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2.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drawings/drawing3.xml" ContentType="application/vnd.openxmlformats-officedocument.drawing+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K:\企画部\基金・助成事務局\事務局共通\ダウンロード用様式格納庫\ダウンロード用様式（映画）\R8年度\01_映画製作（補助金）\07_実績報告書\"/>
    </mc:Choice>
  </mc:AlternateContent>
  <xr:revisionPtr revIDLastSave="0" documentId="13_ncr:1_{89E7A5A8-0656-4321-BD4D-908F7A06F860}" xr6:coauthVersionLast="47" xr6:coauthVersionMax="47" xr10:uidLastSave="{00000000-0000-0000-0000-000000000000}"/>
  <bookViews>
    <workbookView xWindow="-120" yWindow="-120" windowWidth="29040" windowHeight="14160" tabRatio="844" firstSheet="4" activeTab="4" xr2:uid="{00000000-000D-0000-FFFF-FFFF00000000}"/>
  </bookViews>
  <sheets>
    <sheet name="《非表示》チェック表(劇映画)" sheetId="43" state="hidden" r:id="rId1"/>
    <sheet name="《非表示》チェック表(記録映画)" sheetId="44" state="hidden" r:id="rId2"/>
    <sheet name="《非表示》チェック表(アニメ映画)" sheetId="45" state="hidden" r:id="rId3"/>
    <sheet name="datas" sheetId="47" state="hidden" r:id="rId4"/>
    <sheet name="総表" sheetId="12" r:id="rId5"/>
    <sheet name="個表" sheetId="34" r:id="rId6"/>
    <sheet name="収入" sheetId="35" r:id="rId7"/>
    <sheet name="支出" sheetId="36" r:id="rId8"/>
    <sheet name="スタッフ費内訳" sheetId="39" r:id="rId9"/>
    <sheet name="キャスト費内訳" sheetId="40" r:id="rId10"/>
    <sheet name="上映・配給、頒布計画書" sheetId="60" r:id="rId11"/>
    <sheet name="変更理由書" sheetId="59" r:id="rId12"/>
    <sheet name="誓約書" sheetId="61" r:id="rId13"/>
    <sheet name="支払申請書" sheetId="62" r:id="rId14"/>
  </sheets>
  <externalReferences>
    <externalReference r:id="rId15"/>
    <externalReference r:id="rId16"/>
    <externalReference r:id="rId17"/>
    <externalReference r:id="rId18"/>
    <externalReference r:id="rId19"/>
    <externalReference r:id="rId20"/>
    <externalReference r:id="rId21"/>
  </externalReferences>
  <definedNames>
    <definedName name="_xlnm._FilterDatabase" localSheetId="7" hidden="1">支出!$A$18:$AP$80</definedName>
    <definedName name="_xlnm._FilterDatabase" localSheetId="6" hidden="1">収入!$A$14:$N$14</definedName>
    <definedName name="《不適合理由》" localSheetId="2">'《非表示》チェック表(アニメ映画)'!$P$6:$P$28</definedName>
    <definedName name="《不適合理由》" localSheetId="1">'《非表示》チェック表(記録映画)'!$P$6:$P$26</definedName>
    <definedName name="《不適合理由》" localSheetId="0">'《非表示》チェック表(劇映画)'!$P$6:$P$27</definedName>
    <definedName name="《不適合理由》" localSheetId="13">#REF!</definedName>
    <definedName name="《不適合理由》" localSheetId="12">#REF!</definedName>
    <definedName name="《不適合理由》">#REF!</definedName>
    <definedName name="《不明要件》" localSheetId="2">'《非表示》チェック表(アニメ映画)'!$O$6:$O$12</definedName>
    <definedName name="《不明要件》" localSheetId="1">'《非表示》チェック表(記録映画)'!$O$6:$O$12</definedName>
    <definedName name="《不明要件》" localSheetId="13">#REF!</definedName>
    <definedName name="《不明要件》" localSheetId="10">#REF!</definedName>
    <definedName name="《不明要件》" localSheetId="12">#REF!</definedName>
    <definedName name="《不明要件》" localSheetId="11">#REF!</definedName>
    <definedName name="《不明要件》">'《非表示》チェック表(劇映画)'!$O$6:$O$12</definedName>
    <definedName name="_xlnm.Print_Area" localSheetId="2">'《非表示》チェック表(アニメ映画)'!$A$1:$N$47</definedName>
    <definedName name="_xlnm.Print_Area" localSheetId="1">'《非表示》チェック表(記録映画)'!$A$1:$N$50</definedName>
    <definedName name="_xlnm.Print_Area" localSheetId="0">'《非表示》チェック表(劇映画)'!$A$1:$N$52</definedName>
    <definedName name="_xlnm.Print_Area" localSheetId="9">キャスト費内訳!$A$1:$J$47</definedName>
    <definedName name="_xlnm.Print_Area" localSheetId="8">スタッフ費内訳!$A$1:$J$58</definedName>
    <definedName name="_xlnm.Print_Area" localSheetId="5">個表!$B$1:$P$118</definedName>
    <definedName name="_xlnm.Print_Area" localSheetId="7">支出!$B$1:$N$102</definedName>
    <definedName name="_xlnm.Print_Area" localSheetId="13">支払申請書!$A$1:$L$29</definedName>
    <definedName name="_xlnm.Print_Area" localSheetId="6">収入!$A$1:$G$45</definedName>
    <definedName name="_xlnm.Print_Area" localSheetId="10">'上映・配給、頒布計画書'!$A$1:$J$30</definedName>
    <definedName name="_xlnm.Print_Area" localSheetId="12">誓約書!$A$1:$L$33</definedName>
    <definedName name="_xlnm.Print_Area" localSheetId="4">総表!$A$1:$J$51</definedName>
    <definedName name="_xlnm.Print_Area" localSheetId="11">変更理由書!$A$1:$L$38</definedName>
    <definedName name="_xlnm.Print_Titles" localSheetId="2">'《非表示》チェック表(アニメ映画)'!$1:$3</definedName>
    <definedName name="_xlnm.Print_Titles" localSheetId="1">'《非表示》チェック表(記録映画)'!$1:$3</definedName>
    <definedName name="_xlnm.Print_Titles" localSheetId="0">'《非表示》チェック表(劇映画)'!$1:$3</definedName>
    <definedName name="_xlnm.Print_Titles" localSheetId="9">キャスト費内訳!$1:$2</definedName>
    <definedName name="_xlnm.Print_Titles" localSheetId="8">スタッフ費内訳!$1:$2</definedName>
    <definedName name="_xlnm.Print_Titles" localSheetId="7">支出!$15:$15</definedName>
    <definedName name="キャスト人件費">支出!$Z$16</definedName>
    <definedName name="シナリオハンティング費">支出!$X$16:$X$20</definedName>
    <definedName name="スタッフ人件費">支出!$Y$16</definedName>
    <definedName name="スタッフ費・キャスト費" localSheetId="13">[1]支出!$R$16:$R$17</definedName>
    <definedName name="スタッフ費・キャスト費" localSheetId="10">[2]支出!$R$16:$R$17</definedName>
    <definedName name="スタッフ費・キャスト費" localSheetId="12">[3]支出!$R$16:$R$17</definedName>
    <definedName name="スタッフ費・キャスト費" localSheetId="11">[3]支出!$R$16:$R$17</definedName>
    <definedName name="スタッフ費・キャスト費">支出!$T$16:$T$17</definedName>
    <definedName name="バリアフリー字幕制作費" localSheetId="13">[1]支出!$AK$15</definedName>
    <definedName name="バリアフリー字幕制作費" localSheetId="10">[2]支出!$AK$15</definedName>
    <definedName name="バリアフリー字幕制作費" localSheetId="12">[3]支出!$AK$15</definedName>
    <definedName name="バリアフリー字幕制作費" localSheetId="11">[3]支出!$AK$15</definedName>
    <definedName name="バリアフリー字幕制作費">支出!$AM$15</definedName>
    <definedName name="ロケーションハンティング費">支出!$AD$16:$AD$22</definedName>
    <definedName name="ロケーション費">支出!$AE$16:$AE$24</definedName>
    <definedName name="印刷費" localSheetId="13">#REF!</definedName>
    <definedName name="印刷費" localSheetId="12">#REF!</definedName>
    <definedName name="印刷費">#REF!</definedName>
    <definedName name="運搬費" localSheetId="13">#REF!</definedName>
    <definedName name="運搬費" localSheetId="12">#REF!</definedName>
    <definedName name="運搬費">#REF!</definedName>
    <definedName name="映像媒体費">支出!$AA$16:$AA$18</definedName>
    <definedName name="応募分野">[4]【非表示】分野・ジャンル!$A$1:$E$1</definedName>
    <definedName name="音楽費" localSheetId="11">#REF!</definedName>
    <definedName name="音楽費">支出!$AH$16:$AH$23</definedName>
    <definedName name="音声ガイド制作費" localSheetId="13">[1]支出!$AL$15</definedName>
    <definedName name="音声ガイド制作費" localSheetId="10">[2]支出!$AL$15</definedName>
    <definedName name="音声ガイド制作費" localSheetId="12">[3]支出!$AL$15</definedName>
    <definedName name="音声ガイド制作費" localSheetId="11">[3]支出!$AL$15</definedName>
    <definedName name="音声ガイド制作費">支出!$AN$15</definedName>
    <definedName name="会場費">[4]【非表示】経費一覧!$C$55:$C$56</definedName>
    <definedName name="活動区分" localSheetId="13">[5]《非表示》分野・ジャンル!$A$1:$E$1</definedName>
    <definedName name="活動区分">[6]総表!$N$1:$R$1</definedName>
    <definedName name="感染症対策経費">[7]支出!$R$14:$R$18</definedName>
    <definedName name="企画脚本費">支出!$W$16:$W$20</definedName>
    <definedName name="記録映画">総表!#REF!</definedName>
    <definedName name="記録費" localSheetId="13">#REF!</definedName>
    <definedName name="記録費" localSheetId="12">#REF!</definedName>
    <definedName name="記録費">#REF!</definedName>
    <definedName name="稽古費">[4]【非表示】経費一覧!$C$2:$C$3</definedName>
    <definedName name="劇映画">総表!#REF!</definedName>
    <definedName name="原作使用料">支出!$W$17:$W$20</definedName>
    <definedName name="航空・列車運賃の特別料金">支出!$AP$16:$AP$18</definedName>
    <definedName name="撮影費">支出!$AB$16:$AB$19</definedName>
    <definedName name="仕上費">支出!$AK$16:$AK$20</definedName>
    <definedName name="資料等購入費・作成費等" localSheetId="13">#REF!</definedName>
    <definedName name="資料等購入費・作成費等" localSheetId="12">#REF!</definedName>
    <definedName name="資料等購入費・作成費等">#REF!</definedName>
    <definedName name="謝金" localSheetId="13">#REF!</definedName>
    <definedName name="謝金" localSheetId="12">#REF!</definedName>
    <definedName name="謝金">#REF!</definedName>
    <definedName name="謝金・旅費・宣伝費等" localSheetId="13">#REF!</definedName>
    <definedName name="謝金・旅費・宣伝費等" localSheetId="12">#REF!</definedName>
    <definedName name="謝金・旅費・宣伝費等">#REF!</definedName>
    <definedName name="出演費" localSheetId="13">#REF!</definedName>
    <definedName name="出演費" localSheetId="12">#REF!</definedName>
    <definedName name="出演費">#REF!</definedName>
    <definedName name="出演費・音楽費・文芸費" localSheetId="13">#REF!</definedName>
    <definedName name="出演費・音楽費・文芸費" localSheetId="12">#REF!</definedName>
    <definedName name="出演費・音楽費・文芸費">#REF!</definedName>
    <definedName name="助成対象外経費" localSheetId="13">[1]支出!$T$16:$T$17</definedName>
    <definedName name="助成対象外経費" localSheetId="10">[2]支出!$T$16:$T$17</definedName>
    <definedName name="助成対象外経費" localSheetId="12">[3]支出!$T$16:$T$17</definedName>
    <definedName name="助成対象外経費" localSheetId="11">[3]支出!$T$16:$T$17</definedName>
    <definedName name="助成対象外経費">支出!$V$16:$V$17</definedName>
    <definedName name="照明費">支出!$AC$16:$AC$19</definedName>
    <definedName name="新型コロナウイルス感染症対策経費">支出!$AL$15</definedName>
    <definedName name="製作企画費">支出!$S$16:$S$17</definedName>
    <definedName name="製作発表に係る経費">支出!$AO$16:$AO$18</definedName>
    <definedName name="製作費">支出!$U$16:$U$26</definedName>
    <definedName name="宣伝費" localSheetId="13">#REF!</definedName>
    <definedName name="宣伝費" localSheetId="12">#REF!</definedName>
    <definedName name="宣伝費">#REF!</definedName>
    <definedName name="通信費" localSheetId="13">#REF!</definedName>
    <definedName name="通信費" localSheetId="12">#REF!</definedName>
    <definedName name="通信費">#REF!</definedName>
    <definedName name="特殊撮影費">支出!$AG$16:$AG$21</definedName>
    <definedName name="美術費">支出!$AF$16:$AF$20</definedName>
    <definedName name="不適合理由" localSheetId="2">'《非表示》チェック表(アニメ映画)'!$P$6:$P$28</definedName>
    <definedName name="不適合理由" localSheetId="1">'《非表示》チェック表(記録映画)'!$P$6:$P$26</definedName>
    <definedName name="不適合理由" localSheetId="0">'《非表示》チェック表(劇映画)'!$P$6:$P$27</definedName>
    <definedName name="不適合理由" localSheetId="13">#REF!</definedName>
    <definedName name="不適合理由" localSheetId="12">#REF!</definedName>
    <definedName name="不適合理由">#REF!</definedName>
    <definedName name="舞台費" localSheetId="13">#REF!</definedName>
    <definedName name="舞台費" localSheetId="12">#REF!</definedName>
    <definedName name="舞台費">#REF!</definedName>
    <definedName name="舞台費・運搬費" localSheetId="13">#REF!</definedName>
    <definedName name="舞台費・運搬費" localSheetId="12">#REF!</definedName>
    <definedName name="舞台費・運搬費">#REF!</definedName>
    <definedName name="文芸費" localSheetId="13">#REF!</definedName>
    <definedName name="文芸費" localSheetId="12">#REF!</definedName>
    <definedName name="文芸費">#REF!</definedName>
    <definedName name="編集費">支出!$AJ$16:$AJ$19</definedName>
    <definedName name="旅費" localSheetId="11">#REF!</definedName>
    <definedName name="旅費">支出!$X$17:$X$20</definedName>
    <definedName name="録音費">支出!$AI$16:$AI$21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46" i="12" l="1"/>
  <c r="D45" i="12"/>
  <c r="H9" i="36"/>
  <c r="C23" i="61"/>
  <c r="D29" i="12" l="1"/>
  <c r="H38" i="12"/>
  <c r="E38" i="12"/>
  <c r="C38" i="12"/>
  <c r="J16" i="60"/>
  <c r="D16" i="60"/>
  <c r="J15" i="60"/>
  <c r="I15" i="60"/>
  <c r="H15" i="60"/>
  <c r="F15" i="60"/>
  <c r="C15" i="60"/>
  <c r="D11" i="60"/>
  <c r="J9" i="60"/>
  <c r="C9" i="60"/>
  <c r="J8" i="60"/>
  <c r="I8" i="60"/>
  <c r="H8" i="60"/>
  <c r="F8" i="60"/>
  <c r="C8" i="60"/>
  <c r="D40" i="12" l="1"/>
  <c r="I44" i="40" l="1"/>
  <c r="I55" i="39"/>
  <c r="J102" i="36"/>
  <c r="F45" i="35"/>
  <c r="K118" i="34"/>
  <c r="F2" i="36"/>
  <c r="J49" i="12"/>
  <c r="J47" i="12"/>
  <c r="J41" i="12"/>
  <c r="D43" i="12"/>
  <c r="D42" i="12"/>
  <c r="D41" i="12"/>
  <c r="D49" i="12" l="1"/>
  <c r="G15" i="62" l="1"/>
  <c r="G14" i="62"/>
  <c r="G12" i="62"/>
  <c r="I11" i="62"/>
  <c r="G11" i="62"/>
  <c r="J37" i="12"/>
  <c r="C22" i="61" s="1"/>
  <c r="G14" i="61"/>
  <c r="G13" i="61"/>
  <c r="G11" i="61"/>
  <c r="I10" i="61"/>
  <c r="G10" i="61"/>
  <c r="H11" i="59"/>
  <c r="H10" i="59"/>
  <c r="I7" i="62"/>
  <c r="H7" i="61"/>
  <c r="K6" i="59"/>
  <c r="E45" i="34" l="1"/>
  <c r="E44" i="34"/>
  <c r="E37" i="12"/>
  <c r="C37" i="12"/>
  <c r="G13" i="62"/>
  <c r="G12" i="61"/>
  <c r="H9" i="59"/>
  <c r="G5" i="60"/>
  <c r="I1" i="36"/>
  <c r="D13" i="35"/>
  <c r="F1" i="35"/>
  <c r="I1" i="34"/>
  <c r="E21" i="62"/>
  <c r="C21" i="61"/>
  <c r="D13" i="59"/>
  <c r="C6" i="60"/>
  <c r="I1" i="40"/>
  <c r="I1" i="39"/>
  <c r="E1" i="36"/>
  <c r="B1" i="35"/>
  <c r="D1" i="34"/>
  <c r="Q6" i="12"/>
  <c r="Q5" i="12"/>
  <c r="Q4" i="12"/>
  <c r="Q3" i="12"/>
  <c r="H6" i="12"/>
  <c r="H5" i="12"/>
  <c r="H4" i="12"/>
  <c r="O19" i="36"/>
  <c r="M19" i="36"/>
  <c r="L19" i="36"/>
  <c r="O34" i="36"/>
  <c r="O35" i="36"/>
  <c r="O36" i="36"/>
  <c r="O37" i="36"/>
  <c r="O38" i="36"/>
  <c r="O39" i="36"/>
  <c r="O40" i="36"/>
  <c r="O41" i="36"/>
  <c r="O42" i="36"/>
  <c r="O43" i="36"/>
  <c r="O44" i="36"/>
  <c r="O45" i="36"/>
  <c r="O46" i="36"/>
  <c r="O47" i="36"/>
  <c r="O48" i="36"/>
  <c r="O49" i="36"/>
  <c r="O50" i="36"/>
  <c r="O51" i="36"/>
  <c r="O52" i="36"/>
  <c r="O53" i="36"/>
  <c r="O54" i="36"/>
  <c r="O55" i="36"/>
  <c r="O56" i="36"/>
  <c r="O57" i="36"/>
  <c r="O58" i="36"/>
  <c r="O59" i="36"/>
  <c r="O60" i="36"/>
  <c r="O61" i="36"/>
  <c r="O62" i="36"/>
  <c r="O63" i="36"/>
  <c r="O64" i="36"/>
  <c r="O65" i="36"/>
  <c r="O66" i="36"/>
  <c r="O67" i="36"/>
  <c r="O68" i="36"/>
  <c r="O69" i="36"/>
  <c r="O70" i="36"/>
  <c r="O71" i="36"/>
  <c r="O72" i="36"/>
  <c r="O73" i="36"/>
  <c r="O74" i="36"/>
  <c r="O75" i="36"/>
  <c r="O76" i="36"/>
  <c r="O77" i="36"/>
  <c r="O78" i="36"/>
  <c r="O79" i="36"/>
  <c r="O80" i="36"/>
  <c r="O33" i="36"/>
  <c r="O30" i="36"/>
  <c r="O20" i="36"/>
  <c r="O21" i="36"/>
  <c r="O22" i="36"/>
  <c r="O23" i="36"/>
  <c r="O31" i="36"/>
  <c r="O24" i="36"/>
  <c r="O25" i="36"/>
  <c r="O26" i="36"/>
  <c r="O27" i="36"/>
  <c r="O28" i="36"/>
  <c r="J43" i="12" l="1"/>
  <c r="H10" i="36"/>
  <c r="J40" i="12"/>
  <c r="J51" i="12" s="1"/>
  <c r="D47" i="12" s="1"/>
  <c r="I10" i="36"/>
  <c r="O17" i="36"/>
  <c r="M80" i="36"/>
  <c r="M79" i="36"/>
  <c r="M78" i="36"/>
  <c r="M77" i="36"/>
  <c r="M76" i="36"/>
  <c r="M75" i="36"/>
  <c r="M74" i="36"/>
  <c r="M73" i="36"/>
  <c r="M72" i="36"/>
  <c r="M71" i="36"/>
  <c r="M70" i="36"/>
  <c r="M69" i="36"/>
  <c r="M68" i="36"/>
  <c r="M67" i="36"/>
  <c r="M66" i="36"/>
  <c r="M65" i="36"/>
  <c r="M64" i="36"/>
  <c r="M63" i="36"/>
  <c r="M62" i="36"/>
  <c r="M61" i="36"/>
  <c r="M60" i="36"/>
  <c r="M59" i="36"/>
  <c r="M58" i="36"/>
  <c r="M57" i="36"/>
  <c r="M56" i="36"/>
  <c r="M55" i="36"/>
  <c r="M54" i="36"/>
  <c r="M53" i="36"/>
  <c r="M52" i="36"/>
  <c r="M51" i="36"/>
  <c r="M50" i="36"/>
  <c r="M49" i="36"/>
  <c r="M48" i="36"/>
  <c r="M47" i="36"/>
  <c r="M46" i="36"/>
  <c r="M45" i="36"/>
  <c r="M44" i="36"/>
  <c r="M43" i="36"/>
  <c r="M42" i="36"/>
  <c r="M41" i="36"/>
  <c r="M40" i="36"/>
  <c r="M39" i="36"/>
  <c r="M38" i="36"/>
  <c r="M37" i="36"/>
  <c r="M36" i="36"/>
  <c r="M35" i="36"/>
  <c r="M34" i="36"/>
  <c r="M33" i="36"/>
  <c r="M28" i="36"/>
  <c r="M27" i="36"/>
  <c r="M26" i="36"/>
  <c r="M25" i="36"/>
  <c r="M24" i="36"/>
  <c r="M23" i="36"/>
  <c r="M22" i="36"/>
  <c r="M21" i="36"/>
  <c r="M20" i="36"/>
  <c r="L82" i="36"/>
  <c r="D87" i="36"/>
  <c r="D88" i="36"/>
  <c r="D95" i="36"/>
  <c r="D96" i="36"/>
  <c r="D44" i="12" l="1"/>
  <c r="E22" i="62"/>
  <c r="N19" i="36"/>
  <c r="H6" i="36" s="1"/>
  <c r="G13" i="35" l="1"/>
  <c r="G15" i="35"/>
  <c r="L33" i="36"/>
  <c r="G40" i="35" l="1"/>
  <c r="G34" i="35"/>
  <c r="G28" i="35"/>
  <c r="L90" i="36"/>
  <c r="L98" i="36"/>
  <c r="L97" i="36" s="1"/>
  <c r="G13" i="36" s="1"/>
  <c r="D101" i="36"/>
  <c r="D98" i="36"/>
  <c r="G6" i="36" l="1"/>
  <c r="C3" i="43"/>
  <c r="I20" i="39"/>
  <c r="I19" i="39"/>
  <c r="I18" i="39"/>
  <c r="I17" i="39"/>
  <c r="I16" i="39"/>
  <c r="I15" i="39"/>
  <c r="I14" i="39"/>
  <c r="I13" i="39"/>
  <c r="I12" i="39"/>
  <c r="I11" i="39"/>
  <c r="I10" i="39"/>
  <c r="D13" i="47" a="1"/>
  <c r="E4" i="35" l="1"/>
  <c r="D13" i="47"/>
  <c r="G12" i="36"/>
  <c r="G11" i="36"/>
  <c r="D92" i="36"/>
  <c r="D91" i="36"/>
  <c r="D84" i="36"/>
  <c r="D83" i="36"/>
  <c r="D94" i="36"/>
  <c r="D86" i="36"/>
  <c r="D93" i="36"/>
  <c r="D85" i="36"/>
  <c r="C2" i="43"/>
  <c r="J54" i="39" l="1"/>
  <c r="J30" i="36" s="1"/>
  <c r="M30" i="36" s="1"/>
  <c r="C3" i="45" l="1"/>
  <c r="C2" i="45"/>
  <c r="I15" i="40" l="1"/>
  <c r="I16" i="40"/>
  <c r="I17" i="40"/>
  <c r="I18" i="40"/>
  <c r="I19" i="40"/>
  <c r="I20" i="40"/>
  <c r="I26" i="39"/>
  <c r="I27" i="39"/>
  <c r="I28" i="39"/>
  <c r="I29" i="39"/>
  <c r="I30" i="39"/>
  <c r="I31" i="39"/>
  <c r="D20" i="36"/>
  <c r="D109" i="47" l="1" a="1"/>
  <c r="D109" i="47" s="1"/>
  <c r="D108" i="47" a="1"/>
  <c r="D108" i="47" s="1"/>
  <c r="D104" i="47" a="1"/>
  <c r="D104" i="47" s="1"/>
  <c r="D101" i="47" a="1"/>
  <c r="D101" i="47" s="1"/>
  <c r="D96" i="47" a="1"/>
  <c r="D96" i="47" s="1"/>
  <c r="D95" i="47" a="1"/>
  <c r="D95" i="47" s="1"/>
  <c r="D94" i="47" a="1"/>
  <c r="D94" i="47" s="1"/>
  <c r="D93" i="47" a="1"/>
  <c r="D93" i="47" s="1"/>
  <c r="D92" i="47"/>
  <c r="D91" i="47" a="1"/>
  <c r="D91" i="47" s="1"/>
  <c r="D89" i="47" a="1"/>
  <c r="D89" i="47" s="1"/>
  <c r="D88" i="47" a="1"/>
  <c r="D88" i="47" s="1"/>
  <c r="D87" i="47" a="1"/>
  <c r="D87" i="47" s="1"/>
  <c r="D77" i="47" a="1"/>
  <c r="D77" i="47" s="1"/>
  <c r="D76" i="47" a="1"/>
  <c r="D76" i="47" s="1"/>
  <c r="D75" i="47" a="1"/>
  <c r="D75" i="47" s="1"/>
  <c r="D74" i="47" a="1"/>
  <c r="D74" i="47" s="1"/>
  <c r="D73" i="47" a="1"/>
  <c r="D73" i="47" s="1"/>
  <c r="D72" i="47" a="1"/>
  <c r="D72" i="47" s="1"/>
  <c r="D71" i="47" a="1"/>
  <c r="D71" i="47" s="1"/>
  <c r="D70" i="47" a="1"/>
  <c r="D70" i="47" s="1"/>
  <c r="D69" i="47" a="1"/>
  <c r="D69" i="47" s="1"/>
  <c r="D68" i="47" a="1"/>
  <c r="D68" i="47" s="1"/>
  <c r="D67" i="47" a="1"/>
  <c r="D67" i="47" s="1"/>
  <c r="D66" i="47" a="1"/>
  <c r="D66" i="47" s="1"/>
  <c r="D65" i="47" a="1"/>
  <c r="D65" i="47" s="1"/>
  <c r="D64" i="47" a="1"/>
  <c r="D64" i="47" s="1"/>
  <c r="D63" i="47" a="1"/>
  <c r="D63" i="47" s="1"/>
  <c r="D62" i="47" a="1"/>
  <c r="D62" i="47" s="1"/>
  <c r="D61" i="47" a="1"/>
  <c r="D61" i="47" s="1"/>
  <c r="D60" i="47" a="1"/>
  <c r="D60" i="47" s="1"/>
  <c r="D59" i="47" a="1"/>
  <c r="D59" i="47" s="1"/>
  <c r="D58" i="47" a="1"/>
  <c r="D58" i="47" s="1"/>
  <c r="D57" i="47" a="1"/>
  <c r="D57" i="47" s="1"/>
  <c r="D56" i="47" a="1"/>
  <c r="D56" i="47" s="1"/>
  <c r="D55" i="47" a="1"/>
  <c r="D55" i="47" s="1"/>
  <c r="D54" i="47" a="1"/>
  <c r="D54" i="47" s="1"/>
  <c r="D53" i="47" a="1"/>
  <c r="D53" i="47" s="1"/>
  <c r="D52" i="47" a="1"/>
  <c r="D52" i="47" s="1"/>
  <c r="D51" i="47" a="1"/>
  <c r="D51" i="47" s="1"/>
  <c r="D50" i="47" a="1"/>
  <c r="D50" i="47" s="1"/>
  <c r="D49" i="47" a="1"/>
  <c r="D49" i="47" s="1"/>
  <c r="D48" i="47" a="1"/>
  <c r="D48" i="47" s="1"/>
  <c r="D47" i="47" a="1"/>
  <c r="D47" i="47" s="1"/>
  <c r="D46" i="47" a="1"/>
  <c r="D46" i="47" s="1"/>
  <c r="D45" i="47" a="1"/>
  <c r="D45" i="47" s="1"/>
  <c r="D44" i="47" a="1"/>
  <c r="D44" i="47" s="1"/>
  <c r="D43" i="47" a="1"/>
  <c r="D43" i="47" s="1"/>
  <c r="D42" i="47" a="1"/>
  <c r="D42" i="47" s="1"/>
  <c r="D41" i="47" a="1"/>
  <c r="D41" i="47" s="1"/>
  <c r="D40" i="47" a="1"/>
  <c r="D40" i="47" s="1"/>
  <c r="D39" i="47" a="1"/>
  <c r="D39" i="47" s="1"/>
  <c r="D38" i="47" a="1"/>
  <c r="D38" i="47" s="1"/>
  <c r="D37" i="47" a="1"/>
  <c r="D37" i="47" s="1"/>
  <c r="D36" i="47" a="1"/>
  <c r="D36" i="47" s="1"/>
  <c r="D35" i="47" a="1"/>
  <c r="D35" i="47" s="1"/>
  <c r="D34" i="47" a="1"/>
  <c r="D34" i="47" s="1"/>
  <c r="D33" i="47" a="1"/>
  <c r="D33" i="47" s="1"/>
  <c r="D32" i="47" a="1"/>
  <c r="D32" i="47" s="1"/>
  <c r="D27" i="47" a="1"/>
  <c r="D27" i="47" s="1"/>
  <c r="D26" i="47" a="1"/>
  <c r="D26" i="47" s="1"/>
  <c r="D25" i="47" a="1"/>
  <c r="D25" i="47" s="1"/>
  <c r="D5" i="47" a="1"/>
  <c r="D5" i="47" s="1"/>
  <c r="D34" i="36"/>
  <c r="D7" i="47" a="1"/>
  <c r="D11" i="47" a="1"/>
  <c r="D17" i="47" a="1"/>
  <c r="D28" i="47" a="1"/>
  <c r="D85" i="47" a="1"/>
  <c r="D83" i="47" a="1"/>
  <c r="D81" i="47" a="1"/>
  <c r="D30" i="47" a="1"/>
  <c r="D103" i="47" a="1"/>
  <c r="D82" i="47" a="1"/>
  <c r="D31" i="47" a="1"/>
  <c r="D100" i="47" a="1"/>
  <c r="D86" i="47" a="1"/>
  <c r="D29" i="47" a="1"/>
  <c r="D80" i="47" a="1"/>
  <c r="D99" i="47" a="1"/>
  <c r="D102" i="47" a="1"/>
  <c r="D105" i="47" a="1"/>
  <c r="D97" i="47" a="1"/>
  <c r="D4" i="47" a="1"/>
  <c r="D79" i="47" a="1"/>
  <c r="D78" i="47" a="1"/>
  <c r="D84" i="47" a="1"/>
  <c r="D98" i="47" a="1"/>
  <c r="D14" i="47" a="1"/>
  <c r="D90" i="47" a="1"/>
  <c r="D11" i="47" l="1"/>
  <c r="D98" i="47"/>
  <c r="D102" i="47"/>
  <c r="D14" i="47"/>
  <c r="D78" i="47"/>
  <c r="D80" i="47"/>
  <c r="D82" i="47"/>
  <c r="D84" i="47"/>
  <c r="D86" i="47"/>
  <c r="D90" i="47"/>
  <c r="D7" i="47"/>
  <c r="D97" i="47"/>
  <c r="D99" i="47"/>
  <c r="D103" i="47"/>
  <c r="D105" i="47"/>
  <c r="D4" i="47"/>
  <c r="D100" i="47"/>
  <c r="D28" i="47"/>
  <c r="D30" i="47"/>
  <c r="D17" i="47"/>
  <c r="D29" i="47"/>
  <c r="D31" i="47"/>
  <c r="D79" i="47"/>
  <c r="D81" i="47"/>
  <c r="D83" i="47"/>
  <c r="D85" i="47"/>
  <c r="D90" i="36"/>
  <c r="D82" i="36"/>
  <c r="D35" i="36"/>
  <c r="D37" i="36"/>
  <c r="D38" i="36"/>
  <c r="D39" i="36"/>
  <c r="D40" i="36"/>
  <c r="D41" i="36"/>
  <c r="D42" i="36"/>
  <c r="D43" i="36"/>
  <c r="D44" i="36"/>
  <c r="D45" i="36"/>
  <c r="D46" i="36"/>
  <c r="D47" i="36"/>
  <c r="D48" i="36"/>
  <c r="D49" i="36"/>
  <c r="D50" i="36"/>
  <c r="D51" i="36"/>
  <c r="D52" i="36"/>
  <c r="D53" i="36"/>
  <c r="D54" i="36"/>
  <c r="D55" i="36"/>
  <c r="D56" i="36"/>
  <c r="D57" i="36"/>
  <c r="D58" i="36"/>
  <c r="D59" i="36"/>
  <c r="D60" i="36"/>
  <c r="D61" i="36"/>
  <c r="D62" i="36"/>
  <c r="D63" i="36"/>
  <c r="D64" i="36"/>
  <c r="D65" i="36"/>
  <c r="D66" i="36"/>
  <c r="D67" i="36"/>
  <c r="D68" i="36"/>
  <c r="D69" i="36"/>
  <c r="D70" i="36"/>
  <c r="D71" i="36"/>
  <c r="D72" i="36"/>
  <c r="D73" i="36"/>
  <c r="D74" i="36"/>
  <c r="D75" i="36"/>
  <c r="D76" i="36"/>
  <c r="D77" i="36"/>
  <c r="D78" i="36"/>
  <c r="D79" i="36"/>
  <c r="D80" i="36"/>
  <c r="D21" i="36"/>
  <c r="D22" i="36"/>
  <c r="D23" i="36"/>
  <c r="D24" i="36"/>
  <c r="D25" i="36"/>
  <c r="D26" i="36"/>
  <c r="D27" i="36"/>
  <c r="D28" i="36"/>
  <c r="D20" i="47" a="1"/>
  <c r="D20" i="47" l="1"/>
  <c r="E8" i="35"/>
  <c r="D21" i="47" a="1"/>
  <c r="D18" i="47" a="1"/>
  <c r="D19" i="47" a="1"/>
  <c r="D22" i="47" a="1"/>
  <c r="G11" i="35" l="1"/>
  <c r="E3" i="35" s="1"/>
  <c r="D19" i="47"/>
  <c r="D18" i="47"/>
  <c r="D21" i="47"/>
  <c r="D22" i="47"/>
  <c r="N47" i="45" l="1"/>
  <c r="N50" i="44"/>
  <c r="N52" i="43"/>
  <c r="I34" i="40" l="1"/>
  <c r="I33" i="40"/>
  <c r="I31" i="40"/>
  <c r="I32" i="40"/>
  <c r="I35" i="40"/>
  <c r="I36" i="40"/>
  <c r="E5" i="35" l="1"/>
  <c r="C3" i="44" l="1"/>
  <c r="C2" i="44"/>
  <c r="I30" i="40" l="1"/>
  <c r="G8" i="36"/>
  <c r="J43" i="40"/>
  <c r="J31" i="36" s="1"/>
  <c r="M31" i="36" s="1"/>
  <c r="I42" i="40"/>
  <c r="I41" i="40"/>
  <c r="I40" i="40"/>
  <c r="I38" i="40"/>
  <c r="I37" i="40"/>
  <c r="I29" i="40"/>
  <c r="I28" i="40"/>
  <c r="I27" i="40"/>
  <c r="I26" i="40"/>
  <c r="I25" i="40"/>
  <c r="I24" i="40"/>
  <c r="I23" i="40"/>
  <c r="I22" i="40"/>
  <c r="I21" i="40"/>
  <c r="I14" i="40"/>
  <c r="I13" i="40"/>
  <c r="I12" i="40"/>
  <c r="I11" i="40"/>
  <c r="I10" i="40"/>
  <c r="I8" i="40"/>
  <c r="I7" i="40"/>
  <c r="I6" i="40"/>
  <c r="I5" i="40"/>
  <c r="I4" i="40"/>
  <c r="I53" i="39"/>
  <c r="I52" i="39"/>
  <c r="I51" i="39"/>
  <c r="I50" i="39"/>
  <c r="I49" i="39"/>
  <c r="I48" i="39"/>
  <c r="I47" i="39"/>
  <c r="I46" i="39"/>
  <c r="I45" i="39"/>
  <c r="I44" i="39"/>
  <c r="I43" i="39"/>
  <c r="I42" i="39"/>
  <c r="I41" i="39"/>
  <c r="I40" i="39"/>
  <c r="I39" i="39"/>
  <c r="I38" i="39"/>
  <c r="I37" i="39"/>
  <c r="I36" i="39"/>
  <c r="I35" i="39"/>
  <c r="I34" i="39"/>
  <c r="I33" i="39"/>
  <c r="I32" i="39"/>
  <c r="I25" i="39"/>
  <c r="I24" i="39"/>
  <c r="I23" i="39"/>
  <c r="I22" i="39"/>
  <c r="I21" i="39"/>
  <c r="I9" i="39"/>
  <c r="I8" i="39"/>
  <c r="I7" i="39"/>
  <c r="I6" i="39"/>
  <c r="I5" i="39"/>
  <c r="I4" i="39"/>
  <c r="I3" i="39"/>
  <c r="E7" i="35"/>
  <c r="E6" i="35"/>
  <c r="D23" i="47" a="1"/>
  <c r="D16" i="47" a="1"/>
  <c r="D24" i="47" a="1"/>
  <c r="D15" i="47" a="1"/>
  <c r="N33" i="36" l="1"/>
  <c r="H8" i="36" s="1"/>
  <c r="I43" i="40"/>
  <c r="I31" i="36" s="1"/>
  <c r="I54" i="39"/>
  <c r="D24" i="47"/>
  <c r="D23" i="47"/>
  <c r="D15" i="47"/>
  <c r="D16" i="47"/>
  <c r="M17" i="36"/>
  <c r="D6" i="47" a="1"/>
  <c r="I58" i="39" l="1"/>
  <c r="I30" i="36"/>
  <c r="L30" i="36" s="1"/>
  <c r="L17" i="36" s="1"/>
  <c r="N30" i="36"/>
  <c r="N17" i="36" s="1"/>
  <c r="D6" i="47"/>
  <c r="I47" i="40"/>
  <c r="L16" i="36" l="1"/>
  <c r="G7" i="36"/>
  <c r="G5" i="36" s="1"/>
  <c r="H7" i="36"/>
  <c r="H5" i="36" s="1"/>
  <c r="G4" i="36" l="1"/>
  <c r="D10" i="47" a="1"/>
  <c r="D10" i="47" l="1"/>
  <c r="D8" i="47" a="1"/>
  <c r="D9" i="47" a="1"/>
  <c r="D8" i="47" l="1"/>
  <c r="D9" i="47"/>
  <c r="J45" i="12"/>
  <c r="D12" i="4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<sst xmlns="http://schemas.openxmlformats.org/spreadsheetml/2006/main" count="1244" uniqueCount="701">
  <si>
    <t>活動区分</t>
  </si>
  <si>
    <t>団体住所（所在地）〒</t>
  </si>
  <si>
    <t>代表者氏名</t>
  </si>
  <si>
    <t>-</t>
    <phoneticPr fontId="7"/>
  </si>
  <si>
    <t>団体住所（所在地）</t>
    <phoneticPr fontId="7"/>
  </si>
  <si>
    <t>団体名（製作者）</t>
    <phoneticPr fontId="7"/>
  </si>
  <si>
    <t>助成期間区分</t>
    <phoneticPr fontId="7"/>
  </si>
  <si>
    <t>～</t>
    <phoneticPr fontId="7"/>
  </si>
  <si>
    <t>公開予定時期</t>
    <phoneticPr fontId="7"/>
  </si>
  <si>
    <t>共同製作者負担金</t>
    <phoneticPr fontId="7"/>
  </si>
  <si>
    <t>消費税等仕入控除税額の取扱</t>
    <rPh sb="0" eb="3">
      <t>ショウヒゼイ</t>
    </rPh>
    <rPh sb="3" eb="4">
      <t>トウ</t>
    </rPh>
    <rPh sb="4" eb="6">
      <t>シイレ</t>
    </rPh>
    <rPh sb="6" eb="8">
      <t>コウジョ</t>
    </rPh>
    <rPh sb="8" eb="10">
      <t>ゼイガク</t>
    </rPh>
    <rPh sb="11" eb="13">
      <t>トリアツカイ</t>
    </rPh>
    <phoneticPr fontId="7"/>
  </si>
  <si>
    <t>上映時間</t>
    <rPh sb="0" eb="2">
      <t>ジョウエイ</t>
    </rPh>
    <rPh sb="2" eb="4">
      <t>ジカン</t>
    </rPh>
    <phoneticPr fontId="7"/>
  </si>
  <si>
    <t>製作期間</t>
    <rPh sb="0" eb="2">
      <t>セイサク</t>
    </rPh>
    <rPh sb="2" eb="4">
      <t>キカン</t>
    </rPh>
    <phoneticPr fontId="7"/>
  </si>
  <si>
    <t>配給会社</t>
    <phoneticPr fontId="7"/>
  </si>
  <si>
    <t>主な出演者</t>
    <phoneticPr fontId="7"/>
  </si>
  <si>
    <t>監督</t>
    <rPh sb="0" eb="2">
      <t>カントク</t>
    </rPh>
    <phoneticPr fontId="7"/>
  </si>
  <si>
    <t>作品概要</t>
    <rPh sb="0" eb="2">
      <t>サクヒン</t>
    </rPh>
    <rPh sb="2" eb="4">
      <t>ガイヨウ</t>
    </rPh>
    <phoneticPr fontId="7"/>
  </si>
  <si>
    <t>プロデューサー</t>
    <phoneticPr fontId="7"/>
  </si>
  <si>
    <t>チーフアニメーター
（アニメのみ）</t>
    <phoneticPr fontId="7"/>
  </si>
  <si>
    <t>都道府県</t>
    <rPh sb="0" eb="4">
      <t>トドウフケン</t>
    </rPh>
    <phoneticPr fontId="7"/>
  </si>
  <si>
    <t>市区町村</t>
    <rPh sb="0" eb="4">
      <t>シクチョウソン</t>
    </rPh>
    <phoneticPr fontId="7"/>
  </si>
  <si>
    <t>左記以外</t>
    <rPh sb="0" eb="2">
      <t>サキ</t>
    </rPh>
    <rPh sb="2" eb="4">
      <t>イガイ</t>
    </rPh>
    <phoneticPr fontId="7"/>
  </si>
  <si>
    <t>分</t>
    <rPh sb="0" eb="1">
      <t>フン</t>
    </rPh>
    <phoneticPr fontId="7"/>
  </si>
  <si>
    <t>代表者役職名</t>
    <phoneticPr fontId="7"/>
  </si>
  <si>
    <t>提出年月日</t>
    <rPh sb="0" eb="2">
      <t>テイシュツ</t>
    </rPh>
    <rPh sb="2" eb="5">
      <t>ネンガッピ</t>
    </rPh>
    <phoneticPr fontId="7"/>
  </si>
  <si>
    <t>活動の目的及び内容</t>
    <rPh sb="0" eb="2">
      <t>カツドウ</t>
    </rPh>
    <rPh sb="3" eb="5">
      <t>モクテキ</t>
    </rPh>
    <rPh sb="5" eb="6">
      <t>オヨ</t>
    </rPh>
    <rPh sb="7" eb="9">
      <t>ナイヨウ</t>
    </rPh>
    <phoneticPr fontId="7"/>
  </si>
  <si>
    <t>撮影機材</t>
    <rPh sb="0" eb="2">
      <t>サツエイ</t>
    </rPh>
    <rPh sb="2" eb="4">
      <t>キザイ</t>
    </rPh>
    <phoneticPr fontId="7"/>
  </si>
  <si>
    <t>製作スケジュール</t>
    <rPh sb="0" eb="2">
      <t>セイサク</t>
    </rPh>
    <phoneticPr fontId="8"/>
  </si>
  <si>
    <t>～</t>
    <phoneticPr fontId="8"/>
  </si>
  <si>
    <t>　　①準備　　　</t>
    <rPh sb="3" eb="5">
      <t>ジュンビ</t>
    </rPh>
    <phoneticPr fontId="8"/>
  </si>
  <si>
    <t>　　②撮影</t>
    <rPh sb="3" eb="5">
      <t>サツエイ</t>
    </rPh>
    <phoneticPr fontId="8"/>
  </si>
  <si>
    <t>　　③編集・仕上げ</t>
    <rPh sb="3" eb="5">
      <t>ヘンシュウ</t>
    </rPh>
    <rPh sb="6" eb="8">
      <t>シア</t>
    </rPh>
    <phoneticPr fontId="8"/>
  </si>
  <si>
    <t>日間</t>
    <rPh sb="0" eb="1">
      <t>ニチ</t>
    </rPh>
    <rPh sb="1" eb="2">
      <t>カン</t>
    </rPh>
    <phoneticPr fontId="8"/>
  </si>
  <si>
    <t>内容の概略</t>
    <rPh sb="0" eb="2">
      <t>ナイヨウ</t>
    </rPh>
    <rPh sb="3" eb="5">
      <t>ガイリャク</t>
    </rPh>
    <phoneticPr fontId="7"/>
  </si>
  <si>
    <t>分</t>
    <rPh sb="0" eb="1">
      <t>フン</t>
    </rPh>
    <phoneticPr fontId="8"/>
  </si>
  <si>
    <t>開始日　　　　　～　　　　　終了日</t>
    <rPh sb="0" eb="2">
      <t>カイシ</t>
    </rPh>
    <rPh sb="2" eb="3">
      <t>ビ</t>
    </rPh>
    <rPh sb="14" eb="17">
      <t>シュウリョウビ</t>
    </rPh>
    <phoneticPr fontId="8"/>
  </si>
  <si>
    <t>寄付金・協賛金</t>
    <rPh sb="0" eb="3">
      <t>キフキン</t>
    </rPh>
    <rPh sb="4" eb="7">
      <t>キョウサンキン</t>
    </rPh>
    <phoneticPr fontId="7"/>
  </si>
  <si>
    <t>区分</t>
    <rPh sb="0" eb="2">
      <t>クブン</t>
    </rPh>
    <phoneticPr fontId="7"/>
  </si>
  <si>
    <t>項目</t>
    <rPh sb="0" eb="2">
      <t>コウモク</t>
    </rPh>
    <phoneticPr fontId="7"/>
  </si>
  <si>
    <t>細目</t>
    <rPh sb="0" eb="2">
      <t>サイモク</t>
    </rPh>
    <phoneticPr fontId="7"/>
  </si>
  <si>
    <t>内訳</t>
    <rPh sb="0" eb="2">
      <t>ウチワケ</t>
    </rPh>
    <phoneticPr fontId="7"/>
  </si>
  <si>
    <t>金額（円）</t>
    <rPh sb="0" eb="2">
      <t>キンガク</t>
    </rPh>
    <rPh sb="3" eb="4">
      <t>エン</t>
    </rPh>
    <phoneticPr fontId="7"/>
  </si>
  <si>
    <t>収入総額</t>
    <rPh sb="2" eb="4">
      <t>ソウガク</t>
    </rPh>
    <phoneticPr fontId="7"/>
  </si>
  <si>
    <t>寄付金・協賛金</t>
    <phoneticPr fontId="7"/>
  </si>
  <si>
    <t>共同製作者負担金（出資）</t>
    <rPh sb="0" eb="2">
      <t>キョウドウ</t>
    </rPh>
    <rPh sb="2" eb="4">
      <t>セイサク</t>
    </rPh>
    <rPh sb="4" eb="5">
      <t>シャ</t>
    </rPh>
    <rPh sb="5" eb="8">
      <t>フタンキン</t>
    </rPh>
    <rPh sb="9" eb="11">
      <t>シュッシ</t>
    </rPh>
    <phoneticPr fontId="7"/>
  </si>
  <si>
    <t>補助金・助成金</t>
    <rPh sb="0" eb="3">
      <t>ホジョキン</t>
    </rPh>
    <rPh sb="4" eb="7">
      <t>ジョセイキン</t>
    </rPh>
    <phoneticPr fontId="7"/>
  </si>
  <si>
    <t>その他収入</t>
    <phoneticPr fontId="7"/>
  </si>
  <si>
    <t>補助金・助成金</t>
    <phoneticPr fontId="7"/>
  </si>
  <si>
    <t>確定状況</t>
    <rPh sb="0" eb="2">
      <t>カクテイ</t>
    </rPh>
    <rPh sb="2" eb="4">
      <t>ジョウキョウ</t>
    </rPh>
    <phoneticPr fontId="7"/>
  </si>
  <si>
    <t>　</t>
  </si>
  <si>
    <t>劇映画（特別）</t>
    <phoneticPr fontId="7"/>
  </si>
  <si>
    <t>劇映画（A）</t>
  </si>
  <si>
    <t>劇映画（B）</t>
  </si>
  <si>
    <t>記録映画（特別）</t>
  </si>
  <si>
    <t>記録映画（A）</t>
  </si>
  <si>
    <t>記録映画（B）</t>
  </si>
  <si>
    <t>アニメーション映画（短編B）</t>
  </si>
  <si>
    <t>音声ガイド制作費</t>
    <rPh sb="0" eb="2">
      <t>オンセイ</t>
    </rPh>
    <rPh sb="5" eb="8">
      <t>セイサクヒ</t>
    </rPh>
    <phoneticPr fontId="7"/>
  </si>
  <si>
    <t>助成対象外経費</t>
  </si>
  <si>
    <t>助成対象経費</t>
    <phoneticPr fontId="7"/>
  </si>
  <si>
    <t>航空・列車運賃の特別料金</t>
    <rPh sb="0" eb="2">
      <t>コウクウ</t>
    </rPh>
    <rPh sb="3" eb="5">
      <t>レッシャ</t>
    </rPh>
    <rPh sb="5" eb="7">
      <t>ウンチン</t>
    </rPh>
    <phoneticPr fontId="7"/>
  </si>
  <si>
    <t>宿泊費</t>
  </si>
  <si>
    <t>日当</t>
    <rPh sb="0" eb="2">
      <t>ニットウ</t>
    </rPh>
    <phoneticPr fontId="7"/>
  </si>
  <si>
    <t>→G列～は名前つけの為の列なので後ほど隠します。</t>
    <rPh sb="2" eb="3">
      <t>レツ</t>
    </rPh>
    <rPh sb="5" eb="7">
      <t>ナマエ</t>
    </rPh>
    <rPh sb="10" eb="11">
      <t>タメ</t>
    </rPh>
    <rPh sb="12" eb="13">
      <t>レツ</t>
    </rPh>
    <rPh sb="16" eb="17">
      <t>ノチ</t>
    </rPh>
    <rPh sb="19" eb="20">
      <t>カク</t>
    </rPh>
    <phoneticPr fontId="7"/>
  </si>
  <si>
    <t>製作企画費</t>
    <rPh sb="0" eb="2">
      <t>セイサク</t>
    </rPh>
    <rPh sb="2" eb="4">
      <t>キカク</t>
    </rPh>
    <rPh sb="4" eb="5">
      <t>ヒ</t>
    </rPh>
    <phoneticPr fontId="7"/>
  </si>
  <si>
    <t>企画脚本費</t>
    <rPh sb="0" eb="2">
      <t>キカク</t>
    </rPh>
    <rPh sb="2" eb="4">
      <t>キャクホン</t>
    </rPh>
    <rPh sb="4" eb="5">
      <t>ヒ</t>
    </rPh>
    <phoneticPr fontId="7"/>
  </si>
  <si>
    <t>原作使用料</t>
    <rPh sb="0" eb="2">
      <t>ゲンサク</t>
    </rPh>
    <rPh sb="2" eb="5">
      <t>シヨウリョウ</t>
    </rPh>
    <phoneticPr fontId="7"/>
  </si>
  <si>
    <t>脚本料</t>
    <rPh sb="0" eb="2">
      <t>キャクホン</t>
    </rPh>
    <rPh sb="2" eb="3">
      <t>リョウ</t>
    </rPh>
    <phoneticPr fontId="7"/>
  </si>
  <si>
    <t>調査資料代</t>
    <rPh sb="0" eb="2">
      <t>チョウサ</t>
    </rPh>
    <rPh sb="2" eb="4">
      <t>シリョウ</t>
    </rPh>
    <rPh sb="4" eb="5">
      <t>ダイ</t>
    </rPh>
    <phoneticPr fontId="7"/>
  </si>
  <si>
    <t>台本印刷費</t>
    <rPh sb="0" eb="2">
      <t>ダイホン</t>
    </rPh>
    <rPh sb="2" eb="4">
      <t>インサツ</t>
    </rPh>
    <rPh sb="4" eb="5">
      <t>ヒ</t>
    </rPh>
    <phoneticPr fontId="9"/>
  </si>
  <si>
    <t>シナリオハンティング費</t>
  </si>
  <si>
    <t>シナリオハンティング費</t>
    <rPh sb="10" eb="11">
      <t>ヒ</t>
    </rPh>
    <phoneticPr fontId="9"/>
  </si>
  <si>
    <t>旅費</t>
    <rPh sb="0" eb="2">
      <t>リョヒ</t>
    </rPh>
    <phoneticPr fontId="9"/>
  </si>
  <si>
    <t>現地交通費</t>
    <rPh sb="0" eb="2">
      <t>ゲンチ</t>
    </rPh>
    <rPh sb="2" eb="5">
      <t>コウツウヒ</t>
    </rPh>
    <phoneticPr fontId="9"/>
  </si>
  <si>
    <t>宿泊費</t>
    <phoneticPr fontId="9"/>
  </si>
  <si>
    <t>スタッフ費・キャスト費</t>
    <rPh sb="4" eb="5">
      <t>ヒ</t>
    </rPh>
    <rPh sb="10" eb="11">
      <t>ヒ</t>
    </rPh>
    <phoneticPr fontId="7"/>
  </si>
  <si>
    <t>スタッフ人件費</t>
    <rPh sb="4" eb="7">
      <t>ジンケンヒ</t>
    </rPh>
    <phoneticPr fontId="9"/>
  </si>
  <si>
    <t>（別紙参照）</t>
    <rPh sb="1" eb="3">
      <t>ベッシ</t>
    </rPh>
    <rPh sb="3" eb="5">
      <t>サンショウ</t>
    </rPh>
    <phoneticPr fontId="7"/>
  </si>
  <si>
    <t>キャスト人件費</t>
    <rPh sb="4" eb="7">
      <t>ジンケンヒ</t>
    </rPh>
    <phoneticPr fontId="9"/>
  </si>
  <si>
    <t>製作費</t>
    <rPh sb="0" eb="3">
      <t>セイサクヒ</t>
    </rPh>
    <phoneticPr fontId="7"/>
  </si>
  <si>
    <t>映像媒体費</t>
    <rPh sb="0" eb="2">
      <t>エイゾウ</t>
    </rPh>
    <rPh sb="2" eb="4">
      <t>バイタイ</t>
    </rPh>
    <rPh sb="4" eb="5">
      <t>ヒ</t>
    </rPh>
    <phoneticPr fontId="9"/>
  </si>
  <si>
    <t>撮影メディア費</t>
    <rPh sb="0" eb="2">
      <t>サツエイ</t>
    </rPh>
    <rPh sb="6" eb="7">
      <t>ヒ</t>
    </rPh>
    <phoneticPr fontId="7"/>
  </si>
  <si>
    <t>現像費</t>
    <rPh sb="0" eb="2">
      <t>ゲンゾウ</t>
    </rPh>
    <rPh sb="2" eb="3">
      <t>ヒ</t>
    </rPh>
    <phoneticPr fontId="7"/>
  </si>
  <si>
    <t>撮影費</t>
    <rPh sb="0" eb="2">
      <t>サツエイ</t>
    </rPh>
    <rPh sb="2" eb="3">
      <t>ヒ</t>
    </rPh>
    <phoneticPr fontId="9"/>
  </si>
  <si>
    <t>撮影機材使用料</t>
    <rPh sb="0" eb="2">
      <t>サツエイ</t>
    </rPh>
    <rPh sb="2" eb="4">
      <t>キザイ</t>
    </rPh>
    <rPh sb="4" eb="7">
      <t>シヨウリョウ</t>
    </rPh>
    <phoneticPr fontId="9"/>
  </si>
  <si>
    <t>同録音機材使用料</t>
    <rPh sb="0" eb="1">
      <t>ドウ</t>
    </rPh>
    <rPh sb="1" eb="3">
      <t>ロクオン</t>
    </rPh>
    <rPh sb="3" eb="5">
      <t>キザイ</t>
    </rPh>
    <rPh sb="5" eb="8">
      <t>シヨウリョウ</t>
    </rPh>
    <phoneticPr fontId="7"/>
  </si>
  <si>
    <t>機材運搬費</t>
    <rPh sb="0" eb="2">
      <t>キザイ</t>
    </rPh>
    <rPh sb="2" eb="4">
      <t>ウンパン</t>
    </rPh>
    <rPh sb="4" eb="5">
      <t>ヒ</t>
    </rPh>
    <phoneticPr fontId="7"/>
  </si>
  <si>
    <t>照明費</t>
    <rPh sb="0" eb="2">
      <t>ショウメイ</t>
    </rPh>
    <rPh sb="2" eb="3">
      <t>ヒ</t>
    </rPh>
    <phoneticPr fontId="9"/>
  </si>
  <si>
    <t>照明機材使用料</t>
    <rPh sb="0" eb="2">
      <t>ショウメイ</t>
    </rPh>
    <rPh sb="2" eb="4">
      <t>キザイ</t>
    </rPh>
    <rPh sb="4" eb="7">
      <t>シヨウリョウ</t>
    </rPh>
    <phoneticPr fontId="7"/>
  </si>
  <si>
    <t>付属機材使用料</t>
    <rPh sb="0" eb="2">
      <t>フゾク</t>
    </rPh>
    <rPh sb="2" eb="4">
      <t>キザイ</t>
    </rPh>
    <rPh sb="4" eb="7">
      <t>シヨウリョウ</t>
    </rPh>
    <phoneticPr fontId="7"/>
  </si>
  <si>
    <t>ロケーションハンティング費</t>
    <rPh sb="12" eb="13">
      <t>ヒ</t>
    </rPh>
    <phoneticPr fontId="7"/>
  </si>
  <si>
    <t>渉外費</t>
    <rPh sb="0" eb="2">
      <t>ショウガイ</t>
    </rPh>
    <rPh sb="2" eb="3">
      <t>ヒ</t>
    </rPh>
    <phoneticPr fontId="7"/>
  </si>
  <si>
    <t>車両費</t>
    <rPh sb="0" eb="2">
      <t>シャリョウ</t>
    </rPh>
    <rPh sb="2" eb="3">
      <t>ヒ</t>
    </rPh>
    <phoneticPr fontId="9"/>
  </si>
  <si>
    <t>ロケーション費</t>
    <rPh sb="6" eb="7">
      <t>ヒ</t>
    </rPh>
    <phoneticPr fontId="9"/>
  </si>
  <si>
    <t>現地機材運搬費</t>
    <rPh sb="0" eb="2">
      <t>ゲンチ</t>
    </rPh>
    <rPh sb="2" eb="4">
      <t>キザイ</t>
    </rPh>
    <rPh sb="4" eb="6">
      <t>ウンパン</t>
    </rPh>
    <rPh sb="6" eb="7">
      <t>ヒ</t>
    </rPh>
    <phoneticPr fontId="9"/>
  </si>
  <si>
    <t>通信連絡費</t>
    <rPh sb="0" eb="2">
      <t>ツウシン</t>
    </rPh>
    <rPh sb="2" eb="4">
      <t>レンラク</t>
    </rPh>
    <rPh sb="4" eb="5">
      <t>ヒ</t>
    </rPh>
    <phoneticPr fontId="9"/>
  </si>
  <si>
    <t>ロケ地使用料</t>
    <rPh sb="2" eb="3">
      <t>チ</t>
    </rPh>
    <rPh sb="3" eb="6">
      <t>シヨウリョウ</t>
    </rPh>
    <phoneticPr fontId="9"/>
  </si>
  <si>
    <t>美術費</t>
    <rPh sb="0" eb="2">
      <t>ビジュツ</t>
    </rPh>
    <rPh sb="2" eb="3">
      <t>ヒ</t>
    </rPh>
    <phoneticPr fontId="9"/>
  </si>
  <si>
    <t>大道具</t>
    <rPh sb="0" eb="3">
      <t>オオドウグ</t>
    </rPh>
    <phoneticPr fontId="9"/>
  </si>
  <si>
    <t>小道具</t>
    <rPh sb="0" eb="3">
      <t>コドウグ</t>
    </rPh>
    <phoneticPr fontId="9"/>
  </si>
  <si>
    <t>衣裳費</t>
    <rPh sb="0" eb="2">
      <t>イショウ</t>
    </rPh>
    <rPh sb="2" eb="3">
      <t>ヒ</t>
    </rPh>
    <phoneticPr fontId="9"/>
  </si>
  <si>
    <t>メイク費</t>
    <rPh sb="3" eb="4">
      <t>ヒ</t>
    </rPh>
    <phoneticPr fontId="9"/>
  </si>
  <si>
    <t>特殊撮影費</t>
    <rPh sb="0" eb="2">
      <t>トクシュ</t>
    </rPh>
    <rPh sb="2" eb="4">
      <t>サツエイ</t>
    </rPh>
    <rPh sb="4" eb="5">
      <t>ヒ</t>
    </rPh>
    <phoneticPr fontId="9"/>
  </si>
  <si>
    <t>日本語字幕制作撮影</t>
    <rPh sb="0" eb="3">
      <t>ニホンゴ</t>
    </rPh>
    <rPh sb="3" eb="5">
      <t>ジマク</t>
    </rPh>
    <rPh sb="5" eb="7">
      <t>セイサク</t>
    </rPh>
    <rPh sb="7" eb="9">
      <t>サツエイ</t>
    </rPh>
    <phoneticPr fontId="9"/>
  </si>
  <si>
    <t>動画作画撮影</t>
    <rPh sb="0" eb="2">
      <t>ドウガ</t>
    </rPh>
    <rPh sb="2" eb="4">
      <t>サクガ</t>
    </rPh>
    <rPh sb="4" eb="6">
      <t>サツエイ</t>
    </rPh>
    <phoneticPr fontId="9"/>
  </si>
  <si>
    <t>高速度装置</t>
    <rPh sb="0" eb="3">
      <t>コウソクド</t>
    </rPh>
    <rPh sb="3" eb="5">
      <t>ソウチ</t>
    </rPh>
    <phoneticPr fontId="9"/>
  </si>
  <si>
    <t>微速度装置</t>
    <rPh sb="0" eb="1">
      <t>ビ</t>
    </rPh>
    <rPh sb="1" eb="3">
      <t>ソクド</t>
    </rPh>
    <rPh sb="3" eb="5">
      <t>ソウチ</t>
    </rPh>
    <phoneticPr fontId="9"/>
  </si>
  <si>
    <t>航空撮影費</t>
    <rPh sb="0" eb="2">
      <t>コウクウ</t>
    </rPh>
    <rPh sb="2" eb="4">
      <t>サツエイ</t>
    </rPh>
    <rPh sb="4" eb="5">
      <t>ヒ</t>
    </rPh>
    <phoneticPr fontId="9"/>
  </si>
  <si>
    <t>音楽費</t>
    <rPh sb="0" eb="2">
      <t>オンガク</t>
    </rPh>
    <rPh sb="2" eb="3">
      <t>ヒ</t>
    </rPh>
    <phoneticPr fontId="9"/>
  </si>
  <si>
    <t>作曲料</t>
    <rPh sb="0" eb="2">
      <t>サッキョク</t>
    </rPh>
    <rPh sb="2" eb="3">
      <t>リョウ</t>
    </rPh>
    <phoneticPr fontId="9"/>
  </si>
  <si>
    <t>編曲料</t>
    <rPh sb="0" eb="2">
      <t>ヘンキョク</t>
    </rPh>
    <rPh sb="2" eb="3">
      <t>リョウ</t>
    </rPh>
    <phoneticPr fontId="9"/>
  </si>
  <si>
    <t>選曲料</t>
    <rPh sb="0" eb="2">
      <t>センキョク</t>
    </rPh>
    <rPh sb="2" eb="3">
      <t>リョウ</t>
    </rPh>
    <phoneticPr fontId="9"/>
  </si>
  <si>
    <t>音楽著作権料</t>
    <rPh sb="0" eb="5">
      <t>オンガクチョサクケン</t>
    </rPh>
    <rPh sb="5" eb="6">
      <t>リョウ</t>
    </rPh>
    <phoneticPr fontId="9"/>
  </si>
  <si>
    <t>指揮料</t>
    <rPh sb="0" eb="2">
      <t>シキ</t>
    </rPh>
    <rPh sb="2" eb="3">
      <t>リョウ</t>
    </rPh>
    <phoneticPr fontId="9"/>
  </si>
  <si>
    <t>演奏楽器使用料</t>
    <rPh sb="0" eb="2">
      <t>エンソウ</t>
    </rPh>
    <rPh sb="2" eb="4">
      <t>ガッキ</t>
    </rPh>
    <rPh sb="4" eb="7">
      <t>シヨウリョウ</t>
    </rPh>
    <phoneticPr fontId="9"/>
  </si>
  <si>
    <t>スタジオ費</t>
    <rPh sb="4" eb="5">
      <t>ヒ</t>
    </rPh>
    <phoneticPr fontId="9"/>
  </si>
  <si>
    <t>録音費</t>
    <rPh sb="0" eb="2">
      <t>ロクオン</t>
    </rPh>
    <rPh sb="2" eb="3">
      <t>ヒ</t>
    </rPh>
    <phoneticPr fontId="9"/>
  </si>
  <si>
    <t>技術員費</t>
    <rPh sb="0" eb="3">
      <t>ギジュツイン</t>
    </rPh>
    <rPh sb="3" eb="4">
      <t>ヒ</t>
    </rPh>
    <phoneticPr fontId="9"/>
  </si>
  <si>
    <t>ダビング費</t>
    <rPh sb="4" eb="5">
      <t>ヒ</t>
    </rPh>
    <phoneticPr fontId="9"/>
  </si>
  <si>
    <t>擬音効果費</t>
    <rPh sb="0" eb="2">
      <t>ギオン</t>
    </rPh>
    <rPh sb="2" eb="4">
      <t>コウカ</t>
    </rPh>
    <rPh sb="4" eb="5">
      <t>ヒ</t>
    </rPh>
    <phoneticPr fontId="9"/>
  </si>
  <si>
    <t>録音テープ費</t>
    <rPh sb="0" eb="2">
      <t>ロクオン</t>
    </rPh>
    <rPh sb="5" eb="6">
      <t>ヒ</t>
    </rPh>
    <phoneticPr fontId="9"/>
  </si>
  <si>
    <t>編集費</t>
    <rPh sb="0" eb="2">
      <t>ヘンシュウ</t>
    </rPh>
    <rPh sb="2" eb="3">
      <t>ヒ</t>
    </rPh>
    <phoneticPr fontId="9"/>
  </si>
  <si>
    <t>ワーク編集費</t>
    <rPh sb="3" eb="5">
      <t>ヘンシュウ</t>
    </rPh>
    <rPh sb="5" eb="6">
      <t>ヒ</t>
    </rPh>
    <phoneticPr fontId="9"/>
  </si>
  <si>
    <t>オンライン編集費</t>
    <rPh sb="5" eb="7">
      <t>ヘンシュウ</t>
    </rPh>
    <rPh sb="7" eb="8">
      <t>ヒ</t>
    </rPh>
    <phoneticPr fontId="9"/>
  </si>
  <si>
    <t>編集室使用料</t>
    <rPh sb="0" eb="6">
      <t>ヘンシュウシツシヨウリョウ</t>
    </rPh>
    <phoneticPr fontId="9"/>
  </si>
  <si>
    <t>仕上費</t>
    <rPh sb="0" eb="2">
      <t>シアゲ</t>
    </rPh>
    <rPh sb="2" eb="3">
      <t>ヒ</t>
    </rPh>
    <phoneticPr fontId="9"/>
  </si>
  <si>
    <t>上映用ＤＣＰ作成費</t>
    <rPh sb="0" eb="3">
      <t>ジョウエイヨウ</t>
    </rPh>
    <rPh sb="6" eb="8">
      <t>サクセイ</t>
    </rPh>
    <rPh sb="8" eb="9">
      <t>ヒ</t>
    </rPh>
    <phoneticPr fontId="9"/>
  </si>
  <si>
    <t>グレーディング</t>
    <phoneticPr fontId="9"/>
  </si>
  <si>
    <t>新型コロナウイルス感染症対策経費</t>
    <rPh sb="0" eb="2">
      <t>シンガタ</t>
    </rPh>
    <rPh sb="9" eb="12">
      <t>カンセンショウ</t>
    </rPh>
    <rPh sb="12" eb="14">
      <t>タイサク</t>
    </rPh>
    <rPh sb="14" eb="16">
      <t>ケイヒ</t>
    </rPh>
    <phoneticPr fontId="9"/>
  </si>
  <si>
    <t>バリアフリー字幕制作費</t>
    <rPh sb="6" eb="8">
      <t>ジマク</t>
    </rPh>
    <rPh sb="8" eb="11">
      <t>セイサクヒ</t>
    </rPh>
    <phoneticPr fontId="9"/>
  </si>
  <si>
    <t>音声ガイド制作費</t>
    <rPh sb="0" eb="2">
      <t>オンセイ</t>
    </rPh>
    <rPh sb="5" eb="7">
      <t>セイサク</t>
    </rPh>
    <rPh sb="7" eb="8">
      <t>ヒ</t>
    </rPh>
    <phoneticPr fontId="9"/>
  </si>
  <si>
    <t>製作発表に係る経費</t>
    <rPh sb="0" eb="2">
      <t>セイサク</t>
    </rPh>
    <rPh sb="2" eb="4">
      <t>ハッピョウ</t>
    </rPh>
    <rPh sb="5" eb="6">
      <t>カカ</t>
    </rPh>
    <rPh sb="7" eb="9">
      <t>ケイヒ</t>
    </rPh>
    <phoneticPr fontId="7"/>
  </si>
  <si>
    <t>製作発表資料印刷費</t>
    <rPh sb="0" eb="2">
      <t>セイサク</t>
    </rPh>
    <rPh sb="2" eb="4">
      <t>ハッピョウ</t>
    </rPh>
    <rPh sb="4" eb="6">
      <t>シリョウ</t>
    </rPh>
    <rPh sb="6" eb="8">
      <t>インサツ</t>
    </rPh>
    <rPh sb="8" eb="9">
      <t>ヒ</t>
    </rPh>
    <phoneticPr fontId="7"/>
  </si>
  <si>
    <t>スチール撮影費</t>
    <rPh sb="4" eb="6">
      <t>サツエイ</t>
    </rPh>
    <rPh sb="6" eb="7">
      <t>ヒ</t>
    </rPh>
    <phoneticPr fontId="9"/>
  </si>
  <si>
    <t>ファーストクラス料金</t>
    <rPh sb="8" eb="10">
      <t>リョウキン</t>
    </rPh>
    <phoneticPr fontId="9"/>
  </si>
  <si>
    <t>グリーン車料金</t>
    <rPh sb="4" eb="5">
      <t>シャ</t>
    </rPh>
    <rPh sb="5" eb="7">
      <t>リョウキン</t>
    </rPh>
    <phoneticPr fontId="9"/>
  </si>
  <si>
    <t>キャスト人件費</t>
    <rPh sb="4" eb="7">
      <t>ジンケンヒ</t>
    </rPh>
    <phoneticPr fontId="7"/>
  </si>
  <si>
    <t>製作費</t>
    <rPh sb="0" eb="3">
      <t>セイサクヒ</t>
    </rPh>
    <phoneticPr fontId="9"/>
  </si>
  <si>
    <t>ロケーションハンティング費</t>
    <rPh sb="12" eb="13">
      <t>ヒ</t>
    </rPh>
    <phoneticPr fontId="9"/>
  </si>
  <si>
    <t>助成対象経費（A）</t>
    <phoneticPr fontId="7"/>
  </si>
  <si>
    <t>バリアフリー字幕制作費</t>
    <rPh sb="6" eb="11">
      <t>ジマクセイサクヒ</t>
    </rPh>
    <phoneticPr fontId="7"/>
  </si>
  <si>
    <t>支出総額（予算総額）</t>
    <rPh sb="0" eb="2">
      <t>シシュツ</t>
    </rPh>
    <rPh sb="2" eb="4">
      <t>ソウガク</t>
    </rPh>
    <rPh sb="5" eb="7">
      <t>ヨサン</t>
    </rPh>
    <rPh sb="7" eb="9">
      <t>ソウガク</t>
    </rPh>
    <phoneticPr fontId="7"/>
  </si>
  <si>
    <t>スタッフ費　内訳</t>
    <rPh sb="4" eb="5">
      <t>ヒ</t>
    </rPh>
    <rPh sb="6" eb="8">
      <t>ウチワケ</t>
    </rPh>
    <phoneticPr fontId="13"/>
  </si>
  <si>
    <t>作品名</t>
    <rPh sb="0" eb="2">
      <t>サクヒン</t>
    </rPh>
    <rPh sb="2" eb="3">
      <t>メイ</t>
    </rPh>
    <phoneticPr fontId="13"/>
  </si>
  <si>
    <t>役職名</t>
    <rPh sb="0" eb="2">
      <t>ヤクショク</t>
    </rPh>
    <rPh sb="2" eb="3">
      <t>メイ</t>
    </rPh>
    <phoneticPr fontId="13"/>
  </si>
  <si>
    <t>スタッフ名</t>
    <rPh sb="4" eb="5">
      <t>メイ</t>
    </rPh>
    <phoneticPr fontId="13"/>
  </si>
  <si>
    <t>単価
（税込／円）</t>
    <rPh sb="0" eb="2">
      <t>タンカ</t>
    </rPh>
    <rPh sb="4" eb="6">
      <t>ゼイコ</t>
    </rPh>
    <rPh sb="7" eb="8">
      <t>エン</t>
    </rPh>
    <phoneticPr fontId="13"/>
  </si>
  <si>
    <t>金額
（税込／円）</t>
    <rPh sb="0" eb="2">
      <t>キンガク</t>
    </rPh>
    <rPh sb="4" eb="6">
      <t>ゼイコ</t>
    </rPh>
    <rPh sb="7" eb="8">
      <t>エン</t>
    </rPh>
    <phoneticPr fontId="13"/>
  </si>
  <si>
    <t>＠</t>
    <phoneticPr fontId="13"/>
  </si>
  <si>
    <t>小　計</t>
  </si>
  <si>
    <t>キャスト費　内訳</t>
    <rPh sb="4" eb="5">
      <t>ヒ</t>
    </rPh>
    <rPh sb="6" eb="8">
      <t>ウチワケ</t>
    </rPh>
    <phoneticPr fontId="13"/>
  </si>
  <si>
    <t>役名</t>
    <rPh sb="0" eb="1">
      <t>ヤク</t>
    </rPh>
    <rPh sb="1" eb="2">
      <t>メイ</t>
    </rPh>
    <phoneticPr fontId="13"/>
  </si>
  <si>
    <t>キャスト名</t>
    <rPh sb="4" eb="5">
      <t>メイ</t>
    </rPh>
    <phoneticPr fontId="13"/>
  </si>
  <si>
    <t>メインキャスト</t>
    <phoneticPr fontId="13"/>
  </si>
  <si>
    <t>助演キャスト</t>
    <rPh sb="0" eb="2">
      <t>ジョエン</t>
    </rPh>
    <phoneticPr fontId="13"/>
  </si>
  <si>
    <t>エキストラ</t>
    <phoneticPr fontId="13"/>
  </si>
  <si>
    <t>小　計</t>
    <phoneticPr fontId="13"/>
  </si>
  <si>
    <t>消費税等仕入控除税額の取扱</t>
  </si>
  <si>
    <t>作品名</t>
    <rPh sb="0" eb="2">
      <t>サクヒン</t>
    </rPh>
    <rPh sb="2" eb="3">
      <t>メイ</t>
    </rPh>
    <phoneticPr fontId="9"/>
  </si>
  <si>
    <t>団体名</t>
    <rPh sb="0" eb="2">
      <t>ダンタイ</t>
    </rPh>
    <rPh sb="2" eb="3">
      <t>メイ</t>
    </rPh>
    <phoneticPr fontId="9"/>
  </si>
  <si>
    <t>整理番号</t>
    <rPh sb="0" eb="2">
      <t>セイリ</t>
    </rPh>
    <rPh sb="2" eb="4">
      <t>バンゴウ</t>
    </rPh>
    <phoneticPr fontId="9"/>
  </si>
  <si>
    <t>整理番号</t>
    <rPh sb="0" eb="2">
      <t>セイリ</t>
    </rPh>
    <rPh sb="2" eb="4">
      <t>バンゴウ</t>
    </rPh>
    <phoneticPr fontId="7"/>
  </si>
  <si>
    <t>団体名</t>
    <rPh sb="0" eb="2">
      <t>ダンタイ</t>
    </rPh>
    <rPh sb="2" eb="3">
      <t>メイ</t>
    </rPh>
    <phoneticPr fontId="7"/>
  </si>
  <si>
    <t>作品名</t>
    <rPh sb="0" eb="2">
      <t>サクヒン</t>
    </rPh>
    <rPh sb="2" eb="3">
      <t>メイ</t>
    </rPh>
    <phoneticPr fontId="7"/>
  </si>
  <si>
    <t>週間</t>
  </si>
  <si>
    <t>【記入要領】</t>
    <rPh sb="1" eb="3">
      <t>キニュウ</t>
    </rPh>
    <rPh sb="3" eb="5">
      <t>ヨウリョウ</t>
    </rPh>
    <phoneticPr fontId="7"/>
  </si>
  <si>
    <t>実働日数</t>
    <rPh sb="0" eb="2">
      <t>ジツドウ</t>
    </rPh>
    <rPh sb="2" eb="4">
      <t>ニッスウ</t>
    </rPh>
    <phoneticPr fontId="8"/>
  </si>
  <si>
    <t>単年度助成</t>
    <rPh sb="0" eb="5">
      <t>タンネンドジョセイ</t>
    </rPh>
    <phoneticPr fontId="7"/>
  </si>
  <si>
    <t>予定</t>
  </si>
  <si>
    <t>確定</t>
  </si>
  <si>
    <t>交渉中</t>
  </si>
  <si>
    <t>整理番号</t>
    <rPh sb="0" eb="4">
      <t>セイリバンゴウ</t>
    </rPh>
    <phoneticPr fontId="8"/>
  </si>
  <si>
    <t>作品名</t>
    <rPh sb="0" eb="2">
      <t>サクヒン</t>
    </rPh>
    <rPh sb="2" eb="3">
      <t>メイ</t>
    </rPh>
    <phoneticPr fontId="8"/>
  </si>
  <si>
    <t>団体名</t>
    <rPh sb="0" eb="2">
      <t>ダンタイ</t>
    </rPh>
    <rPh sb="2" eb="3">
      <t>メイ</t>
    </rPh>
    <phoneticPr fontId="8"/>
  </si>
  <si>
    <t>整理番号</t>
    <rPh sb="0" eb="4">
      <t>セイリバンゴウ</t>
    </rPh>
    <phoneticPr fontId="12"/>
  </si>
  <si>
    <t>課税事業者</t>
  </si>
  <si>
    <t>要望書登録/要望内容/活動名</t>
    <rPh sb="0" eb="3">
      <t>ヨウボウショ</t>
    </rPh>
    <rPh sb="3" eb="5">
      <t>トウロク</t>
    </rPh>
    <rPh sb="6" eb="8">
      <t>ヨウボウ</t>
    </rPh>
    <rPh sb="8" eb="10">
      <t>ナイヨウ</t>
    </rPh>
    <rPh sb="11" eb="13">
      <t>カツドウ</t>
    </rPh>
    <rPh sb="13" eb="14">
      <t>メイ</t>
    </rPh>
    <phoneticPr fontId="7"/>
  </si>
  <si>
    <t>要望書登録/要望内容/入場料</t>
    <rPh sb="0" eb="3">
      <t>ヨウボウショ</t>
    </rPh>
    <rPh sb="3" eb="5">
      <t>トウロク</t>
    </rPh>
    <rPh sb="6" eb="8">
      <t>ヨウボウ</t>
    </rPh>
    <rPh sb="8" eb="10">
      <t>ナイヨウ</t>
    </rPh>
    <rPh sb="11" eb="14">
      <t>ニュウジョウリョウ</t>
    </rPh>
    <phoneticPr fontId="7"/>
  </si>
  <si>
    <t>要望書登録/要望内容/共催者負担金</t>
    <rPh sb="0" eb="3">
      <t>ヨウボウショ</t>
    </rPh>
    <rPh sb="3" eb="5">
      <t>トウロク</t>
    </rPh>
    <rPh sb="6" eb="8">
      <t>ヨウボウ</t>
    </rPh>
    <rPh sb="8" eb="10">
      <t>ナイヨウ</t>
    </rPh>
    <rPh sb="11" eb="14">
      <t>キョウサイシャ</t>
    </rPh>
    <rPh sb="14" eb="17">
      <t>フタンキン</t>
    </rPh>
    <phoneticPr fontId="7"/>
  </si>
  <si>
    <t>要望書登録/要望内容/(ｲ)小計</t>
    <rPh sb="0" eb="3">
      <t>ヨウボウショ</t>
    </rPh>
    <rPh sb="3" eb="5">
      <t>トウロク</t>
    </rPh>
    <rPh sb="6" eb="8">
      <t>ヨウボウ</t>
    </rPh>
    <rPh sb="8" eb="10">
      <t>ナイヨウ</t>
    </rPh>
    <rPh sb="14" eb="16">
      <t>ショウケイ</t>
    </rPh>
    <phoneticPr fontId="7"/>
  </si>
  <si>
    <t>要望書登録/要望内容/(ﾛ)自己負担金</t>
    <rPh sb="0" eb="3">
      <t>ヨウボウショ</t>
    </rPh>
    <rPh sb="3" eb="5">
      <t>トウロク</t>
    </rPh>
    <rPh sb="6" eb="8">
      <t>ヨウボウ</t>
    </rPh>
    <rPh sb="8" eb="10">
      <t>ナイヨウ</t>
    </rPh>
    <rPh sb="14" eb="16">
      <t>ジコ</t>
    </rPh>
    <rPh sb="16" eb="18">
      <t>フタン</t>
    </rPh>
    <rPh sb="18" eb="19">
      <t>キン</t>
    </rPh>
    <phoneticPr fontId="7"/>
  </si>
  <si>
    <t>要望書登録/要望内容/対象経費（A）</t>
    <rPh sb="0" eb="3">
      <t>ヨウボウショ</t>
    </rPh>
    <rPh sb="3" eb="5">
      <t>トウロク</t>
    </rPh>
    <rPh sb="6" eb="8">
      <t>ヨウボウ</t>
    </rPh>
    <rPh sb="8" eb="10">
      <t>ナイヨウ</t>
    </rPh>
    <rPh sb="11" eb="13">
      <t>タイショウ</t>
    </rPh>
    <rPh sb="13" eb="15">
      <t>ケイヒ</t>
    </rPh>
    <phoneticPr fontId="7"/>
  </si>
  <si>
    <t>要望書登録/要望内容/要望額</t>
    <rPh sb="0" eb="3">
      <t>ヨウボウショ</t>
    </rPh>
    <rPh sb="3" eb="5">
      <t>トウロク</t>
    </rPh>
    <rPh sb="6" eb="8">
      <t>ヨウボウ</t>
    </rPh>
    <rPh sb="8" eb="10">
      <t>ナイヨウ</t>
    </rPh>
    <rPh sb="11" eb="13">
      <t>ヨウボウ</t>
    </rPh>
    <rPh sb="13" eb="14">
      <t>ガク</t>
    </rPh>
    <phoneticPr fontId="7"/>
  </si>
  <si>
    <t>要望書登録/要望内容/文化庁チェック</t>
    <rPh sb="0" eb="3">
      <t>ヨウボウショ</t>
    </rPh>
    <rPh sb="3" eb="5">
      <t>トウロク</t>
    </rPh>
    <rPh sb="6" eb="8">
      <t>ヨウボウ</t>
    </rPh>
    <rPh sb="8" eb="10">
      <t>ナイヨウ</t>
    </rPh>
    <rPh sb="11" eb="14">
      <t>ブンカチョウ</t>
    </rPh>
    <phoneticPr fontId="7"/>
  </si>
  <si>
    <t>要望書登録/映画製作/時間</t>
    <rPh sb="0" eb="3">
      <t>ヨウボウショ</t>
    </rPh>
    <rPh sb="3" eb="5">
      <t>トウロク</t>
    </rPh>
    <rPh sb="6" eb="8">
      <t>エイガ</t>
    </rPh>
    <rPh sb="8" eb="10">
      <t>セイサク</t>
    </rPh>
    <rPh sb="11" eb="13">
      <t>ジカン</t>
    </rPh>
    <phoneticPr fontId="7"/>
  </si>
  <si>
    <t>要望書登録/映画製作/製作期間（開始）</t>
    <rPh sb="0" eb="3">
      <t>ヨウボウショ</t>
    </rPh>
    <rPh sb="3" eb="5">
      <t>トウロク</t>
    </rPh>
    <rPh sb="6" eb="8">
      <t>エイガ</t>
    </rPh>
    <rPh sb="8" eb="10">
      <t>セイサク</t>
    </rPh>
    <rPh sb="11" eb="13">
      <t>セイサク</t>
    </rPh>
    <rPh sb="13" eb="15">
      <t>キカン</t>
    </rPh>
    <rPh sb="16" eb="18">
      <t>カイシ</t>
    </rPh>
    <phoneticPr fontId="7"/>
  </si>
  <si>
    <t>要望書登録/映画製作/製作期間（終了）</t>
    <rPh sb="0" eb="3">
      <t>ヨウボウショ</t>
    </rPh>
    <rPh sb="3" eb="5">
      <t>トウロク</t>
    </rPh>
    <rPh sb="6" eb="8">
      <t>エイガ</t>
    </rPh>
    <rPh sb="8" eb="10">
      <t>セイサク</t>
    </rPh>
    <rPh sb="11" eb="13">
      <t>セイサク</t>
    </rPh>
    <rPh sb="13" eb="15">
      <t>キカン</t>
    </rPh>
    <rPh sb="16" eb="18">
      <t>シュウリョウ</t>
    </rPh>
    <phoneticPr fontId="7"/>
  </si>
  <si>
    <t>要望書登録/映画製作/完成形態</t>
    <rPh sb="0" eb="3">
      <t>ヨウボウショ</t>
    </rPh>
    <rPh sb="3" eb="5">
      <t>トウロク</t>
    </rPh>
    <rPh sb="6" eb="8">
      <t>エイガ</t>
    </rPh>
    <rPh sb="8" eb="10">
      <t>セイサク</t>
    </rPh>
    <rPh sb="11" eb="13">
      <t>カンセイ</t>
    </rPh>
    <rPh sb="13" eb="15">
      <t>ケイタイ</t>
    </rPh>
    <phoneticPr fontId="7"/>
  </si>
  <si>
    <t>要望書登録/映画製作/監督</t>
    <rPh sb="0" eb="3">
      <t>ヨウボウショ</t>
    </rPh>
    <rPh sb="3" eb="5">
      <t>トウロク</t>
    </rPh>
    <rPh sb="6" eb="8">
      <t>エイガ</t>
    </rPh>
    <rPh sb="8" eb="10">
      <t>セイサク</t>
    </rPh>
    <rPh sb="11" eb="13">
      <t>カントク</t>
    </rPh>
    <phoneticPr fontId="7"/>
  </si>
  <si>
    <t>要望書登録/映画製作/脚本</t>
    <rPh sb="0" eb="3">
      <t>ヨウボウショ</t>
    </rPh>
    <rPh sb="3" eb="5">
      <t>トウロク</t>
    </rPh>
    <rPh sb="6" eb="8">
      <t>エイガ</t>
    </rPh>
    <rPh sb="8" eb="10">
      <t>セイサク</t>
    </rPh>
    <rPh sb="11" eb="13">
      <t>キャクホン</t>
    </rPh>
    <phoneticPr fontId="7"/>
  </si>
  <si>
    <t>要望書登録/映画製作/撮影</t>
    <rPh sb="0" eb="3">
      <t>ヨウボウショ</t>
    </rPh>
    <rPh sb="3" eb="5">
      <t>トウロク</t>
    </rPh>
    <rPh sb="6" eb="8">
      <t>エイガ</t>
    </rPh>
    <rPh sb="8" eb="10">
      <t>セイサク</t>
    </rPh>
    <rPh sb="11" eb="13">
      <t>サツエイ</t>
    </rPh>
    <phoneticPr fontId="7"/>
  </si>
  <si>
    <t>要望書登録/映画製作/出演者</t>
    <rPh sb="0" eb="3">
      <t>ヨウボウショ</t>
    </rPh>
    <rPh sb="3" eb="5">
      <t>トウロク</t>
    </rPh>
    <rPh sb="6" eb="8">
      <t>エイガ</t>
    </rPh>
    <rPh sb="8" eb="10">
      <t>セイサク</t>
    </rPh>
    <rPh sb="11" eb="14">
      <t>シュツエンシャ</t>
    </rPh>
    <phoneticPr fontId="7"/>
  </si>
  <si>
    <t>要望書登録/映画製作/配給会社</t>
    <rPh sb="0" eb="3">
      <t>ヨウボウショ</t>
    </rPh>
    <rPh sb="3" eb="5">
      <t>トウロク</t>
    </rPh>
    <rPh sb="6" eb="8">
      <t>エイガ</t>
    </rPh>
    <rPh sb="8" eb="10">
      <t>セイサク</t>
    </rPh>
    <rPh sb="11" eb="13">
      <t>ハイキュウ</t>
    </rPh>
    <rPh sb="13" eb="15">
      <t>ガイシャ</t>
    </rPh>
    <phoneticPr fontId="7"/>
  </si>
  <si>
    <t>要望書登録/映画製作/公開予定時期（開始）</t>
    <rPh sb="0" eb="3">
      <t>ヨウボウショ</t>
    </rPh>
    <rPh sb="3" eb="5">
      <t>トウロク</t>
    </rPh>
    <rPh sb="6" eb="8">
      <t>エイガ</t>
    </rPh>
    <rPh sb="8" eb="10">
      <t>セイサク</t>
    </rPh>
    <rPh sb="11" eb="13">
      <t>コウカイ</t>
    </rPh>
    <rPh sb="13" eb="15">
      <t>ヨテイ</t>
    </rPh>
    <rPh sb="15" eb="17">
      <t>ジキ</t>
    </rPh>
    <rPh sb="18" eb="20">
      <t>カイシ</t>
    </rPh>
    <phoneticPr fontId="7"/>
  </si>
  <si>
    <t>要望書登録/映画製作/公開予定時期（終了）</t>
    <rPh sb="0" eb="3">
      <t>ヨウボウショ</t>
    </rPh>
    <rPh sb="3" eb="5">
      <t>トウロク</t>
    </rPh>
    <rPh sb="6" eb="8">
      <t>エイガ</t>
    </rPh>
    <rPh sb="8" eb="10">
      <t>セイサク</t>
    </rPh>
    <rPh sb="11" eb="13">
      <t>コウカイ</t>
    </rPh>
    <rPh sb="13" eb="15">
      <t>ヨテイ</t>
    </rPh>
    <rPh sb="15" eb="17">
      <t>ジキ</t>
    </rPh>
    <rPh sb="18" eb="20">
      <t>シュウリョウ</t>
    </rPh>
    <phoneticPr fontId="7"/>
  </si>
  <si>
    <t>要望書登録/基金/県NO</t>
    <rPh sb="0" eb="3">
      <t>ヨウボウショ</t>
    </rPh>
    <rPh sb="3" eb="5">
      <t>トウロク</t>
    </rPh>
    <rPh sb="6" eb="8">
      <t>キキン</t>
    </rPh>
    <rPh sb="9" eb="10">
      <t>ケン</t>
    </rPh>
    <phoneticPr fontId="7"/>
  </si>
  <si>
    <t>要望書登録/補助金/単位</t>
    <rPh sb="0" eb="3">
      <t>ヨウボウショ</t>
    </rPh>
    <rPh sb="3" eb="5">
      <t>トウロク</t>
    </rPh>
    <rPh sb="6" eb="9">
      <t>ホジョキン</t>
    </rPh>
    <rPh sb="10" eb="12">
      <t>タンイ</t>
    </rPh>
    <phoneticPr fontId="7"/>
  </si>
  <si>
    <t>要望書登録/補助金/個表番号</t>
    <rPh sb="0" eb="3">
      <t>ヨウボウショ</t>
    </rPh>
    <rPh sb="3" eb="5">
      <t>トウロク</t>
    </rPh>
    <rPh sb="6" eb="9">
      <t>ホジョキン</t>
    </rPh>
    <rPh sb="10" eb="12">
      <t>コヒョウ</t>
    </rPh>
    <rPh sb="12" eb="14">
      <t>バンゴウ</t>
    </rPh>
    <phoneticPr fontId="7"/>
  </si>
  <si>
    <t>要望書登録/基金/募集分類
要望書登録/補助金/募集分類</t>
    <rPh sb="0" eb="3">
      <t>ヨウボウショ</t>
    </rPh>
    <rPh sb="3" eb="5">
      <t>トウロク</t>
    </rPh>
    <rPh sb="6" eb="8">
      <t>キキン</t>
    </rPh>
    <rPh sb="9" eb="11">
      <t>ボシュウ</t>
    </rPh>
    <rPh sb="11" eb="13">
      <t>ブンルイ</t>
    </rPh>
    <rPh sb="20" eb="23">
      <t>ホジョキン</t>
    </rPh>
    <phoneticPr fontId="7"/>
  </si>
  <si>
    <t>要望書登録/基金/分野
要望書登録/補助金/分野</t>
    <rPh sb="0" eb="3">
      <t>ヨウボウショ</t>
    </rPh>
    <rPh sb="3" eb="5">
      <t>トウロク</t>
    </rPh>
    <rPh sb="6" eb="8">
      <t>キキン</t>
    </rPh>
    <rPh sb="9" eb="11">
      <t>ブンヤ</t>
    </rPh>
    <rPh sb="18" eb="21">
      <t>ホジョキン</t>
    </rPh>
    <phoneticPr fontId="7"/>
  </si>
  <si>
    <t>要望書登録/基金/提出日
要望書登録/補助金/提出日</t>
    <rPh sb="0" eb="3">
      <t>ヨウボウショ</t>
    </rPh>
    <rPh sb="3" eb="5">
      <t>トウロク</t>
    </rPh>
    <rPh sb="6" eb="8">
      <t>キキン</t>
    </rPh>
    <rPh sb="9" eb="11">
      <t>テイシュツ</t>
    </rPh>
    <rPh sb="11" eb="12">
      <t>ビ</t>
    </rPh>
    <phoneticPr fontId="7"/>
  </si>
  <si>
    <t>要望書登録/基金/文書番号
要望書登録/補助金/文書番号</t>
    <rPh sb="0" eb="3">
      <t>ヨウボウショ</t>
    </rPh>
    <rPh sb="3" eb="5">
      <t>トウロク</t>
    </rPh>
    <rPh sb="6" eb="8">
      <t>キキン</t>
    </rPh>
    <rPh sb="9" eb="11">
      <t>ブンショ</t>
    </rPh>
    <rPh sb="11" eb="13">
      <t>バンゴウ</t>
    </rPh>
    <rPh sb="24" eb="26">
      <t>ブンショ</t>
    </rPh>
    <rPh sb="26" eb="28">
      <t>バンゴウ</t>
    </rPh>
    <phoneticPr fontId="7"/>
  </si>
  <si>
    <t>要望書登録/活動場所/開始日</t>
    <rPh sb="0" eb="3">
      <t>ヨウボウショ</t>
    </rPh>
    <rPh sb="3" eb="5">
      <t>トウロク</t>
    </rPh>
    <rPh sb="6" eb="8">
      <t>カツドウ</t>
    </rPh>
    <rPh sb="8" eb="10">
      <t>バショ</t>
    </rPh>
    <rPh sb="11" eb="14">
      <t>カイシビ</t>
    </rPh>
    <phoneticPr fontId="7"/>
  </si>
  <si>
    <t>要望書登録/活動場所/終了日</t>
    <rPh sb="0" eb="3">
      <t>ヨウボウショ</t>
    </rPh>
    <rPh sb="3" eb="5">
      <t>トウロク</t>
    </rPh>
    <rPh sb="6" eb="8">
      <t>カツドウ</t>
    </rPh>
    <rPh sb="8" eb="10">
      <t>バショ</t>
    </rPh>
    <rPh sb="11" eb="13">
      <t>シュウリョウ</t>
    </rPh>
    <rPh sb="13" eb="14">
      <t>ヒ</t>
    </rPh>
    <phoneticPr fontId="7"/>
  </si>
  <si>
    <t>要望書登録/活動場所/活動場所</t>
    <rPh sb="0" eb="3">
      <t>ヨウボウショ</t>
    </rPh>
    <rPh sb="3" eb="5">
      <t>トウロク</t>
    </rPh>
    <rPh sb="6" eb="8">
      <t>カツドウ</t>
    </rPh>
    <rPh sb="8" eb="10">
      <t>バショ</t>
    </rPh>
    <rPh sb="11" eb="13">
      <t>カツドウ</t>
    </rPh>
    <rPh sb="13" eb="15">
      <t>バショ</t>
    </rPh>
    <phoneticPr fontId="7"/>
  </si>
  <si>
    <t>団体登録/団体基本情報/団体名</t>
    <rPh sb="12" eb="14">
      <t>ダンタイ</t>
    </rPh>
    <rPh sb="14" eb="15">
      <t>メイ</t>
    </rPh>
    <phoneticPr fontId="7"/>
  </si>
  <si>
    <t>団体登録/団体基本情報/ヨミガナ</t>
  </si>
  <si>
    <t>団体登録/団体基本情報/代表者氏名</t>
    <rPh sb="12" eb="15">
      <t>ダイヒョウシャ</t>
    </rPh>
    <rPh sb="15" eb="17">
      <t>シメイ</t>
    </rPh>
    <phoneticPr fontId="7"/>
  </si>
  <si>
    <t>団体登録/団体基本情報/代表者役職</t>
    <rPh sb="12" eb="15">
      <t>ダイヒョウシャ</t>
    </rPh>
    <rPh sb="15" eb="17">
      <t>ヤクショク</t>
    </rPh>
    <phoneticPr fontId="7"/>
  </si>
  <si>
    <t>団体登録/団体基本情報/郵便番号</t>
    <rPh sb="12" eb="16">
      <t>ユウビンバンゴウ</t>
    </rPh>
    <phoneticPr fontId="7"/>
  </si>
  <si>
    <t>団体登録/団体基本情報/都道府県</t>
    <rPh sb="12" eb="16">
      <t>トドウフケン</t>
    </rPh>
    <phoneticPr fontId="7"/>
  </si>
  <si>
    <t>団体登録/団体基本情報/住所1</t>
    <rPh sb="12" eb="14">
      <t>ジュウショ</t>
    </rPh>
    <phoneticPr fontId="7"/>
  </si>
  <si>
    <t>団体登録/団体基本情報/住所2</t>
    <rPh sb="12" eb="14">
      <t>ジュウショ</t>
    </rPh>
    <phoneticPr fontId="7"/>
  </si>
  <si>
    <t>団体登録/団体基本情報/電話番号</t>
    <rPh sb="12" eb="14">
      <t>デンワ</t>
    </rPh>
    <rPh sb="14" eb="16">
      <t>バンゴウ</t>
    </rPh>
    <phoneticPr fontId="7"/>
  </si>
  <si>
    <t>団体登録/団体基本情報/FAX番号</t>
    <rPh sb="15" eb="17">
      <t>バンゴウ</t>
    </rPh>
    <phoneticPr fontId="7"/>
  </si>
  <si>
    <t>団体登録/団体基本情報/ホームページ</t>
    <phoneticPr fontId="7"/>
  </si>
  <si>
    <t>団体登録/団体基本情報/創立年/月</t>
    <rPh sb="12" eb="14">
      <t>ソウリツ</t>
    </rPh>
    <rPh sb="14" eb="15">
      <t>ネン</t>
    </rPh>
    <rPh sb="16" eb="17">
      <t>ツキ</t>
    </rPh>
    <phoneticPr fontId="7"/>
  </si>
  <si>
    <t>団体登録/標準連絡先/団体名</t>
    <rPh sb="5" eb="7">
      <t>ヒョウジュン</t>
    </rPh>
    <rPh sb="7" eb="10">
      <t>レンラクサキ</t>
    </rPh>
    <rPh sb="11" eb="13">
      <t>ダンタイ</t>
    </rPh>
    <rPh sb="13" eb="14">
      <t>メイ</t>
    </rPh>
    <phoneticPr fontId="7"/>
  </si>
  <si>
    <t>団体登録/団体基本情報/団体種別</t>
    <rPh sb="12" eb="14">
      <t>ダンタイ</t>
    </rPh>
    <rPh sb="14" eb="16">
      <t>シュベツ</t>
    </rPh>
    <phoneticPr fontId="7"/>
  </si>
  <si>
    <t>施設登録/施設/施設名</t>
    <rPh sb="0" eb="2">
      <t>シセツ</t>
    </rPh>
    <rPh sb="2" eb="4">
      <t>トウロク</t>
    </rPh>
    <rPh sb="5" eb="7">
      <t>シセツ</t>
    </rPh>
    <rPh sb="8" eb="10">
      <t>シセツ</t>
    </rPh>
    <rPh sb="10" eb="11">
      <t>メイ</t>
    </rPh>
    <phoneticPr fontId="7"/>
  </si>
  <si>
    <t>施設登録/施設/郵便番号</t>
    <rPh sb="0" eb="2">
      <t>シセツ</t>
    </rPh>
    <rPh sb="2" eb="4">
      <t>トウロク</t>
    </rPh>
    <rPh sb="5" eb="7">
      <t>シセツ</t>
    </rPh>
    <rPh sb="8" eb="12">
      <t>ユウビンバンゴウ</t>
    </rPh>
    <phoneticPr fontId="7"/>
  </si>
  <si>
    <t>施設登録/施設/都道府県</t>
    <rPh sb="0" eb="2">
      <t>シセツ</t>
    </rPh>
    <rPh sb="2" eb="4">
      <t>トウロク</t>
    </rPh>
    <rPh sb="5" eb="7">
      <t>シセツ</t>
    </rPh>
    <rPh sb="8" eb="12">
      <t>トドウフケン</t>
    </rPh>
    <phoneticPr fontId="7"/>
  </si>
  <si>
    <t>施設登録/施設/住所1</t>
    <rPh sb="0" eb="2">
      <t>シセツ</t>
    </rPh>
    <rPh sb="2" eb="4">
      <t>トウロク</t>
    </rPh>
    <rPh sb="5" eb="7">
      <t>シセツ</t>
    </rPh>
    <rPh sb="8" eb="10">
      <t>ジュウショ</t>
    </rPh>
    <phoneticPr fontId="7"/>
  </si>
  <si>
    <t>施設登録/施設/住所2</t>
    <rPh sb="0" eb="2">
      <t>シセツ</t>
    </rPh>
    <rPh sb="2" eb="4">
      <t>トウロク</t>
    </rPh>
    <rPh sb="5" eb="7">
      <t>シセツ</t>
    </rPh>
    <rPh sb="8" eb="10">
      <t>ジュウショ</t>
    </rPh>
    <phoneticPr fontId="7"/>
  </si>
  <si>
    <t>要望書登録/要望内容/控除税額計（C）</t>
    <phoneticPr fontId="7"/>
  </si>
  <si>
    <t>要望書登録/要望内容/備考</t>
    <rPh sb="0" eb="3">
      <t>ヨウボウショ</t>
    </rPh>
    <rPh sb="3" eb="5">
      <t>トウロク</t>
    </rPh>
    <rPh sb="6" eb="8">
      <t>ヨウボウ</t>
    </rPh>
    <rPh sb="8" eb="10">
      <t>ナイヨウ</t>
    </rPh>
    <rPh sb="11" eb="13">
      <t>ビコウ</t>
    </rPh>
    <phoneticPr fontId="7"/>
  </si>
  <si>
    <t>作品名：</t>
    <rPh sb="0" eb="2">
      <t>サクヒン</t>
    </rPh>
    <rPh sb="2" eb="3">
      <t>メイ</t>
    </rPh>
    <phoneticPr fontId="39"/>
  </si>
  <si>
    <t>団体名：</t>
    <rPh sb="0" eb="2">
      <t>ダンタイ</t>
    </rPh>
    <rPh sb="2" eb="3">
      <t>メイ</t>
    </rPh>
    <phoneticPr fontId="39"/>
  </si>
  <si>
    <t>①【必要書類の確認】</t>
    <rPh sb="2" eb="4">
      <t>ヒツヨウ</t>
    </rPh>
    <rPh sb="4" eb="6">
      <t>ショルイ</t>
    </rPh>
    <rPh sb="7" eb="9">
      <t>カクニン</t>
    </rPh>
    <phoneticPr fontId="39"/>
  </si>
  <si>
    <t>③【応募要件の確認】</t>
    <rPh sb="2" eb="4">
      <t>オウボ</t>
    </rPh>
    <rPh sb="4" eb="6">
      <t>ヨウケン</t>
    </rPh>
    <rPh sb="7" eb="9">
      <t>カクニン</t>
    </rPh>
    <phoneticPr fontId="39"/>
  </si>
  <si>
    <t>《不明要件》</t>
    <rPh sb="1" eb="3">
      <t>フメイ</t>
    </rPh>
    <rPh sb="3" eb="5">
      <t>ヨウケン</t>
    </rPh>
    <phoneticPr fontId="39"/>
  </si>
  <si>
    <t>《不適合理由》</t>
    <rPh sb="1" eb="4">
      <t>フテキゴウ</t>
    </rPh>
    <rPh sb="4" eb="6">
      <t>リユウ</t>
    </rPh>
    <phoneticPr fontId="39"/>
  </si>
  <si>
    <t>欠落なし</t>
    <rPh sb="0" eb="2">
      <t>ケツラク</t>
    </rPh>
    <phoneticPr fontId="39"/>
  </si>
  <si>
    <t>　　適合</t>
    <rPh sb="2" eb="4">
      <t>テキゴウ</t>
    </rPh>
    <phoneticPr fontId="39"/>
  </si>
  <si>
    <t>・提出期限</t>
    <phoneticPr fontId="39"/>
  </si>
  <si>
    <t>・要望取下げの連絡があった</t>
    <rPh sb="1" eb="3">
      <t>ヨウボウ</t>
    </rPh>
    <rPh sb="3" eb="5">
      <t>トリサ</t>
    </rPh>
    <rPh sb="7" eb="9">
      <t>レンラク</t>
    </rPh>
    <phoneticPr fontId="6"/>
  </si>
  <si>
    <r>
      <t>欠落あり</t>
    </r>
    <r>
      <rPr>
        <sz val="9"/>
        <color theme="1"/>
        <rFont val="ＭＳ 明朝"/>
        <family val="1"/>
        <charset val="128"/>
      </rPr>
      <t>（提出なしまたは必須項目に漏れあり）</t>
    </r>
    <rPh sb="0" eb="2">
      <t>ケツラク</t>
    </rPh>
    <rPh sb="5" eb="7">
      <t>テイシュツ</t>
    </rPh>
    <rPh sb="12" eb="14">
      <t>ヒッス</t>
    </rPh>
    <rPh sb="14" eb="16">
      <t>コウモク</t>
    </rPh>
    <rPh sb="17" eb="18">
      <t>モ</t>
    </rPh>
    <phoneticPr fontId="39"/>
  </si>
  <si>
    <r>
      <t>団体要件　</t>
    </r>
    <r>
      <rPr>
        <sz val="9"/>
        <color theme="1"/>
        <rFont val="ＭＳ 明朝"/>
        <family val="1"/>
        <charset val="128"/>
      </rPr>
      <t>映画製作を主たる目的とする我が国の団体</t>
    </r>
    <rPh sb="0" eb="2">
      <t>ダンタイ</t>
    </rPh>
    <rPh sb="2" eb="4">
      <t>ヨウケン</t>
    </rPh>
    <rPh sb="5" eb="7">
      <t>エイガ</t>
    </rPh>
    <rPh sb="7" eb="9">
      <t>セイサク</t>
    </rPh>
    <phoneticPr fontId="39"/>
  </si>
  <si>
    <t>・完成時期</t>
    <rPh sb="0" eb="2">
      <t>カンセイ</t>
    </rPh>
    <rPh sb="2" eb="4">
      <t>ジキ</t>
    </rPh>
    <phoneticPr fontId="39"/>
  </si>
  <si>
    <t>・完成時期が定められた期間外</t>
    <rPh sb="1" eb="3">
      <t>カンセイ</t>
    </rPh>
    <rPh sb="3" eb="5">
      <t>ジキ</t>
    </rPh>
    <rPh sb="6" eb="7">
      <t>サダ</t>
    </rPh>
    <rPh sb="11" eb="13">
      <t>キカン</t>
    </rPh>
    <rPh sb="13" eb="14">
      <t>ガイ</t>
    </rPh>
    <phoneticPr fontId="6"/>
  </si>
  <si>
    <t>《提出のあった書類にチェック》</t>
    <rPh sb="1" eb="3">
      <t>テイシュツ</t>
    </rPh>
    <rPh sb="7" eb="9">
      <t>ショルイ</t>
    </rPh>
    <phoneticPr fontId="39"/>
  </si>
  <si>
    <t>1 法人格を有する団体</t>
    <rPh sb="2" eb="3">
      <t>ホウ</t>
    </rPh>
    <rPh sb="3" eb="5">
      <t>ジンカク</t>
    </rPh>
    <rPh sb="6" eb="7">
      <t>ユウ</t>
    </rPh>
    <rPh sb="9" eb="11">
      <t>ダンタイ</t>
    </rPh>
    <phoneticPr fontId="39"/>
  </si>
  <si>
    <t>・助成金算入可能経費</t>
    <rPh sb="1" eb="4">
      <t>ジョセイキン</t>
    </rPh>
    <rPh sb="4" eb="6">
      <t>サンニュウ</t>
    </rPh>
    <rPh sb="6" eb="8">
      <t>カノウ</t>
    </rPh>
    <rPh sb="8" eb="10">
      <t>ケイヒ</t>
    </rPh>
    <phoneticPr fontId="39"/>
  </si>
  <si>
    <t>・定められた完成時期より前に映画祭等で公開</t>
    <rPh sb="1" eb="2">
      <t>サダ</t>
    </rPh>
    <rPh sb="6" eb="8">
      <t>カンセイ</t>
    </rPh>
    <rPh sb="8" eb="10">
      <t>ジキ</t>
    </rPh>
    <rPh sb="12" eb="13">
      <t>マエ</t>
    </rPh>
    <rPh sb="14" eb="17">
      <t>エイガサイ</t>
    </rPh>
    <rPh sb="17" eb="18">
      <t>トウ</t>
    </rPh>
    <rPh sb="19" eb="21">
      <t>コウカイ</t>
    </rPh>
    <phoneticPr fontId="6"/>
  </si>
  <si>
    <t>2 任意団体　</t>
    <rPh sb="2" eb="4">
      <t>ニンイ</t>
    </rPh>
    <rPh sb="4" eb="6">
      <t>ダンタイ</t>
    </rPh>
    <phoneticPr fontId="39"/>
  </si>
  <si>
    <t>・重複応募</t>
    <phoneticPr fontId="39"/>
  </si>
  <si>
    <t>・助成金に算入できる経費が、活動区分に応じた助成金の額に満たない</t>
    <rPh sb="1" eb="4">
      <t>ジョセイキン</t>
    </rPh>
    <rPh sb="5" eb="7">
      <t>サンニュウ</t>
    </rPh>
    <rPh sb="10" eb="12">
      <t>ケイヒ</t>
    </rPh>
    <rPh sb="14" eb="16">
      <t>カツドウ</t>
    </rPh>
    <rPh sb="16" eb="18">
      <t>クブン</t>
    </rPh>
    <rPh sb="19" eb="20">
      <t>オウ</t>
    </rPh>
    <rPh sb="22" eb="25">
      <t>ジョセイキン</t>
    </rPh>
    <rPh sb="26" eb="27">
      <t>ガク</t>
    </rPh>
    <rPh sb="28" eb="29">
      <t>ミ</t>
    </rPh>
    <phoneticPr fontId="6"/>
  </si>
  <si>
    <t>総表</t>
    <rPh sb="0" eb="2">
      <t>ソウヒョウ</t>
    </rPh>
    <phoneticPr fontId="39"/>
  </si>
  <si>
    <t>活動要件</t>
    <rPh sb="0" eb="2">
      <t>カツドウ</t>
    </rPh>
    <rPh sb="2" eb="4">
      <t>ヨウケン</t>
    </rPh>
    <phoneticPr fontId="39"/>
  </si>
  <si>
    <t>・団体要件</t>
    <phoneticPr fontId="39"/>
  </si>
  <si>
    <t>・文化庁の補助金や委託費等が支出される活動である</t>
    <phoneticPr fontId="39"/>
  </si>
  <si>
    <t>個表</t>
    <rPh sb="0" eb="1">
      <t>コ</t>
    </rPh>
    <rPh sb="1" eb="2">
      <t>ヒョウ</t>
    </rPh>
    <phoneticPr fontId="39"/>
  </si>
  <si>
    <t>・実績要件</t>
    <phoneticPr fontId="39"/>
  </si>
  <si>
    <t>・団体要件を満たしていない（映画製作を行うことを主たる目的としていない）</t>
    <rPh sb="1" eb="3">
      <t>ダンタイ</t>
    </rPh>
    <rPh sb="3" eb="5">
      <t>ヨウケン</t>
    </rPh>
    <rPh sb="6" eb="7">
      <t>ミ</t>
    </rPh>
    <rPh sb="14" eb="18">
      <t>エイガセイサク</t>
    </rPh>
    <rPh sb="19" eb="20">
      <t>オコナ</t>
    </rPh>
    <rPh sb="24" eb="25">
      <t>シュ</t>
    </rPh>
    <rPh sb="27" eb="29">
      <t>モクテキ</t>
    </rPh>
    <phoneticPr fontId="6"/>
  </si>
  <si>
    <t>助成金に算入できる経費が助成金の総額以上</t>
    <phoneticPr fontId="39"/>
  </si>
  <si>
    <t>・活動要件</t>
    <phoneticPr fontId="39"/>
  </si>
  <si>
    <t>・団体要件を満たしていない（経理・監査等の会計組織を有していることが確認できない）</t>
    <rPh sb="1" eb="3">
      <t>ダンタイ</t>
    </rPh>
    <rPh sb="3" eb="5">
      <t>ヨウケン</t>
    </rPh>
    <rPh sb="6" eb="7">
      <t>ミ</t>
    </rPh>
    <rPh sb="14" eb="16">
      <t>ケイリ</t>
    </rPh>
    <rPh sb="17" eb="19">
      <t>カンサ</t>
    </rPh>
    <rPh sb="19" eb="20">
      <t>ナド</t>
    </rPh>
    <rPh sb="21" eb="23">
      <t>カイケイ</t>
    </rPh>
    <rPh sb="23" eb="25">
      <t>ソシキ</t>
    </rPh>
    <rPh sb="26" eb="27">
      <t>ユウ</t>
    </rPh>
    <rPh sb="34" eb="36">
      <t>カクニン</t>
    </rPh>
    <phoneticPr fontId="6"/>
  </si>
  <si>
    <t>スタッフ費・キャスト費内訳</t>
    <rPh sb="4" eb="5">
      <t>ヒ</t>
    </rPh>
    <rPh sb="10" eb="11">
      <t>ヒ</t>
    </rPh>
    <rPh sb="11" eb="13">
      <t>ウチワケ</t>
    </rPh>
    <phoneticPr fontId="39"/>
  </si>
  <si>
    <t>完成後1年以内に広く一般に公開される日本映画である</t>
    <rPh sb="18" eb="20">
      <t>ニホン</t>
    </rPh>
    <rPh sb="20" eb="22">
      <t>エイガ</t>
    </rPh>
    <phoneticPr fontId="39"/>
  </si>
  <si>
    <t>・団体要件を満たしていない（定款・規約等を有していない）</t>
    <rPh sb="1" eb="3">
      <t>ダンタイ</t>
    </rPh>
    <rPh sb="3" eb="5">
      <t>ヨウケン</t>
    </rPh>
    <rPh sb="6" eb="7">
      <t>ミ</t>
    </rPh>
    <rPh sb="14" eb="16">
      <t>テイカン</t>
    </rPh>
    <rPh sb="17" eb="19">
      <t>キヤク</t>
    </rPh>
    <rPh sb="19" eb="20">
      <t>トウ</t>
    </rPh>
    <rPh sb="21" eb="22">
      <t>ユウ</t>
    </rPh>
    <phoneticPr fontId="6"/>
  </si>
  <si>
    <t>団体概要</t>
    <rPh sb="0" eb="2">
      <t>ダンタイ</t>
    </rPh>
    <rPh sb="2" eb="4">
      <t>ガイヨウ</t>
    </rPh>
    <phoneticPr fontId="39"/>
  </si>
  <si>
    <t>上映時間が1時間以上、予算総額が助成条件の額以上</t>
    <rPh sb="0" eb="2">
      <t>ジョウエイ</t>
    </rPh>
    <rPh sb="2" eb="4">
      <t>ジカン</t>
    </rPh>
    <rPh sb="6" eb="10">
      <t>ジカンイジョウ</t>
    </rPh>
    <rPh sb="22" eb="24">
      <t>イジョウ</t>
    </rPh>
    <phoneticPr fontId="39"/>
  </si>
  <si>
    <t>・団体要件を満たしていない（事務所を有していない）</t>
    <rPh sb="1" eb="3">
      <t>ダンタイ</t>
    </rPh>
    <rPh sb="3" eb="5">
      <t>ヨウケン</t>
    </rPh>
    <rPh sb="6" eb="7">
      <t>ミ</t>
    </rPh>
    <rPh sb="14" eb="16">
      <t>ジム</t>
    </rPh>
    <rPh sb="16" eb="17">
      <t>ショ</t>
    </rPh>
    <rPh sb="18" eb="19">
      <t>ユウ</t>
    </rPh>
    <phoneticPr fontId="6"/>
  </si>
  <si>
    <t>個人略歴（脚本）</t>
    <rPh sb="0" eb="2">
      <t>コジン</t>
    </rPh>
    <rPh sb="2" eb="4">
      <t>リャクレキ</t>
    </rPh>
    <rPh sb="5" eb="7">
      <t>キャクホン</t>
    </rPh>
    <phoneticPr fontId="39"/>
  </si>
  <si>
    <t>完成形式：35mm以上のポジフィルム、DCP</t>
    <rPh sb="0" eb="2">
      <t>カンセイ</t>
    </rPh>
    <rPh sb="2" eb="4">
      <t>ケイシキ</t>
    </rPh>
    <rPh sb="9" eb="11">
      <t>イジョウ</t>
    </rPh>
    <phoneticPr fontId="39"/>
  </si>
  <si>
    <t>・団体要件を満たしていない（財務諸表等を作成していない）</t>
    <rPh sb="1" eb="5">
      <t>ダンタイヨウケン</t>
    </rPh>
    <rPh sb="6" eb="7">
      <t>ミ</t>
    </rPh>
    <rPh sb="14" eb="16">
      <t>ザイム</t>
    </rPh>
    <rPh sb="16" eb="18">
      <t>ショヒョウ</t>
    </rPh>
    <rPh sb="18" eb="19">
      <t>トウ</t>
    </rPh>
    <rPh sb="20" eb="22">
      <t>サクセイ</t>
    </rPh>
    <phoneticPr fontId="39"/>
  </si>
  <si>
    <t>個人略歴（監督）</t>
    <rPh sb="0" eb="2">
      <t>コジン</t>
    </rPh>
    <rPh sb="2" eb="4">
      <t>リャクレキ</t>
    </rPh>
    <rPh sb="5" eb="7">
      <t>カントク</t>
    </rPh>
    <phoneticPr fontId="39"/>
  </si>
  <si>
    <t>応募できない活動にあたらない</t>
    <phoneticPr fontId="39"/>
  </si>
  <si>
    <t>・団体要件を満たしていない（製作委員会名義での応募）</t>
    <rPh sb="1" eb="5">
      <t>ダンタイヨウケン</t>
    </rPh>
    <rPh sb="6" eb="7">
      <t>ミ</t>
    </rPh>
    <rPh sb="14" eb="16">
      <t>セイサク</t>
    </rPh>
    <rPh sb="16" eb="19">
      <t>イインカイ</t>
    </rPh>
    <rPh sb="19" eb="21">
      <t>メイギ</t>
    </rPh>
    <rPh sb="23" eb="25">
      <t>オウボ</t>
    </rPh>
    <phoneticPr fontId="39"/>
  </si>
  <si>
    <t>個人略歴（撮影）</t>
    <rPh sb="0" eb="2">
      <t>コジン</t>
    </rPh>
    <rPh sb="2" eb="4">
      <t>リャクレキ</t>
    </rPh>
    <rPh sb="5" eb="7">
      <t>サツエイ</t>
    </rPh>
    <phoneticPr fontId="39"/>
  </si>
  <si>
    <r>
      <t xml:space="preserve">実績要件 </t>
    </r>
    <r>
      <rPr>
        <sz val="9"/>
        <color theme="1"/>
        <rFont val="ＭＳ 明朝"/>
        <family val="1"/>
        <charset val="128"/>
      </rPr>
      <t>下記のいずれかが過去に映画を自ら製作した実績を有する</t>
    </r>
    <rPh sb="0" eb="2">
      <t>ジッセキ</t>
    </rPh>
    <rPh sb="2" eb="4">
      <t>ヨウケン</t>
    </rPh>
    <rPh sb="5" eb="7">
      <t>カキ</t>
    </rPh>
    <rPh sb="21" eb="23">
      <t>セイサク</t>
    </rPh>
    <phoneticPr fontId="39"/>
  </si>
  <si>
    <t>・団体要件を満たしていない（　　　　　　　　　　　　　　　　　　　）</t>
    <rPh sb="1" eb="5">
      <t>ダンタイヨウケン</t>
    </rPh>
    <rPh sb="6" eb="7">
      <t>ミ</t>
    </rPh>
    <phoneticPr fontId="39"/>
  </si>
  <si>
    <t>個人略歴（プロデューサー）</t>
    <rPh sb="0" eb="2">
      <t>コジン</t>
    </rPh>
    <rPh sb="2" eb="4">
      <t>リャクレキ</t>
    </rPh>
    <phoneticPr fontId="39"/>
  </si>
  <si>
    <t>応募団体、代表者・監督・プロデューサー、共同製作者、製作委員会所属団体</t>
    <rPh sb="0" eb="2">
      <t>オウボ</t>
    </rPh>
    <rPh sb="2" eb="4">
      <t>ダンタイ</t>
    </rPh>
    <rPh sb="5" eb="8">
      <t>ダイヒョウシャ</t>
    </rPh>
    <rPh sb="9" eb="11">
      <t>カントク</t>
    </rPh>
    <rPh sb="20" eb="22">
      <t>キョウドウ</t>
    </rPh>
    <rPh sb="22" eb="24">
      <t>セイサク</t>
    </rPh>
    <rPh sb="24" eb="25">
      <t>シャ</t>
    </rPh>
    <rPh sb="26" eb="28">
      <t>セイサク</t>
    </rPh>
    <rPh sb="28" eb="31">
      <t>イインカイ</t>
    </rPh>
    <rPh sb="31" eb="33">
      <t>ショゾク</t>
    </rPh>
    <rPh sb="33" eb="35">
      <t>ダンタイ</t>
    </rPh>
    <phoneticPr fontId="39"/>
  </si>
  <si>
    <t>・実績要件を満たしていない</t>
    <rPh sb="1" eb="3">
      <t>ジッセキ</t>
    </rPh>
    <rPh sb="3" eb="5">
      <t>ヨウケン</t>
    </rPh>
    <rPh sb="6" eb="7">
      <t>ミ</t>
    </rPh>
    <phoneticPr fontId="39"/>
  </si>
  <si>
    <t>定款・規約等</t>
    <rPh sb="0" eb="2">
      <t>テイカン</t>
    </rPh>
    <rPh sb="3" eb="5">
      <t>キヤク</t>
    </rPh>
    <rPh sb="5" eb="6">
      <t>トウ</t>
    </rPh>
    <phoneticPr fontId="39"/>
  </si>
  <si>
    <t>　　不適合</t>
    <rPh sb="2" eb="3">
      <t>フ</t>
    </rPh>
    <rPh sb="3" eb="5">
      <t>テキゴウ</t>
    </rPh>
    <phoneticPr fontId="39"/>
  </si>
  <si>
    <t>・活動要件を満たしていない（日本映画ではない）</t>
    <rPh sb="1" eb="3">
      <t>カツドウ</t>
    </rPh>
    <rPh sb="3" eb="5">
      <t>ヨウケン</t>
    </rPh>
    <rPh sb="6" eb="7">
      <t>ミ</t>
    </rPh>
    <rPh sb="14" eb="16">
      <t>ニホン</t>
    </rPh>
    <rPh sb="16" eb="18">
      <t>エイガ</t>
    </rPh>
    <phoneticPr fontId="39"/>
  </si>
  <si>
    <r>
      <t>財務諸表</t>
    </r>
    <r>
      <rPr>
        <sz val="9"/>
        <color theme="1"/>
        <rFont val="ＭＳ 明朝"/>
        <family val="1"/>
        <charset val="128"/>
      </rPr>
      <t>（特別、Ａのみ）</t>
    </r>
    <rPh sb="0" eb="2">
      <t>ザイム</t>
    </rPh>
    <rPh sb="2" eb="4">
      <t>ショヒョウ</t>
    </rPh>
    <rPh sb="5" eb="7">
      <t>トクベツ</t>
    </rPh>
    <phoneticPr fontId="39"/>
  </si>
  <si>
    <t>　　不明</t>
    <rPh sb="2" eb="4">
      <t>フメイ</t>
    </rPh>
    <phoneticPr fontId="39"/>
  </si>
  <si>
    <t>・活動要件を満たしていない（完成後1年以内に公開されない）</t>
    <rPh sb="1" eb="3">
      <t>カツドウ</t>
    </rPh>
    <rPh sb="3" eb="5">
      <t>ヨウケン</t>
    </rPh>
    <rPh sb="6" eb="7">
      <t>ミ</t>
    </rPh>
    <rPh sb="14" eb="16">
      <t>カンセイ</t>
    </rPh>
    <rPh sb="16" eb="17">
      <t>ゴ</t>
    </rPh>
    <rPh sb="18" eb="19">
      <t>ネン</t>
    </rPh>
    <rPh sb="19" eb="21">
      <t>イナイ</t>
    </rPh>
    <rPh sb="22" eb="24">
      <t>コウカイ</t>
    </rPh>
    <phoneticPr fontId="39"/>
  </si>
  <si>
    <t>映画製作実績資料</t>
    <rPh sb="0" eb="2">
      <t>エイガ</t>
    </rPh>
    <rPh sb="2" eb="4">
      <t>セイサク</t>
    </rPh>
    <rPh sb="4" eb="6">
      <t>ジッセキ</t>
    </rPh>
    <rPh sb="6" eb="8">
      <t>シリョウ</t>
    </rPh>
    <phoneticPr fontId="39"/>
  </si>
  <si>
    <t>《不明の要件》</t>
    <rPh sb="1" eb="3">
      <t>フメイ</t>
    </rPh>
    <rPh sb="4" eb="6">
      <t>ヨウケン</t>
    </rPh>
    <phoneticPr fontId="39"/>
  </si>
  <si>
    <t>・活動要件を満たしていない（一般に広く公開されない）</t>
    <rPh sb="1" eb="3">
      <t>カツドウ</t>
    </rPh>
    <rPh sb="3" eb="5">
      <t>ヨウケン</t>
    </rPh>
    <rPh sb="6" eb="7">
      <t>ミ</t>
    </rPh>
    <rPh sb="14" eb="16">
      <t>イッパン</t>
    </rPh>
    <rPh sb="17" eb="18">
      <t>ヒロ</t>
    </rPh>
    <rPh sb="19" eb="21">
      <t>コウカイ</t>
    </rPh>
    <phoneticPr fontId="39"/>
  </si>
  <si>
    <t>・活動要件を満たしていない（無料で公開）</t>
    <rPh sb="1" eb="3">
      <t>カツドウ</t>
    </rPh>
    <rPh sb="3" eb="5">
      <t>ヨウケン</t>
    </rPh>
    <rPh sb="6" eb="7">
      <t>ミ</t>
    </rPh>
    <rPh sb="14" eb="16">
      <t>ムリョウ</t>
    </rPh>
    <rPh sb="17" eb="19">
      <t>コウカイ</t>
    </rPh>
    <phoneticPr fontId="39"/>
  </si>
  <si>
    <t>・活動要件を満たしていない（上映時間が１時間未満）</t>
    <rPh sb="1" eb="3">
      <t>カツドウ</t>
    </rPh>
    <rPh sb="3" eb="5">
      <t>ヨウケン</t>
    </rPh>
    <rPh sb="6" eb="7">
      <t>ミ</t>
    </rPh>
    <rPh sb="14" eb="16">
      <t>ジョウエイ</t>
    </rPh>
    <rPh sb="16" eb="18">
      <t>ジカン</t>
    </rPh>
    <rPh sb="20" eb="22">
      <t>ジカン</t>
    </rPh>
    <rPh sb="22" eb="24">
      <t>ミマン</t>
    </rPh>
    <phoneticPr fontId="39"/>
  </si>
  <si>
    <t>・活動要件を満たしていない（予算総額が応募する活動区分に応じた助成条件の額に満たない）</t>
    <rPh sb="1" eb="3">
      <t>カツドウ</t>
    </rPh>
    <rPh sb="3" eb="5">
      <t>ヨウケン</t>
    </rPh>
    <rPh sb="6" eb="7">
      <t>ミ</t>
    </rPh>
    <rPh sb="14" eb="16">
      <t>ヨサン</t>
    </rPh>
    <rPh sb="16" eb="18">
      <t>ソウガク</t>
    </rPh>
    <rPh sb="19" eb="21">
      <t>オウボ</t>
    </rPh>
    <rPh sb="23" eb="25">
      <t>カツドウ</t>
    </rPh>
    <rPh sb="25" eb="27">
      <t>クブン</t>
    </rPh>
    <rPh sb="28" eb="29">
      <t>オウ</t>
    </rPh>
    <rPh sb="31" eb="33">
      <t>ジョセイ</t>
    </rPh>
    <rPh sb="33" eb="35">
      <t>ジョウケン</t>
    </rPh>
    <rPh sb="36" eb="37">
      <t>ガク</t>
    </rPh>
    <rPh sb="38" eb="39">
      <t>ミ</t>
    </rPh>
    <phoneticPr fontId="39"/>
  </si>
  <si>
    <t>・活動要件を満たしていない（完成形式が35mm以上のポジフィルム又はDCPではない）</t>
    <rPh sb="1" eb="3">
      <t>カツドウ</t>
    </rPh>
    <rPh sb="3" eb="5">
      <t>ヨウケン</t>
    </rPh>
    <rPh sb="6" eb="7">
      <t>ミ</t>
    </rPh>
    <rPh sb="14" eb="16">
      <t>カンセイ</t>
    </rPh>
    <rPh sb="16" eb="18">
      <t>ケイシキ</t>
    </rPh>
    <rPh sb="23" eb="25">
      <t>イジョウ</t>
    </rPh>
    <rPh sb="32" eb="33">
      <t>マタ</t>
    </rPh>
    <phoneticPr fontId="39"/>
  </si>
  <si>
    <t>・活動要件を満たしていない（　　　　　　　　　　　　　　　　　　　）</t>
    <rPh sb="1" eb="3">
      <t>カツドウ</t>
    </rPh>
    <rPh sb="3" eb="5">
      <t>ヨウケン</t>
    </rPh>
    <rPh sb="6" eb="7">
      <t>ミ</t>
    </rPh>
    <phoneticPr fontId="39"/>
  </si>
  <si>
    <t>・商業的、政治的又は宗教的な宣伝意図を有する活動である</t>
    <rPh sb="1" eb="4">
      <t>ショウギョウテキ</t>
    </rPh>
    <phoneticPr fontId="39"/>
  </si>
  <si>
    <t>④【連絡概要】</t>
    <rPh sb="2" eb="4">
      <t>レンラク</t>
    </rPh>
    <rPh sb="4" eb="6">
      <t>ガイヨウ</t>
    </rPh>
    <phoneticPr fontId="39"/>
  </si>
  <si>
    <t>※要望者に連絡した日時及び提出期限を記入し、連絡手段にチェック</t>
    <phoneticPr fontId="39"/>
  </si>
  <si>
    <t>連絡日時</t>
    <rPh sb="0" eb="2">
      <t>レンラク</t>
    </rPh>
    <rPh sb="2" eb="4">
      <t>ニチジ</t>
    </rPh>
    <phoneticPr fontId="39"/>
  </si>
  <si>
    <t>→</t>
    <phoneticPr fontId="39"/>
  </si>
  <si>
    <t>提出期限</t>
    <rPh sb="0" eb="2">
      <t>テイシュツ</t>
    </rPh>
    <rPh sb="2" eb="4">
      <t>キゲン</t>
    </rPh>
    <phoneticPr fontId="39"/>
  </si>
  <si>
    <t>手　　段</t>
    <rPh sb="0" eb="1">
      <t>テ</t>
    </rPh>
    <rPh sb="3" eb="4">
      <t>ダン</t>
    </rPh>
    <phoneticPr fontId="39"/>
  </si>
  <si>
    <t>電話＋ 　メール、　　その他</t>
    <rPh sb="0" eb="2">
      <t>デンワ</t>
    </rPh>
    <rPh sb="13" eb="14">
      <t>タ</t>
    </rPh>
    <phoneticPr fontId="39"/>
  </si>
  <si>
    <r>
      <t xml:space="preserve">連絡内容
</t>
    </r>
    <r>
      <rPr>
        <sz val="9"/>
        <color theme="1"/>
        <rFont val="ＭＳ 明朝"/>
        <family val="1"/>
        <charset val="128"/>
      </rPr>
      <t>（提出を求めた書類）</t>
    </r>
    <rPh sb="0" eb="2">
      <t>レンラク</t>
    </rPh>
    <rPh sb="2" eb="4">
      <t>ナイヨウ</t>
    </rPh>
    <rPh sb="6" eb="8">
      <t>テイシュツ</t>
    </rPh>
    <rPh sb="9" eb="10">
      <t>モト</t>
    </rPh>
    <rPh sb="12" eb="14">
      <t>ショルイ</t>
    </rPh>
    <phoneticPr fontId="39"/>
  </si>
  <si>
    <t>《2回目》</t>
    <phoneticPr fontId="39"/>
  </si>
  <si>
    <t>《結果》</t>
    <phoneticPr fontId="39"/>
  </si>
  <si>
    <t>　　要望者と連絡がとれた</t>
    <rPh sb="2" eb="4">
      <t>ヨウボウ</t>
    </rPh>
    <rPh sb="4" eb="5">
      <t>シャ</t>
    </rPh>
    <rPh sb="6" eb="8">
      <t>レンラク</t>
    </rPh>
    <phoneticPr fontId="39"/>
  </si>
  <si>
    <t>　　　　期限までに提出あり</t>
    <rPh sb="4" eb="6">
      <t>キゲン</t>
    </rPh>
    <rPh sb="9" eb="11">
      <t>テイシュツ</t>
    </rPh>
    <phoneticPr fontId="39"/>
  </si>
  <si>
    <t>提出日</t>
    <rPh sb="0" eb="2">
      <t>テイシュツ</t>
    </rPh>
    <rPh sb="2" eb="3">
      <t>ビ</t>
    </rPh>
    <phoneticPr fontId="39"/>
  </si>
  <si>
    <t>　　　　期限までに提出なし</t>
    <rPh sb="4" eb="6">
      <t>キゲン</t>
    </rPh>
    <rPh sb="9" eb="11">
      <t>テイシュツ</t>
    </rPh>
    <phoneticPr fontId="39"/>
  </si>
  <si>
    <t>　　要望者と連絡がとれなかった</t>
    <phoneticPr fontId="39"/>
  </si>
  <si>
    <t>【最終判断】</t>
    <rPh sb="1" eb="3">
      <t>サイシュウ</t>
    </rPh>
    <rPh sb="3" eb="5">
      <t>ハンダン</t>
    </rPh>
    <phoneticPr fontId="39"/>
  </si>
  <si>
    <t>適合</t>
    <rPh sb="0" eb="2">
      <t>テキゴウ</t>
    </rPh>
    <phoneticPr fontId="39"/>
  </si>
  <si>
    <t>不適合</t>
    <phoneticPr fontId="39"/>
  </si>
  <si>
    <t>　　《理由》</t>
    <phoneticPr fontId="39"/>
  </si>
  <si>
    <t>【特記事項】</t>
    <rPh sb="1" eb="3">
      <t>トッキ</t>
    </rPh>
    <rPh sb="3" eb="5">
      <t>ジコウ</t>
    </rPh>
    <phoneticPr fontId="39"/>
  </si>
  <si>
    <t>整理番号</t>
    <rPh sb="0" eb="2">
      <t>セイリ</t>
    </rPh>
    <rPh sb="2" eb="4">
      <t>バンゴウ</t>
    </rPh>
    <phoneticPr fontId="39"/>
  </si>
  <si>
    <t>上映時間が助成条件の時間以上、予算総額が助成条件の額以上</t>
    <rPh sb="0" eb="2">
      <t>ジョウエイ</t>
    </rPh>
    <rPh sb="2" eb="4">
      <t>ジカン</t>
    </rPh>
    <rPh sb="5" eb="7">
      <t>ジョセイ</t>
    </rPh>
    <rPh sb="7" eb="9">
      <t>ジョウケン</t>
    </rPh>
    <rPh sb="10" eb="12">
      <t>ジカン</t>
    </rPh>
    <rPh sb="12" eb="14">
      <t>イジョウ</t>
    </rPh>
    <rPh sb="26" eb="28">
      <t>イジョウ</t>
    </rPh>
    <phoneticPr fontId="39"/>
  </si>
  <si>
    <t>完成形式：16mm以上のポジフィルム・DCP・ビデオテープ等</t>
    <rPh sb="0" eb="2">
      <t>カンセイ</t>
    </rPh>
    <rPh sb="2" eb="4">
      <t>ケイシキ</t>
    </rPh>
    <rPh sb="9" eb="11">
      <t>イジョウ</t>
    </rPh>
    <rPh sb="29" eb="30">
      <t>トウ</t>
    </rPh>
    <phoneticPr fontId="39"/>
  </si>
  <si>
    <r>
      <t>財務諸表</t>
    </r>
    <r>
      <rPr>
        <sz val="9"/>
        <color theme="1"/>
        <rFont val="ＭＳ 明朝"/>
        <family val="1"/>
        <charset val="128"/>
      </rPr>
      <t>（特別のみ）</t>
    </r>
    <rPh sb="0" eb="2">
      <t>ザイム</t>
    </rPh>
    <rPh sb="2" eb="4">
      <t>ショヒョウ</t>
    </rPh>
    <rPh sb="5" eb="7">
      <t>トクベツ</t>
    </rPh>
    <phoneticPr fontId="39"/>
  </si>
  <si>
    <t>企画書</t>
    <rPh sb="0" eb="3">
      <t>キカクショ</t>
    </rPh>
    <phoneticPr fontId="39"/>
  </si>
  <si>
    <t>・活動要件を満たしていない（上映時間が1時間未満（特別・Ａ））</t>
    <rPh sb="1" eb="3">
      <t>カツドウ</t>
    </rPh>
    <rPh sb="3" eb="5">
      <t>ヨウケン</t>
    </rPh>
    <rPh sb="6" eb="7">
      <t>ミ</t>
    </rPh>
    <rPh sb="14" eb="16">
      <t>ジョウエイ</t>
    </rPh>
    <rPh sb="16" eb="18">
      <t>ジカン</t>
    </rPh>
    <rPh sb="20" eb="22">
      <t>ジカン</t>
    </rPh>
    <rPh sb="22" eb="24">
      <t>ミマン</t>
    </rPh>
    <rPh sb="25" eb="27">
      <t>トクベツ</t>
    </rPh>
    <phoneticPr fontId="39"/>
  </si>
  <si>
    <t>・活動要件を満たしていない（上映時間が20分未満（Ｂ））</t>
    <rPh sb="1" eb="3">
      <t>カツドウ</t>
    </rPh>
    <rPh sb="3" eb="5">
      <t>ヨウケン</t>
    </rPh>
    <rPh sb="6" eb="7">
      <t>ミ</t>
    </rPh>
    <rPh sb="14" eb="16">
      <t>ジョウエイ</t>
    </rPh>
    <rPh sb="16" eb="18">
      <t>ジカン</t>
    </rPh>
    <rPh sb="21" eb="22">
      <t>フン</t>
    </rPh>
    <rPh sb="22" eb="24">
      <t>ミマン</t>
    </rPh>
    <phoneticPr fontId="39"/>
  </si>
  <si>
    <t>・助成金に算入できる経費（税抜き）が、活動区分に応じた助成金の額に満たない</t>
    <rPh sb="1" eb="4">
      <t>ジョセイキン</t>
    </rPh>
    <rPh sb="5" eb="7">
      <t>サンニュウ</t>
    </rPh>
    <rPh sb="10" eb="12">
      <t>ケイヒ</t>
    </rPh>
    <rPh sb="13" eb="14">
      <t>ゼイ</t>
    </rPh>
    <rPh sb="14" eb="15">
      <t>ヌ</t>
    </rPh>
    <rPh sb="19" eb="21">
      <t>カツドウ</t>
    </rPh>
    <rPh sb="21" eb="23">
      <t>クブン</t>
    </rPh>
    <rPh sb="24" eb="25">
      <t>オウ</t>
    </rPh>
    <rPh sb="27" eb="30">
      <t>ジョセイキン</t>
    </rPh>
    <rPh sb="31" eb="32">
      <t>ガク</t>
    </rPh>
    <rPh sb="33" eb="34">
      <t>ミ</t>
    </rPh>
    <phoneticPr fontId="6"/>
  </si>
  <si>
    <t>上映時間が助成条件の時間範囲内、予算総額が助成条件の額以上</t>
    <rPh sb="0" eb="2">
      <t>ジョウエイ</t>
    </rPh>
    <rPh sb="2" eb="4">
      <t>ジカン</t>
    </rPh>
    <rPh sb="5" eb="7">
      <t>ジョセイ</t>
    </rPh>
    <rPh sb="7" eb="9">
      <t>ジョウケン</t>
    </rPh>
    <rPh sb="10" eb="12">
      <t>ジカン</t>
    </rPh>
    <rPh sb="12" eb="15">
      <t>ハンイナイ</t>
    </rPh>
    <rPh sb="27" eb="29">
      <t>イジョウ</t>
    </rPh>
    <phoneticPr fontId="39"/>
  </si>
  <si>
    <t>完成形式：アニメーション技法によって製作</t>
    <rPh sb="0" eb="2">
      <t>カンセイ</t>
    </rPh>
    <rPh sb="2" eb="4">
      <t>ケイシキ</t>
    </rPh>
    <phoneticPr fontId="39"/>
  </si>
  <si>
    <t>個人略歴（チーフアニメーター）</t>
    <rPh sb="0" eb="2">
      <t>コジン</t>
    </rPh>
    <rPh sb="2" eb="4">
      <t>リャクレキ</t>
    </rPh>
    <phoneticPr fontId="39"/>
  </si>
  <si>
    <t>・活動要件を満たしていない（上映時間が1時間未満（長編））</t>
    <rPh sb="1" eb="3">
      <t>カツドウ</t>
    </rPh>
    <rPh sb="3" eb="5">
      <t>ヨウケン</t>
    </rPh>
    <rPh sb="6" eb="7">
      <t>ミ</t>
    </rPh>
    <rPh sb="14" eb="16">
      <t>ジョウエイ</t>
    </rPh>
    <rPh sb="16" eb="18">
      <t>ジカン</t>
    </rPh>
    <rPh sb="20" eb="22">
      <t>ジカン</t>
    </rPh>
    <rPh sb="22" eb="24">
      <t>ミマン</t>
    </rPh>
    <rPh sb="25" eb="27">
      <t>チョウヘン</t>
    </rPh>
    <phoneticPr fontId="39"/>
  </si>
  <si>
    <t>・活動要件を満たしていない（上映時間が1時間以上（短編Ａ・Ｂ））</t>
    <rPh sb="1" eb="3">
      <t>カツドウ</t>
    </rPh>
    <rPh sb="3" eb="5">
      <t>ヨウケン</t>
    </rPh>
    <rPh sb="6" eb="7">
      <t>ミ</t>
    </rPh>
    <rPh sb="14" eb="16">
      <t>ジョウエイ</t>
    </rPh>
    <rPh sb="16" eb="18">
      <t>ジカン</t>
    </rPh>
    <rPh sb="20" eb="24">
      <t>ジカンイジョウ</t>
    </rPh>
    <rPh sb="25" eb="27">
      <t>タンペン</t>
    </rPh>
    <phoneticPr fontId="39"/>
  </si>
  <si>
    <t>・活動要件を満たしていない（完成形式がアニメーション技法によるものではない）</t>
    <rPh sb="1" eb="3">
      <t>カツドウ</t>
    </rPh>
    <rPh sb="3" eb="5">
      <t>ヨウケン</t>
    </rPh>
    <rPh sb="6" eb="7">
      <t>ミ</t>
    </rPh>
    <rPh sb="14" eb="16">
      <t>カンセイ</t>
    </rPh>
    <rPh sb="16" eb="18">
      <t>ケイシキ</t>
    </rPh>
    <rPh sb="26" eb="28">
      <t>ギホウ</t>
    </rPh>
    <phoneticPr fontId="39"/>
  </si>
  <si>
    <t>②【応募要件の確認】</t>
    <rPh sb="2" eb="4">
      <t>オウボ</t>
    </rPh>
    <rPh sb="4" eb="6">
      <t>ヨウケン</t>
    </rPh>
    <rPh sb="7" eb="9">
      <t>カクニン</t>
    </rPh>
    <phoneticPr fontId="39"/>
  </si>
  <si>
    <t>③【連絡概要】</t>
    <rPh sb="2" eb="4">
      <t>レンラク</t>
    </rPh>
    <rPh sb="4" eb="6">
      <t>ガイヨウ</t>
    </rPh>
    <phoneticPr fontId="39"/>
  </si>
  <si>
    <t>課税対象外経費</t>
    <rPh sb="0" eb="2">
      <t>カゼイ</t>
    </rPh>
    <rPh sb="2" eb="4">
      <t>タイショウ</t>
    </rPh>
    <rPh sb="4" eb="5">
      <t>ガイ</t>
    </rPh>
    <rPh sb="5" eb="7">
      <t>ケイヒ</t>
    </rPh>
    <phoneticPr fontId="7"/>
  </si>
  <si>
    <t>活動の収支予算（収入）</t>
    <phoneticPr fontId="39"/>
  </si>
  <si>
    <t>活動の収支予算（支出）</t>
    <rPh sb="8" eb="10">
      <t>シシュツ</t>
    </rPh>
    <phoneticPr fontId="39"/>
  </si>
  <si>
    <t>活動の収支予算（収入）</t>
    <rPh sb="0" eb="2">
      <t>カツドウ</t>
    </rPh>
    <rPh sb="3" eb="5">
      <t>シュウシ</t>
    </rPh>
    <rPh sb="5" eb="7">
      <t>ヨサン</t>
    </rPh>
    <rPh sb="8" eb="10">
      <t>シュウニュウ</t>
    </rPh>
    <phoneticPr fontId="39"/>
  </si>
  <si>
    <t>団体概要</t>
    <phoneticPr fontId="38"/>
  </si>
  <si>
    <t>スタッフ費・キャスト費内訳</t>
    <phoneticPr fontId="38"/>
  </si>
  <si>
    <t>活動の収支予算（支出）</t>
    <rPh sb="8" eb="10">
      <t>シシュツ</t>
    </rPh>
    <phoneticPr fontId="38"/>
  </si>
  <si>
    <r>
      <t>脚本</t>
    </r>
    <r>
      <rPr>
        <sz val="11"/>
        <rFont val="游ゴシック"/>
        <family val="3"/>
        <charset val="128"/>
        <scheme val="minor"/>
      </rPr>
      <t>（劇・アニメのみ）</t>
    </r>
    <rPh sb="0" eb="2">
      <t>キャクホン</t>
    </rPh>
    <rPh sb="3" eb="4">
      <t>ゲキ</t>
    </rPh>
    <phoneticPr fontId="7"/>
  </si>
  <si>
    <r>
      <t>撮影</t>
    </r>
    <r>
      <rPr>
        <sz val="11"/>
        <rFont val="游ゴシック"/>
        <family val="3"/>
        <charset val="128"/>
        <scheme val="minor"/>
      </rPr>
      <t>（劇・記録のみ）</t>
    </r>
    <rPh sb="0" eb="2">
      <t>サツエイ</t>
    </rPh>
    <rPh sb="3" eb="4">
      <t>ゲキ</t>
    </rPh>
    <rPh sb="5" eb="7">
      <t>キロク</t>
    </rPh>
    <phoneticPr fontId="7"/>
  </si>
  <si>
    <t>担当者情報</t>
    <rPh sb="0" eb="3">
      <t>タントウシャ</t>
    </rPh>
    <rPh sb="3" eb="5">
      <t>ジョウホウ</t>
    </rPh>
    <phoneticPr fontId="7"/>
  </si>
  <si>
    <t>関係書類送付先〒</t>
    <rPh sb="0" eb="2">
      <t>カンケイ</t>
    </rPh>
    <rPh sb="2" eb="4">
      <t>ショルイ</t>
    </rPh>
    <rPh sb="4" eb="7">
      <t>ソウフサキ</t>
    </rPh>
    <phoneticPr fontId="7"/>
  </si>
  <si>
    <t>関係書類送付先住所</t>
    <rPh sb="0" eb="2">
      <t>カンケイ</t>
    </rPh>
    <rPh sb="2" eb="4">
      <t>ショルイ</t>
    </rPh>
    <rPh sb="4" eb="7">
      <t>ソウフサキ</t>
    </rPh>
    <rPh sb="7" eb="9">
      <t>ジュウショ</t>
    </rPh>
    <phoneticPr fontId="7"/>
  </si>
  <si>
    <t>担当部署名または役職名</t>
    <rPh sb="2" eb="4">
      <t>ブショ</t>
    </rPh>
    <rPh sb="4" eb="5">
      <t>メイ</t>
    </rPh>
    <rPh sb="8" eb="11">
      <t>ヤクショクメイ</t>
    </rPh>
    <phoneticPr fontId="7"/>
  </si>
  <si>
    <t>担当者氏名</t>
    <phoneticPr fontId="7"/>
  </si>
  <si>
    <t>担当者電話番号</t>
    <phoneticPr fontId="38"/>
  </si>
  <si>
    <t>E-mail</t>
    <phoneticPr fontId="7"/>
  </si>
  <si>
    <t>電話番号</t>
    <rPh sb="0" eb="2">
      <t>デンワ</t>
    </rPh>
    <rPh sb="2" eb="4">
      <t>バンゴウ</t>
    </rPh>
    <phoneticPr fontId="7"/>
  </si>
  <si>
    <t>原作の有無</t>
    <rPh sb="0" eb="2">
      <t>ゲンサク</t>
    </rPh>
    <rPh sb="3" eb="5">
      <t>ウム</t>
    </rPh>
    <phoneticPr fontId="7"/>
  </si>
  <si>
    <t>原作名</t>
    <rPh sb="0" eb="2">
      <t>ゲンサク</t>
    </rPh>
    <rPh sb="2" eb="3">
      <t>メイ</t>
    </rPh>
    <phoneticPr fontId="7"/>
  </si>
  <si>
    <t>原作者名</t>
    <rPh sb="0" eb="4">
      <t>ゲンサクシャメイ</t>
    </rPh>
    <phoneticPr fontId="7"/>
  </si>
  <si>
    <t>・担当者名欄には、1名のみ記入してください。</t>
    <rPh sb="1" eb="4">
      <t>タントウシャ</t>
    </rPh>
    <rPh sb="4" eb="5">
      <t>メイ</t>
    </rPh>
    <rPh sb="5" eb="6">
      <t>ラン</t>
    </rPh>
    <rPh sb="10" eb="11">
      <t>メイ</t>
    </rPh>
    <rPh sb="13" eb="15">
      <t>キニュウ</t>
    </rPh>
    <phoneticPr fontId="7"/>
  </si>
  <si>
    <t>・上映時間を記入し、完成形態を選択してください。</t>
    <phoneticPr fontId="7"/>
  </si>
  <si>
    <t>・「課税事業者」か、「免税事業者及び簡易課税事業者」かをプルダウンメニューから選択してください。</t>
    <rPh sb="2" eb="4">
      <t>カゼイ</t>
    </rPh>
    <rPh sb="4" eb="7">
      <t>ジギョウシャ</t>
    </rPh>
    <rPh sb="39" eb="41">
      <t>センタク</t>
    </rPh>
    <phoneticPr fontId="7"/>
  </si>
  <si>
    <t>【注意】本シートを編集・削除しないでください。</t>
    <rPh sb="1" eb="3">
      <t>チュウイ</t>
    </rPh>
    <rPh sb="4" eb="5">
      <t>ホン</t>
    </rPh>
    <rPh sb="9" eb="11">
      <t>ヘンシュウ</t>
    </rPh>
    <rPh sb="12" eb="14">
      <t>サクジョ</t>
    </rPh>
    <phoneticPr fontId="38"/>
  </si>
  <si>
    <t>連携先</t>
    <rPh sb="0" eb="2">
      <t>レンケイ</t>
    </rPh>
    <rPh sb="2" eb="3">
      <t>サキ</t>
    </rPh>
    <phoneticPr fontId="38"/>
  </si>
  <si>
    <t>行</t>
    <rPh sb="0" eb="1">
      <t>ギョウ</t>
    </rPh>
    <phoneticPr fontId="38"/>
  </si>
  <si>
    <t>連携元</t>
    <rPh sb="0" eb="2">
      <t>レンケイ</t>
    </rPh>
    <rPh sb="2" eb="3">
      <t>モト</t>
    </rPh>
    <phoneticPr fontId="38"/>
  </si>
  <si>
    <t>連携内容</t>
    <rPh sb="0" eb="2">
      <t>レンケイ</t>
    </rPh>
    <rPh sb="2" eb="4">
      <t>ナイヨウ</t>
    </rPh>
    <phoneticPr fontId="38"/>
  </si>
  <si>
    <t>様式の種類</t>
    <rPh sb="0" eb="2">
      <t>ヨウシキ</t>
    </rPh>
    <rPh sb="3" eb="5">
      <t>シュルイ</t>
    </rPh>
    <phoneticPr fontId="38"/>
  </si>
  <si>
    <t>要望書登録/基金/ジャンル
要望書登録/補助金/ジャンル</t>
    <phoneticPr fontId="38"/>
  </si>
  <si>
    <t>要望書登録/連絡先/郵便番号</t>
    <rPh sb="0" eb="3">
      <t>ヨウボウショ</t>
    </rPh>
    <rPh sb="3" eb="5">
      <t>トウロク</t>
    </rPh>
    <rPh sb="6" eb="9">
      <t>レンラクサキ</t>
    </rPh>
    <rPh sb="10" eb="14">
      <t>ユウビンバンゴウ</t>
    </rPh>
    <phoneticPr fontId="38"/>
  </si>
  <si>
    <t>要望書登録/連絡先/住所1</t>
    <rPh sb="0" eb="3">
      <t>ヨウボウショ</t>
    </rPh>
    <rPh sb="3" eb="5">
      <t>トウロク</t>
    </rPh>
    <rPh sb="6" eb="9">
      <t>レンラクサキ</t>
    </rPh>
    <rPh sb="10" eb="12">
      <t>ジュウショ</t>
    </rPh>
    <phoneticPr fontId="38"/>
  </si>
  <si>
    <t>要望書登録/連絡先/住所2</t>
    <rPh sb="0" eb="3">
      <t>ヨウボウショ</t>
    </rPh>
    <rPh sb="3" eb="5">
      <t>トウロク</t>
    </rPh>
    <rPh sb="6" eb="9">
      <t>レンラクサキ</t>
    </rPh>
    <rPh sb="10" eb="12">
      <t>ジュウショ</t>
    </rPh>
    <phoneticPr fontId="38"/>
  </si>
  <si>
    <t>要望書登録/連絡先/担当者</t>
    <rPh sb="0" eb="3">
      <t>ヨウボウショ</t>
    </rPh>
    <rPh sb="3" eb="5">
      <t>トウロク</t>
    </rPh>
    <rPh sb="6" eb="9">
      <t>レンラクサキ</t>
    </rPh>
    <rPh sb="10" eb="13">
      <t>タントウシャ</t>
    </rPh>
    <phoneticPr fontId="38"/>
  </si>
  <si>
    <t>要望書登録/連絡先/担当役職</t>
    <rPh sb="0" eb="3">
      <t>ヨウボウショ</t>
    </rPh>
    <rPh sb="3" eb="5">
      <t>トウロク</t>
    </rPh>
    <rPh sb="6" eb="9">
      <t>レンラクサキ</t>
    </rPh>
    <rPh sb="10" eb="12">
      <t>タントウ</t>
    </rPh>
    <rPh sb="12" eb="14">
      <t>ヤクショク</t>
    </rPh>
    <phoneticPr fontId="38"/>
  </si>
  <si>
    <t>要望書登録/連絡先/担当部署</t>
    <rPh sb="0" eb="3">
      <t>ヨウボウショ</t>
    </rPh>
    <rPh sb="3" eb="5">
      <t>トウロク</t>
    </rPh>
    <rPh sb="6" eb="9">
      <t>レンラクサキ</t>
    </rPh>
    <rPh sb="10" eb="12">
      <t>タントウ</t>
    </rPh>
    <rPh sb="12" eb="14">
      <t>ブショ</t>
    </rPh>
    <phoneticPr fontId="38"/>
  </si>
  <si>
    <t>要望書登録/連絡先/電話番号</t>
    <rPh sb="0" eb="3">
      <t>ヨウボウショ</t>
    </rPh>
    <rPh sb="3" eb="5">
      <t>トウロク</t>
    </rPh>
    <rPh sb="6" eb="9">
      <t>レンラクサキ</t>
    </rPh>
    <rPh sb="10" eb="12">
      <t>デンワ</t>
    </rPh>
    <rPh sb="12" eb="14">
      <t>バンゴウ</t>
    </rPh>
    <phoneticPr fontId="38"/>
  </si>
  <si>
    <t>要望書登録/連絡先/FAX</t>
    <rPh sb="0" eb="3">
      <t>ヨウボウショ</t>
    </rPh>
    <rPh sb="3" eb="5">
      <t>トウロク</t>
    </rPh>
    <rPh sb="6" eb="9">
      <t>レンラクサキ</t>
    </rPh>
    <phoneticPr fontId="38"/>
  </si>
  <si>
    <t>要望書登録/連絡先/メールアドレス</t>
    <rPh sb="0" eb="3">
      <t>ヨウボウショ</t>
    </rPh>
    <rPh sb="3" eb="5">
      <t>トウロク</t>
    </rPh>
    <rPh sb="6" eb="9">
      <t>レンラクサキ</t>
    </rPh>
    <phoneticPr fontId="38"/>
  </si>
  <si>
    <t>団体更新フラグ</t>
    <rPh sb="0" eb="2">
      <t>ダンタイ</t>
    </rPh>
    <rPh sb="2" eb="4">
      <t>コウシン</t>
    </rPh>
    <phoneticPr fontId="38"/>
  </si>
  <si>
    <t>団体コード</t>
    <rPh sb="0" eb="2">
      <t>ダンタイ</t>
    </rPh>
    <phoneticPr fontId="38"/>
  </si>
  <si>
    <t>施設更新フラグ</t>
    <rPh sb="0" eb="2">
      <t>シセツ</t>
    </rPh>
    <rPh sb="2" eb="4">
      <t>コウシン</t>
    </rPh>
    <phoneticPr fontId="38"/>
  </si>
  <si>
    <t>施設コード</t>
    <rPh sb="0" eb="2">
      <t>シセツ</t>
    </rPh>
    <phoneticPr fontId="38"/>
  </si>
  <si>
    <t>-</t>
  </si>
  <si>
    <t>団体名（フリガナ）</t>
    <phoneticPr fontId="7"/>
  </si>
  <si>
    <t>直接入力</t>
    <rPh sb="0" eb="2">
      <t>チョクセツ</t>
    </rPh>
    <rPh sb="2" eb="4">
      <t>ニュウリョク</t>
    </rPh>
    <phoneticPr fontId="38"/>
  </si>
  <si>
    <t>個人略歴（監督）</t>
    <rPh sb="5" eb="7">
      <t>カントク</t>
    </rPh>
    <phoneticPr fontId="38"/>
  </si>
  <si>
    <t>個人略歴（脚本）</t>
    <rPh sb="5" eb="7">
      <t>キャクホン</t>
    </rPh>
    <phoneticPr fontId="38"/>
  </si>
  <si>
    <t>アニメーション映画（長編）</t>
    <rPh sb="10" eb="12">
      <t>チョウヘン</t>
    </rPh>
    <phoneticPr fontId="7"/>
  </si>
  <si>
    <t>アニメーション映画（短編A）</t>
    <phoneticPr fontId="7"/>
  </si>
  <si>
    <t>シナリオ　15部</t>
    <rPh sb="7" eb="8">
      <t>ブ</t>
    </rPh>
    <phoneticPr fontId="39"/>
  </si>
  <si>
    <t>.</t>
    <phoneticPr fontId="7"/>
  </si>
  <si>
    <t>.</t>
    <phoneticPr fontId="9"/>
  </si>
  <si>
    <t>-</t>
    <phoneticPr fontId="38"/>
  </si>
  <si>
    <t>全て税込みで記入してください。</t>
    <rPh sb="0" eb="1">
      <t>スベ</t>
    </rPh>
    <rPh sb="2" eb="4">
      <t>ゼイコ</t>
    </rPh>
    <rPh sb="6" eb="8">
      <t>キニュウ</t>
    </rPh>
    <phoneticPr fontId="7"/>
  </si>
  <si>
    <t>完成形式</t>
    <rPh sb="0" eb="4">
      <t>カンセイケイシキ</t>
    </rPh>
    <phoneticPr fontId="7"/>
  </si>
  <si>
    <t>DCP</t>
    <phoneticPr fontId="7"/>
  </si>
  <si>
    <t>35mm以上のポジフィルム</t>
    <rPh sb="4" eb="6">
      <t>イジョウ</t>
    </rPh>
    <phoneticPr fontId="7"/>
  </si>
  <si>
    <t>16mm以上のポジフィルム</t>
    <rPh sb="4" eb="6">
      <t>イジョウ</t>
    </rPh>
    <phoneticPr fontId="7"/>
  </si>
  <si>
    <t>Blu-ray</t>
    <phoneticPr fontId="7"/>
  </si>
  <si>
    <t>DVD</t>
    <phoneticPr fontId="7"/>
  </si>
  <si>
    <t>ビデオテープ</t>
    <phoneticPr fontId="7"/>
  </si>
  <si>
    <t>その他（具体的に）</t>
    <rPh sb="2" eb="3">
      <t>タ</t>
    </rPh>
    <rPh sb="4" eb="7">
      <t>グタイテキ</t>
    </rPh>
    <phoneticPr fontId="7"/>
  </si>
  <si>
    <t>単位</t>
    <rPh sb="0" eb="2">
      <t>タンイ</t>
    </rPh>
    <phoneticPr fontId="12"/>
  </si>
  <si>
    <t>従事期間</t>
    <rPh sb="0" eb="2">
      <t>ジュウジ</t>
    </rPh>
    <rPh sb="2" eb="4">
      <t>キカン</t>
    </rPh>
    <phoneticPr fontId="13"/>
  </si>
  <si>
    <t>自己出資金</t>
    <rPh sb="0" eb="2">
      <t>ジコ</t>
    </rPh>
    <rPh sb="2" eb="5">
      <t>シュッシキン</t>
    </rPh>
    <phoneticPr fontId="7"/>
  </si>
  <si>
    <t>自己出資金</t>
    <rPh sb="0" eb="2">
      <t>ジコ</t>
    </rPh>
    <rPh sb="2" eb="4">
      <t>シュッシ</t>
    </rPh>
    <rPh sb="4" eb="5">
      <t>キン</t>
    </rPh>
    <phoneticPr fontId="7"/>
  </si>
  <si>
    <t>公開計画</t>
    <rPh sb="0" eb="4">
      <t>コウカイケイカク</t>
    </rPh>
    <phoneticPr fontId="7"/>
  </si>
  <si>
    <t>ロケ地／撮影地自治体名</t>
    <rPh sb="2" eb="3">
      <t>チ</t>
    </rPh>
    <rPh sb="4" eb="7">
      <t>サツエイチ</t>
    </rPh>
    <rPh sb="7" eb="10">
      <t>ジチタイ</t>
    </rPh>
    <rPh sb="10" eb="11">
      <t>メイ</t>
    </rPh>
    <phoneticPr fontId="7"/>
  </si>
  <si>
    <t>消費税等仕入控除税額（C）</t>
    <rPh sb="0" eb="7">
      <t>ジョセイキンサンテイケイヒ</t>
    </rPh>
    <phoneticPr fontId="7"/>
  </si>
  <si>
    <t>助成金算定経費の合計額（D）</t>
    <rPh sb="0" eb="7">
      <t>ジョセイキンサンテイケイヒ</t>
    </rPh>
    <rPh sb="8" eb="11">
      <t>ゴウケイガク</t>
    </rPh>
    <phoneticPr fontId="7"/>
  </si>
  <si>
    <t>活動区分</t>
    <rPh sb="0" eb="4">
      <t>カツドウクブン</t>
    </rPh>
    <phoneticPr fontId="7"/>
  </si>
  <si>
    <t>①</t>
    <phoneticPr fontId="38"/>
  </si>
  <si>
    <t>②</t>
    <phoneticPr fontId="38"/>
  </si>
  <si>
    <t>③</t>
    <phoneticPr fontId="38"/>
  </si>
  <si>
    <t>ポストプロダクション会社等</t>
    <rPh sb="10" eb="12">
      <t>ガイシャ</t>
    </rPh>
    <rPh sb="12" eb="13">
      <t>ナド</t>
    </rPh>
    <phoneticPr fontId="7"/>
  </si>
  <si>
    <t>製作幹事</t>
    <rPh sb="0" eb="4">
      <t>セイサクカンジ</t>
    </rPh>
    <phoneticPr fontId="7"/>
  </si>
  <si>
    <t>令和６年度文化芸術振興費補助金交付要望書チェック表</t>
    <rPh sb="0" eb="2">
      <t>レイワ</t>
    </rPh>
    <phoneticPr fontId="39"/>
  </si>
  <si>
    <t>完成時期　単年度：R6.4.1～R7.3.31</t>
    <rPh sb="0" eb="2">
      <t>カンセイ</t>
    </rPh>
    <rPh sb="2" eb="4">
      <t>ジキ</t>
    </rPh>
    <rPh sb="5" eb="8">
      <t>タンネンド</t>
    </rPh>
    <phoneticPr fontId="39"/>
  </si>
  <si>
    <t>団体名</t>
    <rPh sb="0" eb="3">
      <t>ダンタイメイ</t>
    </rPh>
    <phoneticPr fontId="7"/>
  </si>
  <si>
    <t>代表者役職</t>
    <rPh sb="0" eb="5">
      <t>ダイヒョウシャヤクショク</t>
    </rPh>
    <phoneticPr fontId="7"/>
  </si>
  <si>
    <t>代表者氏名</t>
    <rPh sb="0" eb="5">
      <t>ダイヒョウシャシメイ</t>
    </rPh>
    <phoneticPr fontId="7"/>
  </si>
  <si>
    <t>総表!C27</t>
    <phoneticPr fontId="38"/>
  </si>
  <si>
    <t>総表!D43</t>
    <phoneticPr fontId="38"/>
  </si>
  <si>
    <t>総表!J42</t>
    <phoneticPr fontId="38"/>
  </si>
  <si>
    <t>総表!D28</t>
    <phoneticPr fontId="38"/>
  </si>
  <si>
    <t>総表!C37</t>
    <phoneticPr fontId="38"/>
  </si>
  <si>
    <t>総表!E37</t>
    <phoneticPr fontId="38"/>
  </si>
  <si>
    <t>総表!J28</t>
    <phoneticPr fontId="38"/>
  </si>
  <si>
    <t>総表!D31</t>
    <phoneticPr fontId="38"/>
  </si>
  <si>
    <t>総表!D32</t>
    <phoneticPr fontId="38"/>
  </si>
  <si>
    <t>総表!D33</t>
    <phoneticPr fontId="38"/>
  </si>
  <si>
    <t>総表!D30</t>
    <phoneticPr fontId="38"/>
  </si>
  <si>
    <t>総表!D29</t>
    <phoneticPr fontId="38"/>
  </si>
  <si>
    <t>総表!C38</t>
    <phoneticPr fontId="38"/>
  </si>
  <si>
    <t>総表!E38</t>
    <phoneticPr fontId="38"/>
  </si>
  <si>
    <t>総表!B9</t>
    <phoneticPr fontId="38"/>
  </si>
  <si>
    <t>総表!C10</t>
    <phoneticPr fontId="38"/>
  </si>
  <si>
    <t>総表!C7</t>
    <phoneticPr fontId="38"/>
  </si>
  <si>
    <t>総表!C15</t>
    <phoneticPr fontId="38"/>
  </si>
  <si>
    <t>総表!C14</t>
    <phoneticPr fontId="38"/>
  </si>
  <si>
    <t>総表!C17</t>
    <phoneticPr fontId="38"/>
  </si>
  <si>
    <t>総表!C16</t>
    <phoneticPr fontId="38"/>
  </si>
  <si>
    <t>総表!C11</t>
    <phoneticPr fontId="38"/>
  </si>
  <si>
    <t>総表!C13</t>
    <phoneticPr fontId="38"/>
  </si>
  <si>
    <t>総表!D13</t>
    <phoneticPr fontId="38"/>
  </si>
  <si>
    <t>総表!H13</t>
    <phoneticPr fontId="38"/>
  </si>
  <si>
    <t>総表!C18</t>
    <phoneticPr fontId="38"/>
  </si>
  <si>
    <t>総表!C19</t>
    <phoneticPr fontId="38"/>
  </si>
  <si>
    <t>総表!C21</t>
    <phoneticPr fontId="38"/>
  </si>
  <si>
    <t>総表!H21</t>
    <phoneticPr fontId="38"/>
  </si>
  <si>
    <t>総表!C23</t>
    <phoneticPr fontId="38"/>
  </si>
  <si>
    <t>総表!C22</t>
    <phoneticPr fontId="38"/>
  </si>
  <si>
    <t>総表!C24</t>
    <phoneticPr fontId="38"/>
  </si>
  <si>
    <t>総表!C25</t>
    <phoneticPr fontId="38"/>
  </si>
  <si>
    <t>シノプシス　10部</t>
    <rPh sb="8" eb="9">
      <t>ブ</t>
    </rPh>
    <phoneticPr fontId="39"/>
  </si>
  <si>
    <t>絵コンテ　10部</t>
    <rPh sb="0" eb="1">
      <t>エ</t>
    </rPh>
    <rPh sb="7" eb="8">
      <t>ブ</t>
    </rPh>
    <phoneticPr fontId="39"/>
  </si>
  <si>
    <r>
      <t>シナリオ　10部</t>
    </r>
    <r>
      <rPr>
        <sz val="9"/>
        <color theme="1"/>
        <rFont val="ＭＳ 明朝"/>
        <family val="1"/>
        <charset val="128"/>
      </rPr>
      <t>（絵コンテが未完成時のみ）</t>
    </r>
    <rPh sb="7" eb="8">
      <t>ブ</t>
    </rPh>
    <rPh sb="9" eb="10">
      <t>エ</t>
    </rPh>
    <rPh sb="14" eb="15">
      <t>ミ</t>
    </rPh>
    <rPh sb="15" eb="17">
      <t>カンセイ</t>
    </rPh>
    <rPh sb="17" eb="18">
      <t>ジ</t>
    </rPh>
    <phoneticPr fontId="39"/>
  </si>
  <si>
    <t>イメージボード等　10部</t>
    <rPh sb="7" eb="8">
      <t>トウ</t>
    </rPh>
    <rPh sb="11" eb="12">
      <t>ブ</t>
    </rPh>
    <phoneticPr fontId="39"/>
  </si>
  <si>
    <r>
      <t>監督のポートフォリオ　10部</t>
    </r>
    <r>
      <rPr>
        <sz val="9"/>
        <color theme="1"/>
        <rFont val="ＭＳ 明朝"/>
        <family val="1"/>
        <charset val="128"/>
      </rPr>
      <t>（短編Ａ・Ｂのみ）</t>
    </r>
    <rPh sb="0" eb="2">
      <t>カントク</t>
    </rPh>
    <rPh sb="13" eb="14">
      <t>ブ</t>
    </rPh>
    <rPh sb="15" eb="17">
      <t>タンペン</t>
    </rPh>
    <phoneticPr fontId="39"/>
  </si>
  <si>
    <t>総表!D42</t>
    <phoneticPr fontId="38"/>
  </si>
  <si>
    <t>日本映画製作支援事業</t>
    <rPh sb="0" eb="10">
      <t>ニホンエイガセイサクシエンジギョウ</t>
    </rPh>
    <phoneticPr fontId="7"/>
  </si>
  <si>
    <t>日本映画製作支援事業・単年度助成</t>
    <rPh sb="0" eb="10">
      <t>ニホンエイガセイサクシエンジギョウ</t>
    </rPh>
    <phoneticPr fontId="38"/>
  </si>
  <si>
    <t>支出総額（予算総額）</t>
    <rPh sb="5" eb="9">
      <t>ヨサンソウガク</t>
    </rPh>
    <phoneticPr fontId="7"/>
  </si>
  <si>
    <t>主な出演者及び起用の理由</t>
    <rPh sb="0" eb="1">
      <t>オモ</t>
    </rPh>
    <rPh sb="2" eb="5">
      <t>シュツエンシャ</t>
    </rPh>
    <rPh sb="5" eb="6">
      <t>オヨ</t>
    </rPh>
    <rPh sb="7" eb="9">
      <t>キヨウ</t>
    </rPh>
    <rPh sb="10" eb="12">
      <t>リユウ</t>
    </rPh>
    <phoneticPr fontId="7"/>
  </si>
  <si>
    <t>主なスタッフ及び起用の理由</t>
    <rPh sb="0" eb="1">
      <t>オモ</t>
    </rPh>
    <rPh sb="6" eb="7">
      <t>オヨ</t>
    </rPh>
    <rPh sb="8" eb="10">
      <t>キヨウ</t>
    </rPh>
    <rPh sb="11" eb="13">
      <t>リユウ</t>
    </rPh>
    <phoneticPr fontId="7"/>
  </si>
  <si>
    <t>応募要件確認書</t>
    <rPh sb="0" eb="7">
      <t>オウボヨウケンカクニンショ</t>
    </rPh>
    <phoneticPr fontId="38"/>
  </si>
  <si>
    <t>申告書</t>
    <rPh sb="0" eb="3">
      <t>シンコクショ</t>
    </rPh>
    <phoneticPr fontId="38"/>
  </si>
  <si>
    <t>応募要件確認書</t>
    <rPh sb="0" eb="7">
      <t>オウボヨウケンカクニンショ</t>
    </rPh>
    <phoneticPr fontId="39"/>
  </si>
  <si>
    <t>（例）○○県●●市、△△県▲▲市　</t>
    <rPh sb="1" eb="2">
      <t>レイ</t>
    </rPh>
    <rPh sb="5" eb="6">
      <t>ケン</t>
    </rPh>
    <rPh sb="8" eb="9">
      <t>シ</t>
    </rPh>
    <rPh sb="12" eb="13">
      <t>ケン</t>
    </rPh>
    <rPh sb="15" eb="16">
      <t>シ</t>
    </rPh>
    <phoneticPr fontId="8"/>
  </si>
  <si>
    <t>・撮影機材について型番などを記入してください。</t>
    <rPh sb="1" eb="3">
      <t>サツエイ</t>
    </rPh>
    <rPh sb="3" eb="5">
      <t>キザイ</t>
    </rPh>
    <rPh sb="9" eb="11">
      <t>カタバン</t>
    </rPh>
    <rPh sb="14" eb="16">
      <t>キニュウ</t>
    </rPh>
    <phoneticPr fontId="8"/>
  </si>
  <si>
    <t>≪公開計画≫</t>
    <rPh sb="1" eb="5">
      <t>コウカイケイカク</t>
    </rPh>
    <phoneticPr fontId="8"/>
  </si>
  <si>
    <t>≪主なスタッフ及び起用の理由≫</t>
    <rPh sb="1" eb="2">
      <t>オモ</t>
    </rPh>
    <rPh sb="7" eb="8">
      <t>オヨ</t>
    </rPh>
    <rPh sb="9" eb="11">
      <t>キヨウ</t>
    </rPh>
    <rPh sb="12" eb="14">
      <t>リユウ</t>
    </rPh>
    <phoneticPr fontId="8"/>
  </si>
  <si>
    <t>共同製作者・後援者・協賛者名とその役割</t>
    <phoneticPr fontId="8"/>
  </si>
  <si>
    <t>制作現場の環境改善に向けた取組</t>
    <phoneticPr fontId="8"/>
  </si>
  <si>
    <t>その他</t>
    <rPh sb="2" eb="3">
      <t>タ</t>
    </rPh>
    <phoneticPr fontId="8"/>
  </si>
  <si>
    <t>完成形式</t>
    <rPh sb="0" eb="4">
      <t>カンセイケイシキ</t>
    </rPh>
    <phoneticPr fontId="8"/>
  </si>
  <si>
    <t>≪共同製作者・後援者・協賛者名とその役割≫</t>
    <phoneticPr fontId="8"/>
  </si>
  <si>
    <t>≪本活動の企画意図・目的≫</t>
    <rPh sb="1" eb="4">
      <t>ホンカツドウ</t>
    </rPh>
    <rPh sb="5" eb="9">
      <t>キカクイト</t>
    </rPh>
    <rPh sb="10" eb="12">
      <t>モクテキ</t>
    </rPh>
    <phoneticPr fontId="8"/>
  </si>
  <si>
    <t>≪内容の概略≫</t>
    <phoneticPr fontId="8"/>
  </si>
  <si>
    <t>≪製作スケジュール≫</t>
    <phoneticPr fontId="8"/>
  </si>
  <si>
    <t>特記事項</t>
    <phoneticPr fontId="8"/>
  </si>
  <si>
    <t>≪特記事項≫</t>
    <phoneticPr fontId="8"/>
  </si>
  <si>
    <t xml:space="preserve">≪ターゲットとする観客層、公開規模、館数、スクリーン数、映画祭出品や海外展開の予定などについて具体的に記載してください≫
</t>
    <rPh sb="9" eb="12">
      <t>カンキャクソウ</t>
    </rPh>
    <rPh sb="28" eb="33">
      <t>エイガサイシュッピン</t>
    </rPh>
    <rPh sb="34" eb="38">
      <t>カイガイテンカイ</t>
    </rPh>
    <rPh sb="39" eb="41">
      <t>ヨテイ</t>
    </rPh>
    <rPh sb="47" eb="50">
      <t>グタイテキ</t>
    </rPh>
    <rPh sb="51" eb="53">
      <t>キサイ</t>
    </rPh>
    <phoneticPr fontId="8"/>
  </si>
  <si>
    <t>・ロケ地、撮影地がある場合は自治体名を記載してください。（例）○○県●●市、△△県▲▲市　</t>
    <rPh sb="3" eb="4">
      <t>チ</t>
    </rPh>
    <rPh sb="5" eb="8">
      <t>サツエイチ</t>
    </rPh>
    <rPh sb="11" eb="13">
      <t>バアイ</t>
    </rPh>
    <rPh sb="14" eb="17">
      <t>ジチタイ</t>
    </rPh>
    <rPh sb="17" eb="18">
      <t>メイ</t>
    </rPh>
    <rPh sb="19" eb="21">
      <t>キサイ</t>
    </rPh>
    <phoneticPr fontId="8"/>
  </si>
  <si>
    <r>
      <t>【記入要領】　</t>
    </r>
    <r>
      <rPr>
        <b/>
        <sz val="10"/>
        <color theme="8" tint="-0.499984740745262"/>
        <rFont val="游ゴシック"/>
        <family val="3"/>
        <charset val="128"/>
        <scheme val="minor"/>
      </rPr>
      <t>セル内で改行される場合は「ALT+ENTER」を同時に押して改行してください。</t>
    </r>
    <rPh sb="1" eb="3">
      <t>キニュウ</t>
    </rPh>
    <rPh sb="3" eb="5">
      <t>ヨウリョウ</t>
    </rPh>
    <phoneticPr fontId="8"/>
  </si>
  <si>
    <t>・ターゲットとする観客層、公開規模、館数、スクリーン数、映画祭出品や海外展開の予定、バリアフリー上映の予定などについて具体的に記載してください。
・5行以内でご記入ください。</t>
    <phoneticPr fontId="8"/>
  </si>
  <si>
    <t>【記入要領】</t>
    <rPh sb="1" eb="5">
      <t>キニュウヨウリョウ</t>
    </rPh>
    <phoneticPr fontId="9"/>
  </si>
  <si>
    <t>・すべて税込金額を記載してください。</t>
    <rPh sb="4" eb="8">
      <t>ゼイコミキンガク</t>
    </rPh>
    <rPh sb="9" eb="11">
      <t>キサイ</t>
    </rPh>
    <phoneticPr fontId="9"/>
  </si>
  <si>
    <t>・スタッフ、キャスト人件費については、「スタッフ費内訳」「キャスト費内訳」のシートに詳細を記入してください。各シートの内容が自動転記されます。</t>
    <rPh sb="33" eb="36">
      <t>ヒウチワケ</t>
    </rPh>
    <rPh sb="42" eb="44">
      <t>ショウサイ</t>
    </rPh>
    <rPh sb="45" eb="47">
      <t>キニュウ</t>
    </rPh>
    <rPh sb="54" eb="55">
      <t>カク</t>
    </rPh>
    <rPh sb="59" eb="61">
      <t>ナイヨウ</t>
    </rPh>
    <rPh sb="62" eb="66">
      <t>ジドウテンキ</t>
    </rPh>
    <phoneticPr fontId="9"/>
  </si>
  <si>
    <t>対象期間外支払額</t>
    <rPh sb="0" eb="2">
      <t>タイショウ</t>
    </rPh>
    <rPh sb="2" eb="4">
      <t>キカン</t>
    </rPh>
    <rPh sb="4" eb="5">
      <t>ガイ</t>
    </rPh>
    <rPh sb="5" eb="7">
      <t>シハライ</t>
    </rPh>
    <rPh sb="7" eb="8">
      <t>ガク</t>
    </rPh>
    <phoneticPr fontId="7"/>
  </si>
  <si>
    <t xml:space="preserve">・活動終了後も実務担当者と必ず連絡の取れる連絡先を記入してください。 </t>
    <rPh sb="1" eb="6">
      <t>カツドウシュウリョウゴ</t>
    </rPh>
    <phoneticPr fontId="7"/>
  </si>
  <si>
    <t>・電話番号は半角数字で記載してください。例：00-0000-0000</t>
    <rPh sb="1" eb="5">
      <t>デンワバンゴウ</t>
    </rPh>
    <rPh sb="6" eb="8">
      <t>ハンカク</t>
    </rPh>
    <rPh sb="8" eb="10">
      <t>スウジ</t>
    </rPh>
    <rPh sb="11" eb="13">
      <t>キサイ</t>
    </rPh>
    <rPh sb="20" eb="21">
      <t>レイ</t>
    </rPh>
    <phoneticPr fontId="7"/>
  </si>
  <si>
    <t>・活動終了後も連絡の取れるアドレスの記載をお願いします。</t>
    <rPh sb="1" eb="6">
      <t>カツドウシュウリョウゴ</t>
    </rPh>
    <rPh sb="7" eb="9">
      <t>レンラク</t>
    </rPh>
    <rPh sb="10" eb="11">
      <t>ト</t>
    </rPh>
    <rPh sb="18" eb="20">
      <t>キサイ</t>
    </rPh>
    <rPh sb="22" eb="23">
      <t>ネガ</t>
    </rPh>
    <phoneticPr fontId="7"/>
  </si>
  <si>
    <t>・背景がグレーの欄は項目名であるか、又は他の欄の記載から自動転記されます。記入しないでください。</t>
    <rPh sb="10" eb="13">
      <t>コウモクメイ</t>
    </rPh>
    <rPh sb="18" eb="19">
      <t>マタ</t>
    </rPh>
    <rPh sb="20" eb="21">
      <t>ホカ</t>
    </rPh>
    <rPh sb="22" eb="23">
      <t>ラン</t>
    </rPh>
    <rPh sb="24" eb="26">
      <t>キサイ</t>
    </rPh>
    <rPh sb="28" eb="32">
      <t>ジドウテンキ</t>
    </rPh>
    <phoneticPr fontId="7"/>
  </si>
  <si>
    <t>・「個表」シートの製作スケジュールから自動転記されます。</t>
    <rPh sb="2" eb="4">
      <t>コヒョウ</t>
    </rPh>
    <rPh sb="9" eb="11">
      <t>セイサク</t>
    </rPh>
    <rPh sb="19" eb="21">
      <t>ジドウ</t>
    </rPh>
    <rPh sb="21" eb="23">
      <t>テンキ</t>
    </rPh>
    <phoneticPr fontId="7"/>
  </si>
  <si>
    <t>・「個表」シートの公開予定時期から自動転記されます。</t>
    <rPh sb="9" eb="11">
      <t>コウカイ</t>
    </rPh>
    <rPh sb="11" eb="13">
      <t>ヨテイ</t>
    </rPh>
    <rPh sb="13" eb="15">
      <t>ジキ</t>
    </rPh>
    <rPh sb="17" eb="21">
      <t>ジドウテンキ</t>
    </rPh>
    <phoneticPr fontId="7"/>
  </si>
  <si>
    <t>・「個表」シートの配給会社欄から自動転記されます。</t>
    <rPh sb="9" eb="14">
      <t>ハイキュウガイシャラン</t>
    </rPh>
    <rPh sb="16" eb="20">
      <t>ジドウテンキ</t>
    </rPh>
    <phoneticPr fontId="7"/>
  </si>
  <si>
    <t>【記入要領】</t>
    <phoneticPr fontId="7"/>
  </si>
  <si>
    <t>≪主な出演者及び起用の理由≫</t>
    <rPh sb="1" eb="2">
      <t>オモ</t>
    </rPh>
    <rPh sb="3" eb="6">
      <t>シュツエンシャ</t>
    </rPh>
    <rPh sb="6" eb="7">
      <t>オヨ</t>
    </rPh>
    <rPh sb="8" eb="10">
      <t>キヨウ</t>
    </rPh>
    <rPh sb="11" eb="13">
      <t>リユウ</t>
    </rPh>
    <phoneticPr fontId="8"/>
  </si>
  <si>
    <t>劇映画（B）若手・新進映画作家支援</t>
    <rPh sb="6" eb="8">
      <t>ワカテ</t>
    </rPh>
    <rPh sb="9" eb="17">
      <t>シンシンエイガサッカシエン</t>
    </rPh>
    <phoneticPr fontId="7"/>
  </si>
  <si>
    <t>有</t>
  </si>
  <si>
    <t>映像資料　10部又はURL</t>
    <rPh sb="0" eb="2">
      <t>エイゾウ</t>
    </rPh>
    <rPh sb="2" eb="4">
      <t>シリョウ</t>
    </rPh>
    <rPh sb="7" eb="8">
      <t>ブ</t>
    </rPh>
    <rPh sb="8" eb="9">
      <t>マタ</t>
    </rPh>
    <phoneticPr fontId="39"/>
  </si>
  <si>
    <t>単年度助成の様式です。</t>
    <rPh sb="0" eb="5">
      <t>タンネンドジョセイ</t>
    </rPh>
    <rPh sb="6" eb="8">
      <t>ヨウシキ</t>
    </rPh>
    <phoneticPr fontId="7"/>
  </si>
  <si>
    <t>金額
（円／税込）</t>
    <rPh sb="4" eb="5">
      <t>エン</t>
    </rPh>
    <rPh sb="6" eb="8">
      <t>ゼイコ</t>
    </rPh>
    <phoneticPr fontId="7"/>
  </si>
  <si>
    <t>音声ガイド制作費（内訳の詳細を記載してください。）</t>
    <rPh sb="0" eb="2">
      <t>オンセイ</t>
    </rPh>
    <rPh sb="5" eb="8">
      <t>セイサクヒ</t>
    </rPh>
    <phoneticPr fontId="7"/>
  </si>
  <si>
    <t>バリアフリー字幕制作費（内訳の詳細を記載してください。）</t>
    <rPh sb="6" eb="11">
      <t>ジマクセイサクヒ</t>
    </rPh>
    <rPh sb="12" eb="14">
      <t>ウチワケ</t>
    </rPh>
    <rPh sb="15" eb="17">
      <t>ショウサイ</t>
    </rPh>
    <rPh sb="18" eb="20">
      <t>キサイ</t>
    </rPh>
    <phoneticPr fontId="7"/>
  </si>
  <si>
    <t>j</t>
    <phoneticPr fontId="7"/>
  </si>
  <si>
    <t>・主なスタッフについて記入してください。
・起用理由で、専門性や創造性、将来性等の観点から特筆すべきことがあれば記載ください。
　応募する活動区分ごとに、「総表」の「作品概要」に記載ある職務の者については「総表」と同じ内容を必ず記入してください。
・スタッフの決定状況（確定、交渉中、予定等）を必ず記入してください。
・8行以内でご記入ください。</t>
    <rPh sb="36" eb="39">
      <t>ショウライセイ</t>
    </rPh>
    <rPh sb="39" eb="40">
      <t>トウ</t>
    </rPh>
    <phoneticPr fontId="7"/>
  </si>
  <si>
    <t>総表!D48</t>
    <phoneticPr fontId="38"/>
  </si>
  <si>
    <t>支払先</t>
    <rPh sb="0" eb="3">
      <t>シハライサキ</t>
    </rPh>
    <phoneticPr fontId="9"/>
  </si>
  <si>
    <t>備考</t>
    <rPh sb="0" eb="2">
      <t>ビコウ</t>
    </rPh>
    <phoneticPr fontId="9"/>
  </si>
  <si>
    <t>備考</t>
    <phoneticPr fontId="12"/>
  </si>
  <si>
    <t>支払先</t>
    <rPh sb="0" eb="3">
      <t>シハライサキ</t>
    </rPh>
    <phoneticPr fontId="12"/>
  </si>
  <si>
    <t>総表!J46</t>
    <phoneticPr fontId="38"/>
  </si>
  <si>
    <t xml:space="preserve">・すべて税込で記入してください。
・書ききれない場合は、行を増やさずに複数まとめて記載してください。
・支払先が不明・未定の場合は空欄としてください。
・単価×従事期間の形で記載できないものについては、単価欄に一式の金額を記載し、従事期間欄は空欄としてください。
</t>
    <rPh sb="4" eb="6">
      <t>ゼイコミ</t>
    </rPh>
    <rPh sb="7" eb="9">
      <t>キニュウ</t>
    </rPh>
    <rPh sb="56" eb="58">
      <t>フメイ</t>
    </rPh>
    <rPh sb="115" eb="119">
      <t>ジュウジキカン</t>
    </rPh>
    <rPh sb="119" eb="120">
      <t>ラン</t>
    </rPh>
    <rPh sb="121" eb="123">
      <t>クウラン</t>
    </rPh>
    <phoneticPr fontId="12"/>
  </si>
  <si>
    <t xml:space="preserve">・すべて税込で記入してください。
・書ききれない場合は、行を増やさずに複数まとめて記載してください。
・支払先が不明・未定の場合は空欄としてください。
・単価×従事期間の形で記載できないものについては、単価欄に一式の金額を記載し、従事期間欄は空欄としてください。
</t>
    <rPh sb="4" eb="6">
      <t>ゼイコミ</t>
    </rPh>
    <rPh sb="7" eb="9">
      <t>キニュウ</t>
    </rPh>
    <rPh sb="115" eb="119">
      <t>ジュウジキカン</t>
    </rPh>
    <rPh sb="119" eb="120">
      <t>ラン</t>
    </rPh>
    <rPh sb="121" eb="123">
      <t>クウラン</t>
    </rPh>
    <phoneticPr fontId="12"/>
  </si>
  <si>
    <t>助 成 対 象 活 動 変 更 理 由 書</t>
    <rPh sb="0" eb="1">
      <t>スケ</t>
    </rPh>
    <rPh sb="2" eb="3">
      <t>シゲル</t>
    </rPh>
    <rPh sb="4" eb="5">
      <t>タイ</t>
    </rPh>
    <rPh sb="6" eb="7">
      <t>ゾウ</t>
    </rPh>
    <rPh sb="8" eb="9">
      <t>カツ</t>
    </rPh>
    <rPh sb="10" eb="11">
      <t>ドウ</t>
    </rPh>
    <rPh sb="12" eb="13">
      <t>ヘン</t>
    </rPh>
    <rPh sb="14" eb="15">
      <t>サラ</t>
    </rPh>
    <rPh sb="16" eb="17">
      <t>リ</t>
    </rPh>
    <rPh sb="18" eb="19">
      <t>ヨシ</t>
    </rPh>
    <rPh sb="20" eb="21">
      <t>ショ</t>
    </rPh>
    <phoneticPr fontId="7"/>
  </si>
  <si>
    <t>（日本映画製作支援事業）</t>
    <rPh sb="1" eb="11">
      <t>ニホンエイガセイサクシエンジギョウ</t>
    </rPh>
    <phoneticPr fontId="7"/>
  </si>
  <si>
    <t/>
  </si>
  <si>
    <t>提出日：</t>
    <rPh sb="0" eb="2">
      <t>テイシュツ</t>
    </rPh>
    <rPh sb="2" eb="3">
      <t>ビ</t>
    </rPh>
    <phoneticPr fontId="38"/>
  </si>
  <si>
    <t>独立行政法人日本芸術文化振興会理事長 殿</t>
    <phoneticPr fontId="7"/>
  </si>
  <si>
    <t>団　体　名</t>
    <phoneticPr fontId="7"/>
  </si>
  <si>
    <t>団体名～代表者氏名は総表から転記されますが、これらの事項に変更がある場合は、手入力で変更後の記載に修正してください。</t>
    <rPh sb="0" eb="2">
      <t>ダンタイ</t>
    </rPh>
    <rPh sb="2" eb="3">
      <t>メイ</t>
    </rPh>
    <rPh sb="4" eb="7">
      <t>ダイヒョウシャ</t>
    </rPh>
    <rPh sb="7" eb="9">
      <t>シメイ</t>
    </rPh>
    <rPh sb="10" eb="12">
      <t>ソウヒョウ</t>
    </rPh>
    <rPh sb="14" eb="16">
      <t>テンキ</t>
    </rPh>
    <rPh sb="26" eb="28">
      <t>ジコウ</t>
    </rPh>
    <rPh sb="29" eb="31">
      <t>ヘンコウ</t>
    </rPh>
    <rPh sb="34" eb="36">
      <t>バアイ</t>
    </rPh>
    <rPh sb="38" eb="39">
      <t>テ</t>
    </rPh>
    <rPh sb="39" eb="41">
      <t>ニュウリョク</t>
    </rPh>
    <rPh sb="42" eb="44">
      <t>ヘンコウ</t>
    </rPh>
    <rPh sb="44" eb="45">
      <t>ゴ</t>
    </rPh>
    <rPh sb="46" eb="48">
      <t>キサイ</t>
    </rPh>
    <rPh sb="49" eb="51">
      <t>シュウセイ</t>
    </rPh>
    <phoneticPr fontId="38"/>
  </si>
  <si>
    <t>代表者役職名</t>
    <rPh sb="3" eb="4">
      <t>ヤク</t>
    </rPh>
    <phoneticPr fontId="7"/>
  </si>
  <si>
    <t>代表者氏名</t>
    <phoneticPr fontId="7"/>
  </si>
  <si>
    <t>変更理由書には、押印の必要はありません。</t>
    <rPh sb="0" eb="5">
      <t>ヘンコウリユウショ</t>
    </rPh>
    <rPh sb="8" eb="10">
      <t>オウイン</t>
    </rPh>
    <rPh sb="11" eb="13">
      <t>ヒツヨウ</t>
    </rPh>
    <phoneticPr fontId="7"/>
  </si>
  <si>
    <t>助成対象活動名（作品名）</t>
    <rPh sb="0" eb="2">
      <t>ジョセイ</t>
    </rPh>
    <rPh sb="2" eb="4">
      <t>タイショウ</t>
    </rPh>
    <rPh sb="4" eb="6">
      <t>カツドウ</t>
    </rPh>
    <rPh sb="6" eb="7">
      <t>メイ</t>
    </rPh>
    <rPh sb="8" eb="10">
      <t>サクヒン</t>
    </rPh>
    <rPh sb="10" eb="11">
      <t>メイ</t>
    </rPh>
    <phoneticPr fontId="38"/>
  </si>
  <si>
    <t>作品名は総表から転記されます。</t>
    <rPh sb="0" eb="2">
      <t>サクヒン</t>
    </rPh>
    <rPh sb="2" eb="3">
      <t>メイ</t>
    </rPh>
    <rPh sb="4" eb="6">
      <t>ソウヒョウ</t>
    </rPh>
    <rPh sb="8" eb="10">
      <t>テンキ</t>
    </rPh>
    <phoneticPr fontId="38"/>
  </si>
  <si>
    <t>変更内容</t>
    <rPh sb="0" eb="2">
      <t>ヘンコウ</t>
    </rPh>
    <rPh sb="2" eb="4">
      <t>ナイヨウ</t>
    </rPh>
    <phoneticPr fontId="38"/>
  </si>
  <si>
    <t>件名</t>
    <rPh sb="0" eb="2">
      <t>ケンメイ</t>
    </rPh>
    <phoneticPr fontId="38"/>
  </si>
  <si>
    <t>助成金交付申請書から変更のあった事項につき項目立てし、[変更前][変更後][変更理由]を記入してください。</t>
    <rPh sb="0" eb="3">
      <t>ジョセイキン</t>
    </rPh>
    <rPh sb="3" eb="5">
      <t>コウフ</t>
    </rPh>
    <rPh sb="10" eb="12">
      <t>ヘンコウ</t>
    </rPh>
    <rPh sb="16" eb="18">
      <t>ジコウ</t>
    </rPh>
    <rPh sb="21" eb="23">
      <t>コウモク</t>
    </rPh>
    <rPh sb="23" eb="24">
      <t>ダ</t>
    </rPh>
    <rPh sb="28" eb="30">
      <t>ヘンコウ</t>
    </rPh>
    <rPh sb="30" eb="31">
      <t>マエ</t>
    </rPh>
    <rPh sb="33" eb="35">
      <t>ヘンコウ</t>
    </rPh>
    <rPh sb="35" eb="36">
      <t>ゴ</t>
    </rPh>
    <rPh sb="38" eb="40">
      <t>ヘンコウ</t>
    </rPh>
    <rPh sb="40" eb="42">
      <t>リユウ</t>
    </rPh>
    <rPh sb="44" eb="46">
      <t>キニュウ</t>
    </rPh>
    <phoneticPr fontId="38"/>
  </si>
  <si>
    <t>[変更前]</t>
    <rPh sb="1" eb="3">
      <t>ヘンコウ</t>
    </rPh>
    <rPh sb="3" eb="4">
      <t>マエ</t>
    </rPh>
    <phoneticPr fontId="38"/>
  </si>
  <si>
    <t>[変更後]</t>
    <rPh sb="1" eb="3">
      <t>ヘンコウ</t>
    </rPh>
    <rPh sb="3" eb="4">
      <t>ゴ</t>
    </rPh>
    <phoneticPr fontId="38"/>
  </si>
  <si>
    <t>セル内に収まらない場合は、セルの高さを変更する等して、全ての記述が見えるようにしてください。２ページ目以降に続いても問題ありません。</t>
    <rPh sb="2" eb="3">
      <t>ナイ</t>
    </rPh>
    <rPh sb="4" eb="5">
      <t>オサ</t>
    </rPh>
    <rPh sb="9" eb="11">
      <t>バアイ</t>
    </rPh>
    <rPh sb="16" eb="17">
      <t>タカ</t>
    </rPh>
    <rPh sb="19" eb="21">
      <t>ヘンコウ</t>
    </rPh>
    <rPh sb="23" eb="24">
      <t>ナド</t>
    </rPh>
    <rPh sb="27" eb="28">
      <t>スベ</t>
    </rPh>
    <rPh sb="30" eb="32">
      <t>キジュツ</t>
    </rPh>
    <rPh sb="33" eb="34">
      <t>ミ</t>
    </rPh>
    <rPh sb="50" eb="51">
      <t>メ</t>
    </rPh>
    <rPh sb="51" eb="53">
      <t>イコウ</t>
    </rPh>
    <rPh sb="54" eb="55">
      <t>ツヅ</t>
    </rPh>
    <rPh sb="58" eb="60">
      <t>モンダイ</t>
    </rPh>
    <phoneticPr fontId="38"/>
  </si>
  <si>
    <t>[変更理由]</t>
    <rPh sb="1" eb="3">
      <t>ヘンコウ</t>
    </rPh>
    <rPh sb="3" eb="5">
      <t>リユウ</t>
    </rPh>
    <phoneticPr fontId="38"/>
  </si>
  <si>
    <t>④</t>
    <phoneticPr fontId="38"/>
  </si>
  <si>
    <t>・上映・配給、頒布等の状況が決定していない場合は、現在の状況や今後の予定等を詳しく記入してください。</t>
    <rPh sb="1" eb="3">
      <t>ジョウエイ</t>
    </rPh>
    <rPh sb="4" eb="6">
      <t>ハイキュウ</t>
    </rPh>
    <rPh sb="7" eb="9">
      <t>ハンプ</t>
    </rPh>
    <rPh sb="9" eb="10">
      <t>トウ</t>
    </rPh>
    <rPh sb="11" eb="13">
      <t>ジョウキョウ</t>
    </rPh>
    <rPh sb="14" eb="16">
      <t>ケッテイ</t>
    </rPh>
    <rPh sb="21" eb="23">
      <t>バアイ</t>
    </rPh>
    <rPh sb="25" eb="27">
      <t>ゲンザイ</t>
    </rPh>
    <rPh sb="28" eb="30">
      <t>ジョウキョウ</t>
    </rPh>
    <rPh sb="31" eb="33">
      <t>コンゴ</t>
    </rPh>
    <rPh sb="34" eb="36">
      <t>ヨテイ</t>
    </rPh>
    <rPh sb="36" eb="37">
      <t>トウ</t>
    </rPh>
    <rPh sb="38" eb="39">
      <t>クワ</t>
    </rPh>
    <rPh sb="41" eb="43">
      <t>キニュウ</t>
    </rPh>
    <phoneticPr fontId="38"/>
  </si>
  <si>
    <t>・バリアフリー字幕・音声ガイドの制作についてはここに記入してください。</t>
    <phoneticPr fontId="38"/>
  </si>
  <si>
    <t>・捕捉すべきことがあれば記入してください。</t>
    <rPh sb="1" eb="3">
      <t>ホソク</t>
    </rPh>
    <rPh sb="12" eb="14">
      <t>キニュウ</t>
    </rPh>
    <phoneticPr fontId="38"/>
  </si>
  <si>
    <t>特 記 事 項</t>
    <rPh sb="0" eb="1">
      <t>トク</t>
    </rPh>
    <rPh sb="2" eb="3">
      <t>キ</t>
    </rPh>
    <rPh sb="4" eb="5">
      <t>コト</t>
    </rPh>
    <rPh sb="6" eb="7">
      <t>コウ</t>
    </rPh>
    <phoneticPr fontId="38"/>
  </si>
  <si>
    <t>実績</t>
    <rPh sb="0" eb="2">
      <t>ジッセキ</t>
    </rPh>
    <phoneticPr fontId="38"/>
  </si>
  <si>
    <t>所在地</t>
    <rPh sb="0" eb="3">
      <t>ショザイチ</t>
    </rPh>
    <phoneticPr fontId="38"/>
  </si>
  <si>
    <t>・会社名を記入のうえ、確定状況を選択してください。</t>
    <rPh sb="1" eb="4">
      <t>カイシャメイ</t>
    </rPh>
    <rPh sb="5" eb="7">
      <t>キニュウ</t>
    </rPh>
    <rPh sb="11" eb="13">
      <t>カクテイ</t>
    </rPh>
    <rPh sb="13" eb="15">
      <t>ジョウキョウ</t>
    </rPh>
    <rPh sb="16" eb="18">
      <t>センタク</t>
    </rPh>
    <phoneticPr fontId="38"/>
  </si>
  <si>
    <t>会社名等</t>
    <rPh sb="0" eb="4">
      <t>カイシャメイナド</t>
    </rPh>
    <phoneticPr fontId="38"/>
  </si>
  <si>
    <t>上映・配給、頒布等</t>
    <rPh sb="0" eb="2">
      <t>ジョウエイ</t>
    </rPh>
    <rPh sb="3" eb="5">
      <t>ハイキュウ</t>
    </rPh>
    <rPh sb="6" eb="9">
      <t>ハンプナド</t>
    </rPh>
    <phoneticPr fontId="38"/>
  </si>
  <si>
    <t>・公開予定場所を記入のうえ、確定状況を選択してください。</t>
    <rPh sb="1" eb="3">
      <t>コウカイ</t>
    </rPh>
    <rPh sb="3" eb="5">
      <t>ヨテイ</t>
    </rPh>
    <rPh sb="5" eb="7">
      <t>バショ</t>
    </rPh>
    <rPh sb="8" eb="10">
      <t>キニュウ</t>
    </rPh>
    <rPh sb="14" eb="16">
      <t>カクテイ</t>
    </rPh>
    <rPh sb="16" eb="18">
      <t>ジョウキョウ</t>
    </rPh>
    <rPh sb="19" eb="21">
      <t>センタク</t>
    </rPh>
    <phoneticPr fontId="38"/>
  </si>
  <si>
    <t>東京○○○・ほか順次拡大検討中</t>
    <rPh sb="0" eb="2">
      <t>トウキョウ</t>
    </rPh>
    <rPh sb="8" eb="10">
      <t>ジュンジ</t>
    </rPh>
    <rPh sb="10" eb="12">
      <t>カクダイ</t>
    </rPh>
    <rPh sb="12" eb="15">
      <t>ケントウチュウ</t>
    </rPh>
    <phoneticPr fontId="38"/>
  </si>
  <si>
    <t>公開予定場所</t>
    <rPh sb="0" eb="2">
      <t>コウカイ</t>
    </rPh>
    <rPh sb="2" eb="4">
      <t>ヨテイ</t>
    </rPh>
    <rPh sb="4" eb="6">
      <t>バショ</t>
    </rPh>
    <phoneticPr fontId="38"/>
  </si>
  <si>
    <t>公 開 方 法</t>
    <rPh sb="0" eb="1">
      <t>コウ</t>
    </rPh>
    <rPh sb="2" eb="3">
      <t>カイ</t>
    </rPh>
    <rPh sb="4" eb="5">
      <t>カタ</t>
    </rPh>
    <rPh sb="6" eb="7">
      <t>ホウ</t>
    </rPh>
    <phoneticPr fontId="38"/>
  </si>
  <si>
    <t>～</t>
    <phoneticPr fontId="38"/>
  </si>
  <si>
    <t>確定状況</t>
    <rPh sb="0" eb="2">
      <t>カクテイ</t>
    </rPh>
    <rPh sb="2" eb="4">
      <t>ジョウキョウ</t>
    </rPh>
    <phoneticPr fontId="38"/>
  </si>
  <si>
    <t>公開期間</t>
    <rPh sb="0" eb="2">
      <t>コウカイ</t>
    </rPh>
    <rPh sb="2" eb="4">
      <t>キカン</t>
    </rPh>
    <phoneticPr fontId="38"/>
  </si>
  <si>
    <t>終了年月　</t>
    <rPh sb="0" eb="2">
      <t>シュウリョウ</t>
    </rPh>
    <rPh sb="2" eb="4">
      <t>ネンゲツ</t>
    </rPh>
    <phoneticPr fontId="38"/>
  </si>
  <si>
    <t>開始年月</t>
    <rPh sb="0" eb="2">
      <t>カイシ</t>
    </rPh>
    <rPh sb="2" eb="4">
      <t>ネンゲツ</t>
    </rPh>
    <phoneticPr fontId="38"/>
  </si>
  <si>
    <t>公開予定時期</t>
    <rPh sb="0" eb="2">
      <t>コウカイ</t>
    </rPh>
    <rPh sb="2" eb="4">
      <t>ヨテイ</t>
    </rPh>
    <rPh sb="4" eb="6">
      <t>ジキ</t>
    </rPh>
    <phoneticPr fontId="38"/>
  </si>
  <si>
    <t>作　品　名</t>
    <rPh sb="0" eb="1">
      <t>サク</t>
    </rPh>
    <rPh sb="2" eb="3">
      <t>ヒン</t>
    </rPh>
    <rPh sb="4" eb="5">
      <t>メイ</t>
    </rPh>
    <phoneticPr fontId="38"/>
  </si>
  <si>
    <t>団体名</t>
    <rPh sb="0" eb="2">
      <t>ダンタイ</t>
    </rPh>
    <rPh sb="2" eb="3">
      <t>メイ</t>
    </rPh>
    <phoneticPr fontId="38"/>
  </si>
  <si>
    <t>上映・配給、頒布計画書</t>
    <rPh sb="0" eb="2">
      <t>ジョウエイ</t>
    </rPh>
    <rPh sb="3" eb="5">
      <t>ハイキュウ</t>
    </rPh>
    <rPh sb="6" eb="11">
      <t>ハンプケイカクショ</t>
    </rPh>
    <phoneticPr fontId="38"/>
  </si>
  <si>
    <t>様式第１３号（第１５条関係）
【総表】</t>
    <phoneticPr fontId="7"/>
  </si>
  <si>
    <t>助成対象外経費</t>
    <rPh sb="0" eb="2">
      <t>ジョセイ</t>
    </rPh>
    <rPh sb="2" eb="4">
      <t>タイショウ</t>
    </rPh>
    <rPh sb="4" eb="5">
      <t>ガイ</t>
    </rPh>
    <rPh sb="5" eb="7">
      <t>ケイヒ</t>
    </rPh>
    <phoneticPr fontId="7"/>
  </si>
  <si>
    <t>助成対象外経費(Ｂ）</t>
    <rPh sb="0" eb="7">
      <t>ジョセイタイショウガイケイヒ</t>
    </rPh>
    <phoneticPr fontId="7"/>
  </si>
  <si>
    <t>収入総額（円）</t>
    <rPh sb="0" eb="2">
      <t>シュウニュウ</t>
    </rPh>
    <phoneticPr fontId="7"/>
  </si>
  <si>
    <t>完成試写日</t>
    <rPh sb="0" eb="2">
      <t>カンセイ</t>
    </rPh>
    <rPh sb="2" eb="4">
      <t>シシャ</t>
    </rPh>
    <rPh sb="4" eb="5">
      <t>ヒ</t>
    </rPh>
    <phoneticPr fontId="8"/>
  </si>
  <si>
    <t>活動の成果</t>
    <rPh sb="0" eb="2">
      <t>カツドウ</t>
    </rPh>
    <rPh sb="3" eb="5">
      <t>セイカ</t>
    </rPh>
    <phoneticPr fontId="7"/>
  </si>
  <si>
    <t>助成による効果</t>
    <rPh sb="0" eb="2">
      <t>ジョセイ</t>
    </rPh>
    <rPh sb="5" eb="7">
      <t>コウカ</t>
    </rPh>
    <phoneticPr fontId="7"/>
  </si>
  <si>
    <t>・5行以内でご記入ください。</t>
    <rPh sb="2" eb="3">
      <t>ギョウ</t>
    </rPh>
    <rPh sb="3" eb="5">
      <t>イナイ</t>
    </rPh>
    <rPh sb="7" eb="9">
      <t>キニュウ</t>
    </rPh>
    <phoneticPr fontId="7"/>
  </si>
  <si>
    <t>≪活動の成果≫</t>
    <rPh sb="1" eb="3">
      <t>カツドウ</t>
    </rPh>
    <rPh sb="4" eb="6">
      <t>セイカ</t>
    </rPh>
    <phoneticPr fontId="8"/>
  </si>
  <si>
    <t>≪助成による効果≫</t>
    <rPh sb="1" eb="3">
      <t>ジョセイ</t>
    </rPh>
    <rPh sb="6" eb="8">
      <t>コウカ</t>
    </rPh>
    <phoneticPr fontId="8"/>
  </si>
  <si>
    <t>映画の公開に係る誓約書</t>
    <rPh sb="0" eb="2">
      <t>エイガ</t>
    </rPh>
    <rPh sb="3" eb="5">
      <t>コウカイ</t>
    </rPh>
    <rPh sb="6" eb="7">
      <t>カカ</t>
    </rPh>
    <rPh sb="8" eb="11">
      <t>セイヤクショ</t>
    </rPh>
    <phoneticPr fontId="7"/>
  </si>
  <si>
    <t>提出日～代表者氏名は自動転記されます。</t>
    <rPh sb="0" eb="2">
      <t>テイシュツ</t>
    </rPh>
    <rPh sb="2" eb="3">
      <t>ビ</t>
    </rPh>
    <rPh sb="4" eb="7">
      <t>ダイヒョウシャ</t>
    </rPh>
    <rPh sb="7" eb="9">
      <t>シメイ</t>
    </rPh>
    <rPh sb="10" eb="12">
      <t>ジドウ</t>
    </rPh>
    <rPh sb="12" eb="14">
      <t>テンキ</t>
    </rPh>
    <phoneticPr fontId="38"/>
  </si>
  <si>
    <t>〒</t>
    <phoneticPr fontId="7"/>
  </si>
  <si>
    <t>郵便番号～代表者氏名は総表から転記されます。</t>
    <rPh sb="0" eb="4">
      <t>ユウビンバンゴウ</t>
    </rPh>
    <rPh sb="5" eb="8">
      <t>ダイヒョウシャ</t>
    </rPh>
    <rPh sb="8" eb="10">
      <t>シメイ</t>
    </rPh>
    <rPh sb="11" eb="13">
      <t>ソウヒョウ</t>
    </rPh>
    <rPh sb="15" eb="17">
      <t>テンキ</t>
    </rPh>
    <phoneticPr fontId="38"/>
  </si>
  <si>
    <t>団体名（製作者）</t>
    <rPh sb="4" eb="6">
      <t>セイサク</t>
    </rPh>
    <rPh sb="6" eb="7">
      <t>シャ</t>
    </rPh>
    <phoneticPr fontId="7"/>
  </si>
  <si>
    <t>代表者職名</t>
    <phoneticPr fontId="7"/>
  </si>
  <si>
    <t>印刷・押印は不要です。</t>
    <rPh sb="0" eb="2">
      <t>インサツ</t>
    </rPh>
    <rPh sb="3" eb="5">
      <t>オウイン</t>
    </rPh>
    <rPh sb="6" eb="8">
      <t>フヨウ</t>
    </rPh>
    <phoneticPr fontId="7"/>
  </si>
  <si>
    <t>振興会から送付された、交付決定通知書の年月日及び文書番号を記入してください。</t>
    <rPh sb="0" eb="3">
      <t>シンコウカイ</t>
    </rPh>
    <rPh sb="5" eb="7">
      <t>ソウフ</t>
    </rPh>
    <rPh sb="11" eb="13">
      <t>コウフ</t>
    </rPh>
    <rPh sb="13" eb="15">
      <t>ケッテイ</t>
    </rPh>
    <rPh sb="15" eb="18">
      <t>ツウチショ</t>
    </rPh>
    <rPh sb="19" eb="20">
      <t>ネン</t>
    </rPh>
    <rPh sb="20" eb="21">
      <t>ガツ</t>
    </rPh>
    <rPh sb="21" eb="22">
      <t>ビ</t>
    </rPh>
    <rPh sb="22" eb="23">
      <t>オヨ</t>
    </rPh>
    <rPh sb="24" eb="26">
      <t>ブンショ</t>
    </rPh>
    <rPh sb="26" eb="28">
      <t>バンゴウ</t>
    </rPh>
    <rPh sb="29" eb="31">
      <t>キニュウ</t>
    </rPh>
    <phoneticPr fontId="38"/>
  </si>
  <si>
    <t>記</t>
    <rPh sb="0" eb="1">
      <t>キ</t>
    </rPh>
    <phoneticPr fontId="7"/>
  </si>
  <si>
    <t>助成対象活動名
（作品名）</t>
    <rPh sb="0" eb="2">
      <t>ジョセイ</t>
    </rPh>
    <rPh sb="2" eb="4">
      <t>タイショウ</t>
    </rPh>
    <rPh sb="4" eb="6">
      <t>カツドウ</t>
    </rPh>
    <rPh sb="6" eb="7">
      <t>メイ</t>
    </rPh>
    <rPh sb="9" eb="11">
      <t>サクヒン</t>
    </rPh>
    <rPh sb="11" eb="12">
      <t>メイ</t>
    </rPh>
    <phoneticPr fontId="7"/>
  </si>
  <si>
    <r>
      <t xml:space="preserve">映画の完成日
</t>
    </r>
    <r>
      <rPr>
        <sz val="10"/>
        <color theme="1"/>
        <rFont val="游ゴシック"/>
        <family val="3"/>
        <charset val="128"/>
        <scheme val="minor"/>
      </rPr>
      <t>（初号試写を行った日）</t>
    </r>
    <rPh sb="0" eb="2">
      <t>エイガ</t>
    </rPh>
    <rPh sb="3" eb="5">
      <t>カンセイ</t>
    </rPh>
    <rPh sb="5" eb="6">
      <t>ビ</t>
    </rPh>
    <rPh sb="8" eb="10">
      <t>ショゴウ</t>
    </rPh>
    <rPh sb="10" eb="12">
      <t>シシャ</t>
    </rPh>
    <rPh sb="13" eb="14">
      <t>オコナ</t>
    </rPh>
    <rPh sb="16" eb="17">
      <t>ビ</t>
    </rPh>
    <phoneticPr fontId="7"/>
  </si>
  <si>
    <t>助成金支払申請書</t>
    <rPh sb="0" eb="3">
      <t>ジョセイキン</t>
    </rPh>
    <rPh sb="3" eb="5">
      <t>シハライ</t>
    </rPh>
    <rPh sb="5" eb="8">
      <t>シンセイショ</t>
    </rPh>
    <phoneticPr fontId="7"/>
  </si>
  <si>
    <t>※総表に記入した情報が反映されます。</t>
    <rPh sb="1" eb="3">
      <t>ソウヒョウ</t>
    </rPh>
    <rPh sb="4" eb="6">
      <t>キニュウ</t>
    </rPh>
    <rPh sb="8" eb="10">
      <t>ジョウホウ</t>
    </rPh>
    <rPh sb="11" eb="13">
      <t>ハンエイ</t>
    </rPh>
    <phoneticPr fontId="38"/>
  </si>
  <si>
    <t>団体住所
（所在地）</t>
    <phoneticPr fontId="7"/>
  </si>
  <si>
    <t>団体名
（製作者）</t>
    <rPh sb="5" eb="7">
      <t>セイサク</t>
    </rPh>
    <rPh sb="7" eb="8">
      <t>シャ</t>
    </rPh>
    <phoneticPr fontId="7"/>
  </si>
  <si>
    <t>　文化芸術振興費補助金による助成金交付要綱第１４条の規定に基づき、下記のとおり助成金の支払を申請します。</t>
    <rPh sb="1" eb="11">
      <t>ブンカゲイジュツシンコウヒホジョキン</t>
    </rPh>
    <rPh sb="14" eb="17">
      <t>ジョセイキン</t>
    </rPh>
    <phoneticPr fontId="7"/>
  </si>
  <si>
    <t>１　助成対象活動名　</t>
    <phoneticPr fontId="38"/>
  </si>
  <si>
    <t>※総表に記入した情報が反映されます。</t>
  </si>
  <si>
    <t>２　助成金の額 　</t>
    <phoneticPr fontId="38"/>
  </si>
  <si>
    <t>３　助成金振込先</t>
    <phoneticPr fontId="38"/>
  </si>
  <si>
    <t>（１）金融機関名</t>
  </si>
  <si>
    <t>〇〇銀行</t>
    <rPh sb="2" eb="4">
      <t>ギンコウ</t>
    </rPh>
    <phoneticPr fontId="38"/>
  </si>
  <si>
    <t>通帳表紙裏面記載のとおりに記入してください。</t>
    <rPh sb="0" eb="2">
      <t>ツウチョウ</t>
    </rPh>
    <rPh sb="2" eb="4">
      <t>ヒョウシ</t>
    </rPh>
    <rPh sb="4" eb="6">
      <t>ウラメン</t>
    </rPh>
    <rPh sb="6" eb="8">
      <t>キサイ</t>
    </rPh>
    <rPh sb="13" eb="15">
      <t>キニュウ</t>
    </rPh>
    <phoneticPr fontId="38"/>
  </si>
  <si>
    <t>（２）支店名</t>
  </si>
  <si>
    <t>○○支店</t>
    <rPh sb="2" eb="4">
      <t>シテン</t>
    </rPh>
    <phoneticPr fontId="38"/>
  </si>
  <si>
    <t>店番号</t>
  </si>
  <si>
    <t>（３）口座種別</t>
  </si>
  <si>
    <t>（４）口座番号</t>
  </si>
  <si>
    <t>（５）口座名義</t>
    <phoneticPr fontId="38"/>
  </si>
  <si>
    <t>（日本映画製作支援事業）</t>
    <rPh sb="1" eb="11">
      <t>ニホンエイガセイサクシエンジギョウ</t>
    </rPh>
    <phoneticPr fontId="38"/>
  </si>
  <si>
    <t>本活動の企画意図・目的</t>
    <rPh sb="0" eb="1">
      <t>ホン</t>
    </rPh>
    <rPh sb="1" eb="3">
      <t>カツドウ</t>
    </rPh>
    <rPh sb="4" eb="6">
      <t>キカク</t>
    </rPh>
    <rPh sb="6" eb="8">
      <t>イト</t>
    </rPh>
    <rPh sb="9" eb="11">
      <t>モクテキ</t>
    </rPh>
    <phoneticPr fontId="7"/>
  </si>
  <si>
    <t xml:space="preserve">≪本活動の製作にあたって、映画制作現場の環境改善（例：適正な契約、労務管理、安全管理、ハラスメント対策等を含む）に向けた取組を行った場合は記載してください。≫
</t>
    <rPh sb="1" eb="4">
      <t>ホンカツドウ</t>
    </rPh>
    <rPh sb="5" eb="7">
      <t>セイサク</t>
    </rPh>
    <rPh sb="20" eb="24">
      <t>カンキョウカイゼン</t>
    </rPh>
    <rPh sb="25" eb="26">
      <t>レイ</t>
    </rPh>
    <rPh sb="27" eb="29">
      <t>テキセイ</t>
    </rPh>
    <rPh sb="30" eb="32">
      <t>ケイヤク</t>
    </rPh>
    <rPh sb="33" eb="37">
      <t>ロウムカンリ</t>
    </rPh>
    <rPh sb="38" eb="42">
      <t>アンゼンカンリ</t>
    </rPh>
    <rPh sb="49" eb="51">
      <t>タイサク</t>
    </rPh>
    <rPh sb="51" eb="52">
      <t>ナド</t>
    </rPh>
    <rPh sb="53" eb="54">
      <t>フク</t>
    </rPh>
    <rPh sb="57" eb="58">
      <t>ム</t>
    </rPh>
    <rPh sb="60" eb="62">
      <t>トリクミ</t>
    </rPh>
    <rPh sb="63" eb="64">
      <t>オコナ</t>
    </rPh>
    <rPh sb="66" eb="68">
      <t>バアイ</t>
    </rPh>
    <rPh sb="69" eb="71">
      <t>キサイ</t>
    </rPh>
    <phoneticPr fontId="8"/>
  </si>
  <si>
    <t>≪その他活動の特色や強調したい事項を記入してください。テレビ放送等を目的として申請団体が既に製作した映像を素材として使用し映画を製作した場合には、その旨を必ず明記してください。また、テレビ番組と内容が異なる点及びテレビ番組から映画を製作したプロセスを記述してください。≫</t>
    <phoneticPr fontId="8"/>
  </si>
  <si>
    <t>XXX</t>
    <phoneticPr fontId="38"/>
  </si>
  <si>
    <t>XXXXXXX</t>
    <phoneticPr fontId="38"/>
  </si>
  <si>
    <t>・要望書・助成金交付申請書に記載した内容と同じ内容を記載してください。
・10行以内でご記入ください。</t>
    <rPh sb="1" eb="4">
      <t>ヨウボウショ</t>
    </rPh>
    <rPh sb="5" eb="13">
      <t>ジョセイキンコウフシンセイショ</t>
    </rPh>
    <rPh sb="14" eb="16">
      <t>キサイ</t>
    </rPh>
    <rPh sb="18" eb="20">
      <t>ナイヨウ</t>
    </rPh>
    <rPh sb="21" eb="22">
      <t>オナ</t>
    </rPh>
    <rPh sb="23" eb="25">
      <t>ナイヨウ</t>
    </rPh>
    <rPh sb="26" eb="28">
      <t>キサイ</t>
    </rPh>
    <rPh sb="39" eb="40">
      <t>ギョウ</t>
    </rPh>
    <rPh sb="40" eb="42">
      <t>イナイ</t>
    </rPh>
    <rPh sb="44" eb="46">
      <t>キニュウ</t>
    </rPh>
    <phoneticPr fontId="7"/>
  </si>
  <si>
    <t>≪要望書・助成金交付申請書に記載した内容と同じ内容を記載してください。≫</t>
    <rPh sb="1" eb="4">
      <t>ヨウボウショ</t>
    </rPh>
    <rPh sb="5" eb="8">
      <t>ジョセイキン</t>
    </rPh>
    <rPh sb="8" eb="13">
      <t>コウフシンセイショ</t>
    </rPh>
    <rPh sb="14" eb="16">
      <t>キサイ</t>
    </rPh>
    <rPh sb="18" eb="20">
      <t>ナイヨウ</t>
    </rPh>
    <rPh sb="21" eb="22">
      <t>オナ</t>
    </rPh>
    <rPh sb="23" eb="25">
      <t>ナイヨウ</t>
    </rPh>
    <rPh sb="26" eb="28">
      <t>キサイ</t>
    </rPh>
    <phoneticPr fontId="8"/>
  </si>
  <si>
    <t>上記以外の収入として計上したものがあれば記入してください。
テレビ放送等を目的として製作された既存の映像を使用する場合には、当該番組の放映料収入も記入してください。
なお、チケット、DVD及び関連グッズ等の販売による収入については、記入する必要はありません。</t>
    <rPh sb="0" eb="4">
      <t>ジョウキイガイ</t>
    </rPh>
    <rPh sb="5" eb="7">
      <t>シュウニュウ</t>
    </rPh>
    <rPh sb="10" eb="12">
      <t>ケイジョウ</t>
    </rPh>
    <rPh sb="20" eb="22">
      <t>キニュウ</t>
    </rPh>
    <rPh sb="33" eb="35">
      <t>ホウソウ</t>
    </rPh>
    <rPh sb="35" eb="36">
      <t>トウ</t>
    </rPh>
    <rPh sb="37" eb="39">
      <t>モクテキ</t>
    </rPh>
    <rPh sb="42" eb="44">
      <t>セイサク</t>
    </rPh>
    <rPh sb="47" eb="49">
      <t>キゾン</t>
    </rPh>
    <rPh sb="50" eb="52">
      <t>エイゾウ</t>
    </rPh>
    <rPh sb="53" eb="55">
      <t>シヨウ</t>
    </rPh>
    <rPh sb="57" eb="59">
      <t>バアイ</t>
    </rPh>
    <rPh sb="62" eb="64">
      <t>トウガイ</t>
    </rPh>
    <rPh sb="64" eb="66">
      <t>バングミ</t>
    </rPh>
    <rPh sb="67" eb="69">
      <t>ホウエイ</t>
    </rPh>
    <rPh sb="69" eb="70">
      <t>リョウ</t>
    </rPh>
    <rPh sb="70" eb="72">
      <t>シュウニュウ</t>
    </rPh>
    <rPh sb="73" eb="75">
      <t>キニュウ</t>
    </rPh>
    <rPh sb="94" eb="95">
      <t>オヨ</t>
    </rPh>
    <rPh sb="96" eb="98">
      <t>カンレン</t>
    </rPh>
    <rPh sb="101" eb="102">
      <t>トウ</t>
    </rPh>
    <rPh sb="103" eb="105">
      <t>ハンバイ</t>
    </rPh>
    <rPh sb="108" eb="110">
      <t>シュウニュウ</t>
    </rPh>
    <rPh sb="116" eb="118">
      <t>キニュウ</t>
    </rPh>
    <rPh sb="120" eb="122">
      <t>ヒツヨウ</t>
    </rPh>
    <phoneticPr fontId="7"/>
  </si>
  <si>
    <t>助成金を得ることで期待できる効果</t>
    <rPh sb="0" eb="3">
      <t>ジョセイキン</t>
    </rPh>
    <rPh sb="4" eb="5">
      <t>エ</t>
    </rPh>
    <rPh sb="9" eb="11">
      <t>キタイ</t>
    </rPh>
    <rPh sb="14" eb="16">
      <t>コウカ</t>
    </rPh>
    <phoneticPr fontId="7"/>
  </si>
  <si>
    <t>若手・新進映画作家を起用した理由・効果※劇映画Ｂ区分で若手・新進映画作家支援の応募をする場合のみ記載</t>
    <rPh sb="0" eb="2">
      <t>ワカテ</t>
    </rPh>
    <rPh sb="3" eb="9">
      <t>シンシンエイガサッカ</t>
    </rPh>
    <rPh sb="10" eb="12">
      <t>キヨウ</t>
    </rPh>
    <rPh sb="14" eb="16">
      <t>リユウ</t>
    </rPh>
    <rPh sb="17" eb="19">
      <t>コウカ</t>
    </rPh>
    <rPh sb="20" eb="23">
      <t>ゲキエイガ</t>
    </rPh>
    <rPh sb="24" eb="26">
      <t>クブン</t>
    </rPh>
    <rPh sb="27" eb="29">
      <t>ワカテ</t>
    </rPh>
    <rPh sb="30" eb="36">
      <t>シンシンエイガサッカ</t>
    </rPh>
    <rPh sb="36" eb="38">
      <t>シエン</t>
    </rPh>
    <rPh sb="39" eb="41">
      <t>オウボ</t>
    </rPh>
    <rPh sb="44" eb="46">
      <t>バアイ</t>
    </rPh>
    <rPh sb="48" eb="50">
      <t>キサイ</t>
    </rPh>
    <phoneticPr fontId="7"/>
  </si>
  <si>
    <t>≪若手・新進映画作家を起用した理由・効果≫</t>
    <phoneticPr fontId="7"/>
  </si>
  <si>
    <t>≪助成金を得ることで期待できる効果≫</t>
    <phoneticPr fontId="7"/>
  </si>
  <si>
    <t xml:space="preserve">≪要望書・助成金交付申請書に記載した内容と同じ内容を記載してください。≫
</t>
    <phoneticPr fontId="7"/>
  </si>
  <si>
    <t xml:space="preserve">≪最終的なあらすじや企画内容の特色・アピールポイント等を簡潔に記入してください≫
</t>
    <rPh sb="1" eb="4">
      <t>サイシュウテキ</t>
    </rPh>
    <phoneticPr fontId="8"/>
  </si>
  <si>
    <t xml:space="preserve">・最終的なあらすじや企画内容の特色・アピールポイント等を簡潔に記入してください。
・12行以内でご記入ください。
</t>
    <rPh sb="1" eb="4">
      <t>サイシュウテキ</t>
    </rPh>
    <rPh sb="44" eb="45">
      <t>ギョウ</t>
    </rPh>
    <rPh sb="45" eb="47">
      <t>イナイ</t>
    </rPh>
    <rPh sb="49" eb="51">
      <t>キニュウ</t>
    </rPh>
    <phoneticPr fontId="7"/>
  </si>
  <si>
    <r>
      <t xml:space="preserve">・要望書・助成金交付申請書に記載した内容と同じ内容を記載してください。
</t>
    </r>
    <r>
      <rPr>
        <b/>
        <sz val="12"/>
        <color rgb="FF002060"/>
        <rFont val="游ゴシック"/>
        <family val="3"/>
        <charset val="128"/>
        <scheme val="minor"/>
      </rPr>
      <t>・5行以内でご記入ください。</t>
    </r>
    <phoneticPr fontId="7"/>
  </si>
  <si>
    <t>・要望書・助成金交付申請書に記載した内容と同じ内容を記載してください。
・10行以内でご記入ください。</t>
    <rPh sb="39" eb="40">
      <t>ギョウ</t>
    </rPh>
    <rPh sb="40" eb="42">
      <t>イナイ</t>
    </rPh>
    <rPh sb="44" eb="46">
      <t>キニュウ</t>
    </rPh>
    <phoneticPr fontId="7"/>
  </si>
  <si>
    <t>令和　年　月　日付け芸基芸第　号により助成金の交付の決定を受けた下記の活動について、
１．映画の完成後、原則として１年以内に広く一般に公開すること、公開できない場合は交付を受けた助成金を独立行政法人日本芸術文化振興会（以下、振興会）に全額返還することを誓約します。なお、公開日程が決定次第、速やかに振興会に報告します。
２．映画の公開による収益状況を振興会に報告するとともに、当該映画の公開により相当の収益が生じた場合には、助成金交付額を限度としてその収益に相当する額の全部又は一部を振興会に納付することを誓約します。</t>
    <rPh sb="0" eb="1">
      <t>レイ</t>
    </rPh>
    <rPh sb="1" eb="2">
      <t>ワ</t>
    </rPh>
    <rPh sb="3" eb="4">
      <t>ネン</t>
    </rPh>
    <rPh sb="5" eb="6">
      <t>ガツ</t>
    </rPh>
    <rPh sb="7" eb="8">
      <t>ヒ</t>
    </rPh>
    <rPh sb="8" eb="9">
      <t>ヅ</t>
    </rPh>
    <rPh sb="10" eb="11">
      <t>ゲイ</t>
    </rPh>
    <rPh sb="11" eb="12">
      <t>モトイ</t>
    </rPh>
    <rPh sb="12" eb="13">
      <t>ゲイ</t>
    </rPh>
    <rPh sb="13" eb="14">
      <t>ダイ</t>
    </rPh>
    <rPh sb="15" eb="16">
      <t>ゴウ</t>
    </rPh>
    <rPh sb="19" eb="22">
      <t>ジョセイキン</t>
    </rPh>
    <rPh sb="23" eb="25">
      <t>コウフ</t>
    </rPh>
    <rPh sb="26" eb="28">
      <t>ケッテイ</t>
    </rPh>
    <rPh sb="29" eb="30">
      <t>ウ</t>
    </rPh>
    <rPh sb="32" eb="34">
      <t>カキ</t>
    </rPh>
    <rPh sb="35" eb="37">
      <t>カツドウ</t>
    </rPh>
    <rPh sb="53" eb="55">
      <t>ゲンソク</t>
    </rPh>
    <rPh sb="94" eb="100">
      <t>ドクリツギョウセイホウジン</t>
    </rPh>
    <rPh sb="100" eb="106">
      <t>ニホンゲイジュツブンカ</t>
    </rPh>
    <rPh sb="110" eb="112">
      <t>イカ</t>
    </rPh>
    <rPh sb="113" eb="116">
      <t>シンコウカイ</t>
    </rPh>
    <rPh sb="127" eb="129">
      <t>セイヤク</t>
    </rPh>
    <rPh sb="154" eb="156">
      <t>ホウコク</t>
    </rPh>
    <rPh sb="163" eb="165">
      <t>エイガ</t>
    </rPh>
    <rPh sb="166" eb="168">
      <t>コウカイ</t>
    </rPh>
    <rPh sb="176" eb="179">
      <t>シンコウカイ</t>
    </rPh>
    <rPh sb="180" eb="182">
      <t>ホウコク</t>
    </rPh>
    <rPh sb="189" eb="193">
      <t>トウガイエイガ</t>
    </rPh>
    <rPh sb="194" eb="196">
      <t>コウカイ</t>
    </rPh>
    <rPh sb="199" eb="201">
      <t>ソウトウ</t>
    </rPh>
    <rPh sb="202" eb="204">
      <t>シュウエキ</t>
    </rPh>
    <rPh sb="205" eb="206">
      <t>ショウ</t>
    </rPh>
    <rPh sb="208" eb="210">
      <t>バアイ</t>
    </rPh>
    <rPh sb="213" eb="216">
      <t>ジョセイキン</t>
    </rPh>
    <rPh sb="216" eb="219">
      <t>コウフガク</t>
    </rPh>
    <rPh sb="220" eb="222">
      <t>ゲンド</t>
    </rPh>
    <rPh sb="227" eb="229">
      <t>シュウエキ</t>
    </rPh>
    <rPh sb="230" eb="232">
      <t>ソウトウ</t>
    </rPh>
    <rPh sb="234" eb="235">
      <t>ガク</t>
    </rPh>
    <rPh sb="236" eb="238">
      <t>ゼンブ</t>
    </rPh>
    <rPh sb="238" eb="239">
      <t>マタ</t>
    </rPh>
    <rPh sb="240" eb="242">
      <t>イチブ</t>
    </rPh>
    <rPh sb="243" eb="246">
      <t>シンコウカイ</t>
    </rPh>
    <rPh sb="247" eb="249">
      <t>ノウフ</t>
    </rPh>
    <rPh sb="254" eb="256">
      <t>セイヤク</t>
    </rPh>
    <phoneticPr fontId="7"/>
  </si>
  <si>
    <t>映画の公開予定日</t>
    <rPh sb="3" eb="5">
      <t>コウカイ</t>
    </rPh>
    <rPh sb="5" eb="7">
      <t>ヨテイ</t>
    </rPh>
    <phoneticPr fontId="7"/>
  </si>
  <si>
    <t>独立行政法人日本芸術文化振興会理事長　殿
　令和●年●月●日付け芸基文第●号交付決定通知書により助成金の交付の決定を受けた助成対象活動の実績について、文化芸術振興費補助金による助成金交付要綱第１５条第１項の規定に基づき、下記のとおり報告します。</t>
    <rPh sb="34" eb="35">
      <t>ブン</t>
    </rPh>
    <phoneticPr fontId="7"/>
  </si>
  <si>
    <t>小計（円）</t>
    <phoneticPr fontId="9"/>
  </si>
  <si>
    <t>小計（円）</t>
    <phoneticPr fontId="7"/>
  </si>
  <si>
    <t>小計（円）</t>
    <rPh sb="0" eb="2">
      <t>ショウケイ</t>
    </rPh>
    <rPh sb="3" eb="4">
      <t>エン</t>
    </rPh>
    <phoneticPr fontId="7"/>
  </si>
  <si>
    <t>≪・主なキャスト名を記入してください。決まっている場合は役名も記入してください。起用理由で、専門性や創造性、将来性等の観点から特筆すべきことがあれば記載ください≫
役名○○：○○○○（確定、○年に○○新人賞を受賞し、若手有望格であるため）、役名△△：△△△△（確定）</t>
    <rPh sb="82" eb="83">
      <t>ヤク</t>
    </rPh>
    <rPh sb="83" eb="84">
      <t>メイ</t>
    </rPh>
    <rPh sb="92" eb="94">
      <t>カクテイ</t>
    </rPh>
    <rPh sb="96" eb="97">
      <t>ネン</t>
    </rPh>
    <rPh sb="100" eb="102">
      <t>シンジン</t>
    </rPh>
    <rPh sb="102" eb="103">
      <t>ショウ</t>
    </rPh>
    <rPh sb="104" eb="106">
      <t>ジュショウ</t>
    </rPh>
    <rPh sb="108" eb="110">
      <t>ワカテ</t>
    </rPh>
    <rPh sb="110" eb="112">
      <t>ユウボウ</t>
    </rPh>
    <rPh sb="112" eb="113">
      <t>カク</t>
    </rPh>
    <rPh sb="120" eb="121">
      <t>ヤク</t>
    </rPh>
    <rPh sb="121" eb="122">
      <t>メイ</t>
    </rPh>
    <rPh sb="130" eb="132">
      <t>カクテイ</t>
    </rPh>
    <phoneticPr fontId="8"/>
  </si>
  <si>
    <t xml:space="preserve">≪・主なスタッフについて記入してください。・起用理由で、専門性や創造性、将来性等の観点から特筆すべきことがあれば記載ください。≫
監督：●●●●（確定、演出力の評価が高く世界的な発信が期待できるため）、脚本：▲▲▲▲（確定）、撮影：■■■■（確定）、プロデューサー：◆◆◆◆（確定）、美術：●●●●（確定）、照明：●●●●（確定）、録音：●●●●（確定）、編集：●●●●（確定）
</t>
    <rPh sb="65" eb="67">
      <t>カントク</t>
    </rPh>
    <rPh sb="73" eb="75">
      <t>カクテイ</t>
    </rPh>
    <rPh sb="76" eb="79">
      <t>エンシュツリョク</t>
    </rPh>
    <rPh sb="80" eb="82">
      <t>ヒョウカ</t>
    </rPh>
    <rPh sb="83" eb="84">
      <t>タカ</t>
    </rPh>
    <rPh sb="85" eb="88">
      <t>セカイテキ</t>
    </rPh>
    <rPh sb="89" eb="91">
      <t>ハッシン</t>
    </rPh>
    <rPh sb="92" eb="94">
      <t>キタイ</t>
    </rPh>
    <rPh sb="101" eb="103">
      <t>キャクホン</t>
    </rPh>
    <rPh sb="109" eb="111">
      <t>カクテイ</t>
    </rPh>
    <rPh sb="113" eb="115">
      <t>サツエイ</t>
    </rPh>
    <rPh sb="121" eb="123">
      <t>カクテイ</t>
    </rPh>
    <rPh sb="138" eb="140">
      <t>カクテイ</t>
    </rPh>
    <rPh sb="142" eb="144">
      <t>ビジュツ</t>
    </rPh>
    <rPh sb="154" eb="156">
      <t>ショウメイ</t>
    </rPh>
    <rPh sb="166" eb="168">
      <t>ロクオン</t>
    </rPh>
    <rPh sb="178" eb="180">
      <t>ヘンシュウ</t>
    </rPh>
    <rPh sb="186" eb="188">
      <t>カクテイ</t>
    </rPh>
    <phoneticPr fontId="8"/>
  </si>
  <si>
    <t xml:space="preserve">共同製作：株式会社○○○（製作幹事・企画、確定）、○○○株式会社（配給、確定）、○○○○株式会社（広報、確定）、●●●株式会社（出資のみ、確定）
協賛：○○株式会社（確定）、○○○○（確定）助成：○○財団（確定）　補助金：○○市（確定）
クラウドファンディング（達成）
（応募団体自身の名は記載しないこと。助成金に本助成金を記載しないこと。）
</t>
    <rPh sb="0" eb="2">
      <t>キョウドウ</t>
    </rPh>
    <rPh sb="2" eb="4">
      <t>セイサク</t>
    </rPh>
    <rPh sb="5" eb="9">
      <t>カブシキガイシャ</t>
    </rPh>
    <rPh sb="13" eb="17">
      <t>セイサクカンジ</t>
    </rPh>
    <rPh sb="18" eb="20">
      <t>キカク</t>
    </rPh>
    <rPh sb="21" eb="23">
      <t>カクテイ</t>
    </rPh>
    <rPh sb="28" eb="32">
      <t>カブシキガイシャ</t>
    </rPh>
    <rPh sb="33" eb="35">
      <t>ハイキュウ</t>
    </rPh>
    <rPh sb="36" eb="38">
      <t>カクテイ</t>
    </rPh>
    <rPh sb="44" eb="48">
      <t>カブシキガイシャ</t>
    </rPh>
    <rPh sb="49" eb="51">
      <t>コウホウ</t>
    </rPh>
    <rPh sb="52" eb="54">
      <t>カクテイ</t>
    </rPh>
    <rPh sb="59" eb="63">
      <t>カブシキガイシャ</t>
    </rPh>
    <rPh sb="64" eb="66">
      <t>シュッシ</t>
    </rPh>
    <rPh sb="69" eb="71">
      <t>カクテイ</t>
    </rPh>
    <rPh sb="73" eb="75">
      <t>キョウサン</t>
    </rPh>
    <rPh sb="78" eb="82">
      <t>カブシキガイシャ</t>
    </rPh>
    <rPh sb="83" eb="85">
      <t>カクテイ</t>
    </rPh>
    <rPh sb="92" eb="94">
      <t>カクテイ</t>
    </rPh>
    <rPh sb="95" eb="97">
      <t>ジョセイ</t>
    </rPh>
    <rPh sb="100" eb="102">
      <t>ザイダン</t>
    </rPh>
    <rPh sb="103" eb="105">
      <t>カクテイ</t>
    </rPh>
    <rPh sb="107" eb="110">
      <t>ホジョキン</t>
    </rPh>
    <rPh sb="113" eb="114">
      <t>シ</t>
    </rPh>
    <rPh sb="115" eb="117">
      <t>カクテイ</t>
    </rPh>
    <rPh sb="131" eb="133">
      <t>タッセイ</t>
    </rPh>
    <rPh sb="136" eb="138">
      <t>オウボ</t>
    </rPh>
    <rPh sb="138" eb="140">
      <t>ダンタイ</t>
    </rPh>
    <rPh sb="140" eb="142">
      <t>ジシン</t>
    </rPh>
    <rPh sb="143" eb="144">
      <t>メイ</t>
    </rPh>
    <rPh sb="145" eb="147">
      <t>キサイ</t>
    </rPh>
    <rPh sb="153" eb="156">
      <t>ジョセイキン</t>
    </rPh>
    <rPh sb="157" eb="158">
      <t>ホン</t>
    </rPh>
    <rPh sb="158" eb="161">
      <t>ジョセイキン</t>
    </rPh>
    <rPh sb="162" eb="164">
      <t>キサイ</t>
    </rPh>
    <phoneticPr fontId="8"/>
  </si>
  <si>
    <t>支出総額（予算総額）（円）</t>
    <rPh sb="5" eb="7">
      <t>ヨサン</t>
    </rPh>
    <rPh sb="7" eb="9">
      <t>ソウガク</t>
    </rPh>
    <phoneticPr fontId="7"/>
  </si>
  <si>
    <t>単年度助成
第１回募集</t>
    <rPh sb="0" eb="3">
      <t>タンネンド</t>
    </rPh>
    <rPh sb="3" eb="5">
      <t>ジョセイ</t>
    </rPh>
    <rPh sb="9" eb="11">
      <t>ボシュウ</t>
    </rPh>
    <phoneticPr fontId="13"/>
  </si>
  <si>
    <t>単年度助成
第１回募集</t>
    <phoneticPr fontId="12"/>
  </si>
  <si>
    <t>当振興会に変更内容の連絡を行った日を、「2025/4/1」のように記入してください。</t>
    <rPh sb="0" eb="1">
      <t>トウ</t>
    </rPh>
    <rPh sb="1" eb="4">
      <t>シンコウカイ</t>
    </rPh>
    <rPh sb="5" eb="7">
      <t>ヘンコウ</t>
    </rPh>
    <rPh sb="7" eb="9">
      <t>ナイヨウ</t>
    </rPh>
    <rPh sb="10" eb="12">
      <t>レンラク</t>
    </rPh>
    <rPh sb="13" eb="14">
      <t>オコナ</t>
    </rPh>
    <rPh sb="16" eb="17">
      <t>ヒ</t>
    </rPh>
    <rPh sb="33" eb="35">
      <t>キニュウ</t>
    </rPh>
    <phoneticPr fontId="38"/>
  </si>
  <si>
    <t>・共同製作者、後援者、協賛者等を記入してください。また、それぞれの決定状況（確定、交渉／申請中、交渉／申請予定）を必ず記入してください。
・共同製作者については、各団体の役割（幹事、企画、制作、配給、宣伝等）も記載ください。
・クラウドファンディングを実施する場合は実績報告書提出時の状況（達成、実施中、実施予定）を必ず記入してください。
・5行以内でご記入ください。</t>
    <rPh sb="133" eb="135">
      <t>ジッセキ</t>
    </rPh>
    <rPh sb="135" eb="137">
      <t>ホウコク</t>
    </rPh>
    <phoneticPr fontId="7"/>
  </si>
  <si>
    <t>・完成した作品の著作権者となる者（法人・個人を問わない。）の名前、共同制作契約書に記入されている出資金額（配給・宣伝費を除く。）を全て記入してください。（申請団体名は記入しないこと。）
・製作幹事の場合は、プルダウンメニューから○を選択してください。
・実績報告書提出時の確定状況について、プルダウンメニューから「確定」「交渉中」「予定」のいずれかを必ず選択してください。</t>
    <rPh sb="1" eb="3">
      <t>カンセイ</t>
    </rPh>
    <rPh sb="5" eb="7">
      <t>サクヒン</t>
    </rPh>
    <rPh sb="8" eb="11">
      <t>チョサクケン</t>
    </rPh>
    <rPh sb="11" eb="12">
      <t>シャ</t>
    </rPh>
    <rPh sb="15" eb="16">
      <t>モノ</t>
    </rPh>
    <rPh sb="17" eb="19">
      <t>ホウジン</t>
    </rPh>
    <rPh sb="20" eb="22">
      <t>コジン</t>
    </rPh>
    <rPh sb="23" eb="24">
      <t>ト</t>
    </rPh>
    <rPh sb="30" eb="32">
      <t>ナマエ</t>
    </rPh>
    <rPh sb="33" eb="35">
      <t>キョウドウ</t>
    </rPh>
    <rPh sb="35" eb="37">
      <t>セイサク</t>
    </rPh>
    <rPh sb="37" eb="40">
      <t>ケイヤクショ</t>
    </rPh>
    <rPh sb="41" eb="43">
      <t>キニュウ</t>
    </rPh>
    <rPh sb="48" eb="50">
      <t>シュッシ</t>
    </rPh>
    <rPh sb="50" eb="52">
      <t>キンガク</t>
    </rPh>
    <rPh sb="53" eb="55">
      <t>ハイキュウ</t>
    </rPh>
    <rPh sb="56" eb="58">
      <t>センデン</t>
    </rPh>
    <rPh sb="58" eb="59">
      <t>ヒ</t>
    </rPh>
    <rPh sb="60" eb="61">
      <t>ノゾ</t>
    </rPh>
    <rPh sb="65" eb="66">
      <t>スベ</t>
    </rPh>
    <rPh sb="67" eb="69">
      <t>キニュウ</t>
    </rPh>
    <rPh sb="77" eb="79">
      <t>シンセイ</t>
    </rPh>
    <rPh sb="79" eb="81">
      <t>ダンタイ</t>
    </rPh>
    <rPh sb="81" eb="82">
      <t>メイ</t>
    </rPh>
    <rPh sb="83" eb="85">
      <t>キニュウ</t>
    </rPh>
    <rPh sb="127" eb="129">
      <t>ジッセキ</t>
    </rPh>
    <rPh sb="129" eb="131">
      <t>ホウコク</t>
    </rPh>
    <rPh sb="132" eb="134">
      <t>テイシュツ</t>
    </rPh>
    <rPh sb="134" eb="135">
      <t>ジ</t>
    </rPh>
    <rPh sb="136" eb="138">
      <t>カクテイ</t>
    </rPh>
    <rPh sb="138" eb="140">
      <t>ジョウキョウ</t>
    </rPh>
    <rPh sb="157" eb="159">
      <t>カクテイ</t>
    </rPh>
    <rPh sb="161" eb="164">
      <t>コウショウチュウ</t>
    </rPh>
    <rPh sb="166" eb="168">
      <t>ヨテイ</t>
    </rPh>
    <rPh sb="175" eb="176">
      <t>カナラ</t>
    </rPh>
    <rPh sb="177" eb="179">
      <t>センタク</t>
    </rPh>
    <phoneticPr fontId="7"/>
  </si>
  <si>
    <t>文化芸術振興費補助金（当事業）以外の補助金、助成金について記入してください。
また、実績報告書提出時の確定状況について、プルダウンメニューから「決定」「申請中」「申請予定」のいずれかを必ず選択してください。</t>
    <rPh sb="0" eb="2">
      <t>ブンカ</t>
    </rPh>
    <rPh sb="2" eb="4">
      <t>ゲイジュツ</t>
    </rPh>
    <rPh sb="4" eb="6">
      <t>シンコウ</t>
    </rPh>
    <rPh sb="6" eb="7">
      <t>ヒ</t>
    </rPh>
    <rPh sb="7" eb="10">
      <t>ホジョキン</t>
    </rPh>
    <rPh sb="11" eb="12">
      <t>トウ</t>
    </rPh>
    <rPh sb="12" eb="14">
      <t>ジギョウ</t>
    </rPh>
    <rPh sb="15" eb="17">
      <t>イガイ</t>
    </rPh>
    <rPh sb="18" eb="21">
      <t>ホジョキン</t>
    </rPh>
    <rPh sb="22" eb="25">
      <t>ジョセイキン</t>
    </rPh>
    <rPh sb="29" eb="31">
      <t>キニュウ</t>
    </rPh>
    <rPh sb="42" eb="46">
      <t>ジッセキホウコク</t>
    </rPh>
    <rPh sb="72" eb="74">
      <t>ケッテイ</t>
    </rPh>
    <rPh sb="76" eb="78">
      <t>シンセイ</t>
    </rPh>
    <rPh sb="81" eb="83">
      <t>シンセイ</t>
    </rPh>
    <phoneticPr fontId="7"/>
  </si>
  <si>
    <t>企業、個人等からの寄付金、協賛金、クラウドファンディングについて記入してください。
また、実績報告書提出時の確定状況について、プルダウンメニューから、寄付金・協賛金は「確定」「交渉中」「予定」、クラウドファンディングは「達成」「実施中」「実施予定」のいずれかを必ず選択してください。</t>
    <rPh sb="0" eb="2">
      <t>キギョウ</t>
    </rPh>
    <rPh sb="3" eb="5">
      <t>コジン</t>
    </rPh>
    <rPh sb="5" eb="6">
      <t>トウ</t>
    </rPh>
    <rPh sb="9" eb="12">
      <t>キフキン</t>
    </rPh>
    <rPh sb="13" eb="16">
      <t>キョウサンキン</t>
    </rPh>
    <rPh sb="32" eb="34">
      <t>キニュウ</t>
    </rPh>
    <rPh sb="45" eb="47">
      <t>ジッセキ</t>
    </rPh>
    <rPh sb="47" eb="49">
      <t>ホウコク</t>
    </rPh>
    <rPh sb="75" eb="78">
      <t>キフキン</t>
    </rPh>
    <rPh sb="79" eb="82">
      <t>キョウサンキン</t>
    </rPh>
    <rPh sb="84" eb="86">
      <t>カクテイ</t>
    </rPh>
    <rPh sb="88" eb="91">
      <t>コウショウチュウ</t>
    </rPh>
    <rPh sb="110" eb="112">
      <t>タッセイ</t>
    </rPh>
    <rPh sb="114" eb="117">
      <t>ジッシチュウ</t>
    </rPh>
    <rPh sb="119" eb="121">
      <t>ジッシ</t>
    </rPh>
    <rPh sb="121" eb="123">
      <t>ヨテイ</t>
    </rPh>
    <phoneticPr fontId="7"/>
  </si>
  <si>
    <t>R7.4.1～R8.3.31に
支払いが完了した経費
小計（円）</t>
    <rPh sb="16" eb="18">
      <t>シハラ</t>
    </rPh>
    <rPh sb="20" eb="22">
      <t>カンリョウ</t>
    </rPh>
    <rPh sb="24" eb="26">
      <t>ケイヒ</t>
    </rPh>
    <rPh sb="27" eb="29">
      <t>ショウケイ</t>
    </rPh>
    <rPh sb="30" eb="31">
      <t>エン</t>
    </rPh>
    <phoneticPr fontId="7"/>
  </si>
  <si>
    <t>通帳の表紙裏に記載のｶﾀｶﾅ(半角)をそのまま記入してください。</t>
    <rPh sb="0" eb="2">
      <t>ツウチョウ</t>
    </rPh>
    <rPh sb="3" eb="6">
      <t>ヒョウシウラ</t>
    </rPh>
    <rPh sb="7" eb="9">
      <t>キサイ</t>
    </rPh>
    <rPh sb="15" eb="17">
      <t>ハンカク</t>
    </rPh>
    <rPh sb="23" eb="25">
      <t>キニュウ</t>
    </rPh>
    <phoneticPr fontId="38"/>
  </si>
  <si>
    <t>口座名義（ﾌﾘｶﾞﾅ）</t>
    <phoneticPr fontId="38"/>
  </si>
  <si>
    <t>・製作スケジュールについて、各項目の開始日、終了日、実働日数を入力してください。
・入力の際は「2025/4/1」のように年月日を入力してください（表示は和暦になります。）。
・完成試写を行った日を記入してください。</t>
    <rPh sb="94" eb="95">
      <t>オコナ</t>
    </rPh>
    <rPh sb="97" eb="98">
      <t>ヒ</t>
    </rPh>
    <rPh sb="99" eb="101">
      <t>キニュウ</t>
    </rPh>
    <phoneticPr fontId="8"/>
  </si>
  <si>
    <t>・その他活動の特色や強調したい事項を記入してください。
・テレビ放送等を目的として申請団体が既に製作した映像を素材として使用し映画を製作した場合には、その旨を必ず明記してください。また、テレビ番組と内容が異なる点及びテレビ番組から映画を製作したプロセスを記述してください。
・5行以内でご記入ください。</t>
    <rPh sb="55" eb="57">
      <t>ソザイ</t>
    </rPh>
    <phoneticPr fontId="7"/>
  </si>
  <si>
    <t>・主なキャスト名、役名も記入してください。
・起用理由で、専門性や創造性、将来性等の観点から特筆すべきことがあれば記載ください。
・キャストの決定状況（確定、交渉中、予定等）を必ず記入してください。
・8行以内でご記入ください。</t>
    <rPh sb="1" eb="2">
      <t>オモ</t>
    </rPh>
    <rPh sb="37" eb="40">
      <t>ショウライセイ</t>
    </rPh>
    <rPh sb="40" eb="41">
      <t>トウ</t>
    </rPh>
    <phoneticPr fontId="7"/>
  </si>
  <si>
    <t>・本活動の製作にあたって、映画制作現場の環境改善（例：適正な契約、労務管理、安全管理、ハラスメント対策等を含む）に向けた取組を行った場合は記載してください。
・5行以内でご記入ください。</t>
    <phoneticPr fontId="8"/>
  </si>
  <si>
    <t>本活動の製作における応募団体の出資金（配給にかかる出資金は除く）を記載してください。出資をしていない団体は助成対象となりません。
製作幹事の場合は、プルダウンメニューより○を選択してください。</t>
    <rPh sb="0" eb="3">
      <t>ホンカツドウ</t>
    </rPh>
    <rPh sb="4" eb="6">
      <t>セイサク</t>
    </rPh>
    <rPh sb="10" eb="14">
      <t>オウボダンタイ</t>
    </rPh>
    <rPh sb="15" eb="18">
      <t>シュッシキン</t>
    </rPh>
    <rPh sb="19" eb="21">
      <t>ハイキュウ</t>
    </rPh>
    <rPh sb="25" eb="28">
      <t>シュッシキン</t>
    </rPh>
    <rPh sb="29" eb="30">
      <t>ノゾ</t>
    </rPh>
    <rPh sb="33" eb="35">
      <t>キサイ</t>
    </rPh>
    <rPh sb="42" eb="44">
      <t>シュッシ</t>
    </rPh>
    <rPh sb="50" eb="52">
      <t>ダンタイ</t>
    </rPh>
    <rPh sb="53" eb="57">
      <t>ジョセイタイショウ</t>
    </rPh>
    <rPh sb="65" eb="69">
      <t>セイサクカンジ</t>
    </rPh>
    <rPh sb="70" eb="72">
      <t>バアイ</t>
    </rPh>
    <rPh sb="87" eb="89">
      <t>センタク</t>
    </rPh>
    <phoneticPr fontId="7"/>
  </si>
  <si>
    <t>令和８年度　文化芸術振興費補助金助成対象活動実績報告書
（日本映画製作支援事業　第１回募集分）</t>
    <rPh sb="29" eb="31">
      <t>ニホン</t>
    </rPh>
    <rPh sb="31" eb="35">
      <t>エイガセイサク</t>
    </rPh>
    <rPh sb="35" eb="37">
      <t>シエン</t>
    </rPh>
    <rPh sb="37" eb="39">
      <t>ジギョウ</t>
    </rPh>
    <rPh sb="40" eb="41">
      <t>ダイ</t>
    </rPh>
    <rPh sb="42" eb="43">
      <t>カイ</t>
    </rPh>
    <rPh sb="43" eb="45">
      <t>ボシュウ</t>
    </rPh>
    <rPh sb="45" eb="46">
      <t>ブン</t>
    </rPh>
    <phoneticPr fontId="7"/>
  </si>
  <si>
    <t>映適申請の有無</t>
    <rPh sb="0" eb="4">
      <t>エイテキシンセイ</t>
    </rPh>
    <rPh sb="5" eb="7">
      <t>ウム</t>
    </rPh>
    <phoneticPr fontId="7"/>
  </si>
  <si>
    <t>助成金の額（千円）</t>
    <rPh sb="0" eb="3">
      <t>ジョセイキン</t>
    </rPh>
    <rPh sb="4" eb="5">
      <t>ガク</t>
    </rPh>
    <rPh sb="6" eb="8">
      <t>センエン</t>
    </rPh>
    <phoneticPr fontId="7"/>
  </si>
  <si>
    <t>映適による作品認定を
受けた場合の助成金の額（本体事業費）</t>
    <rPh sb="0" eb="1">
      <t>エイ</t>
    </rPh>
    <rPh sb="1" eb="2">
      <t>テキ</t>
    </rPh>
    <rPh sb="5" eb="9">
      <t>サクヒンニンテイ</t>
    </rPh>
    <rPh sb="11" eb="12">
      <t>ウ</t>
    </rPh>
    <rPh sb="14" eb="16">
      <t>バアイ</t>
    </rPh>
    <rPh sb="17" eb="20">
      <t>ジョセイキン</t>
    </rPh>
    <rPh sb="21" eb="22">
      <t>ガク</t>
    </rPh>
    <phoneticPr fontId="7"/>
  </si>
  <si>
    <t>無</t>
    <rPh sb="0" eb="1">
      <t>ナ</t>
    </rPh>
    <phoneticPr fontId="7"/>
  </si>
  <si>
    <t>団体情報</t>
    <rPh sb="0" eb="2">
      <t>ダンタイ</t>
    </rPh>
    <rPh sb="2" eb="4">
      <t>ジョウホウ</t>
    </rPh>
    <phoneticPr fontId="7"/>
  </si>
  <si>
    <t>選択してください</t>
  </si>
  <si>
    <t>・団体名フリガナは、法人名称（株式会社等）を除いた、それ以外の部分のみ記入してください。
　（例）フリガナ：ゲイブンシン
　　　　団体名　：株式会社げいぶんしん</t>
    <rPh sb="1" eb="3">
      <t>ダンタイ</t>
    </rPh>
    <rPh sb="3" eb="4">
      <t>メイ</t>
    </rPh>
    <rPh sb="10" eb="12">
      <t>ホウジン</t>
    </rPh>
    <rPh sb="12" eb="14">
      <t>メイショウ</t>
    </rPh>
    <rPh sb="15" eb="19">
      <t>カブシキガイシャ</t>
    </rPh>
    <rPh sb="19" eb="20">
      <t>ナド</t>
    </rPh>
    <rPh sb="22" eb="23">
      <t>ノゾ</t>
    </rPh>
    <rPh sb="28" eb="30">
      <t>イガイ</t>
    </rPh>
    <rPh sb="31" eb="33">
      <t>ブブン</t>
    </rPh>
    <rPh sb="35" eb="37">
      <t>キニュウ</t>
    </rPh>
    <rPh sb="47" eb="48">
      <t>レイ</t>
    </rPh>
    <rPh sb="65" eb="67">
      <t>ダンタイ</t>
    </rPh>
    <rPh sb="67" eb="68">
      <t>メイ</t>
    </rPh>
    <rPh sb="70" eb="74">
      <t>カブシキガイシャ</t>
    </rPh>
    <phoneticPr fontId="7"/>
  </si>
  <si>
    <t>要望内容</t>
    <rPh sb="0" eb="2">
      <t>ヨウボウ</t>
    </rPh>
    <rPh sb="2" eb="4">
      <t>ナイヨウ</t>
    </rPh>
    <phoneticPr fontId="7"/>
  </si>
  <si>
    <t>作品名（フリガナ）</t>
    <rPh sb="0" eb="1">
      <t>サク</t>
    </rPh>
    <rPh sb="1" eb="2">
      <t>ヒン</t>
    </rPh>
    <rPh sb="2" eb="3">
      <t>ナ</t>
    </rPh>
    <phoneticPr fontId="7"/>
  </si>
  <si>
    <t>作　品　名</t>
    <rPh sb="0" eb="1">
      <t>サク</t>
    </rPh>
    <rPh sb="2" eb="3">
      <t>ヒン</t>
    </rPh>
    <rPh sb="4" eb="5">
      <t>ナ</t>
    </rPh>
    <phoneticPr fontId="7"/>
  </si>
  <si>
    <t>完成形式</t>
    <rPh sb="0" eb="2">
      <t>カンセイ</t>
    </rPh>
    <rPh sb="2" eb="4">
      <t>ケイシキ</t>
    </rPh>
    <phoneticPr fontId="7"/>
  </si>
  <si>
    <t>完成試写予定</t>
    <rPh sb="0" eb="2">
      <t>カンセイ</t>
    </rPh>
    <rPh sb="2" eb="4">
      <t>シシャ</t>
    </rPh>
    <rPh sb="4" eb="6">
      <t>ヨテイ</t>
    </rPh>
    <phoneticPr fontId="7"/>
  </si>
  <si>
    <t>プルダウンから選択してください。</t>
    <phoneticPr fontId="7"/>
  </si>
  <si>
    <t>有</t>
    <rPh sb="0" eb="1">
      <t>ア</t>
    </rPh>
    <phoneticPr fontId="7"/>
  </si>
  <si>
    <t>左記のうちR8.4.1～R9.3.31に
支払いが完了した経費</t>
    <rPh sb="0" eb="2">
      <t>サキ</t>
    </rPh>
    <rPh sb="21" eb="23">
      <t>シハラ</t>
    </rPh>
    <rPh sb="25" eb="27">
      <t>カンリョウ</t>
    </rPh>
    <rPh sb="29" eb="31">
      <t>ケイヒ</t>
    </rPh>
    <phoneticPr fontId="7"/>
  </si>
  <si>
    <r>
      <t xml:space="preserve">・「細目」「内訳」をプルダウンメニューから選択し、金額を手入力してください。
・該当する「内訳」がない場合は、細目を選択後、「内訳」のプルダウンメニューから空白を選択し、手入力してください。
</t>
    </r>
    <r>
      <rPr>
        <b/>
        <sz val="12"/>
        <color rgb="FFFF0000"/>
        <rFont val="游ゴシック"/>
        <family val="3"/>
        <charset val="128"/>
        <scheme val="minor"/>
      </rPr>
      <t>・備考欄は特記することがあれば記載してください。
・支払先が複数ある場合は、主要な１者のみを記載し、「●●社ほか」のように記載してください。未定の場合は空欄としてください。</t>
    </r>
    <r>
      <rPr>
        <b/>
        <sz val="12"/>
        <color theme="8" tint="-0.499984740745262"/>
        <rFont val="游ゴシック"/>
        <family val="3"/>
        <charset val="128"/>
        <scheme val="minor"/>
      </rPr>
      <t xml:space="preserve">
・「金額」欄には総額を記入し、そのうちR8.4.1～R9.3.31に支払う金額を「左記のうちR8.4.1～R9.3.31に支払う金額」欄に記入してください。
この経費の総額が交付を受けようとする助成金の額を超えている必要があります。
・「課税対象外経費」に該当する経費は、プルダウンメニューから「○」を選択してください。（免税事業者及び簡易課税事業者は記入不要）
・記載しきれない場合は、行を増やさずに項目をまとめて記載してください。</t>
    </r>
    <rPh sb="2" eb="4">
      <t>サイモク</t>
    </rPh>
    <rPh sb="6" eb="8">
      <t>ウチワケ</t>
    </rPh>
    <rPh sb="21" eb="23">
      <t>センタク</t>
    </rPh>
    <rPh sb="25" eb="27">
      <t>キンガク</t>
    </rPh>
    <rPh sb="28" eb="29">
      <t>テ</t>
    </rPh>
    <rPh sb="29" eb="31">
      <t>ニュウリョク</t>
    </rPh>
    <rPh sb="97" eb="100">
      <t>ビコウラン</t>
    </rPh>
    <rPh sb="101" eb="103">
      <t>トッキ</t>
    </rPh>
    <rPh sb="111" eb="113">
      <t>キサイ</t>
    </rPh>
    <rPh sb="122" eb="125">
      <t>シハライサキ</t>
    </rPh>
    <rPh sb="126" eb="128">
      <t>フクスウ</t>
    </rPh>
    <rPh sb="130" eb="132">
      <t>バアイ</t>
    </rPh>
    <rPh sb="134" eb="136">
      <t>シュヨウ</t>
    </rPh>
    <rPh sb="138" eb="139">
      <t>シャ</t>
    </rPh>
    <rPh sb="142" eb="144">
      <t>キサイ</t>
    </rPh>
    <rPh sb="149" eb="150">
      <t>シャ</t>
    </rPh>
    <rPh sb="157" eb="159">
      <t>キサイ</t>
    </rPh>
    <rPh sb="166" eb="168">
      <t>ミテイ</t>
    </rPh>
    <rPh sb="169" eb="171">
      <t>バアイ</t>
    </rPh>
    <rPh sb="172" eb="174">
      <t>クウラン</t>
    </rPh>
    <phoneticPr fontId="9"/>
  </si>
  <si>
    <t>R8.4.1～R9.3.31に
支払いが完了した経費</t>
    <rPh sb="16" eb="18">
      <t>シハラ</t>
    </rPh>
    <rPh sb="20" eb="22">
      <t>カンリョウ</t>
    </rPh>
    <rPh sb="24" eb="26">
      <t>ケイヒ</t>
    </rPh>
    <phoneticPr fontId="7"/>
  </si>
  <si>
    <t>左記金額のうち
R8.4.1～R9.3.31の期間に
支払いが完了した経費
（税込／円）</t>
    <rPh sb="0" eb="2">
      <t>サキ</t>
    </rPh>
    <rPh sb="2" eb="4">
      <t>キンガク</t>
    </rPh>
    <rPh sb="23" eb="25">
      <t>キカン</t>
    </rPh>
    <rPh sb="27" eb="29">
      <t>シハラ</t>
    </rPh>
    <rPh sb="31" eb="33">
      <t>カンリョウ</t>
    </rPh>
    <rPh sb="35" eb="37">
      <t>ケイヒ</t>
    </rPh>
    <rPh sb="39" eb="41">
      <t>ゼイコ</t>
    </rPh>
    <rPh sb="42" eb="43">
      <t>エン</t>
    </rPh>
    <phoneticPr fontId="13"/>
  </si>
  <si>
    <t>左記のうちR8.4.1～R9.3.31に支払いが完了した経費
（円／税込）</t>
    <rPh sb="0" eb="2">
      <t>サキ</t>
    </rPh>
    <rPh sb="20" eb="22">
      <t>シハラ</t>
    </rPh>
    <rPh sb="24" eb="26">
      <t>カンリョウ</t>
    </rPh>
    <rPh sb="28" eb="30">
      <t>ケイヒ</t>
    </rPh>
    <phoneticPr fontId="7"/>
  </si>
  <si>
    <t>収支予算（円）</t>
    <rPh sb="0" eb="2">
      <t>シュウシ</t>
    </rPh>
    <rPh sb="2" eb="4">
      <t>ヨサン</t>
    </rPh>
    <rPh sb="5" eb="6">
      <t>エン</t>
    </rPh>
    <phoneticPr fontId="7"/>
  </si>
  <si>
    <t>自己出資金</t>
    <rPh sb="0" eb="5">
      <t>ジコシュッシキン</t>
    </rPh>
    <phoneticPr fontId="7"/>
  </si>
  <si>
    <t>（イ）収入小計</t>
    <rPh sb="3" eb="7">
      <t>シュウニュウショウケイ</t>
    </rPh>
    <phoneticPr fontId="7"/>
  </si>
  <si>
    <t>控除税額計（C）</t>
    <rPh sb="0" eb="2">
      <t>コウジョ</t>
    </rPh>
    <rPh sb="2" eb="4">
      <t>ゼイガク</t>
    </rPh>
    <rPh sb="4" eb="5">
      <t>ケイ</t>
    </rPh>
    <phoneticPr fontId="7"/>
  </si>
  <si>
    <t>（ロ）自己負担金（差額）</t>
    <rPh sb="3" eb="8">
      <t>ジコフタンキン</t>
    </rPh>
    <rPh sb="9" eb="11">
      <t>サガク</t>
    </rPh>
    <phoneticPr fontId="7"/>
  </si>
  <si>
    <t>助成金算定経費の合計額（D）</t>
    <rPh sb="0" eb="3">
      <t>ジョセイキン</t>
    </rPh>
    <rPh sb="3" eb="5">
      <t>サンテイ</t>
    </rPh>
    <rPh sb="5" eb="7">
      <t>ケイヒ</t>
    </rPh>
    <rPh sb="8" eb="10">
      <t>ゴウケイ</t>
    </rPh>
    <rPh sb="10" eb="11">
      <t>ガク</t>
    </rPh>
    <phoneticPr fontId="7"/>
  </si>
  <si>
    <t>バリアフリー字幕制作費</t>
    <phoneticPr fontId="7"/>
  </si>
  <si>
    <t>音声ガイド制作費</t>
    <phoneticPr fontId="7"/>
  </si>
  <si>
    <t>助成対象外経費（B）</t>
    <phoneticPr fontId="7"/>
  </si>
  <si>
    <t>（ハ）助成金の総額</t>
    <rPh sb="3" eb="6">
      <t>ジョセイキン</t>
    </rPh>
    <rPh sb="7" eb="9">
      <t>ソウガク</t>
    </rPh>
    <phoneticPr fontId="7"/>
  </si>
  <si>
    <t>収入総額（イ＋ロ＋ハ）</t>
    <phoneticPr fontId="7"/>
  </si>
  <si>
    <t>・整理番号欄は振興会記入欄のため、記入不要です（他シートも同様）。</t>
    <rPh sb="1" eb="3">
      <t>セイリ</t>
    </rPh>
    <rPh sb="3" eb="5">
      <t>バンゴウ</t>
    </rPh>
    <rPh sb="5" eb="6">
      <t>ラン</t>
    </rPh>
    <rPh sb="7" eb="10">
      <t>シンコウカイ</t>
    </rPh>
    <rPh sb="10" eb="12">
      <t>キニュウ</t>
    </rPh>
    <rPh sb="12" eb="13">
      <t>ラン</t>
    </rPh>
    <rPh sb="17" eb="19">
      <t>キニュウ</t>
    </rPh>
    <rPh sb="19" eb="21">
      <t>フヨウ</t>
    </rPh>
    <rPh sb="24" eb="25">
      <t>タ</t>
    </rPh>
    <rPh sb="29" eb="31">
      <t>ドウヨウ</t>
    </rPh>
    <phoneticPr fontId="7"/>
  </si>
  <si>
    <t>・活動区分をプルダウンメニューから選択してください。</t>
    <rPh sb="17" eb="19">
      <t>センタク</t>
    </rPh>
    <phoneticPr fontId="7"/>
  </si>
  <si>
    <r>
      <t>・団体の住所、団体名、代表者役職名、代表者氏名について
　</t>
    </r>
    <r>
      <rPr>
        <b/>
        <sz val="12"/>
        <color rgb="FFFF0000"/>
        <rFont val="游ゴシック"/>
        <family val="3"/>
        <charset val="128"/>
        <scheme val="minor"/>
      </rPr>
      <t>交付要望書</t>
    </r>
    <r>
      <rPr>
        <b/>
        <sz val="12"/>
        <color theme="8" tint="-0.499984740745262"/>
        <rFont val="游ゴシック"/>
        <family val="3"/>
        <charset val="128"/>
        <scheme val="minor"/>
      </rPr>
      <t>の「団体概要」と内容を同一にしてください。</t>
    </r>
    <rPh sb="29" eb="31">
      <t>コウフ</t>
    </rPh>
    <rPh sb="31" eb="34">
      <t>ヨウボウショ</t>
    </rPh>
    <phoneticPr fontId="7"/>
  </si>
  <si>
    <t>・作品名とフリガナを記入してください。
　「　」は作品名に含まれる場合を除き、不要です。</t>
    <phoneticPr fontId="7"/>
  </si>
  <si>
    <t>・主な出演者、監督、脚本、撮影、プロデューサー、チーフアニメーターについては、
　名前のみ記入してください。（個表に記入した名前と同一にしてください。）</t>
    <rPh sb="41" eb="43">
      <t>ナマエ</t>
    </rPh>
    <rPh sb="45" eb="47">
      <t>キニュウ</t>
    </rPh>
    <rPh sb="55" eb="57">
      <t>コヒョウ</t>
    </rPh>
    <rPh sb="58" eb="60">
      <t>キニュウ</t>
    </rPh>
    <rPh sb="62" eb="64">
      <t>ナマエ</t>
    </rPh>
    <rPh sb="65" eb="67">
      <t>ドウイツ</t>
    </rPh>
    <phoneticPr fontId="7"/>
  </si>
  <si>
    <t>・作品に原作がある場合は「有」、原作がない場合は「無」を選択してください。
　「有」を選択した場合は、原作名、原作者名を記入してください。</t>
    <rPh sb="1" eb="3">
      <t>サクヒン</t>
    </rPh>
    <rPh sb="4" eb="6">
      <t>ゲンサク</t>
    </rPh>
    <rPh sb="9" eb="11">
      <t>バアイ</t>
    </rPh>
    <rPh sb="13" eb="14">
      <t>アリ</t>
    </rPh>
    <rPh sb="16" eb="18">
      <t>ゲンサク</t>
    </rPh>
    <rPh sb="21" eb="23">
      <t>バアイ</t>
    </rPh>
    <rPh sb="25" eb="26">
      <t>ナ</t>
    </rPh>
    <rPh sb="28" eb="30">
      <t>センタク</t>
    </rPh>
    <rPh sb="40" eb="41">
      <t>ア</t>
    </rPh>
    <rPh sb="43" eb="45">
      <t>センタク</t>
    </rPh>
    <rPh sb="47" eb="49">
      <t>バアイ</t>
    </rPh>
    <rPh sb="51" eb="53">
      <t>ゲンサク</t>
    </rPh>
    <rPh sb="53" eb="54">
      <t>メイ</t>
    </rPh>
    <rPh sb="55" eb="58">
      <t>ゲンサクシャ</t>
    </rPh>
    <rPh sb="58" eb="59">
      <t>メイ</t>
    </rPh>
    <rPh sb="60" eb="62">
      <t>キニュウ</t>
    </rPh>
    <phoneticPr fontId="7"/>
  </si>
  <si>
    <r>
      <t>・日付は</t>
    </r>
    <r>
      <rPr>
        <b/>
        <sz val="12"/>
        <color rgb="FFFF0000"/>
        <rFont val="游ゴシック"/>
        <family val="3"/>
        <charset val="128"/>
        <scheme val="minor"/>
      </rPr>
      <t>2027/03/31まで</t>
    </r>
    <r>
      <rPr>
        <b/>
        <sz val="12"/>
        <color theme="8" tint="-0.499984740745262"/>
        <rFont val="游ゴシック"/>
        <family val="3"/>
        <charset val="128"/>
        <scheme val="minor"/>
      </rPr>
      <t>で入力してください。</t>
    </r>
    <phoneticPr fontId="7"/>
  </si>
  <si>
    <t>非表示行</t>
    <rPh sb="0" eb="3">
      <t>ヒヒョウジ</t>
    </rPh>
    <rPh sb="3" eb="4">
      <t>ギョウ</t>
    </rPh>
    <phoneticPr fontId="38"/>
  </si>
  <si>
    <t>助成金の額（本体事業費）</t>
    <rPh sb="0" eb="3">
      <t>ジョセイキン</t>
    </rPh>
    <rPh sb="4" eb="5">
      <t>ガク</t>
    </rPh>
    <rPh sb="6" eb="8">
      <t>ホンタイ</t>
    </rPh>
    <rPh sb="8" eb="10">
      <t>ジギョウ</t>
    </rPh>
    <rPh sb="10" eb="11">
      <t>ヒ</t>
    </rPh>
    <phoneticPr fontId="7"/>
  </si>
  <si>
    <t>・収入、支出のシートの金額が自動転記されます。</t>
    <phoneticPr fontId="7"/>
  </si>
  <si>
    <t>【劇映画のみ】</t>
    <phoneticPr fontId="38"/>
  </si>
  <si>
    <t>　令和　　年　　月</t>
    <phoneticPr fontId="38"/>
  </si>
  <si>
    <t>プルダウンから選択してください。</t>
  </si>
  <si>
    <t>・活動が「単年度助成」で間違いがないかどうかを確認してください。</t>
    <rPh sb="5" eb="10">
      <t>タンネンドジョセイ</t>
    </rPh>
    <rPh sb="12" eb="14">
      <t>マチガ</t>
    </rPh>
    <rPh sb="23" eb="25">
      <t>カクニン</t>
    </rPh>
    <phoneticPr fontId="7"/>
  </si>
  <si>
    <t>・【劇映画区分/申請した活動のみ】映適申請の有無をプルダウンメニューから選択してください。</t>
    <rPh sb="2" eb="5">
      <t>ゲキエイガ</t>
    </rPh>
    <rPh sb="5" eb="7">
      <t>クブン</t>
    </rPh>
    <rPh sb="8" eb="10">
      <t>シンセイ</t>
    </rPh>
    <rPh sb="12" eb="14">
      <t>カツドウ</t>
    </rPh>
    <rPh sb="17" eb="18">
      <t>エイ</t>
    </rPh>
    <rPh sb="18" eb="19">
      <t>テキ</t>
    </rPh>
    <rPh sb="19" eb="21">
      <t>シンセイ</t>
    </rPh>
    <rPh sb="22" eb="24">
      <t>ウム</t>
    </rPh>
    <rPh sb="36" eb="38">
      <t>センタク</t>
    </rPh>
    <phoneticPr fontId="7"/>
  </si>
  <si>
    <t>・映適事務局から認定をされた時期を記入してください。</t>
    <rPh sb="1" eb="2">
      <t>エイ</t>
    </rPh>
    <rPh sb="2" eb="3">
      <t>テキ</t>
    </rPh>
    <rPh sb="3" eb="6">
      <t>ジムキョク</t>
    </rPh>
    <rPh sb="8" eb="10">
      <t>ニンテイ</t>
    </rPh>
    <rPh sb="14" eb="16">
      <t>ジキ</t>
    </rPh>
    <rPh sb="17" eb="19">
      <t>キニュウ</t>
    </rPh>
    <phoneticPr fontId="7"/>
  </si>
  <si>
    <t>令和８年度　文化芸術振興費補助金</t>
    <rPh sb="6" eb="16">
      <t>ブンカゲイジュツシンコウヒホジョキン</t>
    </rPh>
    <phoneticPr fontId="7"/>
  </si>
  <si>
    <t>令和８年度　文化芸術振興費補助金</t>
    <rPh sb="6" eb="8">
      <t>ブンカ</t>
    </rPh>
    <rPh sb="8" eb="10">
      <t>ゲイジュツ</t>
    </rPh>
    <rPh sb="10" eb="12">
      <t>シンコウ</t>
    </rPh>
    <rPh sb="12" eb="13">
      <t>ヒ</t>
    </rPh>
    <rPh sb="13" eb="16">
      <t>ホジョキン</t>
    </rPh>
    <phoneticPr fontId="7"/>
  </si>
  <si>
    <t>令和８年度文化芸術振興費補助金</t>
    <rPh sb="0" eb="2">
      <t>レイワ</t>
    </rPh>
    <rPh sb="3" eb="5">
      <t>ネンド</t>
    </rPh>
    <rPh sb="5" eb="7">
      <t>ブンカ</t>
    </rPh>
    <rPh sb="7" eb="9">
      <t>ゲイジュツ</t>
    </rPh>
    <rPh sb="9" eb="11">
      <t>シンコウ</t>
    </rPh>
    <rPh sb="11" eb="12">
      <t>ヒ</t>
    </rPh>
    <rPh sb="12" eb="15">
      <t>ホジョキン</t>
    </rPh>
    <phoneticPr fontId="7"/>
  </si>
  <si>
    <t>映適：認定時期</t>
    <rPh sb="0" eb="1">
      <t>エイ</t>
    </rPh>
    <rPh sb="1" eb="2">
      <t>テキ</t>
    </rPh>
    <rPh sb="3" eb="5">
      <t>ニンテイ</t>
    </rPh>
    <phoneticPr fontId="38"/>
  </si>
  <si>
    <t>公開予定時期・公開方法</t>
    <rPh sb="0" eb="2">
      <t>コウカイ</t>
    </rPh>
    <rPh sb="2" eb="4">
      <t>ヨテイ</t>
    </rPh>
    <rPh sb="4" eb="6">
      <t>ジキ</t>
    </rPh>
    <rPh sb="7" eb="9">
      <t>コウカイ</t>
    </rPh>
    <rPh sb="9" eb="11">
      <t>ホウホウ</t>
    </rPh>
    <phoneticPr fontId="7"/>
  </si>
  <si>
    <t>≪公開予定時期・公開方法≫</t>
    <phoneticPr fontId="7"/>
  </si>
  <si>
    <t>　　①公開予定時期</t>
    <rPh sb="3" eb="5">
      <t>コウカイ</t>
    </rPh>
    <rPh sb="5" eb="7">
      <t>ヨテイ</t>
    </rPh>
    <rPh sb="7" eb="9">
      <t>ジキ</t>
    </rPh>
    <phoneticPr fontId="7"/>
  </si>
  <si>
    <t>開始年月　　　　　～　　　　　終了年月</t>
    <rPh sb="0" eb="2">
      <t>カイシ</t>
    </rPh>
    <rPh sb="2" eb="3">
      <t>ネン</t>
    </rPh>
    <rPh sb="3" eb="4">
      <t>ガツ</t>
    </rPh>
    <rPh sb="15" eb="17">
      <t>シュウリョウ</t>
    </rPh>
    <rPh sb="17" eb="18">
      <t>ネン</t>
    </rPh>
    <rPh sb="18" eb="19">
      <t>ガツ</t>
    </rPh>
    <phoneticPr fontId="7"/>
  </si>
  <si>
    <t>公開期間</t>
    <rPh sb="0" eb="2">
      <t>コウカイ</t>
    </rPh>
    <rPh sb="2" eb="4">
      <t>キカン</t>
    </rPh>
    <phoneticPr fontId="7"/>
  </si>
  <si>
    <t>バリアフリー対応</t>
    <rPh sb="6" eb="8">
      <t>タイオウ</t>
    </rPh>
    <phoneticPr fontId="7"/>
  </si>
  <si>
    <t>・各「確定状況」欄について、プルダウンメニューから選択してください。
・公開予定時期の開始日及び終了日を初号試写から1年以内で「2026/4/1」のように年月日を入力してください。
・バリアフリー制作予定について、プルダウンメニューから選択し、ステータスがある場合は記入してください。
・公開方法について、「劇場公開」「DVDを有料で頒布」等、募集案内P.8「（注2）広く一般に公開」をどのように行うかを記入してください。
・配給会社について記入してください。
・配信について、配信会社、確定状況、配信予定時期を記入してください。</t>
    <rPh sb="1" eb="2">
      <t>カク</t>
    </rPh>
    <rPh sb="3" eb="5">
      <t>カクテイ</t>
    </rPh>
    <rPh sb="5" eb="7">
      <t>ジョウキョウ</t>
    </rPh>
    <rPh sb="8" eb="9">
      <t>ラン</t>
    </rPh>
    <rPh sb="25" eb="27">
      <t>センタク</t>
    </rPh>
    <rPh sb="98" eb="100">
      <t>セイサク</t>
    </rPh>
    <rPh sb="100" eb="102">
      <t>ヨテイ</t>
    </rPh>
    <rPh sb="118" eb="120">
      <t>センタク</t>
    </rPh>
    <rPh sb="130" eb="132">
      <t>バアイ</t>
    </rPh>
    <rPh sb="133" eb="135">
      <t>キニュウ</t>
    </rPh>
    <rPh sb="232" eb="234">
      <t>ハイシン</t>
    </rPh>
    <rPh sb="239" eb="243">
      <t>ハイシンカイシャ</t>
    </rPh>
    <rPh sb="244" eb="248">
      <t>カクテイジョウキョウ</t>
    </rPh>
    <rPh sb="249" eb="255">
      <t>ハイシンヨテイジキ</t>
    </rPh>
    <rPh sb="256" eb="258">
      <t>キニュウ</t>
    </rPh>
    <phoneticPr fontId="7"/>
  </si>
  <si>
    <t>バリアフリー字幕</t>
    <rPh sb="6" eb="8">
      <t>ジマク</t>
    </rPh>
    <phoneticPr fontId="7"/>
  </si>
  <si>
    <t>ー</t>
  </si>
  <si>
    <t>　　②公開方法</t>
    <rPh sb="3" eb="5">
      <t>コウカイ</t>
    </rPh>
    <rPh sb="5" eb="7">
      <t>ホウホウ</t>
    </rPh>
    <phoneticPr fontId="7"/>
  </si>
  <si>
    <t>音声ガイド</t>
    <rPh sb="0" eb="2">
      <t>オンセイ</t>
    </rPh>
    <phoneticPr fontId="7"/>
  </si>
  <si>
    <t>　　③配給会社</t>
    <rPh sb="3" eb="5">
      <t>ハイキュウ</t>
    </rPh>
    <rPh sb="5" eb="7">
      <t>ガイシャ</t>
    </rPh>
    <phoneticPr fontId="7"/>
  </si>
  <si>
    <t>　　④配信予定時期</t>
    <rPh sb="5" eb="9">
      <t>ヨテイジキ</t>
    </rPh>
    <phoneticPr fontId="7"/>
  </si>
  <si>
    <t>　　⑤配信会社</t>
    <rPh sb="5" eb="7">
      <t>カイシャ</t>
    </rPh>
    <phoneticPr fontId="7"/>
  </si>
  <si>
    <t>他の助成事業等への応募状況（振興会や文化庁事業等との重複応募・助成には制限があります）</t>
    <rPh sb="0" eb="1">
      <t>ホカ</t>
    </rPh>
    <rPh sb="2" eb="6">
      <t>ジョセイジギョウ</t>
    </rPh>
    <rPh sb="6" eb="7">
      <t>トウ</t>
    </rPh>
    <rPh sb="9" eb="11">
      <t>オウボ</t>
    </rPh>
    <rPh sb="11" eb="13">
      <t>ジョウキョウ</t>
    </rPh>
    <rPh sb="14" eb="17">
      <t>シンコウカイ</t>
    </rPh>
    <rPh sb="18" eb="21">
      <t>ブンカチョウ</t>
    </rPh>
    <rPh sb="21" eb="23">
      <t>ジギョウ</t>
    </rPh>
    <rPh sb="23" eb="24">
      <t>トウ</t>
    </rPh>
    <rPh sb="26" eb="28">
      <t>ジュウフク</t>
    </rPh>
    <rPh sb="28" eb="30">
      <t>オウボ</t>
    </rPh>
    <rPh sb="31" eb="33">
      <t>ジョセイ</t>
    </rPh>
    <rPh sb="35" eb="37">
      <t>セイゲン</t>
    </rPh>
    <phoneticPr fontId="7"/>
  </si>
  <si>
    <t>≪他の助成事業等への応募状況（振興会や文化庁事業等との重複応募・助成には制限があります）≫</t>
    <phoneticPr fontId="7"/>
  </si>
  <si>
    <t>≪本活動を他の助成制度に応募している場合は、助成団体名、対象経費、申請額、確定状況を記載してください。本助成金への申請団体と異なる団体が応募する場合を含みます。≫
助成：○○財団（企画脚本費、2,000千円、確定）
補助金：▲▲市（確定）（イベント開催費、1,000千円、申請中）
（本助成金を記載しないこと。）</t>
    <rPh sb="5" eb="6">
      <t>タ</t>
    </rPh>
    <rPh sb="12" eb="14">
      <t>オウボ</t>
    </rPh>
    <rPh sb="18" eb="20">
      <t>バアイ</t>
    </rPh>
    <rPh sb="22" eb="24">
      <t>ジョセイ</t>
    </rPh>
    <rPh sb="24" eb="26">
      <t>ダンタイ</t>
    </rPh>
    <rPh sb="26" eb="27">
      <t>メイ</t>
    </rPh>
    <rPh sb="28" eb="32">
      <t>タイショウケイヒ</t>
    </rPh>
    <rPh sb="33" eb="36">
      <t>シンセイガク</t>
    </rPh>
    <rPh sb="37" eb="41">
      <t>カクテイジョウキョウ</t>
    </rPh>
    <rPh sb="42" eb="44">
      <t>キサイ</t>
    </rPh>
    <rPh sb="104" eb="106">
      <t>カクテイ</t>
    </rPh>
    <rPh sb="124" eb="126">
      <t>カイサイ</t>
    </rPh>
    <phoneticPr fontId="7"/>
  </si>
  <si>
    <t>≪制作現場の環境改善に向けた取組≫</t>
    <phoneticPr fontId="7"/>
  </si>
  <si>
    <t>映適審査料</t>
    <rPh sb="0" eb="1">
      <t>エイ</t>
    </rPh>
    <rPh sb="1" eb="2">
      <t>テキ</t>
    </rPh>
    <rPh sb="2" eb="4">
      <t>シンサ</t>
    </rPh>
    <rPh sb="4" eb="5">
      <t>リョウ</t>
    </rPh>
    <phoneticPr fontId="9"/>
  </si>
  <si>
    <t>配信予定時期</t>
    <rPh sb="0" eb="2">
      <t>ハイシン</t>
    </rPh>
    <rPh sb="2" eb="4">
      <t>ヨテイ</t>
    </rPh>
    <rPh sb="4" eb="6">
      <t>ジキ</t>
    </rPh>
    <phoneticPr fontId="38"/>
  </si>
  <si>
    <t>配信等</t>
    <rPh sb="0" eb="2">
      <t>ハイシン</t>
    </rPh>
    <rPh sb="2" eb="3">
      <t>トウ</t>
    </rPh>
    <phoneticPr fontId="38"/>
  </si>
  <si>
    <t>映倫審査料</t>
    <phoneticPr fontId="9"/>
  </si>
  <si>
    <t xml:space="preserve">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</si>
</sst>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1" formatCode="_ * #,##0_ ;_ * \-#,##0_ ;_ * &quot;-&quot;_ ;_ @_ "/>
    <numFmt numFmtId="176" formatCode="#,##0_ "/>
    <numFmt numFmtId="177" formatCode="#,##0_);[Red]\(#,##0\)"/>
    <numFmt numFmtId="178" formatCode="#,##0_ ;[Red]\-#,##0\ "/>
    <numFmt numFmtId="179" formatCode="000"/>
    <numFmt numFmtId="180" formatCode="0000"/>
    <numFmt numFmtId="181" formatCode="[$-411]ggge&quot;年&quot;m&quot;月&quot;d&quot;日&quot;;@"/>
    <numFmt numFmtId="182" formatCode="yyyy/m/d;;"/>
    <numFmt numFmtId="183" formatCode="General;;"/>
    <numFmt numFmtId="184" formatCode="&quot;〔&quot;@&quot;〕&quot;"/>
    <numFmt numFmtId="185" formatCode="m&quot;月&quot;d&quot;日&quot;;@"/>
    <numFmt numFmtId="186" formatCode="[&lt;=999]000;[&lt;=9999]000\-00;000\-0000"/>
    <numFmt numFmtId="187" formatCode="#"/>
    <numFmt numFmtId="188" formatCode="#,##0&quot;円&quot;"/>
    <numFmt numFmtId="189" formatCode="0000000"/>
    <numFmt numFmtId="190" formatCode="[$]ggge&quot;年&quot;m&quot;月&quot;d&quot;日&quot;;@" x16r2:formatCode16="[$-ja-JP-x-gannen]ggge&quot;年&quot;m&quot;月&quot;d&quot;日&quot;;@"/>
  </numFmts>
  <fonts count="87">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font>
    <font>
      <sz val="6"/>
      <name val="游ゴシック"/>
      <family val="3"/>
      <charset val="128"/>
    </font>
    <font>
      <sz val="6"/>
      <name val="游ゴシック"/>
      <family val="3"/>
      <charset val="128"/>
    </font>
    <font>
      <sz val="11"/>
      <name val="ＭＳ Ｐゴシック"/>
      <family val="3"/>
      <charset val="128"/>
    </font>
    <font>
      <b/>
      <sz val="20"/>
      <name val="ＭＳ Ｐゴシック"/>
      <family val="3"/>
      <charset val="128"/>
    </font>
    <font>
      <sz val="6"/>
      <name val="游ゴシック"/>
      <family val="3"/>
      <charset val="128"/>
    </font>
    <font>
      <sz val="6"/>
      <name val="ＭＳ Ｐゴシック"/>
      <family val="3"/>
      <charset val="128"/>
    </font>
    <font>
      <sz val="12"/>
      <name val="Osaka"/>
      <family val="3"/>
      <charset val="128"/>
    </font>
    <font>
      <b/>
      <sz val="11"/>
      <name val="ＭＳ Ｐゴシック"/>
      <family val="3"/>
      <charset val="128"/>
    </font>
    <font>
      <b/>
      <sz val="11"/>
      <color indexed="9"/>
      <name val="ＭＳ Ｐゴシック"/>
      <family val="3"/>
      <charset val="128"/>
    </font>
    <font>
      <sz val="12"/>
      <color indexed="8"/>
      <name val="ＭＳ Ｐゴシック"/>
      <family val="3"/>
      <charset val="128"/>
    </font>
    <font>
      <b/>
      <sz val="12"/>
      <name val="ＭＳ Ｐゴシック"/>
      <family val="3"/>
      <charset val="128"/>
    </font>
    <font>
      <sz val="11"/>
      <color theme="1"/>
      <name val="游ゴシック"/>
      <family val="3"/>
      <charset val="128"/>
      <scheme val="minor"/>
    </font>
    <font>
      <sz val="11"/>
      <color rgb="FFFF0000"/>
      <name val="游ゴシック"/>
      <family val="3"/>
      <charset val="128"/>
      <scheme val="minor"/>
    </font>
    <font>
      <b/>
      <sz val="11"/>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18"/>
      <color theme="1"/>
      <name val="游ゴシック"/>
      <family val="3"/>
      <charset val="128"/>
      <scheme val="minor"/>
    </font>
    <font>
      <sz val="11"/>
      <name val="游ゴシック"/>
      <family val="3"/>
      <charset val="128"/>
      <scheme val="minor"/>
    </font>
    <font>
      <sz val="9"/>
      <color theme="1"/>
      <name val="游ゴシック"/>
      <family val="3"/>
      <charset val="128"/>
      <scheme val="minor"/>
    </font>
    <font>
      <sz val="14"/>
      <color theme="1"/>
      <name val="游ゴシック"/>
      <family val="3"/>
      <charset val="128"/>
      <scheme val="minor"/>
    </font>
    <font>
      <sz val="16"/>
      <color theme="1"/>
      <name val="游ゴシック"/>
      <family val="3"/>
      <charset val="128"/>
      <scheme val="minor"/>
    </font>
    <font>
      <sz val="9"/>
      <name val="游ゴシック"/>
      <family val="3"/>
      <charset val="128"/>
      <scheme val="minor"/>
    </font>
    <font>
      <b/>
      <sz val="14"/>
      <color theme="1"/>
      <name val="游ゴシック"/>
      <family val="3"/>
      <charset val="128"/>
      <scheme val="minor"/>
    </font>
    <font>
      <sz val="20"/>
      <color theme="1"/>
      <name val="游ゴシック"/>
      <family val="3"/>
      <charset val="128"/>
      <scheme val="minor"/>
    </font>
    <font>
      <sz val="10"/>
      <color rgb="FFFF0000"/>
      <name val="游ゴシック"/>
      <family val="3"/>
      <charset val="128"/>
      <scheme val="minor"/>
    </font>
    <font>
      <b/>
      <sz val="10"/>
      <color rgb="FFFF0000"/>
      <name val="游ゴシック"/>
      <family val="3"/>
      <charset val="128"/>
      <scheme val="minor"/>
    </font>
    <font>
      <sz val="11"/>
      <color theme="1"/>
      <name val="ＭＳ ゴシック"/>
      <family val="3"/>
      <charset val="128"/>
    </font>
    <font>
      <b/>
      <sz val="11"/>
      <color rgb="FFFF0000"/>
      <name val="游ゴシック"/>
      <family val="3"/>
      <charset val="128"/>
      <scheme val="minor"/>
    </font>
    <font>
      <sz val="16"/>
      <name val="游ゴシック"/>
      <family val="3"/>
      <charset val="128"/>
      <scheme val="minor"/>
    </font>
    <font>
      <sz val="14"/>
      <color theme="1"/>
      <name val="ＭＳ ゴシック"/>
      <family val="3"/>
      <charset val="128"/>
    </font>
    <font>
      <sz val="6"/>
      <name val="游ゴシック"/>
      <family val="3"/>
      <charset val="128"/>
      <scheme val="minor"/>
    </font>
    <font>
      <sz val="6"/>
      <name val="游ゴシック"/>
      <family val="2"/>
      <charset val="128"/>
      <scheme val="minor"/>
    </font>
    <font>
      <sz val="12"/>
      <color theme="1"/>
      <name val="ＭＳ 明朝"/>
      <family val="1"/>
      <charset val="128"/>
    </font>
    <font>
      <b/>
      <sz val="28"/>
      <color theme="1"/>
      <name val="游ゴシック"/>
      <family val="3"/>
      <charset val="128"/>
      <scheme val="minor"/>
    </font>
    <font>
      <sz val="14"/>
      <color theme="1"/>
      <name val="游ゴシック"/>
      <family val="2"/>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sz val="7"/>
      <color theme="1"/>
      <name val="ＭＳ 明朝"/>
      <family val="1"/>
      <charset val="128"/>
    </font>
    <font>
      <sz val="8"/>
      <color theme="1"/>
      <name val="ＭＳ Ｐ明朝"/>
      <family val="1"/>
      <charset val="128"/>
    </font>
    <font>
      <sz val="12"/>
      <color theme="1"/>
      <name val="游ゴシック"/>
      <family val="2"/>
      <charset val="128"/>
      <scheme val="minor"/>
    </font>
    <font>
      <sz val="12"/>
      <name val="游ゴシック"/>
      <family val="3"/>
      <charset val="128"/>
      <scheme val="minor"/>
    </font>
    <font>
      <sz val="12"/>
      <name val="ＭＳ Ｐゴシック"/>
      <family val="3"/>
      <charset val="128"/>
    </font>
    <font>
      <sz val="12"/>
      <color rgb="FF000000"/>
      <name val="ＭＳ Ｐゴシック"/>
      <family val="3"/>
      <charset val="128"/>
    </font>
    <font>
      <b/>
      <sz val="12"/>
      <color rgb="FFC00000"/>
      <name val="游ゴシック"/>
      <family val="3"/>
      <charset val="128"/>
      <scheme val="minor"/>
    </font>
    <font>
      <sz val="14"/>
      <name val="游ゴシック"/>
      <family val="3"/>
      <charset val="128"/>
      <scheme val="minor"/>
    </font>
    <font>
      <b/>
      <sz val="16"/>
      <color theme="1"/>
      <name val="游ゴシック"/>
      <family val="3"/>
      <charset val="128"/>
      <scheme val="minor"/>
    </font>
    <font>
      <b/>
      <sz val="18"/>
      <color theme="1"/>
      <name val="游ゴシック"/>
      <family val="3"/>
      <charset val="128"/>
      <scheme val="minor"/>
    </font>
    <font>
      <b/>
      <sz val="12"/>
      <color rgb="FFFF0000"/>
      <name val="游ゴシック"/>
      <family val="3"/>
      <charset val="128"/>
      <scheme val="minor"/>
    </font>
    <font>
      <b/>
      <sz val="12"/>
      <color theme="8" tint="-0.499984740745262"/>
      <name val="游ゴシック"/>
      <family val="3"/>
      <charset val="128"/>
      <scheme val="minor"/>
    </font>
    <font>
      <sz val="9"/>
      <color theme="1"/>
      <name val="ＭＳ Ｐゴシック"/>
      <family val="3"/>
      <charset val="128"/>
    </font>
    <font>
      <sz val="12"/>
      <color theme="1"/>
      <name val="ＭＳ Ｐゴシック"/>
      <family val="3"/>
      <charset val="128"/>
    </font>
    <font>
      <sz val="18"/>
      <color theme="0" tint="-0.14999847407452621"/>
      <name val="游ゴシック"/>
      <family val="3"/>
      <charset val="128"/>
      <scheme val="minor"/>
    </font>
    <font>
      <sz val="12"/>
      <color rgb="FFEAEAEA"/>
      <name val="游ゴシック"/>
      <family val="3"/>
      <charset val="128"/>
      <scheme val="minor"/>
    </font>
    <font>
      <sz val="16"/>
      <color theme="2"/>
      <name val="游ゴシック"/>
      <family val="3"/>
      <charset val="128"/>
      <scheme val="minor"/>
    </font>
    <font>
      <sz val="12"/>
      <color theme="2"/>
      <name val="游ゴシック"/>
      <family val="3"/>
      <charset val="128"/>
      <scheme val="minor"/>
    </font>
    <font>
      <b/>
      <sz val="14"/>
      <color rgb="FFFF0000"/>
      <name val="游ゴシック"/>
      <family val="3"/>
      <charset val="128"/>
      <scheme val="minor"/>
    </font>
    <font>
      <b/>
      <sz val="14"/>
      <name val="游ゴシック"/>
      <family val="3"/>
      <charset val="128"/>
      <scheme val="minor"/>
    </font>
    <font>
      <b/>
      <sz val="18"/>
      <name val="游ゴシック"/>
      <family val="3"/>
      <charset val="128"/>
      <scheme val="minor"/>
    </font>
    <font>
      <b/>
      <sz val="10"/>
      <color theme="8" tint="-0.499984740745262"/>
      <name val="游ゴシック"/>
      <family val="3"/>
      <charset val="128"/>
      <scheme val="minor"/>
    </font>
    <font>
      <b/>
      <sz val="12"/>
      <color rgb="FF002060"/>
      <name val="游ゴシック"/>
      <family val="3"/>
      <charset val="128"/>
      <scheme val="minor"/>
    </font>
    <font>
      <b/>
      <sz val="14"/>
      <color theme="8" tint="-0.499984740745262"/>
      <name val="游ゴシック"/>
      <family val="3"/>
      <charset val="128"/>
      <scheme val="minor"/>
    </font>
    <font>
      <u/>
      <sz val="11"/>
      <color theme="10"/>
      <name val="游ゴシック"/>
      <family val="3"/>
      <charset val="128"/>
      <scheme val="minor"/>
    </font>
    <font>
      <sz val="13"/>
      <color theme="1"/>
      <name val="游ゴシック"/>
      <family val="3"/>
      <charset val="128"/>
      <scheme val="minor"/>
    </font>
    <font>
      <sz val="22"/>
      <color theme="1"/>
      <name val="游ゴシック"/>
      <family val="3"/>
      <charset val="128"/>
      <scheme val="minor"/>
    </font>
    <font>
      <b/>
      <sz val="11"/>
      <color rgb="FFC00000"/>
      <name val="游ゴシック"/>
      <family val="3"/>
      <charset val="128"/>
      <scheme val="minor"/>
    </font>
    <font>
      <b/>
      <sz val="24"/>
      <color theme="1"/>
      <name val="ＭＳ ゴシック"/>
      <family val="3"/>
      <charset val="128"/>
    </font>
    <font>
      <sz val="22"/>
      <color theme="1"/>
      <name val="ＭＳ ゴシック"/>
      <family val="3"/>
      <charset val="128"/>
    </font>
    <font>
      <sz val="24"/>
      <color theme="1"/>
      <name val="ＭＳ ゴシック"/>
      <family val="3"/>
      <charset val="128"/>
    </font>
    <font>
      <b/>
      <sz val="11"/>
      <color theme="1"/>
      <name val="ＭＳ ゴシック"/>
      <family val="3"/>
      <charset val="128"/>
    </font>
    <font>
      <sz val="16"/>
      <color theme="1"/>
      <name val="ＭＳ ゴシック"/>
      <family val="3"/>
      <charset val="128"/>
    </font>
    <font>
      <b/>
      <sz val="14"/>
      <color rgb="FFC00000"/>
      <name val="游ゴシック"/>
      <family val="3"/>
      <charset val="128"/>
      <scheme val="minor"/>
    </font>
    <font>
      <sz val="18"/>
      <color theme="1"/>
      <name val="ＭＳ ゴシック"/>
      <family val="3"/>
      <charset val="128"/>
    </font>
    <font>
      <b/>
      <sz val="11"/>
      <name val="ＭＳ ゴシック"/>
      <family val="3"/>
      <charset val="128"/>
    </font>
    <font>
      <sz val="28"/>
      <color theme="1"/>
      <name val="ＭＳ ゴシック"/>
      <family val="3"/>
      <charset val="128"/>
    </font>
    <font>
      <sz val="11"/>
      <color rgb="FF002060"/>
      <name val="游ゴシック"/>
      <family val="3"/>
      <charset val="128"/>
      <scheme val="minor"/>
    </font>
    <font>
      <sz val="14"/>
      <color theme="1"/>
      <name val="游ゴシック"/>
      <family val="3"/>
      <charset val="128"/>
    </font>
    <font>
      <sz val="10"/>
      <name val="游ゴシック"/>
      <family val="3"/>
      <charset val="128"/>
      <scheme val="minor"/>
    </font>
    <font>
      <sz val="11"/>
      <color rgb="FF0070C0"/>
      <name val="游ゴシック"/>
      <family val="3"/>
      <charset val="128"/>
      <scheme val="minor"/>
    </font>
  </fonts>
  <fills count="16">
    <fill>
      <patternFill patternType="none"/>
    </fill>
    <fill>
      <patternFill patternType="gray125"/>
    </fill>
    <fill>
      <patternFill patternType="solid">
        <fgColor rgb="FFEAEAEA"/>
        <bgColor indexed="64"/>
      </patternFill>
    </fill>
    <fill>
      <patternFill patternType="solid">
        <fgColor rgb="FFC0C0C0"/>
        <bgColor indexed="64"/>
      </patternFill>
    </fill>
    <fill>
      <patternFill patternType="solid">
        <fgColor rgb="FF969696"/>
        <bgColor indexed="64"/>
      </patternFill>
    </fill>
    <fill>
      <patternFill patternType="solid">
        <fgColor theme="0"/>
        <bgColor indexed="64"/>
      </patternFill>
    </fill>
    <fill>
      <patternFill patternType="solid">
        <fgColor theme="2"/>
        <bgColor indexed="64"/>
      </patternFill>
    </fill>
    <fill>
      <patternFill patternType="solid">
        <fgColor rgb="FFCCFFFF"/>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5" tint="0.79998168889431442"/>
        <bgColor indexed="64"/>
      </patternFill>
    </fill>
  </fills>
  <borders count="199">
    <border>
      <left/>
      <right/>
      <top/>
      <bottom/>
      <diagonal/>
    </border>
    <border>
      <left style="medium">
        <color indexed="64"/>
      </left>
      <right/>
      <top style="medium">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diagonal/>
    </border>
    <border>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right style="medium">
        <color indexed="64"/>
      </right>
      <top style="medium">
        <color indexed="64"/>
      </top>
      <bottom style="thin">
        <color indexed="64"/>
      </bottom>
      <diagonal/>
    </border>
    <border>
      <left style="hair">
        <color indexed="64"/>
      </left>
      <right style="medium">
        <color indexed="64"/>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bottom style="thin">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diagonalUp="1">
      <left/>
      <right style="thin">
        <color indexed="64"/>
      </right>
      <top style="thin">
        <color indexed="64"/>
      </top>
      <bottom style="thin">
        <color indexed="64"/>
      </bottom>
      <diagonal style="hair">
        <color indexed="64"/>
      </diagonal>
    </border>
    <border diagonalUp="1">
      <left/>
      <right style="thin">
        <color indexed="64"/>
      </right>
      <top style="hair">
        <color indexed="64"/>
      </top>
      <bottom style="thin">
        <color indexed="64"/>
      </bottom>
      <diagonal style="hair">
        <color indexed="64"/>
      </diagonal>
    </border>
    <border>
      <left/>
      <right style="thin">
        <color indexed="64"/>
      </right>
      <top style="medium">
        <color indexed="64"/>
      </top>
      <bottom/>
      <diagonal/>
    </border>
    <border>
      <left/>
      <right style="thin">
        <color indexed="64"/>
      </right>
      <top style="thin">
        <color indexed="64"/>
      </top>
      <bottom/>
      <diagonal/>
    </border>
    <border>
      <left style="hair">
        <color indexed="64"/>
      </left>
      <right/>
      <top style="hair">
        <color indexed="64"/>
      </top>
      <bottom style="thin">
        <color indexed="64"/>
      </bottom>
      <diagonal/>
    </border>
    <border>
      <left/>
      <right style="thin">
        <color indexed="64"/>
      </right>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medium">
        <color indexed="64"/>
      </top>
      <bottom style="medium">
        <color indexed="64"/>
      </bottom>
      <diagonal/>
    </border>
    <border>
      <left style="hair">
        <color indexed="64"/>
      </left>
      <right style="medium">
        <color indexed="64"/>
      </right>
      <top/>
      <bottom style="medium">
        <color indexed="64"/>
      </bottom>
      <diagonal/>
    </border>
    <border>
      <left/>
      <right style="medium">
        <color indexed="64"/>
      </right>
      <top style="medium">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right/>
      <top style="hair">
        <color indexed="64"/>
      </top>
      <bottom style="thin">
        <color indexed="64"/>
      </bottom>
      <diagonal/>
    </border>
    <border>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hair">
        <color indexed="64"/>
      </top>
      <bottom/>
      <diagonal/>
    </border>
    <border>
      <left/>
      <right style="medium">
        <color indexed="64"/>
      </right>
      <top style="hair">
        <color indexed="64"/>
      </top>
      <bottom/>
      <diagonal/>
    </border>
    <border>
      <left/>
      <right style="hair">
        <color indexed="64"/>
      </right>
      <top style="hair">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diagonalUp="1">
      <left style="medium">
        <color indexed="64"/>
      </left>
      <right/>
      <top style="thin">
        <color indexed="64"/>
      </top>
      <bottom/>
      <diagonal style="thin">
        <color indexed="64"/>
      </diagonal>
    </border>
    <border diagonalUp="1">
      <left style="medium">
        <color indexed="64"/>
      </left>
      <right/>
      <top/>
      <bottom/>
      <diagonal style="thin">
        <color indexed="64"/>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style="thin">
        <color indexed="64"/>
      </left>
      <right style="thin">
        <color indexed="64"/>
      </right>
      <top style="hair">
        <color indexed="64"/>
      </top>
      <bottom style="medium">
        <color indexed="64"/>
      </bottom>
      <diagonal/>
    </border>
    <border>
      <left style="hair">
        <color indexed="64"/>
      </left>
      <right/>
      <top style="medium">
        <color indexed="64"/>
      </top>
      <bottom style="hair">
        <color indexed="64"/>
      </bottom>
      <diagonal/>
    </border>
    <border>
      <left/>
      <right style="hair">
        <color indexed="64"/>
      </right>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bottom style="hair">
        <color indexed="64"/>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style="thin">
        <color indexed="64"/>
      </right>
      <top style="hair">
        <color indexed="64"/>
      </top>
      <bottom style="thin">
        <color indexed="64"/>
      </bottom>
      <diagonal style="thin">
        <color indexed="64"/>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hair">
        <color indexed="64"/>
      </top>
      <bottom/>
      <diagonal style="thin">
        <color indexed="64"/>
      </diagonal>
    </border>
    <border diagonalUp="1">
      <left style="thin">
        <color indexed="64"/>
      </left>
      <right style="thin">
        <color indexed="64"/>
      </right>
      <top style="hair">
        <color indexed="64"/>
      </top>
      <bottom style="medium">
        <color indexed="64"/>
      </bottom>
      <diagonal style="thin">
        <color indexed="64"/>
      </diagonal>
    </border>
    <border>
      <left style="medium">
        <color indexed="64"/>
      </left>
      <right style="thin">
        <color indexed="64"/>
      </right>
      <top style="medium">
        <color indexed="64"/>
      </top>
      <bottom style="hair">
        <color indexed="64"/>
      </bottom>
      <diagonal/>
    </border>
    <border diagonalUp="1">
      <left style="thin">
        <color indexed="64"/>
      </left>
      <right style="thin">
        <color indexed="64"/>
      </right>
      <top style="medium">
        <color indexed="64"/>
      </top>
      <bottom style="hair">
        <color indexed="64"/>
      </bottom>
      <diagonal style="thin">
        <color indexed="64"/>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hair">
        <color indexed="64"/>
      </bottom>
      <diagonal/>
    </border>
    <border>
      <left style="medium">
        <color indexed="64"/>
      </left>
      <right/>
      <top style="medium">
        <color indexed="64"/>
      </top>
      <bottom style="thin">
        <color indexed="64"/>
      </bottom>
      <diagonal/>
    </border>
    <border>
      <left/>
      <right style="thin">
        <color indexed="64"/>
      </right>
      <top/>
      <bottom style="hair">
        <color indexed="64"/>
      </bottom>
      <diagonal/>
    </border>
    <border>
      <left style="hair">
        <color indexed="64"/>
      </left>
      <right/>
      <top/>
      <bottom style="thin">
        <color indexed="64"/>
      </bottom>
      <diagonal/>
    </border>
    <border>
      <left style="thin">
        <color indexed="64"/>
      </left>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medium">
        <color indexed="64"/>
      </right>
      <top style="double">
        <color indexed="64"/>
      </top>
      <bottom style="thin">
        <color indexed="64"/>
      </bottom>
      <diagonal/>
    </border>
    <border>
      <left style="thin">
        <color indexed="64"/>
      </left>
      <right/>
      <top style="medium">
        <color indexed="64"/>
      </top>
      <bottom style="medium">
        <color indexed="64"/>
      </bottom>
      <diagonal/>
    </border>
    <border>
      <left/>
      <right style="hair">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hair">
        <color indexed="64"/>
      </bottom>
      <diagonal/>
    </border>
    <border>
      <left/>
      <right style="thin">
        <color indexed="64"/>
      </right>
      <top/>
      <bottom style="medium">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right style="thin">
        <color indexed="64"/>
      </right>
      <top style="medium">
        <color indexed="64"/>
      </top>
      <bottom style="medium">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diagonal/>
    </border>
    <border>
      <left/>
      <right/>
      <top style="hair">
        <color indexed="64"/>
      </top>
      <bottom style="medium">
        <color indexed="64"/>
      </bottom>
      <diagonal/>
    </border>
    <border>
      <left style="medium">
        <color indexed="64"/>
      </left>
      <right style="thin">
        <color indexed="64"/>
      </right>
      <top/>
      <bottom style="thin">
        <color indexed="64"/>
      </bottom>
      <diagonal/>
    </border>
    <border>
      <left style="hair">
        <color indexed="64"/>
      </left>
      <right/>
      <top/>
      <bottom style="hair">
        <color indexed="64"/>
      </bottom>
      <diagonal/>
    </border>
    <border>
      <left style="hair">
        <color indexed="64"/>
      </left>
      <right style="hair">
        <color indexed="64"/>
      </right>
      <top/>
      <bottom/>
      <diagonal/>
    </border>
    <border>
      <left style="thin">
        <color indexed="64"/>
      </left>
      <right/>
      <top style="hair">
        <color indexed="64"/>
      </top>
      <bottom style="medium">
        <color indexed="64"/>
      </bottom>
      <diagonal/>
    </border>
    <border>
      <left style="thin">
        <color indexed="64"/>
      </left>
      <right style="hair">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hair">
        <color indexed="64"/>
      </right>
      <top style="hair">
        <color indexed="64"/>
      </top>
      <bottom style="medium">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diagonalUp="1">
      <left/>
      <right/>
      <top style="thin">
        <color indexed="64"/>
      </top>
      <bottom/>
      <diagonal style="thin">
        <color indexed="64"/>
      </diagonal>
    </border>
    <border diagonalUp="1">
      <left/>
      <right/>
      <top/>
      <bottom/>
      <diagonal style="thin">
        <color indexed="64"/>
      </diagonal>
    </border>
    <border>
      <left style="medium">
        <color indexed="64"/>
      </left>
      <right style="thin">
        <color indexed="64"/>
      </right>
      <top style="thin">
        <color indexed="64"/>
      </top>
      <bottom style="thin">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style="medium">
        <color indexed="64"/>
      </right>
      <top/>
      <bottom style="double">
        <color indexed="64"/>
      </bottom>
      <diagonal/>
    </border>
    <border>
      <left style="hair">
        <color indexed="64"/>
      </left>
      <right/>
      <top style="medium">
        <color indexed="64"/>
      </top>
      <bottom/>
      <diagonal/>
    </border>
    <border>
      <left style="hair">
        <color indexed="64"/>
      </left>
      <right/>
      <top/>
      <bottom style="medium">
        <color indexed="64"/>
      </bottom>
      <diagonal/>
    </border>
    <border>
      <left style="hair">
        <color indexed="64"/>
      </left>
      <right style="thin">
        <color indexed="64"/>
      </right>
      <top/>
      <bottom style="thin">
        <color indexed="64"/>
      </bottom>
      <diagonal/>
    </border>
  </borders>
  <cellStyleXfs count="15">
    <xf numFmtId="0" fontId="0" fillId="0" borderId="0">
      <alignment vertical="center"/>
    </xf>
    <xf numFmtId="9" fontId="19" fillId="0" borderId="0" applyFont="0" applyFill="0" applyBorder="0" applyAlignment="0" applyProtection="0">
      <alignment vertical="center"/>
    </xf>
    <xf numFmtId="38" fontId="19" fillId="0" borderId="0" applyFont="0" applyFill="0" applyBorder="0" applyAlignment="0" applyProtection="0">
      <alignment vertical="center"/>
    </xf>
    <xf numFmtId="38" fontId="19" fillId="0" borderId="0" applyFont="0" applyFill="0" applyBorder="0" applyAlignment="0" applyProtection="0">
      <alignment vertical="center"/>
    </xf>
    <xf numFmtId="0" fontId="19" fillId="0" borderId="0">
      <alignment vertical="center"/>
    </xf>
    <xf numFmtId="0" fontId="22" fillId="0" borderId="0"/>
    <xf numFmtId="0" fontId="10" fillId="0" borderId="0">
      <alignment vertical="center"/>
    </xf>
    <xf numFmtId="0" fontId="14" fillId="0" borderId="0"/>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70" fillId="0" borderId="0" applyNumberFormat="0" applyFill="0" applyBorder="0" applyAlignment="0" applyProtection="0">
      <alignment vertical="center"/>
    </xf>
    <xf numFmtId="0" fontId="2" fillId="0" borderId="0">
      <alignment vertical="center"/>
    </xf>
    <xf numFmtId="0" fontId="1" fillId="0" borderId="0">
      <alignment vertical="center"/>
    </xf>
  </cellStyleXfs>
  <cellXfs count="1220">
    <xf numFmtId="0" fontId="0" fillId="0" borderId="0" xfId="0">
      <alignment vertical="center"/>
    </xf>
    <xf numFmtId="0" fontId="0" fillId="0" borderId="0" xfId="0" applyAlignment="1">
      <alignment vertical="center" wrapText="1"/>
    </xf>
    <xf numFmtId="179" fontId="26" fillId="2" borderId="7" xfId="0" applyNumberFormat="1" applyFont="1" applyFill="1" applyBorder="1" applyAlignment="1">
      <alignment horizontal="left" vertical="center"/>
    </xf>
    <xf numFmtId="0" fontId="27" fillId="0" borderId="0" xfId="0" applyFont="1">
      <alignment vertical="center"/>
    </xf>
    <xf numFmtId="0" fontId="26" fillId="0" borderId="0" xfId="4" applyFont="1">
      <alignment vertical="center"/>
    </xf>
    <xf numFmtId="0" fontId="22" fillId="3" borderId="30" xfId="4" applyFont="1" applyFill="1" applyBorder="1">
      <alignment vertical="center"/>
    </xf>
    <xf numFmtId="177" fontId="19" fillId="0" borderId="0" xfId="3" applyNumberFormat="1" applyFont="1" applyBorder="1">
      <alignment vertical="center"/>
    </xf>
    <xf numFmtId="177" fontId="0" fillId="0" borderId="0" xfId="0" applyNumberFormat="1">
      <alignment vertical="center"/>
    </xf>
    <xf numFmtId="0" fontId="22" fillId="3" borderId="31" xfId="4" applyFont="1" applyFill="1" applyBorder="1">
      <alignment vertical="center"/>
    </xf>
    <xf numFmtId="177" fontId="23" fillId="0" borderId="0" xfId="3" applyNumberFormat="1" applyFont="1" applyBorder="1" applyAlignment="1">
      <alignment horizontal="left" vertical="top"/>
    </xf>
    <xf numFmtId="0" fontId="19" fillId="0" borderId="0" xfId="4" applyAlignment="1">
      <alignment vertical="center" textRotation="255"/>
    </xf>
    <xf numFmtId="0" fontId="19" fillId="0" borderId="0" xfId="4">
      <alignment vertical="center"/>
    </xf>
    <xf numFmtId="0" fontId="19" fillId="0" borderId="0" xfId="4" applyAlignment="1">
      <alignment horizontal="left" vertical="top"/>
    </xf>
    <xf numFmtId="0" fontId="19" fillId="0" borderId="0" xfId="4" applyAlignment="1">
      <alignment horizontal="center" vertical="center"/>
    </xf>
    <xf numFmtId="0" fontId="19" fillId="3" borderId="30" xfId="4" applyFill="1" applyBorder="1" applyAlignment="1">
      <alignment horizontal="center" vertical="center"/>
    </xf>
    <xf numFmtId="0" fontId="19" fillId="3" borderId="31" xfId="4" applyFill="1" applyBorder="1" applyAlignment="1">
      <alignment vertical="center" textRotation="255"/>
    </xf>
    <xf numFmtId="0" fontId="19" fillId="2" borderId="38" xfId="4" applyFill="1" applyBorder="1" applyAlignment="1">
      <alignment horizontal="left" vertical="center"/>
    </xf>
    <xf numFmtId="0" fontId="24" fillId="3" borderId="30" xfId="4" applyFont="1" applyFill="1" applyBorder="1">
      <alignment vertical="center"/>
    </xf>
    <xf numFmtId="178" fontId="0" fillId="0" borderId="0" xfId="0" applyNumberFormat="1">
      <alignment vertical="center"/>
    </xf>
    <xf numFmtId="0" fontId="0" fillId="0" borderId="9" xfId="0" applyBorder="1">
      <alignment vertical="center"/>
    </xf>
    <xf numFmtId="178" fontId="0" fillId="0" borderId="9" xfId="0" applyNumberFormat="1" applyBorder="1">
      <alignment vertical="center"/>
    </xf>
    <xf numFmtId="0" fontId="22" fillId="0" borderId="0" xfId="4" applyFont="1">
      <alignment vertical="center"/>
    </xf>
    <xf numFmtId="0" fontId="22" fillId="0" borderId="0" xfId="4" applyFont="1" applyAlignment="1">
      <alignment horizontal="left" vertical="center"/>
    </xf>
    <xf numFmtId="178" fontId="21" fillId="0" borderId="0" xfId="3" applyNumberFormat="1" applyFont="1" applyFill="1" applyBorder="1">
      <alignment vertical="center"/>
    </xf>
    <xf numFmtId="177" fontId="23" fillId="0" borderId="0" xfId="3" applyNumberFormat="1" applyFont="1" applyBorder="1" applyAlignment="1">
      <alignment horizontal="left" vertical="top" wrapText="1"/>
    </xf>
    <xf numFmtId="0" fontId="31" fillId="3" borderId="1" xfId="0" applyFont="1" applyFill="1" applyBorder="1">
      <alignment vertical="center"/>
    </xf>
    <xf numFmtId="0" fontId="0" fillId="3" borderId="1" xfId="0" applyFill="1" applyBorder="1" applyAlignment="1">
      <alignment horizontal="center" vertical="center" shrinkToFit="1"/>
    </xf>
    <xf numFmtId="0" fontId="0" fillId="3" borderId="30" xfId="0" applyFill="1" applyBorder="1" applyAlignment="1">
      <alignment horizontal="center" vertical="center" shrinkToFit="1"/>
    </xf>
    <xf numFmtId="177" fontId="0" fillId="3" borderId="30" xfId="0" applyNumberFormat="1" applyFill="1" applyBorder="1" applyAlignment="1">
      <alignment horizontal="center" vertical="center" shrinkToFit="1"/>
    </xf>
    <xf numFmtId="177" fontId="28" fillId="3" borderId="48" xfId="0" applyNumberFormat="1" applyFont="1" applyFill="1" applyBorder="1" applyAlignment="1">
      <alignment vertical="center" shrinkToFit="1"/>
    </xf>
    <xf numFmtId="0" fontId="0" fillId="3" borderId="31" xfId="0" applyFill="1" applyBorder="1">
      <alignment vertical="center"/>
    </xf>
    <xf numFmtId="0" fontId="24" fillId="4" borderId="37" xfId="0" applyFont="1" applyFill="1" applyBorder="1">
      <alignment vertical="center"/>
    </xf>
    <xf numFmtId="0" fontId="24" fillId="4" borderId="38" xfId="0" applyFont="1" applyFill="1" applyBorder="1">
      <alignment vertical="center"/>
    </xf>
    <xf numFmtId="0" fontId="0" fillId="4" borderId="32" xfId="0" applyFill="1" applyBorder="1" applyAlignment="1">
      <alignment vertical="top"/>
    </xf>
    <xf numFmtId="0" fontId="30" fillId="2" borderId="38" xfId="0" applyFont="1" applyFill="1" applyBorder="1">
      <alignment vertical="center"/>
    </xf>
    <xf numFmtId="0" fontId="0" fillId="4" borderId="26" xfId="0" applyFill="1" applyBorder="1" applyAlignment="1">
      <alignment vertical="top"/>
    </xf>
    <xf numFmtId="0" fontId="0" fillId="0" borderId="0" xfId="0" applyAlignment="1">
      <alignment vertical="center" shrinkToFit="1"/>
    </xf>
    <xf numFmtId="0" fontId="0" fillId="3" borderId="0" xfId="0" applyFill="1">
      <alignment vertical="center"/>
    </xf>
    <xf numFmtId="0" fontId="19" fillId="0" borderId="9" xfId="4" applyBorder="1" applyAlignment="1">
      <alignment vertical="top"/>
    </xf>
    <xf numFmtId="0" fontId="19" fillId="0" borderId="9" xfId="4" applyBorder="1">
      <alignment vertical="center"/>
    </xf>
    <xf numFmtId="178" fontId="26" fillId="3" borderId="43" xfId="4" applyNumberFormat="1" applyFont="1" applyFill="1" applyBorder="1" applyAlignment="1">
      <alignment horizontal="center" vertical="center" wrapText="1"/>
    </xf>
    <xf numFmtId="4" fontId="15" fillId="0" borderId="15" xfId="7" applyNumberFormat="1" applyFont="1" applyBorder="1" applyAlignment="1">
      <alignment horizontal="centerContinuous" wrapText="1"/>
    </xf>
    <xf numFmtId="4" fontId="16" fillId="0" borderId="15" xfId="7" applyNumberFormat="1" applyFont="1" applyBorder="1" applyAlignment="1">
      <alignment horizontal="right"/>
    </xf>
    <xf numFmtId="0" fontId="22" fillId="0" borderId="0" xfId="5"/>
    <xf numFmtId="177" fontId="16" fillId="0" borderId="70" xfId="7" applyNumberFormat="1" applyFont="1" applyBorder="1" applyAlignment="1">
      <alignment horizontal="right"/>
    </xf>
    <xf numFmtId="0" fontId="22" fillId="0" borderId="0" xfId="5" applyAlignment="1">
      <alignment horizontal="right"/>
    </xf>
    <xf numFmtId="3" fontId="22" fillId="0" borderId="0" xfId="5" applyNumberFormat="1"/>
    <xf numFmtId="0" fontId="30" fillId="2" borderId="15" xfId="0" applyFont="1" applyFill="1" applyBorder="1">
      <alignment vertical="center"/>
    </xf>
    <xf numFmtId="177" fontId="28" fillId="4" borderId="76" xfId="0" applyNumberFormat="1" applyFont="1" applyFill="1" applyBorder="1">
      <alignment vertical="center"/>
    </xf>
    <xf numFmtId="0" fontId="0" fillId="0" borderId="0" xfId="0" applyAlignment="1">
      <alignment horizontal="left" vertical="center" shrinkToFit="1"/>
    </xf>
    <xf numFmtId="177" fontId="23" fillId="0" borderId="0" xfId="0" applyNumberFormat="1" applyFont="1" applyAlignment="1">
      <alignment horizontal="center" vertical="center" wrapText="1" shrinkToFit="1"/>
    </xf>
    <xf numFmtId="177" fontId="28" fillId="0" borderId="0" xfId="0" applyNumberFormat="1" applyFont="1">
      <alignment vertical="center"/>
    </xf>
    <xf numFmtId="0" fontId="30" fillId="0" borderId="0" xfId="0" applyFont="1">
      <alignment vertical="center"/>
    </xf>
    <xf numFmtId="177" fontId="0" fillId="0" borderId="0" xfId="0" applyNumberFormat="1" applyAlignment="1">
      <alignment horizontal="right" vertical="top"/>
    </xf>
    <xf numFmtId="177" fontId="0" fillId="0" borderId="0" xfId="0" applyNumberFormat="1" applyAlignment="1">
      <alignment horizontal="center" vertical="top"/>
    </xf>
    <xf numFmtId="177" fontId="20" fillId="0" borderId="0" xfId="0" applyNumberFormat="1" applyFont="1">
      <alignment vertical="center"/>
    </xf>
    <xf numFmtId="177" fontId="33" fillId="0" borderId="31" xfId="3" applyNumberFormat="1" applyFont="1" applyBorder="1" applyAlignment="1">
      <alignment horizontal="left" vertical="center"/>
    </xf>
    <xf numFmtId="0" fontId="23" fillId="2" borderId="78" xfId="4" applyFont="1" applyFill="1" applyBorder="1" applyAlignment="1">
      <alignment horizontal="center" vertical="center"/>
    </xf>
    <xf numFmtId="0" fontId="19" fillId="2" borderId="9" xfId="4" applyFill="1" applyBorder="1" applyAlignment="1">
      <alignment horizontal="center" vertical="center"/>
    </xf>
    <xf numFmtId="3" fontId="34" fillId="0" borderId="9" xfId="5" applyNumberFormat="1" applyFont="1" applyBorder="1"/>
    <xf numFmtId="177" fontId="0" fillId="2" borderId="78" xfId="0" applyNumberFormat="1" applyFill="1" applyBorder="1" applyAlignment="1">
      <alignment horizontal="center" vertical="center"/>
    </xf>
    <xf numFmtId="0" fontId="35" fillId="0" borderId="0" xfId="0" applyFont="1">
      <alignment vertical="center"/>
    </xf>
    <xf numFmtId="0" fontId="37" fillId="5" borderId="0" xfId="8" applyFont="1" applyFill="1">
      <alignment vertical="center"/>
    </xf>
    <xf numFmtId="0" fontId="6" fillId="0" borderId="0" xfId="8">
      <alignment vertical="center"/>
    </xf>
    <xf numFmtId="184" fontId="40" fillId="5" borderId="0" xfId="8" applyNumberFormat="1" applyFont="1" applyFill="1">
      <alignment vertical="center"/>
    </xf>
    <xf numFmtId="0" fontId="40" fillId="5" borderId="0" xfId="8" applyFont="1" applyFill="1">
      <alignment vertical="center"/>
    </xf>
    <xf numFmtId="0" fontId="42" fillId="0" borderId="0" xfId="8" applyFont="1">
      <alignment vertical="center"/>
    </xf>
    <xf numFmtId="0" fontId="43" fillId="5" borderId="37" xfId="8" applyFont="1" applyFill="1" applyBorder="1">
      <alignment vertical="center"/>
    </xf>
    <xf numFmtId="0" fontId="43" fillId="5" borderId="38" xfId="8" applyFont="1" applyFill="1" applyBorder="1">
      <alignment vertical="center"/>
    </xf>
    <xf numFmtId="0" fontId="43" fillId="5" borderId="68" xfId="8" applyFont="1" applyFill="1" applyBorder="1">
      <alignment vertical="center"/>
    </xf>
    <xf numFmtId="0" fontId="43" fillId="0" borderId="37" xfId="8" applyFont="1" applyBorder="1">
      <alignment vertical="center"/>
    </xf>
    <xf numFmtId="0" fontId="43" fillId="0" borderId="38" xfId="8" applyFont="1" applyBorder="1">
      <alignment vertical="center"/>
    </xf>
    <xf numFmtId="0" fontId="43" fillId="0" borderId="68" xfId="8" applyFont="1" applyBorder="1">
      <alignment vertical="center"/>
    </xf>
    <xf numFmtId="0" fontId="6" fillId="0" borderId="0" xfId="8" applyAlignment="1">
      <alignment horizontal="left" vertical="center"/>
    </xf>
    <xf numFmtId="0" fontId="6" fillId="0" borderId="0" xfId="8" applyAlignment="1">
      <alignment vertical="center" wrapText="1"/>
    </xf>
    <xf numFmtId="0" fontId="43" fillId="5" borderId="32" xfId="8" applyFont="1" applyFill="1" applyBorder="1">
      <alignment vertical="center"/>
    </xf>
    <xf numFmtId="0" fontId="43" fillId="5" borderId="0" xfId="8" applyFont="1" applyFill="1">
      <alignment vertical="center"/>
    </xf>
    <xf numFmtId="0" fontId="43" fillId="5" borderId="74" xfId="8" applyFont="1" applyFill="1" applyBorder="1">
      <alignment vertical="center"/>
    </xf>
    <xf numFmtId="0" fontId="43" fillId="0" borderId="32" xfId="8" applyFont="1" applyBorder="1">
      <alignment vertical="center"/>
    </xf>
    <xf numFmtId="0" fontId="43" fillId="0" borderId="0" xfId="8" applyFont="1">
      <alignment vertical="center"/>
    </xf>
    <xf numFmtId="0" fontId="43" fillId="0" borderId="74" xfId="8" applyFont="1" applyBorder="1">
      <alignment vertical="center"/>
    </xf>
    <xf numFmtId="0" fontId="45" fillId="0" borderId="0" xfId="8" applyFont="1">
      <alignment vertical="center"/>
    </xf>
    <xf numFmtId="0" fontId="43" fillId="0" borderId="0" xfId="8" applyFont="1" applyAlignment="1"/>
    <xf numFmtId="0" fontId="43" fillId="0" borderId="74" xfId="8" applyFont="1" applyBorder="1" applyAlignment="1">
      <alignment horizontal="center" vertical="center"/>
    </xf>
    <xf numFmtId="0" fontId="6" fillId="0" borderId="32" xfId="8" applyBorder="1">
      <alignment vertical="center"/>
    </xf>
    <xf numFmtId="0" fontId="44" fillId="0" borderId="0" xfId="8" applyFont="1">
      <alignment vertical="center"/>
    </xf>
    <xf numFmtId="0" fontId="44" fillId="0" borderId="74" xfId="8" applyFont="1" applyBorder="1">
      <alignment vertical="center"/>
    </xf>
    <xf numFmtId="0" fontId="43" fillId="0" borderId="0" xfId="8" applyFont="1" applyAlignment="1">
      <alignment vertical="center" shrinkToFit="1"/>
    </xf>
    <xf numFmtId="0" fontId="43" fillId="0" borderId="0" xfId="8" applyFont="1" applyAlignment="1">
      <alignment horizontal="left" vertical="center" shrinkToFit="1"/>
    </xf>
    <xf numFmtId="0" fontId="43" fillId="0" borderId="74" xfId="8" applyFont="1" applyBorder="1" applyAlignment="1">
      <alignment horizontal="left" vertical="center" shrinkToFit="1"/>
    </xf>
    <xf numFmtId="0" fontId="45" fillId="0" borderId="0" xfId="8" applyFont="1" applyAlignment="1">
      <alignment horizontal="center" vertical="center"/>
    </xf>
    <xf numFmtId="0" fontId="45" fillId="0" borderId="0" xfId="8" applyFont="1" applyAlignment="1">
      <alignment horizontal="left" vertical="center" wrapText="1"/>
    </xf>
    <xf numFmtId="0" fontId="45" fillId="0" borderId="74" xfId="8" applyFont="1" applyBorder="1" applyAlignment="1">
      <alignment horizontal="left" vertical="center" wrapText="1"/>
    </xf>
    <xf numFmtId="0" fontId="43" fillId="0" borderId="0" xfId="8" applyFont="1" applyAlignment="1">
      <alignment horizontal="center" vertical="center"/>
    </xf>
    <xf numFmtId="0" fontId="45" fillId="0" borderId="0" xfId="8" applyFont="1" applyAlignment="1">
      <alignment vertical="center" shrinkToFit="1"/>
    </xf>
    <xf numFmtId="0" fontId="6" fillId="0" borderId="74" xfId="8" applyBorder="1">
      <alignment vertical="center"/>
    </xf>
    <xf numFmtId="0" fontId="43" fillId="0" borderId="0" xfId="8" applyFont="1" applyAlignment="1">
      <alignment horizontal="left" vertical="center"/>
    </xf>
    <xf numFmtId="0" fontId="43" fillId="0" borderId="74" xfId="8" applyFont="1" applyBorder="1" applyAlignment="1">
      <alignment vertical="center" shrinkToFit="1"/>
    </xf>
    <xf numFmtId="0" fontId="45" fillId="0" borderId="74" xfId="8" applyFont="1" applyBorder="1" applyAlignment="1">
      <alignment vertical="center" shrinkToFit="1"/>
    </xf>
    <xf numFmtId="0" fontId="43" fillId="0" borderId="0" xfId="8" applyFont="1" applyAlignment="1">
      <alignment horizontal="center" vertical="center" shrinkToFit="1"/>
    </xf>
    <xf numFmtId="0" fontId="43" fillId="0" borderId="74" xfId="8" applyFont="1" applyBorder="1" applyAlignment="1">
      <alignment horizontal="center" vertical="center" shrinkToFit="1"/>
    </xf>
    <xf numFmtId="0" fontId="43" fillId="0" borderId="39" xfId="8" applyFont="1" applyBorder="1">
      <alignment vertical="center"/>
    </xf>
    <xf numFmtId="0" fontId="43" fillId="0" borderId="15" xfId="8" applyFont="1" applyBorder="1">
      <alignment vertical="center"/>
    </xf>
    <xf numFmtId="0" fontId="43" fillId="0" borderId="70" xfId="8" applyFont="1" applyBorder="1" applyAlignment="1">
      <alignment horizontal="left" vertical="center" shrinkToFit="1"/>
    </xf>
    <xf numFmtId="0" fontId="6" fillId="0" borderId="15" xfId="8" applyBorder="1">
      <alignment vertical="center"/>
    </xf>
    <xf numFmtId="0" fontId="45" fillId="0" borderId="15" xfId="8" applyFont="1" applyBorder="1" applyAlignment="1">
      <alignment horizontal="center" vertical="center" shrinkToFit="1"/>
    </xf>
    <xf numFmtId="0" fontId="6" fillId="0" borderId="70" xfId="8" applyBorder="1">
      <alignment vertical="center"/>
    </xf>
    <xf numFmtId="0" fontId="40" fillId="5" borderId="38" xfId="8" applyFont="1" applyFill="1" applyBorder="1">
      <alignment vertical="center"/>
    </xf>
    <xf numFmtId="0" fontId="46" fillId="5" borderId="38" xfId="8" applyFont="1" applyFill="1" applyBorder="1" applyAlignment="1">
      <alignment vertical="center" wrapText="1"/>
    </xf>
    <xf numFmtId="0" fontId="43" fillId="0" borderId="68" xfId="8" applyFont="1" applyBorder="1" applyAlignment="1">
      <alignment horizontal="left" vertical="center"/>
    </xf>
    <xf numFmtId="0" fontId="43" fillId="5" borderId="32" xfId="8" applyFont="1" applyFill="1" applyBorder="1" applyAlignment="1">
      <alignment horizontal="left" vertical="center"/>
    </xf>
    <xf numFmtId="0" fontId="43" fillId="10" borderId="24" xfId="8" applyFont="1" applyFill="1" applyBorder="1" applyAlignment="1">
      <alignment horizontal="center" vertical="center" shrinkToFit="1"/>
    </xf>
    <xf numFmtId="0" fontId="43" fillId="0" borderId="118" xfId="8" applyFont="1" applyBorder="1" applyAlignment="1">
      <alignment vertical="center" shrinkToFit="1"/>
    </xf>
    <xf numFmtId="0" fontId="43" fillId="10" borderId="24" xfId="8" applyFont="1" applyFill="1" applyBorder="1" applyAlignment="1">
      <alignment horizontal="center" vertical="center" wrapText="1" shrinkToFit="1"/>
    </xf>
    <xf numFmtId="0" fontId="40" fillId="0" borderId="0" xfId="8" applyFont="1">
      <alignment vertical="center"/>
    </xf>
    <xf numFmtId="0" fontId="48" fillId="0" borderId="0" xfId="8" applyFont="1">
      <alignment vertical="center"/>
    </xf>
    <xf numFmtId="0" fontId="43" fillId="0" borderId="0" xfId="8" applyFont="1" applyAlignment="1">
      <alignment vertical="top"/>
    </xf>
    <xf numFmtId="0" fontId="40" fillId="0" borderId="0" xfId="8" applyFont="1" applyAlignment="1">
      <alignment horizontal="left" vertical="center" wrapText="1"/>
    </xf>
    <xf numFmtId="185" fontId="43" fillId="0" borderId="0" xfId="8" applyNumberFormat="1" applyFont="1">
      <alignment vertical="center"/>
    </xf>
    <xf numFmtId="185" fontId="43" fillId="0" borderId="74" xfId="8" applyNumberFormat="1" applyFont="1" applyBorder="1" applyAlignment="1">
      <alignment horizontal="center" vertical="center"/>
    </xf>
    <xf numFmtId="0" fontId="43" fillId="0" borderId="0" xfId="8" applyFont="1" applyAlignment="1">
      <alignment horizontal="left" vertical="center" wrapText="1"/>
    </xf>
    <xf numFmtId="0" fontId="43" fillId="0" borderId="15" xfId="8" applyFont="1" applyBorder="1" applyAlignment="1">
      <alignment horizontal="center" vertical="center"/>
    </xf>
    <xf numFmtId="0" fontId="43" fillId="0" borderId="15" xfId="8" applyFont="1" applyBorder="1" applyAlignment="1">
      <alignment horizontal="left" vertical="center" wrapText="1"/>
    </xf>
    <xf numFmtId="0" fontId="43" fillId="0" borderId="70" xfId="8" applyFont="1" applyBorder="1" applyAlignment="1">
      <alignment horizontal="left" vertical="center" wrapText="1"/>
    </xf>
    <xf numFmtId="0" fontId="44" fillId="0" borderId="0" xfId="8" applyFont="1" applyAlignment="1">
      <alignment horizontal="left" vertical="center" wrapText="1"/>
    </xf>
    <xf numFmtId="0" fontId="43" fillId="0" borderId="38" xfId="8" applyFont="1" applyBorder="1" applyAlignment="1">
      <alignment horizontal="center" vertical="center"/>
    </xf>
    <xf numFmtId="0" fontId="43" fillId="0" borderId="15" xfId="8" applyFont="1" applyBorder="1" applyAlignment="1">
      <alignment horizontal="right" vertical="center"/>
    </xf>
    <xf numFmtId="0" fontId="43" fillId="0" borderId="70" xfId="8" applyFont="1" applyBorder="1">
      <alignment vertical="center"/>
    </xf>
    <xf numFmtId="0" fontId="43" fillId="0" borderId="47" xfId="8" applyFont="1" applyBorder="1">
      <alignment vertical="center"/>
    </xf>
    <xf numFmtId="0" fontId="43" fillId="0" borderId="47" xfId="8" applyFont="1" applyBorder="1" applyAlignment="1">
      <alignment horizontal="center" vertical="center"/>
    </xf>
    <xf numFmtId="0" fontId="44" fillId="5" borderId="0" xfId="8" applyFont="1" applyFill="1">
      <alignment vertical="center"/>
    </xf>
    <xf numFmtId="0" fontId="44" fillId="5" borderId="0" xfId="8" applyFont="1" applyFill="1" applyAlignment="1">
      <alignment horizontal="center" vertical="center"/>
    </xf>
    <xf numFmtId="0" fontId="44" fillId="5" borderId="9" xfId="8" applyFont="1" applyFill="1" applyBorder="1" applyAlignment="1">
      <alignment horizontal="center" vertical="center"/>
    </xf>
    <xf numFmtId="0" fontId="19" fillId="0" borderId="0" xfId="4" applyProtection="1">
      <alignment vertical="center"/>
      <protection locked="0"/>
    </xf>
    <xf numFmtId="0" fontId="22" fillId="0" borderId="0" xfId="5" applyAlignment="1">
      <alignment shrinkToFit="1"/>
    </xf>
    <xf numFmtId="3" fontId="18" fillId="6" borderId="9" xfId="7" applyNumberFormat="1" applyFont="1" applyFill="1" applyBorder="1" applyAlignment="1">
      <alignment vertical="center" shrinkToFit="1"/>
    </xf>
    <xf numFmtId="3" fontId="18" fillId="6" borderId="61" xfId="7" applyNumberFormat="1" applyFont="1" applyFill="1" applyBorder="1" applyAlignment="1">
      <alignment vertical="center" shrinkToFit="1"/>
    </xf>
    <xf numFmtId="177" fontId="0" fillId="0" borderId="0" xfId="0" applyNumberFormat="1" applyAlignment="1">
      <alignment vertical="center" shrinkToFit="1"/>
    </xf>
    <xf numFmtId="177" fontId="32" fillId="0" borderId="0" xfId="3" applyNumberFormat="1" applyFont="1" applyBorder="1" applyAlignment="1">
      <alignment vertical="top" shrinkToFit="1"/>
    </xf>
    <xf numFmtId="177" fontId="28" fillId="4" borderId="48" xfId="0" applyNumberFormat="1" applyFont="1" applyFill="1" applyBorder="1" applyAlignment="1">
      <alignment vertical="center" shrinkToFit="1"/>
    </xf>
    <xf numFmtId="0" fontId="30" fillId="2" borderId="75" xfId="0" applyFont="1" applyFill="1" applyBorder="1" applyAlignment="1">
      <alignment vertical="center" shrinkToFit="1"/>
    </xf>
    <xf numFmtId="0" fontId="30" fillId="2" borderId="43" xfId="0" applyFont="1" applyFill="1" applyBorder="1" applyAlignment="1">
      <alignment vertical="center" shrinkToFit="1"/>
    </xf>
    <xf numFmtId="177" fontId="19" fillId="0" borderId="0" xfId="4" applyNumberFormat="1" applyAlignment="1">
      <alignment vertical="center" shrinkToFit="1"/>
    </xf>
    <xf numFmtId="177" fontId="19" fillId="0" borderId="0" xfId="3" applyNumberFormat="1" applyFont="1" applyBorder="1" applyAlignment="1">
      <alignment vertical="center" shrinkToFit="1"/>
    </xf>
    <xf numFmtId="177" fontId="23" fillId="0" borderId="0" xfId="3" applyNumberFormat="1" applyFont="1" applyBorder="1" applyAlignment="1">
      <alignment horizontal="left" vertical="top" shrinkToFit="1"/>
    </xf>
    <xf numFmtId="177" fontId="27" fillId="3" borderId="48" xfId="4" applyNumberFormat="1" applyFont="1" applyFill="1" applyBorder="1" applyAlignment="1">
      <alignment horizontal="right" vertical="center" shrinkToFit="1"/>
    </xf>
    <xf numFmtId="177" fontId="19" fillId="2" borderId="29" xfId="4" applyNumberFormat="1" applyFill="1" applyBorder="1" applyAlignment="1">
      <alignment horizontal="right" vertical="top" shrinkToFit="1"/>
    </xf>
    <xf numFmtId="0" fontId="19" fillId="0" borderId="0" xfId="4" applyAlignment="1">
      <alignment vertical="center" shrinkToFit="1"/>
    </xf>
    <xf numFmtId="177" fontId="19" fillId="3" borderId="30" xfId="4" applyNumberFormat="1" applyFill="1" applyBorder="1" applyAlignment="1">
      <alignment horizontal="center" vertical="center" shrinkToFit="1"/>
    </xf>
    <xf numFmtId="177" fontId="19" fillId="2" borderId="38" xfId="4" applyNumberFormat="1" applyFill="1" applyBorder="1" applyAlignment="1">
      <alignment horizontal="left" vertical="center" shrinkToFit="1"/>
    </xf>
    <xf numFmtId="0" fontId="43" fillId="0" borderId="15" xfId="8" applyFont="1" applyBorder="1" applyAlignment="1">
      <alignment horizontal="left" vertical="center" shrinkToFit="1"/>
    </xf>
    <xf numFmtId="0" fontId="49" fillId="2" borderId="1" xfId="0" applyFont="1" applyFill="1" applyBorder="1" applyAlignment="1">
      <alignment vertical="center" shrinkToFit="1"/>
    </xf>
    <xf numFmtId="0" fontId="49" fillId="2" borderId="10" xfId="0" applyFont="1" applyFill="1" applyBorder="1" applyAlignment="1">
      <alignment vertical="center" shrinkToFit="1"/>
    </xf>
    <xf numFmtId="0" fontId="49" fillId="2" borderId="17" xfId="0" applyFont="1" applyFill="1" applyBorder="1" applyAlignment="1">
      <alignment horizontal="left" vertical="center" wrapText="1"/>
    </xf>
    <xf numFmtId="0" fontId="22" fillId="0" borderId="0" xfId="0" applyFont="1">
      <alignment vertical="center"/>
    </xf>
    <xf numFmtId="0" fontId="22" fillId="3" borderId="34" xfId="4" applyFont="1" applyFill="1" applyBorder="1" applyAlignment="1">
      <alignment horizontal="center" vertical="center"/>
    </xf>
    <xf numFmtId="0" fontId="22" fillId="3" borderId="35" xfId="4" applyFont="1" applyFill="1" applyBorder="1" applyAlignment="1">
      <alignment horizontal="center" vertical="center"/>
    </xf>
    <xf numFmtId="0" fontId="22" fillId="3" borderId="46" xfId="4" applyFont="1" applyFill="1" applyBorder="1" applyAlignment="1">
      <alignment horizontal="center" vertical="center"/>
    </xf>
    <xf numFmtId="177" fontId="22" fillId="3" borderId="35" xfId="4" applyNumberFormat="1" applyFont="1" applyFill="1" applyBorder="1" applyAlignment="1">
      <alignment horizontal="center" vertical="center" shrinkToFit="1"/>
    </xf>
    <xf numFmtId="177" fontId="22" fillId="3" borderId="36" xfId="4" applyNumberFormat="1" applyFont="1" applyFill="1" applyBorder="1" applyAlignment="1">
      <alignment horizontal="center" vertical="center" shrinkToFit="1"/>
    </xf>
    <xf numFmtId="177" fontId="22" fillId="0" borderId="0" xfId="4" applyNumberFormat="1" applyFont="1">
      <alignment vertical="center"/>
    </xf>
    <xf numFmtId="177" fontId="22" fillId="3" borderId="52" xfId="0" applyNumberFormat="1" applyFont="1" applyFill="1" applyBorder="1" applyAlignment="1">
      <alignment horizontal="center" vertical="center" wrapText="1" shrinkToFit="1"/>
    </xf>
    <xf numFmtId="178" fontId="22" fillId="0" borderId="1" xfId="3" applyNumberFormat="1" applyFont="1" applyFill="1" applyBorder="1" applyAlignment="1">
      <alignment vertical="center" shrinkToFit="1"/>
    </xf>
    <xf numFmtId="178" fontId="22" fillId="0" borderId="31" xfId="3" applyNumberFormat="1" applyFont="1" applyFill="1" applyBorder="1" applyAlignment="1">
      <alignment vertical="center" shrinkToFit="1"/>
    </xf>
    <xf numFmtId="177" fontId="22" fillId="0" borderId="0" xfId="3" applyNumberFormat="1" applyFont="1" applyBorder="1" applyAlignment="1">
      <alignment horizontal="left" vertical="top" shrinkToFit="1"/>
    </xf>
    <xf numFmtId="0" fontId="22" fillId="0" borderId="0" xfId="0" applyFont="1" applyAlignment="1">
      <alignment vertical="center" wrapText="1"/>
    </xf>
    <xf numFmtId="0" fontId="17" fillId="6" borderId="17" xfId="7" applyFont="1" applyFill="1" applyBorder="1" applyAlignment="1">
      <alignment horizontal="center" vertical="center"/>
    </xf>
    <xf numFmtId="4" fontId="17" fillId="6" borderId="80" xfId="7" applyNumberFormat="1" applyFont="1" applyFill="1" applyBorder="1" applyAlignment="1">
      <alignment horizontal="center" vertical="center"/>
    </xf>
    <xf numFmtId="41" fontId="50" fillId="6" borderId="9" xfId="7" applyNumberFormat="1" applyFont="1" applyFill="1" applyBorder="1" applyAlignment="1">
      <alignment horizontal="center" vertical="center" wrapText="1"/>
    </xf>
    <xf numFmtId="0" fontId="17" fillId="0" borderId="45" xfId="7" applyFont="1" applyBorder="1" applyAlignment="1" applyProtection="1">
      <alignment vertical="center" shrinkToFit="1"/>
      <protection locked="0"/>
    </xf>
    <xf numFmtId="0" fontId="17" fillId="0" borderId="53" xfId="7" applyFont="1" applyBorder="1" applyAlignment="1" applyProtection="1">
      <alignment vertical="center" shrinkToFit="1"/>
      <protection locked="0"/>
    </xf>
    <xf numFmtId="177" fontId="22" fillId="6" borderId="99" xfId="7" applyNumberFormat="1" applyFont="1" applyFill="1" applyBorder="1" applyAlignment="1">
      <alignment horizontal="right" shrinkToFit="1"/>
    </xf>
    <xf numFmtId="177" fontId="17" fillId="0" borderId="71" xfId="7" applyNumberFormat="1" applyFont="1" applyBorder="1" applyAlignment="1" applyProtection="1">
      <alignment horizontal="right" shrinkToFit="1"/>
      <protection locked="0"/>
    </xf>
    <xf numFmtId="3" fontId="50" fillId="6" borderId="12" xfId="7" applyNumberFormat="1" applyFont="1" applyFill="1" applyBorder="1" applyAlignment="1">
      <alignment horizontal="right" vertical="center" shrinkToFit="1"/>
    </xf>
    <xf numFmtId="3" fontId="50" fillId="0" borderId="12" xfId="6" applyNumberFormat="1" applyFont="1" applyBorder="1" applyAlignment="1" applyProtection="1">
      <alignment horizontal="right" vertical="center" shrinkToFit="1"/>
      <protection locked="0"/>
    </xf>
    <xf numFmtId="0" fontId="17" fillId="0" borderId="3" xfId="7" applyFont="1" applyBorder="1" applyAlignment="1" applyProtection="1">
      <alignment vertical="center" shrinkToFit="1"/>
      <protection locked="0"/>
    </xf>
    <xf numFmtId="0" fontId="17" fillId="0" borderId="54" xfId="7" applyFont="1" applyBorder="1" applyAlignment="1" applyProtection="1">
      <alignment vertical="center" shrinkToFit="1"/>
      <protection locked="0"/>
    </xf>
    <xf numFmtId="177" fontId="22" fillId="6" borderId="3" xfId="7" applyNumberFormat="1" applyFont="1" applyFill="1" applyBorder="1" applyAlignment="1">
      <alignment horizontal="right" shrinkToFit="1"/>
    </xf>
    <xf numFmtId="177" fontId="17" fillId="0" borderId="24" xfId="7" applyNumberFormat="1" applyFont="1" applyBorder="1" applyAlignment="1" applyProtection="1">
      <alignment horizontal="right" shrinkToFit="1"/>
      <protection locked="0"/>
    </xf>
    <xf numFmtId="3" fontId="50" fillId="6" borderId="97" xfId="7" applyNumberFormat="1" applyFont="1" applyFill="1" applyBorder="1" applyAlignment="1">
      <alignment horizontal="right" vertical="center" shrinkToFit="1"/>
    </xf>
    <xf numFmtId="3" fontId="50" fillId="0" borderId="97" xfId="6" applyNumberFormat="1" applyFont="1" applyBorder="1" applyAlignment="1" applyProtection="1">
      <alignment horizontal="right" vertical="center" shrinkToFit="1"/>
      <protection locked="0"/>
    </xf>
    <xf numFmtId="0" fontId="51" fillId="0" borderId="54" xfId="7" applyFont="1" applyBorder="1" applyAlignment="1" applyProtection="1">
      <alignment vertical="center" shrinkToFit="1"/>
      <protection locked="0"/>
    </xf>
    <xf numFmtId="177" fontId="22" fillId="6" borderId="4" xfId="7" applyNumberFormat="1" applyFont="1" applyFill="1" applyBorder="1" applyAlignment="1">
      <alignment horizontal="right" shrinkToFit="1"/>
    </xf>
    <xf numFmtId="177" fontId="17" fillId="0" borderId="82" xfId="7" applyNumberFormat="1" applyFont="1" applyBorder="1" applyAlignment="1" applyProtection="1">
      <alignment horizontal="right" shrinkToFit="1"/>
      <protection locked="0"/>
    </xf>
    <xf numFmtId="0" fontId="17" fillId="0" borderId="20" xfId="7" applyFont="1" applyBorder="1" applyAlignment="1" applyProtection="1">
      <alignment vertical="center" shrinkToFit="1"/>
      <protection locked="0"/>
    </xf>
    <xf numFmtId="0" fontId="17" fillId="5" borderId="69" xfId="7" applyFont="1" applyFill="1" applyBorder="1" applyAlignment="1" applyProtection="1">
      <alignment vertical="center" shrinkToFit="1"/>
      <protection locked="0"/>
    </xf>
    <xf numFmtId="177" fontId="50" fillId="6" borderId="92" xfId="7" applyNumberFormat="1" applyFont="1" applyFill="1" applyBorder="1" applyAlignment="1">
      <alignment horizontal="right" shrinkToFit="1"/>
    </xf>
    <xf numFmtId="177" fontId="17" fillId="0" borderId="73" xfId="7" applyNumberFormat="1" applyFont="1" applyBorder="1" applyAlignment="1" applyProtection="1">
      <alignment horizontal="right" shrinkToFit="1"/>
      <protection locked="0"/>
    </xf>
    <xf numFmtId="3" fontId="50" fillId="6" borderId="13" xfId="7" applyNumberFormat="1" applyFont="1" applyFill="1" applyBorder="1" applyAlignment="1">
      <alignment horizontal="right" vertical="center" shrinkToFit="1"/>
    </xf>
    <xf numFmtId="3" fontId="50" fillId="0" borderId="13" xfId="6" applyNumberFormat="1" applyFont="1" applyBorder="1" applyAlignment="1" applyProtection="1">
      <alignment horizontal="right" vertical="center" shrinkToFit="1"/>
      <protection locked="0"/>
    </xf>
    <xf numFmtId="3" fontId="18" fillId="6" borderId="77" xfId="7" applyNumberFormat="1" applyFont="1" applyFill="1" applyBorder="1" applyAlignment="1">
      <alignment horizontal="right" vertical="center" shrinkToFit="1"/>
    </xf>
    <xf numFmtId="3" fontId="17" fillId="0" borderId="71" xfId="7" applyNumberFormat="1" applyFont="1" applyBorder="1" applyAlignment="1" applyProtection="1">
      <alignment horizontal="right" shrinkToFit="1"/>
      <protection locked="0"/>
    </xf>
    <xf numFmtId="3" fontId="17" fillId="0" borderId="24" xfId="7" applyNumberFormat="1" applyFont="1" applyBorder="1" applyAlignment="1" applyProtection="1">
      <alignment horizontal="right" shrinkToFit="1"/>
      <protection locked="0"/>
    </xf>
    <xf numFmtId="3" fontId="50" fillId="6" borderId="97" xfId="7" applyNumberFormat="1" applyFont="1" applyFill="1" applyBorder="1" applyAlignment="1">
      <alignment vertical="center" shrinkToFit="1"/>
    </xf>
    <xf numFmtId="3" fontId="50" fillId="0" borderId="97" xfId="6" applyNumberFormat="1" applyFont="1" applyBorder="1" applyAlignment="1" applyProtection="1">
      <alignment vertical="center" shrinkToFit="1"/>
      <protection locked="0"/>
    </xf>
    <xf numFmtId="177" fontId="22" fillId="6" borderId="92" xfId="7" applyNumberFormat="1" applyFont="1" applyFill="1" applyBorder="1" applyAlignment="1">
      <alignment horizontal="right" shrinkToFit="1"/>
    </xf>
    <xf numFmtId="3" fontId="17" fillId="0" borderId="73" xfId="7" applyNumberFormat="1" applyFont="1" applyBorder="1" applyAlignment="1" applyProtection="1">
      <alignment horizontal="right" shrinkToFit="1"/>
      <protection locked="0"/>
    </xf>
    <xf numFmtId="3" fontId="50" fillId="6" borderId="13" xfId="7" applyNumberFormat="1" applyFont="1" applyFill="1" applyBorder="1" applyAlignment="1">
      <alignment vertical="center" shrinkToFit="1"/>
    </xf>
    <xf numFmtId="3" fontId="50" fillId="0" borderId="13" xfId="6" applyNumberFormat="1" applyFont="1" applyBorder="1" applyAlignment="1" applyProtection="1">
      <alignment vertical="center" shrinkToFit="1"/>
      <protection locked="0"/>
    </xf>
    <xf numFmtId="3" fontId="50" fillId="6" borderId="6" xfId="7" applyNumberFormat="1" applyFont="1" applyFill="1" applyBorder="1" applyAlignment="1">
      <alignment vertical="center" shrinkToFit="1"/>
    </xf>
    <xf numFmtId="3" fontId="50" fillId="0" borderId="6" xfId="6" applyNumberFormat="1" applyFont="1" applyBorder="1" applyAlignment="1" applyProtection="1">
      <alignment vertical="center" shrinkToFit="1"/>
      <protection locked="0"/>
    </xf>
    <xf numFmtId="3" fontId="50" fillId="0" borderId="98" xfId="6" applyNumberFormat="1" applyFont="1" applyBorder="1" applyAlignment="1" applyProtection="1">
      <alignment vertical="center" shrinkToFit="1"/>
      <protection locked="0"/>
    </xf>
    <xf numFmtId="4" fontId="17" fillId="6" borderId="28" xfId="7" applyNumberFormat="1" applyFont="1" applyFill="1" applyBorder="1" applyAlignment="1">
      <alignment horizontal="center" vertical="center" shrinkToFit="1"/>
    </xf>
    <xf numFmtId="0" fontId="22" fillId="0" borderId="0" xfId="5" applyAlignment="1">
      <alignment horizontal="right" shrinkToFit="1"/>
    </xf>
    <xf numFmtId="0" fontId="53" fillId="2" borderId="8" xfId="0" applyFont="1" applyFill="1" applyBorder="1" applyAlignment="1">
      <alignment vertical="center" shrinkToFit="1"/>
    </xf>
    <xf numFmtId="0" fontId="53" fillId="2" borderId="9" xfId="0" applyFont="1" applyFill="1" applyBorder="1" applyAlignment="1">
      <alignment vertical="center" shrinkToFit="1"/>
    </xf>
    <xf numFmtId="0" fontId="53" fillId="2" borderId="13" xfId="0" applyFont="1" applyFill="1" applyBorder="1" applyAlignment="1">
      <alignment vertical="center" shrinkToFit="1"/>
    </xf>
    <xf numFmtId="0" fontId="53" fillId="2" borderId="5" xfId="0" applyFont="1" applyFill="1" applyBorder="1" applyAlignment="1">
      <alignment vertical="center" shrinkToFit="1"/>
    </xf>
    <xf numFmtId="186" fontId="53" fillId="0" borderId="89" xfId="0" applyNumberFormat="1" applyFont="1" applyBorder="1" applyAlignment="1" applyProtection="1">
      <alignment horizontal="center" vertical="center"/>
      <protection locked="0"/>
    </xf>
    <xf numFmtId="0" fontId="53" fillId="2" borderId="90" xfId="0" applyFont="1" applyFill="1" applyBorder="1" applyAlignment="1">
      <alignment horizontal="center" vertical="center"/>
    </xf>
    <xf numFmtId="0" fontId="53" fillId="7" borderId="21" xfId="0" applyFont="1" applyFill="1" applyBorder="1" applyAlignment="1" applyProtection="1">
      <alignment horizontal="left" vertical="center" wrapText="1"/>
      <protection locked="0"/>
    </xf>
    <xf numFmtId="0" fontId="53" fillId="2" borderId="5" xfId="0" applyFont="1" applyFill="1" applyBorder="1" applyAlignment="1">
      <alignment horizontal="left" vertical="center"/>
    </xf>
    <xf numFmtId="0" fontId="53" fillId="2" borderId="17" xfId="0" applyFont="1" applyFill="1" applyBorder="1" applyAlignment="1">
      <alignment horizontal="left" vertical="center" shrinkToFit="1"/>
    </xf>
    <xf numFmtId="0" fontId="53" fillId="7" borderId="81" xfId="0" applyFont="1" applyFill="1" applyBorder="1" applyAlignment="1" applyProtection="1">
      <alignment horizontal="left" vertical="center" shrinkToFit="1"/>
      <protection locked="0"/>
    </xf>
    <xf numFmtId="181" fontId="53" fillId="2" borderId="17" xfId="0" applyNumberFormat="1" applyFont="1" applyFill="1" applyBorder="1" applyAlignment="1">
      <alignment horizontal="center" vertical="center" wrapText="1"/>
    </xf>
    <xf numFmtId="181" fontId="53" fillId="2" borderId="28" xfId="0" applyNumberFormat="1" applyFont="1" applyFill="1" applyBorder="1" applyAlignment="1">
      <alignment horizontal="center" vertical="center"/>
    </xf>
    <xf numFmtId="181" fontId="53" fillId="2" borderId="51" xfId="0" applyNumberFormat="1" applyFont="1" applyFill="1" applyBorder="1" applyAlignment="1">
      <alignment horizontal="left" vertical="center" wrapText="1"/>
    </xf>
    <xf numFmtId="38" fontId="27" fillId="2" borderId="17" xfId="2" applyFont="1" applyFill="1" applyBorder="1" applyAlignment="1">
      <alignment vertical="center" shrinkToFit="1"/>
    </xf>
    <xf numFmtId="0" fontId="27" fillId="2" borderId="55" xfId="0" applyFont="1" applyFill="1" applyBorder="1" applyAlignment="1">
      <alignment horizontal="center" vertical="center"/>
    </xf>
    <xf numFmtId="0" fontId="27" fillId="2" borderId="38" xfId="4" applyFont="1" applyFill="1" applyBorder="1" applyAlignment="1">
      <alignment horizontal="center" vertical="center" shrinkToFit="1"/>
    </xf>
    <xf numFmtId="177" fontId="27" fillId="2" borderId="29" xfId="4" applyNumberFormat="1" applyFont="1" applyFill="1" applyBorder="1" applyAlignment="1">
      <alignment horizontal="right" vertical="top" shrinkToFit="1"/>
    </xf>
    <xf numFmtId="38" fontId="30" fillId="3" borderId="43" xfId="2" applyFont="1" applyFill="1" applyBorder="1" applyAlignment="1">
      <alignment vertical="center" shrinkToFit="1"/>
    </xf>
    <xf numFmtId="38" fontId="27" fillId="2" borderId="41" xfId="2" applyFont="1" applyFill="1" applyBorder="1" applyAlignment="1">
      <alignment vertical="center" shrinkToFit="1"/>
    </xf>
    <xf numFmtId="0" fontId="27" fillId="2" borderId="18" xfId="4" applyFont="1" applyFill="1" applyBorder="1" applyAlignment="1">
      <alignment horizontal="left" vertical="center"/>
    </xf>
    <xf numFmtId="0" fontId="55" fillId="2" borderId="37" xfId="4" applyFont="1" applyFill="1" applyBorder="1" applyAlignment="1">
      <alignment horizontal="left" vertical="center"/>
    </xf>
    <xf numFmtId="0" fontId="55" fillId="2" borderId="37" xfId="4" applyFont="1" applyFill="1" applyBorder="1">
      <alignment vertical="center"/>
    </xf>
    <xf numFmtId="0" fontId="27" fillId="7" borderId="2" xfId="0" applyFont="1" applyFill="1" applyBorder="1" applyAlignment="1" applyProtection="1">
      <alignment vertical="center" shrinkToFit="1"/>
      <protection locked="0"/>
    </xf>
    <xf numFmtId="177" fontId="27" fillId="0" borderId="57" xfId="0" applyNumberFormat="1" applyFont="1" applyBorder="1" applyAlignment="1" applyProtection="1">
      <alignment vertical="center" shrinkToFit="1"/>
      <protection locked="0"/>
    </xf>
    <xf numFmtId="177" fontId="27" fillId="7" borderId="86" xfId="0" applyNumberFormat="1" applyFont="1" applyFill="1" applyBorder="1" applyAlignment="1" applyProtection="1">
      <alignment horizontal="center" vertical="center" shrinkToFit="1"/>
      <protection locked="0"/>
    </xf>
    <xf numFmtId="0" fontId="27" fillId="7" borderId="3" xfId="0" applyFont="1" applyFill="1" applyBorder="1" applyAlignment="1" applyProtection="1">
      <alignment vertical="center" shrinkToFit="1"/>
      <protection locked="0"/>
    </xf>
    <xf numFmtId="177" fontId="27" fillId="0" borderId="24" xfId="0" applyNumberFormat="1" applyFont="1" applyBorder="1" applyAlignment="1" applyProtection="1">
      <alignment vertical="center" shrinkToFit="1"/>
      <protection locked="0"/>
    </xf>
    <xf numFmtId="177" fontId="27" fillId="7" borderId="24" xfId="0" applyNumberFormat="1" applyFont="1" applyFill="1" applyBorder="1" applyAlignment="1" applyProtection="1">
      <alignment horizontal="center" vertical="center" shrinkToFit="1"/>
      <protection locked="0"/>
    </xf>
    <xf numFmtId="0" fontId="27" fillId="7" borderId="92" xfId="0" applyFont="1" applyFill="1" applyBorder="1" applyAlignment="1" applyProtection="1">
      <alignment vertical="center" shrinkToFit="1"/>
      <protection locked="0"/>
    </xf>
    <xf numFmtId="177" fontId="27" fillId="7" borderId="73" xfId="0" applyNumberFormat="1" applyFont="1" applyFill="1" applyBorder="1" applyAlignment="1" applyProtection="1">
      <alignment horizontal="center" vertical="center" shrinkToFit="1"/>
      <protection locked="0"/>
    </xf>
    <xf numFmtId="0" fontId="30" fillId="2" borderId="38" xfId="0" applyFont="1" applyFill="1" applyBorder="1" applyAlignment="1">
      <alignment vertical="center" shrinkToFit="1"/>
    </xf>
    <xf numFmtId="0" fontId="30" fillId="2" borderId="47" xfId="0" applyFont="1" applyFill="1" applyBorder="1" applyAlignment="1">
      <alignment vertical="center" shrinkToFit="1"/>
    </xf>
    <xf numFmtId="0" fontId="30" fillId="2" borderId="47" xfId="0" applyFont="1" applyFill="1" applyBorder="1" applyAlignment="1">
      <alignment horizontal="right" vertical="center" shrinkToFit="1"/>
    </xf>
    <xf numFmtId="0" fontId="30" fillId="2" borderId="51" xfId="0" applyFont="1" applyFill="1" applyBorder="1" applyAlignment="1">
      <alignment vertical="center" shrinkToFit="1"/>
    </xf>
    <xf numFmtId="177" fontId="27" fillId="2" borderId="86" xfId="0" applyNumberFormat="1" applyFont="1" applyFill="1" applyBorder="1" applyAlignment="1">
      <alignment horizontal="center" vertical="center" shrinkToFit="1"/>
    </xf>
    <xf numFmtId="177" fontId="27" fillId="2" borderId="24" xfId="0" applyNumberFormat="1" applyFont="1" applyFill="1" applyBorder="1" applyAlignment="1">
      <alignment horizontal="center" vertical="center" shrinkToFit="1"/>
    </xf>
    <xf numFmtId="177" fontId="27" fillId="2" borderId="57" xfId="0" applyNumberFormat="1" applyFont="1" applyFill="1" applyBorder="1" applyAlignment="1">
      <alignment horizontal="center" vertical="center" shrinkToFit="1"/>
    </xf>
    <xf numFmtId="0" fontId="54" fillId="2" borderId="37" xfId="0" applyFont="1" applyFill="1" applyBorder="1">
      <alignment vertical="center"/>
    </xf>
    <xf numFmtId="0" fontId="27" fillId="3" borderId="1" xfId="4" applyFont="1" applyFill="1" applyBorder="1">
      <alignment vertical="center"/>
    </xf>
    <xf numFmtId="0" fontId="27" fillId="3" borderId="30" xfId="4" applyFont="1" applyFill="1" applyBorder="1">
      <alignment vertical="center"/>
    </xf>
    <xf numFmtId="0" fontId="27" fillId="3" borderId="67" xfId="4" applyFont="1" applyFill="1" applyBorder="1">
      <alignment vertical="center"/>
    </xf>
    <xf numFmtId="178" fontId="30" fillId="3" borderId="62" xfId="4" applyNumberFormat="1" applyFont="1" applyFill="1" applyBorder="1" applyAlignment="1">
      <alignment vertical="center" shrinkToFit="1"/>
    </xf>
    <xf numFmtId="0" fontId="27" fillId="3" borderId="31" xfId="4" applyFont="1" applyFill="1" applyBorder="1">
      <alignment vertical="center"/>
    </xf>
    <xf numFmtId="0" fontId="27" fillId="4" borderId="37" xfId="4" applyFont="1" applyFill="1" applyBorder="1" applyAlignment="1">
      <alignment horizontal="left" vertical="center"/>
    </xf>
    <xf numFmtId="0" fontId="27" fillId="4" borderId="38" xfId="4" applyFont="1" applyFill="1" applyBorder="1" applyAlignment="1">
      <alignment horizontal="left" vertical="center"/>
    </xf>
    <xf numFmtId="0" fontId="27" fillId="4" borderId="68" xfId="4" applyFont="1" applyFill="1" applyBorder="1" applyAlignment="1">
      <alignment horizontal="left" vertical="center"/>
    </xf>
    <xf numFmtId="178" fontId="30" fillId="4" borderId="61" xfId="3" applyNumberFormat="1" applyFont="1" applyFill="1" applyBorder="1" applyAlignment="1">
      <alignment vertical="center" shrinkToFit="1"/>
    </xf>
    <xf numFmtId="0" fontId="27" fillId="4" borderId="32" xfId="4" applyFont="1" applyFill="1" applyBorder="1">
      <alignment vertical="center"/>
    </xf>
    <xf numFmtId="178" fontId="27" fillId="2" borderId="63" xfId="3" applyNumberFormat="1" applyFont="1" applyFill="1" applyBorder="1" applyAlignment="1">
      <alignment vertical="center" shrinkToFit="1"/>
    </xf>
    <xf numFmtId="178" fontId="27" fillId="2" borderId="64" xfId="3" applyNumberFormat="1" applyFont="1" applyFill="1" applyBorder="1" applyAlignment="1">
      <alignment vertical="center" shrinkToFit="1"/>
    </xf>
    <xf numFmtId="0" fontId="27" fillId="4" borderId="11" xfId="4" applyFont="1" applyFill="1" applyBorder="1">
      <alignment vertical="center"/>
    </xf>
    <xf numFmtId="0" fontId="27" fillId="4" borderId="61" xfId="4" applyFont="1" applyFill="1" applyBorder="1">
      <alignment vertical="center"/>
    </xf>
    <xf numFmtId="178" fontId="27" fillId="4" borderId="65" xfId="3" applyNumberFormat="1" applyFont="1" applyFill="1" applyBorder="1" applyAlignment="1">
      <alignment vertical="center" shrinkToFit="1"/>
    </xf>
    <xf numFmtId="178" fontId="27" fillId="4" borderId="66" xfId="3" applyNumberFormat="1" applyFont="1" applyFill="1" applyBorder="1" applyAlignment="1">
      <alignment vertical="center" shrinkToFit="1"/>
    </xf>
    <xf numFmtId="178" fontId="27" fillId="2" borderId="47" xfId="3" applyNumberFormat="1" applyFont="1" applyFill="1" applyBorder="1" applyAlignment="1">
      <alignment vertical="center" shrinkToFit="1"/>
    </xf>
    <xf numFmtId="178" fontId="27" fillId="2" borderId="15" xfId="3" applyNumberFormat="1" applyFont="1" applyFill="1" applyBorder="1" applyAlignment="1">
      <alignment vertical="center" shrinkToFit="1"/>
    </xf>
    <xf numFmtId="0" fontId="27" fillId="3" borderId="33" xfId="4" applyFont="1" applyFill="1" applyBorder="1">
      <alignment vertical="center"/>
    </xf>
    <xf numFmtId="178" fontId="30" fillId="4" borderId="51" xfId="3" applyNumberFormat="1" applyFont="1" applyFill="1" applyBorder="1" applyAlignment="1">
      <alignment vertical="center" shrinkToFit="1"/>
    </xf>
    <xf numFmtId="178" fontId="27" fillId="2" borderId="59" xfId="3" applyNumberFormat="1" applyFont="1" applyFill="1" applyBorder="1" applyAlignment="1">
      <alignment vertical="center" shrinkToFit="1"/>
    </xf>
    <xf numFmtId="178" fontId="27" fillId="2" borderId="60" xfId="3" applyNumberFormat="1" applyFont="1" applyFill="1" applyBorder="1" applyAlignment="1">
      <alignment vertical="center" shrinkToFit="1"/>
    </xf>
    <xf numFmtId="178" fontId="30" fillId="4" borderId="60" xfId="3" applyNumberFormat="1" applyFont="1" applyFill="1" applyBorder="1" applyAlignment="1">
      <alignment vertical="center" shrinkToFit="1"/>
    </xf>
    <xf numFmtId="178" fontId="30" fillId="4" borderId="79" xfId="3" applyNumberFormat="1" applyFont="1" applyFill="1" applyBorder="1" applyAlignment="1">
      <alignment vertical="center" shrinkToFit="1"/>
    </xf>
    <xf numFmtId="177" fontId="27" fillId="2" borderId="9" xfId="0" applyNumberFormat="1" applyFont="1" applyFill="1" applyBorder="1" applyAlignment="1">
      <alignment horizontal="center" vertical="center" shrinkToFit="1"/>
    </xf>
    <xf numFmtId="0" fontId="27" fillId="0" borderId="32" xfId="0" applyFont="1" applyBorder="1" applyAlignment="1">
      <alignment vertical="center" shrinkToFit="1"/>
    </xf>
    <xf numFmtId="0" fontId="27" fillId="0" borderId="0" xfId="0" applyFont="1" applyAlignment="1">
      <alignment vertical="center" shrinkToFit="1"/>
    </xf>
    <xf numFmtId="0" fontId="27" fillId="0" borderId="0" xfId="0" applyFont="1" applyAlignment="1">
      <alignment horizontal="left" vertical="center" shrinkToFit="1"/>
    </xf>
    <xf numFmtId="3" fontId="34" fillId="0" borderId="9" xfId="5" applyNumberFormat="1" applyFont="1" applyBorder="1" applyAlignment="1">
      <alignment shrinkToFit="1"/>
    </xf>
    <xf numFmtId="187" fontId="44" fillId="5" borderId="9" xfId="8" applyNumberFormat="1" applyFont="1" applyFill="1" applyBorder="1" applyAlignment="1">
      <alignment horizontal="center" vertical="center" shrinkToFit="1"/>
    </xf>
    <xf numFmtId="0" fontId="0" fillId="0" borderId="0" xfId="0" applyAlignment="1">
      <alignment horizontal="center" vertical="center"/>
    </xf>
    <xf numFmtId="0" fontId="27" fillId="6" borderId="70" xfId="0" applyFont="1" applyFill="1" applyBorder="1" applyAlignment="1">
      <alignment vertical="center" shrinkToFit="1"/>
    </xf>
    <xf numFmtId="0" fontId="53" fillId="6" borderId="61" xfId="0" applyFont="1" applyFill="1" applyBorder="1" applyAlignment="1">
      <alignment vertical="center" shrinkToFit="1"/>
    </xf>
    <xf numFmtId="0" fontId="27" fillId="6" borderId="61" xfId="0" applyFont="1" applyFill="1" applyBorder="1" applyAlignment="1">
      <alignment vertical="center" shrinkToFit="1"/>
    </xf>
    <xf numFmtId="0" fontId="27" fillId="6" borderId="68" xfId="0" applyFont="1" applyFill="1" applyBorder="1" applyAlignment="1">
      <alignment vertical="center" shrinkToFit="1"/>
    </xf>
    <xf numFmtId="0" fontId="53" fillId="2" borderId="123" xfId="0" applyFont="1" applyFill="1" applyBorder="1" applyAlignment="1">
      <alignment vertical="center" shrinkToFit="1"/>
    </xf>
    <xf numFmtId="180" fontId="53" fillId="2" borderId="107" xfId="0" applyNumberFormat="1" applyFont="1" applyFill="1" applyBorder="1">
      <alignment vertical="center"/>
    </xf>
    <xf numFmtId="180" fontId="53" fillId="2" borderId="75" xfId="0" applyNumberFormat="1" applyFont="1" applyFill="1" applyBorder="1">
      <alignment vertical="center"/>
    </xf>
    <xf numFmtId="180" fontId="53" fillId="2" borderId="43" xfId="0" applyNumberFormat="1" applyFont="1" applyFill="1" applyBorder="1">
      <alignment vertical="center"/>
    </xf>
    <xf numFmtId="0" fontId="29" fillId="2" borderId="53" xfId="0" applyFont="1" applyFill="1" applyBorder="1">
      <alignment vertical="center"/>
    </xf>
    <xf numFmtId="0" fontId="29" fillId="2" borderId="116" xfId="0" applyFont="1" applyFill="1" applyBorder="1">
      <alignment vertical="center"/>
    </xf>
    <xf numFmtId="0" fontId="29" fillId="2" borderId="117" xfId="0" applyFont="1" applyFill="1" applyBorder="1">
      <alignment vertical="center"/>
    </xf>
    <xf numFmtId="0" fontId="53" fillId="2" borderId="17" xfId="0" applyFont="1" applyFill="1" applyBorder="1" applyAlignment="1">
      <alignment horizontal="left" vertical="center" wrapText="1"/>
    </xf>
    <xf numFmtId="0" fontId="53" fillId="7" borderId="80" xfId="0" applyFont="1" applyFill="1" applyBorder="1" applyAlignment="1" applyProtection="1">
      <alignment horizontal="center" vertical="center"/>
      <protection locked="0"/>
    </xf>
    <xf numFmtId="0" fontId="53" fillId="6" borderId="17" xfId="0" applyFont="1" applyFill="1" applyBorder="1" applyAlignment="1">
      <alignment horizontal="left" vertical="center"/>
    </xf>
    <xf numFmtId="0" fontId="57" fillId="0" borderId="0" xfId="0" applyFont="1" applyAlignment="1">
      <alignment vertical="top" wrapText="1"/>
    </xf>
    <xf numFmtId="0" fontId="53" fillId="6" borderId="47" xfId="0" applyFont="1" applyFill="1" applyBorder="1" applyAlignment="1">
      <alignment vertical="center" shrinkToFit="1"/>
    </xf>
    <xf numFmtId="177" fontId="57" fillId="0" borderId="0" xfId="4" applyNumberFormat="1" applyFont="1">
      <alignment vertical="center"/>
    </xf>
    <xf numFmtId="177" fontId="57" fillId="0" borderId="0" xfId="0" applyNumberFormat="1" applyFont="1">
      <alignment vertical="center"/>
    </xf>
    <xf numFmtId="0" fontId="0" fillId="2" borderId="77" xfId="0" applyFill="1" applyBorder="1">
      <alignment vertical="center"/>
    </xf>
    <xf numFmtId="0" fontId="0" fillId="0" borderId="32" xfId="0" applyBorder="1">
      <alignment vertical="center"/>
    </xf>
    <xf numFmtId="0" fontId="0" fillId="0" borderId="78" xfId="0" applyBorder="1" applyAlignment="1">
      <alignment vertical="center" shrinkToFit="1"/>
    </xf>
    <xf numFmtId="0" fontId="0" fillId="0" borderId="140" xfId="0" applyBorder="1" applyAlignment="1">
      <alignment vertical="center" shrinkToFit="1"/>
    </xf>
    <xf numFmtId="0" fontId="0" fillId="9" borderId="141" xfId="0" applyFill="1" applyBorder="1">
      <alignment vertical="center"/>
    </xf>
    <xf numFmtId="0" fontId="0" fillId="0" borderId="0" xfId="0" applyAlignment="1">
      <alignment horizontal="right" vertical="center"/>
    </xf>
    <xf numFmtId="0" fontId="25" fillId="0" borderId="6" xfId="0" applyFont="1" applyBorder="1" applyAlignment="1">
      <alignment vertical="center" shrinkToFit="1"/>
    </xf>
    <xf numFmtId="0" fontId="25" fillId="0" borderId="142" xfId="0" applyFont="1" applyBorder="1" applyAlignment="1">
      <alignment vertical="center" shrinkToFit="1"/>
    </xf>
    <xf numFmtId="0" fontId="0" fillId="0" borderId="6" xfId="0" applyBorder="1">
      <alignment vertical="center"/>
    </xf>
    <xf numFmtId="0" fontId="25" fillId="0" borderId="97" xfId="0" applyFont="1" applyBorder="1" applyAlignment="1">
      <alignment vertical="center" shrinkToFit="1"/>
    </xf>
    <xf numFmtId="0" fontId="25" fillId="0" borderId="143" xfId="0" applyFont="1" applyBorder="1" applyAlignment="1">
      <alignment vertical="center" shrinkToFit="1"/>
    </xf>
    <xf numFmtId="0" fontId="0" fillId="0" borderId="97" xfId="0" applyBorder="1">
      <alignment vertical="center"/>
    </xf>
    <xf numFmtId="0" fontId="25" fillId="9" borderId="97" xfId="0" applyFont="1" applyFill="1" applyBorder="1" applyAlignment="1">
      <alignment horizontal="center" vertical="center" shrinkToFit="1"/>
    </xf>
    <xf numFmtId="0" fontId="25" fillId="0" borderId="13" xfId="0" applyFont="1" applyBorder="1" applyAlignment="1">
      <alignment vertical="center" shrinkToFit="1"/>
    </xf>
    <xf numFmtId="0" fontId="25" fillId="0" borderId="144" xfId="0" applyFont="1" applyBorder="1" applyAlignment="1">
      <alignment vertical="center" shrinkToFit="1"/>
    </xf>
    <xf numFmtId="0" fontId="0" fillId="8" borderId="13" xfId="0" applyFill="1" applyBorder="1">
      <alignment vertical="center"/>
    </xf>
    <xf numFmtId="0" fontId="0" fillId="0" borderId="12" xfId="0" applyBorder="1">
      <alignment vertical="center"/>
    </xf>
    <xf numFmtId="0" fontId="0" fillId="0" borderId="145" xfId="0" applyBorder="1">
      <alignment vertical="center"/>
    </xf>
    <xf numFmtId="0" fontId="25" fillId="9" borderId="12" xfId="0" applyFont="1" applyFill="1" applyBorder="1" applyAlignment="1">
      <alignment horizontal="center" vertical="center" shrinkToFit="1"/>
    </xf>
    <xf numFmtId="0" fontId="0" fillId="0" borderId="143" xfId="0" applyBorder="1">
      <alignment vertical="center"/>
    </xf>
    <xf numFmtId="14" fontId="0" fillId="0" borderId="97" xfId="0" applyNumberFormat="1" applyBorder="1">
      <alignment vertical="center"/>
    </xf>
    <xf numFmtId="0" fontId="21" fillId="0" borderId="0" xfId="0" applyFont="1">
      <alignment vertical="center"/>
    </xf>
    <xf numFmtId="0" fontId="0" fillId="0" borderId="13" xfId="0" applyBorder="1">
      <alignment vertical="center"/>
    </xf>
    <xf numFmtId="0" fontId="0" fillId="0" borderId="144" xfId="0" applyBorder="1">
      <alignment vertical="center"/>
    </xf>
    <xf numFmtId="0" fontId="25" fillId="9" borderId="13" xfId="0" applyFont="1" applyFill="1" applyBorder="1" applyAlignment="1">
      <alignment horizontal="center" vertical="center" shrinkToFit="1"/>
    </xf>
    <xf numFmtId="14" fontId="0" fillId="0" borderId="13" xfId="0" applyNumberFormat="1" applyBorder="1">
      <alignment vertical="center"/>
    </xf>
    <xf numFmtId="0" fontId="0" fillId="0" borderId="97" xfId="0" applyBorder="1" applyAlignment="1">
      <alignment vertical="center" wrapText="1"/>
    </xf>
    <xf numFmtId="0" fontId="0" fillId="0" borderId="97" xfId="0" applyBorder="1" applyAlignment="1">
      <alignment vertical="center" wrapText="1" shrinkToFit="1"/>
    </xf>
    <xf numFmtId="0" fontId="25" fillId="0" borderId="97" xfId="0" applyFont="1" applyBorder="1" applyAlignment="1">
      <alignment vertical="center" wrapText="1" shrinkToFit="1"/>
    </xf>
    <xf numFmtId="0" fontId="25" fillId="0" borderId="13" xfId="0" applyFont="1" applyBorder="1" applyAlignment="1">
      <alignment vertical="center" wrapText="1" shrinkToFit="1"/>
    </xf>
    <xf numFmtId="0" fontId="25" fillId="0" borderId="12" xfId="0" applyFont="1" applyBorder="1" applyAlignment="1">
      <alignment vertical="center" shrinkToFit="1"/>
    </xf>
    <xf numFmtId="14" fontId="0" fillId="0" borderId="12" xfId="0" applyNumberFormat="1" applyBorder="1">
      <alignment vertical="center"/>
    </xf>
    <xf numFmtId="0" fontId="0" fillId="8" borderId="97" xfId="0" applyFill="1" applyBorder="1">
      <alignment vertical="center"/>
    </xf>
    <xf numFmtId="0" fontId="25" fillId="0" borderId="145" xfId="0" applyFont="1" applyBorder="1" applyAlignment="1">
      <alignment vertical="center" shrinkToFit="1"/>
    </xf>
    <xf numFmtId="0" fontId="0" fillId="0" borderId="98" xfId="0" applyBorder="1">
      <alignment vertical="center"/>
    </xf>
    <xf numFmtId="0" fontId="0" fillId="0" borderId="146" xfId="0" applyBorder="1">
      <alignment vertical="center"/>
    </xf>
    <xf numFmtId="0" fontId="25" fillId="9" borderId="98" xfId="0" applyFont="1" applyFill="1" applyBorder="1" applyAlignment="1">
      <alignment horizontal="center" vertical="center" shrinkToFit="1"/>
    </xf>
    <xf numFmtId="14" fontId="0" fillId="0" borderId="98" xfId="0" applyNumberFormat="1" applyBorder="1">
      <alignment vertical="center"/>
    </xf>
    <xf numFmtId="0" fontId="0" fillId="8" borderId="12" xfId="0" applyFill="1" applyBorder="1">
      <alignment vertical="center"/>
    </xf>
    <xf numFmtId="0" fontId="25" fillId="0" borderId="137" xfId="0" applyFont="1" applyBorder="1" applyAlignment="1">
      <alignment vertical="center" shrinkToFit="1"/>
    </xf>
    <xf numFmtId="0" fontId="25" fillId="0" borderId="147" xfId="0" applyFont="1" applyBorder="1" applyAlignment="1">
      <alignment vertical="center" shrinkToFit="1"/>
    </xf>
    <xf numFmtId="0" fontId="25" fillId="9" borderId="137" xfId="0" applyFont="1" applyFill="1" applyBorder="1" applyAlignment="1">
      <alignment horizontal="center" vertical="center" shrinkToFit="1"/>
    </xf>
    <xf numFmtId="0" fontId="0" fillId="0" borderId="137" xfId="0" applyBorder="1">
      <alignment vertical="center"/>
    </xf>
    <xf numFmtId="0" fontId="25" fillId="0" borderId="148" xfId="0" applyFont="1" applyBorder="1" applyAlignment="1">
      <alignment vertical="center" shrinkToFit="1"/>
    </xf>
    <xf numFmtId="0" fontId="25" fillId="0" borderId="149" xfId="0" applyFont="1" applyBorder="1" applyAlignment="1">
      <alignment vertical="center" shrinkToFit="1"/>
    </xf>
    <xf numFmtId="0" fontId="25" fillId="9" borderId="10" xfId="0" applyFont="1" applyFill="1" applyBorder="1" applyAlignment="1">
      <alignment horizontal="center" vertical="center" shrinkToFit="1"/>
    </xf>
    <xf numFmtId="0" fontId="0" fillId="9" borderId="120" xfId="0" applyFill="1" applyBorder="1">
      <alignment vertical="center"/>
    </xf>
    <xf numFmtId="0" fontId="25" fillId="0" borderId="150" xfId="0" applyFont="1" applyBorder="1" applyAlignment="1">
      <alignment vertical="center" shrinkToFit="1"/>
    </xf>
    <xf numFmtId="0" fontId="0" fillId="9" borderId="151" xfId="0" applyFill="1" applyBorder="1">
      <alignment vertical="center"/>
    </xf>
    <xf numFmtId="0" fontId="25" fillId="0" borderId="152" xfId="0" applyFont="1" applyBorder="1" applyAlignment="1">
      <alignment vertical="center" shrinkToFit="1"/>
    </xf>
    <xf numFmtId="0" fontId="0" fillId="9" borderId="153" xfId="0" applyFill="1" applyBorder="1">
      <alignment vertical="center"/>
    </xf>
    <xf numFmtId="0" fontId="35" fillId="0" borderId="0" xfId="0" applyFont="1" applyAlignment="1">
      <alignment horizontal="center" vertical="center"/>
    </xf>
    <xf numFmtId="0" fontId="0" fillId="2" borderId="77" xfId="0" applyFill="1" applyBorder="1" applyAlignment="1">
      <alignment horizontal="center" vertical="center" shrinkToFit="1"/>
    </xf>
    <xf numFmtId="0" fontId="0" fillId="0" borderId="140" xfId="0" applyBorder="1" applyAlignment="1">
      <alignment horizontal="center" vertical="center" shrinkToFit="1"/>
    </xf>
    <xf numFmtId="0" fontId="25" fillId="9" borderId="6" xfId="0" applyFont="1" applyFill="1" applyBorder="1" applyAlignment="1">
      <alignment horizontal="center" vertical="center" shrinkToFit="1"/>
    </xf>
    <xf numFmtId="0" fontId="0" fillId="9" borderId="97" xfId="0" applyFill="1" applyBorder="1" applyAlignment="1">
      <alignment horizontal="center" vertical="center" shrinkToFit="1"/>
    </xf>
    <xf numFmtId="0" fontId="0" fillId="9" borderId="13" xfId="0" applyFill="1" applyBorder="1" applyAlignment="1">
      <alignment horizontal="center" vertical="center" shrinkToFit="1"/>
    </xf>
    <xf numFmtId="0" fontId="0" fillId="9" borderId="12" xfId="0" applyFill="1" applyBorder="1" applyAlignment="1">
      <alignment horizontal="center" vertical="center" shrinkToFit="1"/>
    </xf>
    <xf numFmtId="14" fontId="0" fillId="9" borderId="97" xfId="0" applyNumberFormat="1" applyFill="1" applyBorder="1" applyAlignment="1">
      <alignment horizontal="center" vertical="center" shrinkToFit="1"/>
    </xf>
    <xf numFmtId="49" fontId="25" fillId="9" borderId="97" xfId="0" applyNumberFormat="1" applyFont="1" applyFill="1" applyBorder="1" applyAlignment="1">
      <alignment horizontal="center" vertical="center" shrinkToFit="1"/>
    </xf>
    <xf numFmtId="0" fontId="53" fillId="0" borderId="81" xfId="0" applyFont="1" applyBorder="1" applyAlignment="1" applyProtection="1">
      <alignment horizontal="left" vertical="center" shrinkToFit="1"/>
      <protection locked="0"/>
    </xf>
    <xf numFmtId="0" fontId="27" fillId="7" borderId="91" xfId="4" applyFont="1" applyFill="1" applyBorder="1" applyAlignment="1" applyProtection="1">
      <alignment horizontal="center" vertical="center" shrinkToFit="1"/>
      <protection locked="0"/>
    </xf>
    <xf numFmtId="0" fontId="27" fillId="7" borderId="19" xfId="4" applyFont="1" applyFill="1" applyBorder="1" applyAlignment="1" applyProtection="1">
      <alignment horizontal="center" vertical="center" shrinkToFit="1"/>
      <protection locked="0"/>
    </xf>
    <xf numFmtId="177" fontId="27" fillId="2" borderId="47" xfId="4" applyNumberFormat="1" applyFont="1" applyFill="1" applyBorder="1" applyAlignment="1">
      <alignment horizontal="center" vertical="center" shrinkToFit="1"/>
    </xf>
    <xf numFmtId="0" fontId="27" fillId="7" borderId="21" xfId="4" applyFont="1" applyFill="1" applyBorder="1" applyAlignment="1" applyProtection="1">
      <alignment horizontal="center" vertical="center" shrinkToFit="1"/>
      <protection locked="0"/>
    </xf>
    <xf numFmtId="0" fontId="27" fillId="7" borderId="86" xfId="4" applyFont="1" applyFill="1" applyBorder="1" applyAlignment="1" applyProtection="1">
      <alignment horizontal="center" vertical="center" shrinkToFit="1"/>
      <protection locked="0"/>
    </xf>
    <xf numFmtId="0" fontId="27" fillId="7" borderId="24" xfId="4" applyFont="1" applyFill="1" applyBorder="1" applyAlignment="1" applyProtection="1">
      <alignment horizontal="center" vertical="center" shrinkToFit="1"/>
      <protection locked="0"/>
    </xf>
    <xf numFmtId="0" fontId="27" fillId="2" borderId="38" xfId="4" applyFont="1" applyFill="1" applyBorder="1" applyAlignment="1">
      <alignment horizontal="left" vertical="center" shrinkToFit="1"/>
    </xf>
    <xf numFmtId="177" fontId="27" fillId="0" borderId="53" xfId="4" applyNumberFormat="1" applyFont="1" applyBorder="1" applyAlignment="1" applyProtection="1">
      <alignment horizontal="right" vertical="center" shrinkToFit="1"/>
      <protection locked="0"/>
    </xf>
    <xf numFmtId="177" fontId="27" fillId="0" borderId="54" xfId="4" applyNumberFormat="1" applyFont="1" applyBorder="1" applyAlignment="1" applyProtection="1">
      <alignment horizontal="right" vertical="center" shrinkToFit="1"/>
      <protection locked="0"/>
    </xf>
    <xf numFmtId="177" fontId="27" fillId="0" borderId="69" xfId="4" applyNumberFormat="1" applyFont="1" applyBorder="1" applyAlignment="1" applyProtection="1">
      <alignment horizontal="right" vertical="center" shrinkToFit="1"/>
      <protection locked="0"/>
    </xf>
    <xf numFmtId="177" fontId="27" fillId="2" borderId="38" xfId="4" applyNumberFormat="1" applyFont="1" applyFill="1" applyBorder="1" applyAlignment="1">
      <alignment horizontal="right" vertical="center" shrinkToFit="1"/>
    </xf>
    <xf numFmtId="177" fontId="27" fillId="0" borderId="94" xfId="4" applyNumberFormat="1" applyFont="1" applyBorder="1" applyAlignment="1" applyProtection="1">
      <alignment horizontal="right" vertical="center" shrinkToFit="1"/>
      <protection locked="0"/>
    </xf>
    <xf numFmtId="177" fontId="27" fillId="0" borderId="95" xfId="4" applyNumberFormat="1" applyFont="1" applyBorder="1" applyAlignment="1" applyProtection="1">
      <alignment horizontal="right" vertical="center" shrinkToFit="1"/>
      <protection locked="0"/>
    </xf>
    <xf numFmtId="177" fontId="27" fillId="0" borderId="96" xfId="4" applyNumberFormat="1" applyFont="1" applyBorder="1" applyAlignment="1" applyProtection="1">
      <alignment horizontal="right" vertical="center" shrinkToFit="1"/>
      <protection locked="0"/>
    </xf>
    <xf numFmtId="41" fontId="50" fillId="6" borderId="9" xfId="7" applyNumberFormat="1" applyFont="1" applyFill="1" applyBorder="1" applyAlignment="1">
      <alignment horizontal="center" vertical="center" wrapText="1" shrinkToFit="1"/>
    </xf>
    <xf numFmtId="3" fontId="58" fillId="6" borderId="9" xfId="6" applyNumberFormat="1" applyFont="1" applyFill="1" applyBorder="1" applyAlignment="1">
      <alignment horizontal="center" vertical="center" wrapText="1" shrinkToFit="1"/>
    </xf>
    <xf numFmtId="177" fontId="59" fillId="0" borderId="71" xfId="7" applyNumberFormat="1" applyFont="1" applyBorder="1" applyAlignment="1" applyProtection="1">
      <alignment vertical="center" shrinkToFit="1"/>
      <protection locked="0"/>
    </xf>
    <xf numFmtId="177" fontId="59" fillId="0" borderId="72" xfId="7" applyNumberFormat="1" applyFont="1" applyBorder="1" applyAlignment="1" applyProtection="1">
      <alignment vertical="center" shrinkToFit="1"/>
      <protection locked="0"/>
    </xf>
    <xf numFmtId="0" fontId="59" fillId="0" borderId="3" xfId="5" applyFont="1" applyBorder="1" applyAlignment="1" applyProtection="1">
      <alignment vertical="center" shrinkToFit="1"/>
      <protection locked="0"/>
    </xf>
    <xf numFmtId="0" fontId="59" fillId="0" borderId="18" xfId="5" applyFont="1" applyBorder="1" applyAlignment="1" applyProtection="1">
      <alignment vertical="center" shrinkToFit="1"/>
      <protection locked="0"/>
    </xf>
    <xf numFmtId="0" fontId="0" fillId="0" borderId="38" xfId="0" applyBorder="1">
      <alignment vertical="center"/>
    </xf>
    <xf numFmtId="178" fontId="0" fillId="0" borderId="38" xfId="0" applyNumberFormat="1" applyBorder="1">
      <alignment vertical="center"/>
    </xf>
    <xf numFmtId="0" fontId="60" fillId="2" borderId="32" xfId="4" applyFont="1" applyFill="1" applyBorder="1" applyAlignment="1">
      <alignment vertical="center" textRotation="255"/>
    </xf>
    <xf numFmtId="0" fontId="27" fillId="7" borderId="4" xfId="0" applyFont="1" applyFill="1" applyBorder="1" applyAlignment="1" applyProtection="1">
      <alignment vertical="center" shrinkToFit="1"/>
      <protection locked="0"/>
    </xf>
    <xf numFmtId="177" fontId="27" fillId="0" borderId="82" xfId="0" applyNumberFormat="1" applyFont="1" applyBorder="1" applyAlignment="1" applyProtection="1">
      <alignment vertical="center" shrinkToFit="1"/>
      <protection locked="0"/>
    </xf>
    <xf numFmtId="177" fontId="27" fillId="7" borderId="82" xfId="0" applyNumberFormat="1" applyFont="1" applyFill="1" applyBorder="1" applyAlignment="1" applyProtection="1">
      <alignment horizontal="center" vertical="center" shrinkToFit="1"/>
      <protection locked="0"/>
    </xf>
    <xf numFmtId="0" fontId="54" fillId="2" borderId="38" xfId="0" applyFont="1" applyFill="1" applyBorder="1">
      <alignment vertical="center"/>
    </xf>
    <xf numFmtId="0" fontId="61" fillId="2" borderId="0" xfId="4" applyFont="1" applyFill="1" applyAlignment="1">
      <alignment vertical="center" shrinkToFit="1"/>
    </xf>
    <xf numFmtId="0" fontId="54" fillId="2" borderId="29" xfId="0" applyFont="1" applyFill="1" applyBorder="1">
      <alignment vertical="center"/>
    </xf>
    <xf numFmtId="0" fontId="27" fillId="2" borderId="39" xfId="4" applyFont="1" applyFill="1" applyBorder="1">
      <alignment vertical="center"/>
    </xf>
    <xf numFmtId="0" fontId="27" fillId="2" borderId="70" xfId="4" applyFont="1" applyFill="1" applyBorder="1">
      <alignment vertical="center"/>
    </xf>
    <xf numFmtId="0" fontId="27" fillId="2" borderId="11" xfId="4" applyFont="1" applyFill="1" applyBorder="1">
      <alignment vertical="center"/>
    </xf>
    <xf numFmtId="0" fontId="27" fillId="2" borderId="61" xfId="4" applyFont="1" applyFill="1" applyBorder="1">
      <alignment vertical="center"/>
    </xf>
    <xf numFmtId="0" fontId="53" fillId="0" borderId="27" xfId="0" applyFont="1" applyBorder="1" applyAlignment="1">
      <alignment vertical="center" shrinkToFit="1"/>
    </xf>
    <xf numFmtId="0" fontId="62" fillId="2" borderId="32" xfId="0" applyFont="1" applyFill="1" applyBorder="1" applyAlignment="1">
      <alignment vertical="top"/>
    </xf>
    <xf numFmtId="0" fontId="63" fillId="2" borderId="32" xfId="4" applyFont="1" applyFill="1" applyBorder="1" applyAlignment="1">
      <alignment vertical="center" shrinkToFit="1"/>
    </xf>
    <xf numFmtId="177" fontId="27" fillId="2" borderId="79" xfId="4" applyNumberFormat="1" applyFont="1" applyFill="1" applyBorder="1" applyAlignment="1">
      <alignment horizontal="right" vertical="top" shrinkToFit="1"/>
    </xf>
    <xf numFmtId="4" fontId="17" fillId="6" borderId="47" xfId="7" applyNumberFormat="1" applyFont="1" applyFill="1" applyBorder="1" applyAlignment="1">
      <alignment horizontal="center" vertical="center" shrinkToFit="1"/>
    </xf>
    <xf numFmtId="183" fontId="27" fillId="2" borderId="118" xfId="0" applyNumberFormat="1" applyFont="1" applyFill="1" applyBorder="1" applyAlignment="1">
      <alignment vertical="center" shrinkToFit="1"/>
    </xf>
    <xf numFmtId="0" fontId="53" fillId="6" borderId="51" xfId="0" applyFont="1" applyFill="1" applyBorder="1" applyAlignment="1">
      <alignment vertical="center" shrinkToFit="1"/>
    </xf>
    <xf numFmtId="38" fontId="27" fillId="2" borderId="87" xfId="2" applyFont="1" applyFill="1" applyBorder="1" applyAlignment="1">
      <alignment vertical="center" shrinkToFit="1"/>
    </xf>
    <xf numFmtId="177" fontId="17" fillId="0" borderId="154" xfId="7" applyNumberFormat="1" applyFont="1" applyBorder="1" applyAlignment="1" applyProtection="1">
      <alignment horizontal="center" vertical="center" shrinkToFit="1"/>
      <protection locked="0"/>
    </xf>
    <xf numFmtId="177" fontId="17" fillId="0" borderId="118" xfId="7" applyNumberFormat="1" applyFont="1" applyBorder="1" applyAlignment="1" applyProtection="1">
      <alignment horizontal="center" vertical="center" shrinkToFit="1"/>
      <protection locked="0"/>
    </xf>
    <xf numFmtId="177" fontId="17" fillId="0" borderId="88" xfId="7" applyNumberFormat="1" applyFont="1" applyBorder="1" applyAlignment="1" applyProtection="1">
      <alignment horizontal="center" vertical="center" shrinkToFit="1"/>
      <protection locked="0"/>
    </xf>
    <xf numFmtId="0" fontId="50" fillId="6" borderId="28" xfId="5" applyFont="1" applyFill="1" applyBorder="1" applyAlignment="1">
      <alignment horizontal="center" vertical="center" wrapText="1"/>
    </xf>
    <xf numFmtId="177" fontId="17" fillId="0" borderId="71" xfId="7" applyNumberFormat="1" applyFont="1" applyBorder="1" applyAlignment="1" applyProtection="1">
      <alignment horizontal="center" vertical="center" shrinkToFit="1"/>
      <protection locked="0"/>
    </xf>
    <xf numFmtId="177" fontId="17" fillId="0" borderId="24" xfId="7" applyNumberFormat="1" applyFont="1" applyBorder="1" applyAlignment="1" applyProtection="1">
      <alignment horizontal="center" vertical="center" shrinkToFit="1"/>
      <protection locked="0"/>
    </xf>
    <xf numFmtId="177" fontId="17" fillId="0" borderId="73" xfId="7" applyNumberFormat="1" applyFont="1" applyBorder="1" applyAlignment="1" applyProtection="1">
      <alignment horizontal="center" vertical="center" shrinkToFit="1"/>
      <protection locked="0"/>
    </xf>
    <xf numFmtId="0" fontId="56" fillId="0" borderId="0" xfId="5" applyFont="1"/>
    <xf numFmtId="0" fontId="17" fillId="0" borderId="116" xfId="7" applyFont="1" applyBorder="1" applyAlignment="1" applyProtection="1">
      <alignment horizontal="center" vertical="center" shrinkToFit="1"/>
      <protection locked="0"/>
    </xf>
    <xf numFmtId="0" fontId="17" fillId="0" borderId="118" xfId="7" applyFont="1" applyBorder="1" applyAlignment="1" applyProtection="1">
      <alignment horizontal="center" vertical="center" shrinkToFit="1"/>
      <protection locked="0"/>
    </xf>
    <xf numFmtId="0" fontId="51" fillId="0" borderId="118" xfId="7" applyFont="1" applyBorder="1" applyAlignment="1" applyProtection="1">
      <alignment horizontal="center" vertical="center" shrinkToFit="1"/>
      <protection locked="0"/>
    </xf>
    <xf numFmtId="0" fontId="50" fillId="5" borderId="88" xfId="6" applyFont="1" applyFill="1" applyBorder="1" applyAlignment="1" applyProtection="1">
      <alignment horizontal="center" vertical="center" shrinkToFit="1"/>
      <protection locked="0"/>
    </xf>
    <xf numFmtId="4" fontId="17" fillId="6" borderId="28" xfId="7" applyNumberFormat="1" applyFont="1" applyFill="1" applyBorder="1" applyAlignment="1">
      <alignment horizontal="center" vertical="center" wrapText="1"/>
    </xf>
    <xf numFmtId="0" fontId="17" fillId="0" borderId="57" xfId="7" applyFont="1" applyBorder="1" applyAlignment="1" applyProtection="1">
      <alignment horizontal="center" vertical="center" shrinkToFit="1"/>
      <protection locked="0"/>
    </xf>
    <xf numFmtId="0" fontId="17" fillId="0" borderId="24" xfId="7" applyFont="1" applyBorder="1" applyAlignment="1" applyProtection="1">
      <alignment horizontal="center" vertical="center" shrinkToFit="1"/>
      <protection locked="0"/>
    </xf>
    <xf numFmtId="0" fontId="51" fillId="0" borderId="24" xfId="7" applyFont="1" applyBorder="1" applyAlignment="1" applyProtection="1">
      <alignment horizontal="center" vertical="center" shrinkToFit="1"/>
      <protection locked="0"/>
    </xf>
    <xf numFmtId="0" fontId="50" fillId="5" borderId="73" xfId="6" applyFont="1" applyFill="1" applyBorder="1" applyAlignment="1" applyProtection="1">
      <alignment horizontal="center" vertical="center" shrinkToFit="1"/>
      <protection locked="0"/>
    </xf>
    <xf numFmtId="0" fontId="64" fillId="2" borderId="38" xfId="4" applyFont="1" applyFill="1" applyBorder="1" applyAlignment="1">
      <alignment horizontal="left" vertical="center"/>
    </xf>
    <xf numFmtId="0" fontId="27" fillId="2" borderId="118" xfId="4" applyFont="1" applyFill="1" applyBorder="1" applyAlignment="1">
      <alignment horizontal="left" vertical="center"/>
    </xf>
    <xf numFmtId="177" fontId="27" fillId="0" borderId="136" xfId="4" applyNumberFormat="1" applyFont="1" applyBorder="1" applyAlignment="1" applyProtection="1">
      <alignment horizontal="right" vertical="center" shrinkToFit="1"/>
      <protection locked="0"/>
    </xf>
    <xf numFmtId="182" fontId="27" fillId="2" borderId="18" xfId="0" applyNumberFormat="1" applyFont="1" applyFill="1" applyBorder="1" applyAlignment="1">
      <alignment vertical="center" shrinkToFit="1"/>
    </xf>
    <xf numFmtId="182" fontId="27" fillId="2" borderId="19" xfId="0" applyNumberFormat="1" applyFont="1" applyFill="1" applyBorder="1" applyAlignment="1">
      <alignment vertical="center" shrinkToFit="1"/>
    </xf>
    <xf numFmtId="182" fontId="27" fillId="2" borderId="24" xfId="0" applyNumberFormat="1" applyFont="1" applyFill="1" applyBorder="1" applyAlignment="1">
      <alignment horizontal="center" vertical="center" shrinkToFit="1"/>
    </xf>
    <xf numFmtId="181" fontId="27" fillId="0" borderId="24" xfId="0" applyNumberFormat="1" applyFont="1" applyBorder="1" applyAlignment="1" applyProtection="1">
      <alignment horizontal="left" vertical="center" shrinkToFit="1"/>
      <protection locked="0"/>
    </xf>
    <xf numFmtId="0" fontId="27" fillId="0" borderId="54" xfId="0" applyFont="1" applyBorder="1" applyAlignment="1" applyProtection="1">
      <alignment horizontal="right" vertical="center" shrinkToFit="1"/>
      <protection locked="0"/>
    </xf>
    <xf numFmtId="182" fontId="27" fillId="2" borderId="20" xfId="0" applyNumberFormat="1" applyFont="1" applyFill="1" applyBorder="1" applyAlignment="1">
      <alignment vertical="center" shrinkToFit="1"/>
    </xf>
    <xf numFmtId="182" fontId="27" fillId="2" borderId="21" xfId="0" applyNumberFormat="1" applyFont="1" applyFill="1" applyBorder="1" applyAlignment="1">
      <alignment vertical="center" shrinkToFit="1"/>
    </xf>
    <xf numFmtId="182" fontId="27" fillId="2" borderId="73" xfId="0" applyNumberFormat="1" applyFont="1" applyFill="1" applyBorder="1" applyAlignment="1">
      <alignment horizontal="center" vertical="center" shrinkToFit="1"/>
    </xf>
    <xf numFmtId="181" fontId="27" fillId="0" borderId="73" xfId="0" applyNumberFormat="1" applyFont="1" applyBorder="1" applyAlignment="1" applyProtection="1">
      <alignment horizontal="left" vertical="center" shrinkToFit="1"/>
      <protection locked="0"/>
    </xf>
    <xf numFmtId="0" fontId="27" fillId="0" borderId="69" xfId="0" applyFont="1" applyBorder="1" applyAlignment="1" applyProtection="1">
      <alignment horizontal="right" vertical="center" shrinkToFit="1"/>
      <protection locked="0"/>
    </xf>
    <xf numFmtId="183" fontId="27" fillId="2" borderId="88" xfId="0" applyNumberFormat="1" applyFont="1" applyFill="1" applyBorder="1" applyAlignment="1">
      <alignment vertical="center" shrinkToFit="1"/>
    </xf>
    <xf numFmtId="182" fontId="27" fillId="2" borderId="22" xfId="0" applyNumberFormat="1" applyFont="1" applyFill="1" applyBorder="1" applyAlignment="1">
      <alignment vertical="center" shrinkToFit="1"/>
    </xf>
    <xf numFmtId="182" fontId="27" fillId="2" borderId="23" xfId="0" applyNumberFormat="1" applyFont="1" applyFill="1" applyBorder="1" applyAlignment="1">
      <alignment vertical="center" shrinkToFit="1"/>
    </xf>
    <xf numFmtId="183" fontId="27" fillId="7" borderId="19" xfId="0" applyNumberFormat="1" applyFont="1" applyFill="1" applyBorder="1" applyAlignment="1" applyProtection="1">
      <alignment vertical="center" shrinkToFit="1"/>
      <protection locked="0"/>
    </xf>
    <xf numFmtId="38" fontId="27" fillId="2" borderId="25" xfId="2" applyFont="1" applyFill="1" applyBorder="1" applyAlignment="1">
      <alignment vertical="center" shrinkToFit="1"/>
    </xf>
    <xf numFmtId="0" fontId="60" fillId="2" borderId="39" xfId="4" applyFont="1" applyFill="1" applyBorder="1" applyAlignment="1">
      <alignment vertical="center" textRotation="255"/>
    </xf>
    <xf numFmtId="176" fontId="53" fillId="2" borderId="160" xfId="0" applyNumberFormat="1" applyFont="1" applyFill="1" applyBorder="1" applyAlignment="1">
      <alignment horizontal="right" vertical="center" shrinkToFit="1"/>
    </xf>
    <xf numFmtId="0" fontId="27" fillId="5" borderId="27" xfId="4" applyFont="1" applyFill="1" applyBorder="1" applyAlignment="1" applyProtection="1">
      <alignment horizontal="left" vertical="center" shrinkToFit="1"/>
      <protection locked="0"/>
    </xf>
    <xf numFmtId="0" fontId="19" fillId="0" borderId="85" xfId="4" applyBorder="1" applyAlignment="1">
      <alignment horizontal="center" vertical="center" textRotation="255"/>
    </xf>
    <xf numFmtId="0" fontId="29" fillId="2" borderId="39" xfId="4" applyFont="1" applyFill="1" applyBorder="1" applyAlignment="1">
      <alignment horizontal="center" vertical="center" shrinkToFit="1"/>
    </xf>
    <xf numFmtId="0" fontId="22" fillId="3" borderId="105" xfId="4" applyFont="1" applyFill="1" applyBorder="1" applyAlignment="1">
      <alignment vertical="center" shrinkToFit="1"/>
    </xf>
    <xf numFmtId="0" fontId="27" fillId="0" borderId="57" xfId="4" applyFont="1" applyBorder="1" applyAlignment="1" applyProtection="1">
      <alignment horizontal="left" vertical="center" shrinkToFit="1"/>
      <protection locked="0"/>
    </xf>
    <xf numFmtId="0" fontId="27" fillId="0" borderId="24" xfId="4" applyFont="1" applyBorder="1" applyAlignment="1" applyProtection="1">
      <alignment horizontal="left" vertical="center" shrinkToFit="1"/>
      <protection locked="0"/>
    </xf>
    <xf numFmtId="0" fontId="27" fillId="0" borderId="73" xfId="4" applyFont="1" applyBorder="1" applyAlignment="1" applyProtection="1">
      <alignment horizontal="left" vertical="center" shrinkToFit="1"/>
      <protection locked="0"/>
    </xf>
    <xf numFmtId="0" fontId="27" fillId="7" borderId="17" xfId="4" applyFont="1" applyFill="1" applyBorder="1" applyAlignment="1" applyProtection="1">
      <alignment horizontal="center" vertical="center" shrinkToFit="1"/>
      <protection locked="0"/>
    </xf>
    <xf numFmtId="0" fontId="27" fillId="7" borderId="2" xfId="4" applyFont="1" applyFill="1" applyBorder="1" applyAlignment="1" applyProtection="1">
      <alignment horizontal="center" vertical="center" shrinkToFit="1"/>
      <protection locked="0"/>
    </xf>
    <xf numFmtId="0" fontId="27" fillId="7" borderId="3" xfId="4" applyFont="1" applyFill="1" applyBorder="1" applyAlignment="1" applyProtection="1">
      <alignment horizontal="center" vertical="center" shrinkToFit="1"/>
      <protection locked="0"/>
    </xf>
    <xf numFmtId="0" fontId="27" fillId="7" borderId="92" xfId="4" applyFont="1" applyFill="1" applyBorder="1" applyAlignment="1" applyProtection="1">
      <alignment horizontal="center" vertical="center" shrinkToFit="1"/>
      <protection locked="0"/>
    </xf>
    <xf numFmtId="0" fontId="22" fillId="0" borderId="0" xfId="0" applyFont="1" applyAlignment="1">
      <alignment horizontal="left" vertical="center" wrapText="1"/>
    </xf>
    <xf numFmtId="0" fontId="53" fillId="2" borderId="4" xfId="0" applyFont="1" applyFill="1" applyBorder="1" applyAlignment="1">
      <alignment vertical="center" shrinkToFit="1"/>
    </xf>
    <xf numFmtId="0" fontId="66" fillId="2" borderId="37" xfId="4" applyFont="1" applyFill="1" applyBorder="1" applyAlignment="1">
      <alignment horizontal="left" vertical="center"/>
    </xf>
    <xf numFmtId="0" fontId="53" fillId="4" borderId="11" xfId="4" applyFont="1" applyFill="1" applyBorder="1">
      <alignment vertical="center"/>
    </xf>
    <xf numFmtId="4" fontId="50" fillId="6" borderId="47" xfId="7" applyNumberFormat="1" applyFont="1" applyFill="1" applyBorder="1" applyAlignment="1">
      <alignment horizontal="center" vertical="center" wrapText="1"/>
    </xf>
    <xf numFmtId="0" fontId="50" fillId="6" borderId="47" xfId="5" applyFont="1" applyFill="1" applyBorder="1" applyAlignment="1">
      <alignment horizontal="center" vertical="center" wrapText="1"/>
    </xf>
    <xf numFmtId="0" fontId="27" fillId="7" borderId="50" xfId="0" applyFont="1" applyFill="1" applyBorder="1" applyAlignment="1" applyProtection="1">
      <alignment vertical="center" shrinkToFit="1"/>
      <protection locked="0"/>
    </xf>
    <xf numFmtId="38" fontId="25" fillId="0" borderId="0" xfId="2" applyFont="1" applyFill="1" applyBorder="1" applyAlignment="1" applyProtection="1">
      <alignment horizontal="left" vertical="center" shrinkToFit="1"/>
      <protection locked="0"/>
    </xf>
    <xf numFmtId="0" fontId="10" fillId="0" borderId="0" xfId="7" applyFont="1" applyAlignment="1">
      <alignment horizontal="left" vertical="center" shrinkToFit="1"/>
    </xf>
    <xf numFmtId="3" fontId="58" fillId="0" borderId="0" xfId="6" applyNumberFormat="1" applyFont="1" applyAlignment="1">
      <alignment horizontal="center" vertical="center" wrapText="1" shrinkToFit="1"/>
    </xf>
    <xf numFmtId="3" fontId="50" fillId="0" borderId="0" xfId="6" applyNumberFormat="1" applyFont="1" applyAlignment="1" applyProtection="1">
      <alignment vertical="center" shrinkToFit="1"/>
      <protection locked="0"/>
    </xf>
    <xf numFmtId="3" fontId="18" fillId="0" borderId="0" xfId="7" applyNumberFormat="1" applyFont="1" applyAlignment="1">
      <alignment vertical="center" shrinkToFit="1"/>
    </xf>
    <xf numFmtId="187" fontId="22" fillId="0" borderId="0" xfId="5" applyNumberFormat="1" applyAlignment="1">
      <alignment horizontal="center" shrinkToFit="1"/>
    </xf>
    <xf numFmtId="0" fontId="57" fillId="12" borderId="165" xfId="0" applyFont="1" applyFill="1" applyBorder="1">
      <alignment vertical="center"/>
    </xf>
    <xf numFmtId="0" fontId="57" fillId="12" borderId="48" xfId="0" applyFont="1" applyFill="1" applyBorder="1">
      <alignment vertical="center"/>
    </xf>
    <xf numFmtId="0" fontId="27" fillId="0" borderId="0" xfId="0" applyFont="1" applyAlignment="1">
      <alignment horizontal="left" vertical="center" wrapText="1"/>
    </xf>
    <xf numFmtId="0" fontId="53" fillId="0" borderId="0" xfId="0" applyFont="1" applyAlignment="1" applyProtection="1">
      <alignment horizontal="left" vertical="top" wrapText="1"/>
      <protection locked="0"/>
    </xf>
    <xf numFmtId="182" fontId="27" fillId="0" borderId="0" xfId="0" applyNumberFormat="1" applyFont="1" applyAlignment="1">
      <alignment horizontal="left" vertical="top" wrapText="1" shrinkToFit="1"/>
    </xf>
    <xf numFmtId="0" fontId="27" fillId="0" borderId="0" xfId="0" applyFont="1" applyAlignment="1" applyProtection="1">
      <alignment horizontal="left" vertical="top" wrapText="1"/>
      <protection locked="0"/>
    </xf>
    <xf numFmtId="0" fontId="27" fillId="0" borderId="0" xfId="0" applyFont="1" applyAlignment="1">
      <alignment horizontal="center" vertical="center" shrinkToFit="1"/>
    </xf>
    <xf numFmtId="38" fontId="27" fillId="0" borderId="0" xfId="2" applyFont="1" applyFill="1" applyBorder="1" applyAlignment="1">
      <alignment horizontal="left" vertical="center" shrinkToFit="1"/>
    </xf>
    <xf numFmtId="0" fontId="53" fillId="0" borderId="0" xfId="0" applyFont="1" applyAlignment="1" applyProtection="1">
      <alignment horizontal="left" vertical="center" shrinkToFit="1"/>
      <protection locked="0"/>
    </xf>
    <xf numFmtId="183" fontId="27" fillId="0" borderId="0" xfId="0" applyNumberFormat="1" applyFont="1" applyAlignment="1" applyProtection="1">
      <alignment horizontal="left" vertical="center" shrinkToFit="1"/>
      <protection locked="0"/>
    </xf>
    <xf numFmtId="0" fontId="64" fillId="0" borderId="0" xfId="0" applyFont="1" applyAlignment="1">
      <alignment horizontal="center" vertical="center" shrinkToFit="1"/>
    </xf>
    <xf numFmtId="182" fontId="65" fillId="0" borderId="0" xfId="0" applyNumberFormat="1" applyFont="1" applyAlignment="1">
      <alignment horizontal="left" vertical="top" wrapText="1" shrinkToFit="1"/>
    </xf>
    <xf numFmtId="0" fontId="53" fillId="0" borderId="0" xfId="0" applyFont="1" applyAlignment="1">
      <alignment horizontal="left" vertical="top" wrapText="1"/>
    </xf>
    <xf numFmtId="187" fontId="27" fillId="0" borderId="0" xfId="0" applyNumberFormat="1" applyFont="1" applyAlignment="1">
      <alignment horizontal="center" vertical="center"/>
    </xf>
    <xf numFmtId="0" fontId="27" fillId="2" borderId="169" xfId="0" applyFont="1" applyFill="1" applyBorder="1" applyAlignment="1">
      <alignment horizontal="center" vertical="center" shrinkToFit="1"/>
    </xf>
    <xf numFmtId="0" fontId="57" fillId="12" borderId="165" xfId="0" applyFont="1" applyFill="1" applyBorder="1" applyAlignment="1">
      <alignment vertical="center" wrapText="1"/>
    </xf>
    <xf numFmtId="0" fontId="0" fillId="0" borderId="9" xfId="4" applyFont="1" applyBorder="1">
      <alignment vertical="center"/>
    </xf>
    <xf numFmtId="0" fontId="24" fillId="0" borderId="0" xfId="0" applyFont="1" applyAlignment="1">
      <alignment horizontal="center" vertical="center"/>
    </xf>
    <xf numFmtId="0" fontId="57" fillId="12" borderId="166" xfId="0" applyFont="1" applyFill="1" applyBorder="1">
      <alignment vertical="center"/>
    </xf>
    <xf numFmtId="0" fontId="57" fillId="12" borderId="167" xfId="0" applyFont="1" applyFill="1" applyBorder="1">
      <alignment vertical="center"/>
    </xf>
    <xf numFmtId="0" fontId="57" fillId="12" borderId="167" xfId="0" applyFont="1" applyFill="1" applyBorder="1" applyAlignment="1">
      <alignment vertical="top" wrapText="1"/>
    </xf>
    <xf numFmtId="0" fontId="57" fillId="12" borderId="167" xfId="0" applyFont="1" applyFill="1" applyBorder="1" applyAlignment="1">
      <alignment horizontal="left" vertical="center" wrapText="1"/>
    </xf>
    <xf numFmtId="0" fontId="57" fillId="12" borderId="167" xfId="0" applyFont="1" applyFill="1" applyBorder="1" applyAlignment="1">
      <alignment vertical="center" wrapText="1"/>
    </xf>
    <xf numFmtId="0" fontId="19" fillId="0" borderId="0" xfId="4" applyAlignment="1">
      <alignment horizontal="left" vertical="center" shrinkToFit="1"/>
    </xf>
    <xf numFmtId="177" fontId="19" fillId="0" borderId="0" xfId="3" applyNumberFormat="1" applyFont="1" applyFill="1" applyBorder="1" applyAlignment="1">
      <alignment vertical="center" shrinkToFit="1"/>
    </xf>
    <xf numFmtId="177" fontId="23" fillId="0" borderId="0" xfId="3" applyNumberFormat="1" applyFont="1" applyFill="1" applyBorder="1" applyAlignment="1">
      <alignment horizontal="left" vertical="top" shrinkToFit="1"/>
    </xf>
    <xf numFmtId="177" fontId="22" fillId="0" borderId="0" xfId="4" applyNumberFormat="1" applyFont="1" applyAlignment="1">
      <alignment horizontal="center" vertical="center" shrinkToFit="1"/>
    </xf>
    <xf numFmtId="177" fontId="27" fillId="0" borderId="0" xfId="4" applyNumberFormat="1" applyFont="1" applyAlignment="1">
      <alignment horizontal="right" vertical="center" shrinkToFit="1"/>
    </xf>
    <xf numFmtId="177" fontId="19" fillId="0" borderId="0" xfId="4" applyNumberFormat="1" applyAlignment="1">
      <alignment horizontal="right" vertical="top" shrinkToFit="1"/>
    </xf>
    <xf numFmtId="177" fontId="27" fillId="0" borderId="0" xfId="4" applyNumberFormat="1" applyFont="1" applyAlignment="1">
      <alignment horizontal="right" vertical="top" shrinkToFit="1"/>
    </xf>
    <xf numFmtId="187" fontId="19" fillId="0" borderId="0" xfId="4" applyNumberFormat="1" applyAlignment="1">
      <alignment horizontal="center" vertical="center"/>
    </xf>
    <xf numFmtId="0" fontId="57" fillId="12" borderId="48" xfId="4" applyFont="1" applyFill="1" applyBorder="1" applyAlignment="1">
      <alignment horizontal="left" vertical="center"/>
    </xf>
    <xf numFmtId="0" fontId="57" fillId="12" borderId="165" xfId="4" applyFont="1" applyFill="1" applyBorder="1" applyAlignment="1">
      <alignment horizontal="left" vertical="center"/>
    </xf>
    <xf numFmtId="0" fontId="19" fillId="0" borderId="30" xfId="4" applyBorder="1" applyAlignment="1">
      <alignment vertical="center" textRotation="255"/>
    </xf>
    <xf numFmtId="0" fontId="22" fillId="12" borderId="165" xfId="0" applyFont="1" applyFill="1" applyBorder="1" applyAlignment="1">
      <alignment vertical="center" wrapText="1"/>
    </xf>
    <xf numFmtId="0" fontId="57" fillId="12" borderId="48" xfId="0" applyFont="1" applyFill="1" applyBorder="1" applyAlignment="1">
      <alignment vertical="center" wrapText="1"/>
    </xf>
    <xf numFmtId="0" fontId="22" fillId="0" borderId="0" xfId="0" applyFont="1" applyAlignment="1" applyProtection="1">
      <alignment horizontal="left" vertical="center" shrinkToFit="1"/>
      <protection locked="0"/>
    </xf>
    <xf numFmtId="0" fontId="22" fillId="0" borderId="0" xfId="0" applyFont="1" applyAlignment="1" applyProtection="1">
      <alignment horizontal="left" vertical="center" wrapText="1"/>
      <protection locked="0"/>
    </xf>
    <xf numFmtId="0" fontId="53" fillId="0" borderId="0" xfId="0" applyFont="1" applyAlignment="1">
      <alignment horizontal="left" vertical="center"/>
    </xf>
    <xf numFmtId="0" fontId="36" fillId="0" borderId="0" xfId="0" applyFont="1" applyAlignment="1">
      <alignment horizontal="left" vertical="center"/>
    </xf>
    <xf numFmtId="0" fontId="53" fillId="0" borderId="0" xfId="0" applyFont="1" applyAlignment="1" applyProtection="1">
      <alignment horizontal="left" vertical="center"/>
      <protection locked="0"/>
    </xf>
    <xf numFmtId="180" fontId="53" fillId="0" borderId="0" xfId="0" applyNumberFormat="1" applyFont="1">
      <alignment vertical="center"/>
    </xf>
    <xf numFmtId="0" fontId="29" fillId="0" borderId="0" xfId="0" applyFont="1">
      <alignment vertical="center"/>
    </xf>
    <xf numFmtId="49" fontId="53" fillId="0" borderId="0" xfId="0" applyNumberFormat="1" applyFont="1" applyAlignment="1" applyProtection="1">
      <alignment horizontal="left" vertical="center" wrapText="1"/>
      <protection locked="0"/>
    </xf>
    <xf numFmtId="0" fontId="49" fillId="0" borderId="0" xfId="0" applyFont="1" applyAlignment="1" applyProtection="1">
      <alignment horizontal="left" vertical="center" wrapText="1"/>
      <protection locked="0"/>
    </xf>
    <xf numFmtId="0" fontId="53" fillId="0" borderId="0" xfId="0" applyFont="1" applyAlignment="1" applyProtection="1">
      <alignment horizontal="left" vertical="center" wrapText="1"/>
      <protection locked="0"/>
    </xf>
    <xf numFmtId="0" fontId="27" fillId="0" borderId="0" xfId="0" applyFont="1" applyAlignment="1" applyProtection="1">
      <alignment horizontal="left" vertical="center" wrapText="1"/>
      <protection locked="0"/>
    </xf>
    <xf numFmtId="0" fontId="49" fillId="0" borderId="0" xfId="0" applyFont="1" applyAlignment="1" applyProtection="1">
      <alignment horizontal="left" vertical="center" shrinkToFit="1"/>
      <protection locked="0"/>
    </xf>
    <xf numFmtId="0" fontId="53" fillId="0" borderId="0" xfId="0" applyFont="1" applyAlignment="1">
      <alignment vertical="center" shrinkToFit="1"/>
    </xf>
    <xf numFmtId="181" fontId="53" fillId="0" borderId="0" xfId="0" applyNumberFormat="1" applyFont="1" applyAlignment="1">
      <alignment horizontal="left" vertical="center" wrapText="1"/>
    </xf>
    <xf numFmtId="0" fontId="53" fillId="0" borderId="0" xfId="0" applyFont="1" applyAlignment="1">
      <alignment vertical="center" wrapText="1"/>
    </xf>
    <xf numFmtId="176" fontId="53" fillId="0" borderId="0" xfId="0" applyNumberFormat="1" applyFont="1" applyAlignment="1">
      <alignment horizontal="right" vertical="center" shrinkToFit="1"/>
    </xf>
    <xf numFmtId="0" fontId="49" fillId="0" borderId="0" xfId="0" applyFont="1" applyAlignment="1" applyProtection="1">
      <alignment horizontal="center" vertical="center" shrinkToFit="1"/>
      <protection locked="0"/>
    </xf>
    <xf numFmtId="0" fontId="57" fillId="12" borderId="165" xfId="0" applyFont="1" applyFill="1" applyBorder="1" applyProtection="1">
      <alignment vertical="center"/>
      <protection locked="0"/>
    </xf>
    <xf numFmtId="0" fontId="57" fillId="12" borderId="164" xfId="0" applyFont="1" applyFill="1" applyBorder="1" applyAlignment="1">
      <alignment vertical="top" wrapText="1"/>
    </xf>
    <xf numFmtId="0" fontId="64" fillId="0" borderId="0" xfId="0" applyFont="1" applyAlignment="1">
      <alignment vertical="center" wrapText="1"/>
    </xf>
    <xf numFmtId="0" fontId="69" fillId="12" borderId="48" xfId="0" applyFont="1" applyFill="1" applyBorder="1" applyAlignment="1">
      <alignment vertical="center" wrapText="1"/>
    </xf>
    <xf numFmtId="0" fontId="25" fillId="0" borderId="0" xfId="0" applyFont="1" applyAlignment="1" applyProtection="1">
      <alignment horizontal="left" vertical="center"/>
      <protection locked="0"/>
    </xf>
    <xf numFmtId="187" fontId="0" fillId="0" borderId="1" xfId="0" applyNumberFormat="1" applyBorder="1">
      <alignment vertical="center"/>
    </xf>
    <xf numFmtId="177" fontId="22" fillId="3" borderId="85" xfId="0" applyNumberFormat="1" applyFont="1" applyFill="1" applyBorder="1" applyAlignment="1">
      <alignment horizontal="center" vertical="center" wrapText="1" shrinkToFit="1"/>
    </xf>
    <xf numFmtId="177" fontId="27" fillId="2" borderId="82" xfId="0" applyNumberFormat="1" applyFont="1" applyFill="1" applyBorder="1" applyAlignment="1">
      <alignment horizontal="center" vertical="center" shrinkToFit="1"/>
    </xf>
    <xf numFmtId="177" fontId="27" fillId="2" borderId="72" xfId="0" applyNumberFormat="1" applyFont="1" applyFill="1" applyBorder="1" applyAlignment="1">
      <alignment horizontal="center" vertical="center" shrinkToFit="1"/>
    </xf>
    <xf numFmtId="177" fontId="27" fillId="2" borderId="95" xfId="0" applyNumberFormat="1" applyFont="1" applyFill="1" applyBorder="1" applyAlignment="1">
      <alignment horizontal="center" vertical="center" shrinkToFit="1"/>
    </xf>
    <xf numFmtId="177" fontId="0" fillId="0" borderId="1" xfId="0" applyNumberFormat="1" applyBorder="1">
      <alignment vertical="center"/>
    </xf>
    <xf numFmtId="0" fontId="27" fillId="7" borderId="57" xfId="0" applyFont="1" applyFill="1" applyBorder="1" applyAlignment="1" applyProtection="1">
      <alignment vertical="center" shrinkToFit="1"/>
      <protection locked="0"/>
    </xf>
    <xf numFmtId="0" fontId="27" fillId="7" borderId="24" xfId="0" applyFont="1" applyFill="1" applyBorder="1" applyAlignment="1" applyProtection="1">
      <alignment vertical="center" shrinkToFit="1"/>
      <protection locked="0"/>
    </xf>
    <xf numFmtId="0" fontId="27" fillId="7" borderId="73" xfId="0" applyFont="1" applyFill="1" applyBorder="1" applyAlignment="1" applyProtection="1">
      <alignment vertical="center" shrinkToFit="1"/>
      <protection locked="0"/>
    </xf>
    <xf numFmtId="0" fontId="27" fillId="0" borderId="7" xfId="0" applyFont="1" applyBorder="1" applyAlignment="1" applyProtection="1">
      <alignment vertical="center" shrinkToFit="1"/>
      <protection locked="0"/>
    </xf>
    <xf numFmtId="0" fontId="30" fillId="2" borderId="47" xfId="0" applyFont="1" applyFill="1" applyBorder="1">
      <alignment vertical="center"/>
    </xf>
    <xf numFmtId="0" fontId="27" fillId="3" borderId="83" xfId="0" applyFont="1" applyFill="1" applyBorder="1" applyAlignment="1">
      <alignment horizontal="center" vertical="center" shrinkToFit="1"/>
    </xf>
    <xf numFmtId="0" fontId="24" fillId="3" borderId="83" xfId="0" applyFont="1" applyFill="1" applyBorder="1" applyAlignment="1">
      <alignment horizontal="center" vertical="center" shrinkToFit="1"/>
    </xf>
    <xf numFmtId="177" fontId="27" fillId="3" borderId="83" xfId="0" applyNumberFormat="1" applyFont="1" applyFill="1" applyBorder="1" applyAlignment="1">
      <alignment horizontal="center" vertical="center" wrapText="1" shrinkToFit="1"/>
    </xf>
    <xf numFmtId="177" fontId="22" fillId="3" borderId="83" xfId="0" applyNumberFormat="1" applyFont="1" applyFill="1" applyBorder="1" applyAlignment="1">
      <alignment horizontal="center" vertical="center" wrapText="1" shrinkToFit="1"/>
    </xf>
    <xf numFmtId="177" fontId="0" fillId="3" borderId="83" xfId="0" applyNumberFormat="1" applyFill="1" applyBorder="1" applyAlignment="1">
      <alignment horizontal="center" vertical="center" wrapText="1" shrinkToFit="1"/>
    </xf>
    <xf numFmtId="177" fontId="22" fillId="3" borderId="141" xfId="0" applyNumberFormat="1" applyFont="1" applyFill="1" applyBorder="1" applyAlignment="1">
      <alignment horizontal="center" vertical="center" shrinkToFit="1"/>
    </xf>
    <xf numFmtId="4" fontId="17" fillId="6" borderId="25" xfId="7" applyNumberFormat="1" applyFont="1" applyFill="1" applyBorder="1" applyAlignment="1">
      <alignment horizontal="center" vertical="center"/>
    </xf>
    <xf numFmtId="0" fontId="17" fillId="0" borderId="2" xfId="7" applyFont="1" applyBorder="1" applyAlignment="1" applyProtection="1">
      <alignment vertical="center" shrinkToFit="1"/>
      <protection locked="0"/>
    </xf>
    <xf numFmtId="177" fontId="59" fillId="0" borderId="57" xfId="7" applyNumberFormat="1" applyFont="1" applyBorder="1" applyAlignment="1" applyProtection="1">
      <alignment vertical="center" shrinkToFit="1"/>
      <protection locked="0"/>
    </xf>
    <xf numFmtId="177" fontId="59" fillId="0" borderId="24" xfId="7" applyNumberFormat="1" applyFont="1" applyBorder="1" applyAlignment="1" applyProtection="1">
      <alignment vertical="center" shrinkToFit="1"/>
      <protection locked="0"/>
    </xf>
    <xf numFmtId="0" fontId="17" fillId="0" borderId="92" xfId="7" applyFont="1" applyBorder="1" applyAlignment="1" applyProtection="1">
      <alignment vertical="center" shrinkToFit="1"/>
      <protection locked="0"/>
    </xf>
    <xf numFmtId="177" fontId="59" fillId="0" borderId="73" xfId="7" applyNumberFormat="1" applyFont="1" applyBorder="1" applyAlignment="1" applyProtection="1">
      <alignment vertical="center" shrinkToFit="1"/>
      <protection locked="0"/>
    </xf>
    <xf numFmtId="0" fontId="59" fillId="0" borderId="99" xfId="5" applyFont="1" applyBorder="1" applyAlignment="1" applyProtection="1">
      <alignment vertical="center" shrinkToFit="1"/>
      <protection locked="0"/>
    </xf>
    <xf numFmtId="0" fontId="59" fillId="0" borderId="92" xfId="5" applyFont="1" applyBorder="1" applyAlignment="1" applyProtection="1">
      <alignment vertical="center" shrinkToFit="1"/>
      <protection locked="0"/>
    </xf>
    <xf numFmtId="3" fontId="34" fillId="0" borderId="9" xfId="5" applyNumberFormat="1" applyFont="1" applyBorder="1" applyAlignment="1">
      <alignment horizontal="center" vertical="center" shrinkToFit="1"/>
    </xf>
    <xf numFmtId="0" fontId="27" fillId="7" borderId="82" xfId="4" applyFont="1" applyFill="1" applyBorder="1" applyAlignment="1" applyProtection="1">
      <alignment horizontal="center" vertical="center" shrinkToFit="1"/>
      <protection locked="0"/>
    </xf>
    <xf numFmtId="177" fontId="27" fillId="0" borderId="173" xfId="4" applyNumberFormat="1" applyFont="1" applyBorder="1" applyAlignment="1" applyProtection="1">
      <alignment horizontal="right" vertical="center" shrinkToFit="1"/>
      <protection locked="0"/>
    </xf>
    <xf numFmtId="0" fontId="27" fillId="13" borderId="31" xfId="4" applyFont="1" applyFill="1" applyBorder="1">
      <alignment vertical="center"/>
    </xf>
    <xf numFmtId="178" fontId="30" fillId="4" borderId="111" xfId="3" applyNumberFormat="1" applyFont="1" applyFill="1" applyBorder="1" applyAlignment="1">
      <alignment vertical="center" shrinkToFit="1"/>
    </xf>
    <xf numFmtId="38" fontId="27" fillId="2" borderId="113" xfId="2" applyFont="1" applyFill="1" applyBorder="1" applyAlignment="1">
      <alignment vertical="center" textRotation="255" shrinkToFit="1"/>
    </xf>
    <xf numFmtId="0" fontId="27" fillId="0" borderId="19" xfId="0" applyFont="1" applyBorder="1" applyAlignment="1" applyProtection="1">
      <alignment vertical="center" shrinkToFit="1"/>
      <protection locked="0"/>
    </xf>
    <xf numFmtId="0" fontId="27" fillId="0" borderId="21" xfId="0" applyFont="1" applyBorder="1" applyAlignment="1" applyProtection="1">
      <alignment vertical="center" shrinkToFit="1"/>
      <protection locked="0"/>
    </xf>
    <xf numFmtId="0" fontId="27" fillId="0" borderId="57" xfId="0" applyFont="1" applyBorder="1" applyAlignment="1" applyProtection="1">
      <alignment vertical="center" shrinkToFit="1"/>
      <protection locked="0"/>
    </xf>
    <xf numFmtId="0" fontId="27" fillId="0" borderId="24" xfId="0" applyFont="1" applyBorder="1" applyAlignment="1" applyProtection="1">
      <alignment vertical="center" shrinkToFit="1"/>
      <protection locked="0"/>
    </xf>
    <xf numFmtId="0" fontId="27" fillId="0" borderId="73" xfId="0" applyFont="1" applyBorder="1" applyAlignment="1" applyProtection="1">
      <alignment vertical="center" shrinkToFit="1"/>
      <protection locked="0"/>
    </xf>
    <xf numFmtId="0" fontId="22" fillId="0" borderId="19" xfId="0" applyFont="1" applyBorder="1" applyAlignment="1" applyProtection="1">
      <alignment vertical="center" shrinkToFit="1"/>
      <protection locked="0"/>
    </xf>
    <xf numFmtId="0" fontId="22" fillId="0" borderId="21" xfId="0" applyFont="1" applyBorder="1" applyAlignment="1" applyProtection="1">
      <alignment vertical="center" shrinkToFit="1"/>
      <protection locked="0"/>
    </xf>
    <xf numFmtId="0" fontId="22" fillId="0" borderId="7" xfId="0" applyFont="1" applyBorder="1" applyAlignment="1" applyProtection="1">
      <alignment vertical="center" shrinkToFit="1"/>
      <protection locked="0"/>
    </xf>
    <xf numFmtId="0" fontId="22" fillId="0" borderId="57" xfId="0" applyFont="1" applyBorder="1" applyAlignment="1" applyProtection="1">
      <alignment vertical="center" shrinkToFit="1"/>
      <protection locked="0"/>
    </xf>
    <xf numFmtId="0" fontId="22" fillId="0" borderId="24" xfId="0" applyFont="1" applyBorder="1" applyAlignment="1" applyProtection="1">
      <alignment vertical="center" shrinkToFit="1"/>
      <protection locked="0"/>
    </xf>
    <xf numFmtId="0" fontId="22" fillId="0" borderId="73" xfId="0" applyFont="1" applyBorder="1" applyAlignment="1" applyProtection="1">
      <alignment vertical="center" shrinkToFit="1"/>
      <protection locked="0"/>
    </xf>
    <xf numFmtId="0" fontId="17" fillId="0" borderId="179" xfId="7" applyFont="1" applyBorder="1" applyAlignment="1" applyProtection="1">
      <alignment vertical="center" shrinkToFit="1"/>
      <protection locked="0"/>
    </xf>
    <xf numFmtId="0" fontId="51" fillId="0" borderId="134" xfId="7" applyFont="1" applyBorder="1" applyAlignment="1" applyProtection="1">
      <alignment vertical="center" shrinkToFit="1"/>
      <protection locked="0"/>
    </xf>
    <xf numFmtId="177" fontId="59" fillId="0" borderId="119" xfId="7" applyNumberFormat="1" applyFont="1" applyBorder="1" applyAlignment="1" applyProtection="1">
      <alignment vertical="center" shrinkToFit="1"/>
      <protection locked="0"/>
    </xf>
    <xf numFmtId="177" fontId="59" fillId="0" borderId="63" xfId="7" applyNumberFormat="1" applyFont="1" applyBorder="1" applyAlignment="1" applyProtection="1">
      <alignment vertical="center" shrinkToFit="1"/>
      <protection locked="0"/>
    </xf>
    <xf numFmtId="177" fontId="59" fillId="0" borderId="64" xfId="7" applyNumberFormat="1" applyFont="1" applyBorder="1" applyAlignment="1" applyProtection="1">
      <alignment vertical="center" shrinkToFit="1"/>
      <protection locked="0"/>
    </xf>
    <xf numFmtId="0" fontId="22" fillId="0" borderId="82" xfId="0" applyFont="1" applyBorder="1" applyAlignment="1" applyProtection="1">
      <alignment vertical="center" shrinkToFit="1"/>
      <protection locked="0"/>
    </xf>
    <xf numFmtId="0" fontId="22" fillId="0" borderId="127" xfId="0" applyFont="1" applyBorder="1" applyAlignment="1" applyProtection="1">
      <alignment vertical="center" shrinkToFit="1"/>
      <protection locked="0"/>
    </xf>
    <xf numFmtId="177" fontId="27" fillId="0" borderId="180" xfId="0" applyNumberFormat="1" applyFont="1" applyBorder="1" applyAlignment="1" applyProtection="1">
      <alignment vertical="center" shrinkToFit="1"/>
      <protection locked="0"/>
    </xf>
    <xf numFmtId="177" fontId="27" fillId="2" borderId="180" xfId="0" applyNumberFormat="1" applyFont="1" applyFill="1" applyBorder="1" applyAlignment="1">
      <alignment horizontal="center" vertical="center" shrinkToFit="1"/>
    </xf>
    <xf numFmtId="177" fontId="27" fillId="2" borderId="57" xfId="0" applyNumberFormat="1" applyFont="1" applyFill="1" applyBorder="1" applyAlignment="1" applyProtection="1">
      <alignment vertical="center" shrinkToFit="1"/>
      <protection locked="0"/>
    </xf>
    <xf numFmtId="177" fontId="27" fillId="2" borderId="24" xfId="0" applyNumberFormat="1" applyFont="1" applyFill="1" applyBorder="1" applyAlignment="1" applyProtection="1">
      <alignment vertical="center" shrinkToFit="1"/>
      <protection locked="0"/>
    </xf>
    <xf numFmtId="177" fontId="22" fillId="0" borderId="172" xfId="7" applyNumberFormat="1" applyFont="1" applyBorder="1" applyAlignment="1" applyProtection="1">
      <alignment horizontal="right" shrinkToFit="1"/>
      <protection locked="0"/>
    </xf>
    <xf numFmtId="177" fontId="22" fillId="0" borderId="95" xfId="7" applyNumberFormat="1" applyFont="1" applyBorder="1" applyAlignment="1" applyProtection="1">
      <alignment horizontal="right" shrinkToFit="1"/>
      <protection locked="0"/>
    </xf>
    <xf numFmtId="177" fontId="22" fillId="0" borderId="173" xfId="7" applyNumberFormat="1" applyFont="1" applyBorder="1" applyAlignment="1" applyProtection="1">
      <alignment horizontal="right" shrinkToFit="1"/>
      <protection locked="0"/>
    </xf>
    <xf numFmtId="177" fontId="50" fillId="0" borderId="96" xfId="7" applyNumberFormat="1" applyFont="1" applyBorder="1" applyAlignment="1" applyProtection="1">
      <alignment horizontal="right" shrinkToFit="1"/>
      <protection locked="0"/>
    </xf>
    <xf numFmtId="177" fontId="59" fillId="0" borderId="156" xfId="7" applyNumberFormat="1" applyFont="1" applyBorder="1" applyAlignment="1" applyProtection="1">
      <alignment vertical="center" shrinkToFit="1"/>
      <protection locked="0"/>
    </xf>
    <xf numFmtId="0" fontId="53" fillId="2" borderId="37" xfId="4" applyFont="1" applyFill="1" applyBorder="1" applyAlignment="1">
      <alignment horizontal="left" vertical="center"/>
    </xf>
    <xf numFmtId="0" fontId="55" fillId="3" borderId="1" xfId="4" applyFont="1" applyFill="1" applyBorder="1">
      <alignment vertical="center"/>
    </xf>
    <xf numFmtId="0" fontId="30" fillId="3" borderId="1" xfId="4" applyFont="1" applyFill="1" applyBorder="1">
      <alignment vertical="center"/>
    </xf>
    <xf numFmtId="0" fontId="24" fillId="3" borderId="174" xfId="0" applyFont="1" applyFill="1" applyBorder="1" applyAlignment="1">
      <alignment horizontal="center" vertical="center" wrapText="1" shrinkToFit="1"/>
    </xf>
    <xf numFmtId="0" fontId="57" fillId="12" borderId="164" xfId="0" applyFont="1" applyFill="1" applyBorder="1" applyAlignment="1">
      <alignment horizontal="left" vertical="top" wrapText="1"/>
    </xf>
    <xf numFmtId="0" fontId="27" fillId="0" borderId="0" xfId="0" applyFont="1" applyAlignment="1">
      <alignment horizontal="center" vertical="center"/>
    </xf>
    <xf numFmtId="181" fontId="28" fillId="0" borderId="0" xfId="0" applyNumberFormat="1" applyFont="1" applyAlignment="1">
      <alignment horizontal="right" vertical="center"/>
    </xf>
    <xf numFmtId="0" fontId="28" fillId="0" borderId="0" xfId="0" applyFont="1" applyAlignment="1">
      <alignment horizontal="center" vertical="center" shrinkToFit="1"/>
    </xf>
    <xf numFmtId="0" fontId="28" fillId="0" borderId="0" xfId="0" applyFont="1">
      <alignment vertical="center"/>
    </xf>
    <xf numFmtId="0" fontId="0" fillId="0" borderId="0" xfId="0" applyAlignment="1">
      <alignment vertical="center" wrapText="1" shrinkToFit="1"/>
    </xf>
    <xf numFmtId="0" fontId="73" fillId="0" borderId="0" xfId="0" applyFont="1" applyAlignment="1">
      <alignment vertical="center" wrapText="1"/>
    </xf>
    <xf numFmtId="0" fontId="27" fillId="0" borderId="24" xfId="0" applyFont="1" applyBorder="1" applyAlignment="1">
      <alignment horizontal="right" vertical="center"/>
    </xf>
    <xf numFmtId="0" fontId="0" fillId="0" borderId="31" xfId="0" applyBorder="1">
      <alignment vertical="center"/>
    </xf>
    <xf numFmtId="0" fontId="0" fillId="0" borderId="31" xfId="0" applyBorder="1" applyAlignment="1">
      <alignment vertical="center" wrapText="1"/>
    </xf>
    <xf numFmtId="0" fontId="22" fillId="2" borderId="92" xfId="0" applyFont="1" applyFill="1" applyBorder="1" applyAlignment="1">
      <alignment horizontal="center" vertical="center" shrinkToFit="1"/>
    </xf>
    <xf numFmtId="0" fontId="22" fillId="2" borderId="3" xfId="0" applyFont="1" applyFill="1" applyBorder="1" applyAlignment="1">
      <alignment horizontal="center" vertical="center" shrinkToFit="1"/>
    </xf>
    <xf numFmtId="183" fontId="27" fillId="6" borderId="44" xfId="0" applyNumberFormat="1" applyFont="1" applyFill="1" applyBorder="1" applyAlignment="1" applyProtection="1">
      <alignment horizontal="center" vertical="center" shrinkToFit="1"/>
      <protection locked="0"/>
    </xf>
    <xf numFmtId="0" fontId="22" fillId="2" borderId="2" xfId="0" applyFont="1" applyFill="1" applyBorder="1" applyAlignment="1">
      <alignment horizontal="center" vertical="center" shrinkToFit="1"/>
    </xf>
    <xf numFmtId="183" fontId="27" fillId="7" borderId="81" xfId="0" applyNumberFormat="1" applyFont="1" applyFill="1" applyBorder="1" applyAlignment="1" applyProtection="1">
      <alignment horizontal="center" vertical="center" shrinkToFit="1"/>
      <protection locked="0"/>
    </xf>
    <xf numFmtId="0" fontId="27" fillId="2" borderId="51" xfId="0" applyFont="1" applyFill="1" applyBorder="1" applyAlignment="1">
      <alignment horizontal="center" vertical="center" shrinkToFit="1"/>
    </xf>
    <xf numFmtId="181" fontId="27" fillId="2" borderId="49" xfId="0" applyNumberFormat="1" applyFont="1" applyFill="1" applyBorder="1" applyAlignment="1">
      <alignment horizontal="center" vertical="center" shrinkToFit="1"/>
    </xf>
    <xf numFmtId="0" fontId="27" fillId="2" borderId="69" xfId="0" applyFont="1" applyFill="1" applyBorder="1" applyAlignment="1">
      <alignment horizontal="right" vertical="center" shrinkToFit="1"/>
    </xf>
    <xf numFmtId="0" fontId="27" fillId="2" borderId="88" xfId="0" applyFont="1" applyFill="1" applyBorder="1" applyAlignment="1">
      <alignment horizontal="center" vertical="center" shrinkToFit="1"/>
    </xf>
    <xf numFmtId="0" fontId="22" fillId="2" borderId="44" xfId="0" applyFont="1" applyFill="1" applyBorder="1" applyAlignment="1">
      <alignment horizontal="center" vertical="center"/>
    </xf>
    <xf numFmtId="0" fontId="22" fillId="2" borderId="116" xfId="0" applyFont="1" applyFill="1" applyBorder="1" applyAlignment="1">
      <alignment horizontal="center" vertical="center"/>
    </xf>
    <xf numFmtId="0" fontId="27" fillId="2" borderId="78" xfId="0" applyFont="1" applyFill="1" applyBorder="1" applyAlignment="1">
      <alignment horizontal="center" vertical="center"/>
    </xf>
    <xf numFmtId="0" fontId="28" fillId="0" borderId="0" xfId="0" applyFont="1" applyAlignment="1">
      <alignment horizontal="left" vertical="center" shrinkToFit="1"/>
    </xf>
    <xf numFmtId="0" fontId="72" fillId="0" borderId="0" xfId="0" applyFont="1" applyAlignment="1">
      <alignment horizontal="center" vertical="center"/>
    </xf>
    <xf numFmtId="0" fontId="27" fillId="0" borderId="0" xfId="0" applyFont="1" applyAlignment="1">
      <alignment horizontal="left" vertical="center"/>
    </xf>
    <xf numFmtId="0" fontId="27" fillId="13" borderId="33" xfId="4" applyFont="1" applyFill="1" applyBorder="1">
      <alignment vertical="center"/>
    </xf>
    <xf numFmtId="0" fontId="27" fillId="2" borderId="181" xfId="4" applyFont="1" applyFill="1" applyBorder="1" applyAlignment="1">
      <alignment horizontal="left" vertical="center"/>
    </xf>
    <xf numFmtId="0" fontId="27" fillId="2" borderId="177" xfId="4" applyFont="1" applyFill="1" applyBorder="1" applyAlignment="1">
      <alignment horizontal="left" vertical="center"/>
    </xf>
    <xf numFmtId="38" fontId="27" fillId="2" borderId="42" xfId="2" applyFont="1" applyFill="1" applyBorder="1" applyAlignment="1">
      <alignment vertical="center" shrinkToFit="1"/>
    </xf>
    <xf numFmtId="0" fontId="0" fillId="3" borderId="113" xfId="0" applyFill="1" applyBorder="1">
      <alignment vertical="center"/>
    </xf>
    <xf numFmtId="0" fontId="24" fillId="4" borderId="161" xfId="0" applyFont="1" applyFill="1" applyBorder="1">
      <alignment vertical="center"/>
    </xf>
    <xf numFmtId="0" fontId="24" fillId="4" borderId="114" xfId="0" applyFont="1" applyFill="1" applyBorder="1">
      <alignment vertical="center"/>
    </xf>
    <xf numFmtId="0" fontId="27" fillId="7" borderId="182" xfId="0" applyFont="1" applyFill="1" applyBorder="1" applyAlignment="1" applyProtection="1">
      <alignment vertical="center" shrinkToFit="1"/>
      <protection locked="0"/>
    </xf>
    <xf numFmtId="0" fontId="27" fillId="7" borderId="19" xfId="0" applyFont="1" applyFill="1" applyBorder="1" applyAlignment="1" applyProtection="1">
      <alignment vertical="center" shrinkToFit="1"/>
      <protection locked="0"/>
    </xf>
    <xf numFmtId="177" fontId="27" fillId="10" borderId="183" xfId="0" applyNumberFormat="1" applyFont="1" applyFill="1" applyBorder="1" applyAlignment="1">
      <alignment vertical="center" shrinkToFit="1"/>
    </xf>
    <xf numFmtId="177" fontId="27" fillId="2" borderId="134" xfId="0" applyNumberFormat="1" applyFont="1" applyFill="1" applyBorder="1" applyAlignment="1">
      <alignment horizontal="center" vertical="center" shrinkToFit="1"/>
    </xf>
    <xf numFmtId="177" fontId="27" fillId="10" borderId="128" xfId="0" applyNumberFormat="1" applyFont="1" applyFill="1" applyBorder="1" applyAlignment="1">
      <alignment vertical="center" shrinkToFit="1"/>
    </xf>
    <xf numFmtId="0" fontId="27" fillId="7" borderId="99" xfId="0" applyFont="1" applyFill="1" applyBorder="1" applyAlignment="1" applyProtection="1">
      <alignment vertical="center" shrinkToFit="1"/>
      <protection locked="0"/>
    </xf>
    <xf numFmtId="177" fontId="27" fillId="10" borderId="124" xfId="0" applyNumberFormat="1" applyFont="1" applyFill="1" applyBorder="1" applyAlignment="1">
      <alignment vertical="center" shrinkToFit="1"/>
    </xf>
    <xf numFmtId="0" fontId="22" fillId="12" borderId="164" xfId="0" applyFont="1" applyFill="1" applyBorder="1" applyAlignment="1">
      <alignment vertical="center" wrapText="1"/>
    </xf>
    <xf numFmtId="0" fontId="22" fillId="0" borderId="0" xfId="0" applyFont="1" applyAlignment="1">
      <alignment vertical="top" wrapText="1"/>
    </xf>
    <xf numFmtId="0" fontId="28" fillId="0" borderId="0" xfId="0" applyFont="1" applyAlignment="1">
      <alignment horizontal="right" vertical="center"/>
    </xf>
    <xf numFmtId="179" fontId="28" fillId="0" borderId="0" xfId="0" applyNumberFormat="1" applyFont="1" applyAlignment="1">
      <alignment horizontal="center" vertical="center"/>
    </xf>
    <xf numFmtId="0" fontId="28" fillId="0" borderId="0" xfId="0" applyFont="1" applyAlignment="1">
      <alignment horizontal="center" vertical="center"/>
    </xf>
    <xf numFmtId="180" fontId="28" fillId="0" borderId="0" xfId="0" applyNumberFormat="1" applyFont="1" applyAlignment="1">
      <alignment horizontal="center" vertical="center"/>
    </xf>
    <xf numFmtId="0" fontId="28" fillId="0" borderId="0" xfId="0" applyFont="1" applyAlignment="1">
      <alignment horizontal="left" vertical="center" wrapText="1"/>
    </xf>
    <xf numFmtId="0" fontId="73" fillId="0" borderId="0" xfId="0" applyFont="1">
      <alignment vertical="center"/>
    </xf>
    <xf numFmtId="0" fontId="27" fillId="0" borderId="15" xfId="0" applyFont="1" applyBorder="1">
      <alignment vertical="center"/>
    </xf>
    <xf numFmtId="0" fontId="28" fillId="0" borderId="58" xfId="0" applyFont="1" applyBorder="1" applyAlignment="1">
      <alignment horizontal="center" vertical="center" wrapText="1"/>
    </xf>
    <xf numFmtId="0" fontId="37" fillId="0" borderId="0" xfId="0" applyFont="1" applyAlignment="1">
      <alignment horizontal="left" vertical="top" wrapText="1"/>
    </xf>
    <xf numFmtId="0" fontId="37" fillId="0" borderId="0" xfId="0" applyFont="1">
      <alignment vertical="center"/>
    </xf>
    <xf numFmtId="0" fontId="34" fillId="0" borderId="0" xfId="0" applyFont="1">
      <alignment vertical="center"/>
    </xf>
    <xf numFmtId="0" fontId="74" fillId="0" borderId="0" xfId="0" applyFont="1">
      <alignment vertical="center"/>
    </xf>
    <xf numFmtId="0" fontId="75" fillId="0" borderId="0" xfId="0" applyFont="1">
      <alignment vertical="center"/>
    </xf>
    <xf numFmtId="0" fontId="75" fillId="0" borderId="0" xfId="0" applyFont="1" applyAlignment="1">
      <alignment horizontal="center" vertical="center"/>
    </xf>
    <xf numFmtId="0" fontId="77" fillId="0" borderId="0" xfId="0" applyFont="1">
      <alignment vertical="center"/>
    </xf>
    <xf numFmtId="0" fontId="78" fillId="0" borderId="0" xfId="0" applyFont="1" applyAlignment="1">
      <alignment horizontal="right" vertical="center"/>
    </xf>
    <xf numFmtId="0" fontId="37" fillId="0" borderId="0" xfId="0" applyFont="1" applyAlignment="1">
      <alignment horizontal="center" vertical="center"/>
    </xf>
    <xf numFmtId="181" fontId="78" fillId="0" borderId="0" xfId="0" applyNumberFormat="1" applyFont="1" applyAlignment="1">
      <alignment horizontal="right" vertical="center"/>
    </xf>
    <xf numFmtId="0" fontId="78" fillId="0" borderId="0" xfId="0" applyFont="1" applyAlignment="1">
      <alignment horizontal="left" vertical="center"/>
    </xf>
    <xf numFmtId="0" fontId="78" fillId="0" borderId="0" xfId="0" applyFont="1">
      <alignment vertical="center"/>
    </xf>
    <xf numFmtId="179" fontId="78" fillId="0" borderId="0" xfId="0" applyNumberFormat="1" applyFont="1" applyAlignment="1">
      <alignment horizontal="center" vertical="center"/>
    </xf>
    <xf numFmtId="0" fontId="78" fillId="0" borderId="0" xfId="0" applyFont="1" applyAlignment="1">
      <alignment horizontal="center" vertical="center"/>
    </xf>
    <xf numFmtId="180" fontId="78" fillId="0" borderId="0" xfId="0" applyNumberFormat="1" applyFont="1" applyAlignment="1">
      <alignment horizontal="center" vertical="center"/>
    </xf>
    <xf numFmtId="0" fontId="78" fillId="0" borderId="0" xfId="0" applyFont="1" applyAlignment="1">
      <alignment horizontal="center" vertical="center" wrapText="1" shrinkToFit="1"/>
    </xf>
    <xf numFmtId="0" fontId="78" fillId="0" borderId="0" xfId="0" applyFont="1" applyAlignment="1">
      <alignment horizontal="left" vertical="center" wrapText="1"/>
    </xf>
    <xf numFmtId="0" fontId="78" fillId="0" borderId="0" xfId="0" applyFont="1" applyAlignment="1">
      <alignment horizontal="center" vertical="center" shrinkToFit="1"/>
    </xf>
    <xf numFmtId="0" fontId="80" fillId="0" borderId="0" xfId="0" applyFont="1" applyAlignment="1">
      <alignment horizontal="center" vertical="center" wrapText="1"/>
    </xf>
    <xf numFmtId="0" fontId="81" fillId="0" borderId="0" xfId="0" applyFont="1">
      <alignment vertical="center"/>
    </xf>
    <xf numFmtId="0" fontId="78" fillId="0" borderId="0" xfId="0" applyFont="1" applyAlignment="1">
      <alignment vertical="center" wrapText="1"/>
    </xf>
    <xf numFmtId="181" fontId="22" fillId="2" borderId="21" xfId="0" applyNumberFormat="1" applyFont="1" applyFill="1" applyBorder="1">
      <alignment vertical="center"/>
    </xf>
    <xf numFmtId="177" fontId="24" fillId="4" borderId="48" xfId="0" applyNumberFormat="1" applyFont="1" applyFill="1" applyBorder="1" applyAlignment="1">
      <alignment vertical="center" shrinkToFit="1"/>
    </xf>
    <xf numFmtId="0" fontId="36" fillId="0" borderId="58" xfId="0" applyFont="1" applyBorder="1" applyAlignment="1">
      <alignment horizontal="center" vertical="center" wrapText="1"/>
    </xf>
    <xf numFmtId="4" fontId="15" fillId="0" borderId="15" xfId="7" applyNumberFormat="1" applyFont="1" applyBorder="1" applyAlignment="1">
      <alignment horizontal="center" wrapText="1"/>
    </xf>
    <xf numFmtId="4" fontId="15" fillId="0" borderId="15" xfId="7" applyNumberFormat="1" applyFont="1" applyBorder="1" applyAlignment="1">
      <alignment wrapText="1"/>
    </xf>
    <xf numFmtId="0" fontId="52" fillId="0" borderId="0" xfId="0" applyFont="1" applyAlignment="1">
      <alignment horizontal="left" vertical="top" wrapText="1"/>
    </xf>
    <xf numFmtId="177" fontId="27" fillId="0" borderId="57" xfId="0" applyNumberFormat="1" applyFont="1" applyBorder="1" applyAlignment="1" applyProtection="1">
      <alignment horizontal="right" vertical="center" shrinkToFit="1"/>
      <protection locked="0"/>
    </xf>
    <xf numFmtId="177" fontId="27" fillId="0" borderId="24" xfId="0" applyNumberFormat="1" applyFont="1" applyBorder="1" applyAlignment="1" applyProtection="1">
      <alignment horizontal="right" vertical="center" shrinkToFit="1"/>
      <protection locked="0"/>
    </xf>
    <xf numFmtId="177" fontId="27" fillId="0" borderId="73" xfId="0" applyNumberFormat="1" applyFont="1" applyBorder="1" applyAlignment="1" applyProtection="1">
      <alignment horizontal="right" vertical="center" shrinkToFit="1"/>
      <protection locked="0"/>
    </xf>
    <xf numFmtId="177" fontId="27" fillId="2" borderId="86" xfId="0" applyNumberFormat="1" applyFont="1" applyFill="1" applyBorder="1" applyAlignment="1" applyProtection="1">
      <alignment horizontal="right" vertical="center" shrinkToFit="1"/>
      <protection locked="0"/>
    </xf>
    <xf numFmtId="177" fontId="27" fillId="2" borderId="24" xfId="0" applyNumberFormat="1" applyFont="1" applyFill="1" applyBorder="1" applyAlignment="1" applyProtection="1">
      <alignment horizontal="right" vertical="center" shrinkToFit="1"/>
      <protection locked="0"/>
    </xf>
    <xf numFmtId="177" fontId="27" fillId="2" borderId="187" xfId="0" applyNumberFormat="1" applyFont="1" applyFill="1" applyBorder="1" applyAlignment="1">
      <alignment horizontal="right" vertical="center" shrinkToFit="1"/>
    </xf>
    <xf numFmtId="177" fontId="27" fillId="2" borderId="188" xfId="0" applyNumberFormat="1" applyFont="1" applyFill="1" applyBorder="1" applyAlignment="1">
      <alignment horizontal="right" vertical="center" shrinkToFit="1"/>
    </xf>
    <xf numFmtId="177" fontId="27" fillId="2" borderId="189" xfId="0" applyNumberFormat="1" applyFont="1" applyFill="1" applyBorder="1" applyAlignment="1">
      <alignment horizontal="right" vertical="center" shrinkToFit="1"/>
    </xf>
    <xf numFmtId="0" fontId="68" fillId="12" borderId="167" xfId="0" applyFont="1" applyFill="1" applyBorder="1">
      <alignment vertical="center"/>
    </xf>
    <xf numFmtId="0" fontId="68" fillId="12" borderId="165" xfId="0" applyFont="1" applyFill="1" applyBorder="1" applyAlignment="1">
      <alignment vertical="top"/>
    </xf>
    <xf numFmtId="0" fontId="83" fillId="12" borderId="165" xfId="0" applyFont="1" applyFill="1" applyBorder="1">
      <alignment vertical="center"/>
    </xf>
    <xf numFmtId="0" fontId="30" fillId="2" borderId="0" xfId="0" applyFont="1" applyFill="1" applyAlignment="1">
      <alignment horizontal="right" vertical="center"/>
    </xf>
    <xf numFmtId="177" fontId="0" fillId="2" borderId="0" xfId="0" applyNumberFormat="1" applyFill="1" applyAlignment="1">
      <alignment horizontal="right" vertical="center"/>
    </xf>
    <xf numFmtId="0" fontId="30" fillId="2" borderId="192" xfId="0" applyFont="1" applyFill="1" applyBorder="1">
      <alignment vertical="center"/>
    </xf>
    <xf numFmtId="177" fontId="0" fillId="2" borderId="192" xfId="0" applyNumberFormat="1" applyFill="1" applyBorder="1" applyAlignment="1">
      <alignment horizontal="right" vertical="center"/>
    </xf>
    <xf numFmtId="0" fontId="30" fillId="2" borderId="192" xfId="0" applyFont="1" applyFill="1" applyBorder="1" applyAlignment="1">
      <alignment horizontal="right" vertical="center"/>
    </xf>
    <xf numFmtId="177" fontId="23" fillId="0" borderId="108" xfId="0" applyNumberFormat="1" applyFont="1" applyBorder="1" applyAlignment="1">
      <alignment horizontal="center" vertical="center" wrapText="1" shrinkToFit="1"/>
    </xf>
    <xf numFmtId="177" fontId="28" fillId="4" borderId="178" xfId="0" applyNumberFormat="1" applyFont="1" applyFill="1" applyBorder="1">
      <alignment vertical="center"/>
    </xf>
    <xf numFmtId="177" fontId="22" fillId="3" borderId="178" xfId="0" applyNumberFormat="1" applyFont="1" applyFill="1" applyBorder="1" applyAlignment="1">
      <alignment horizontal="center" vertical="center" wrapText="1" shrinkToFit="1"/>
    </xf>
    <xf numFmtId="0" fontId="53" fillId="2" borderId="37" xfId="0" applyFont="1" applyFill="1" applyBorder="1" applyAlignment="1">
      <alignment vertical="center" shrinkToFit="1"/>
    </xf>
    <xf numFmtId="176" fontId="53" fillId="2" borderId="51" xfId="0" applyNumberFormat="1" applyFont="1" applyFill="1" applyBorder="1" applyAlignment="1">
      <alignment vertical="center" wrapText="1"/>
    </xf>
    <xf numFmtId="0" fontId="49" fillId="0" borderId="0" xfId="0" applyFont="1" applyAlignment="1">
      <alignment horizontal="center" vertical="center" wrapText="1"/>
    </xf>
    <xf numFmtId="0" fontId="49" fillId="0" borderId="0" xfId="0" applyFont="1" applyAlignment="1">
      <alignment horizontal="left" vertical="top" wrapText="1"/>
    </xf>
    <xf numFmtId="0" fontId="57" fillId="12" borderId="165" xfId="0" applyFont="1" applyFill="1" applyBorder="1" applyAlignment="1">
      <alignment vertical="top" wrapText="1"/>
    </xf>
    <xf numFmtId="0" fontId="49" fillId="2" borderId="84" xfId="0" applyFont="1" applyFill="1" applyBorder="1" applyAlignment="1" applyProtection="1">
      <alignment horizontal="center" vertical="center" shrinkToFit="1"/>
      <protection locked="0"/>
    </xf>
    <xf numFmtId="0" fontId="0" fillId="0" borderId="0" xfId="0" applyAlignment="1">
      <alignment vertical="top" wrapText="1"/>
    </xf>
    <xf numFmtId="0" fontId="86" fillId="9" borderId="0" xfId="0" applyFont="1" applyFill="1">
      <alignment vertical="center"/>
    </xf>
    <xf numFmtId="0" fontId="0" fillId="15" borderId="0" xfId="0" applyFill="1">
      <alignment vertical="center"/>
    </xf>
    <xf numFmtId="0" fontId="25" fillId="2" borderId="17" xfId="0" applyFont="1" applyFill="1" applyBorder="1" applyAlignment="1">
      <alignment vertical="center" wrapText="1"/>
    </xf>
    <xf numFmtId="0" fontId="53" fillId="2" borderId="93" xfId="0" applyFont="1" applyFill="1" applyBorder="1" applyAlignment="1">
      <alignment vertical="center" shrinkToFit="1"/>
    </xf>
    <xf numFmtId="0" fontId="53" fillId="2" borderId="19" xfId="0" applyFont="1" applyFill="1" applyBorder="1" applyAlignment="1">
      <alignment vertical="center" shrinkToFit="1"/>
    </xf>
    <xf numFmtId="0" fontId="53" fillId="2" borderId="127" xfId="0" applyFont="1" applyFill="1" applyBorder="1" applyAlignment="1">
      <alignment vertical="center" shrinkToFit="1"/>
    </xf>
    <xf numFmtId="0" fontId="53" fillId="2" borderId="162" xfId="0" applyFont="1" applyFill="1" applyBorder="1" applyAlignment="1">
      <alignment vertical="center" shrinkToFit="1"/>
    </xf>
    <xf numFmtId="0" fontId="53" fillId="2" borderId="17" xfId="0" applyFont="1" applyFill="1" applyBorder="1" applyAlignment="1">
      <alignment vertical="center" shrinkToFit="1"/>
    </xf>
    <xf numFmtId="0" fontId="84" fillId="5" borderId="81" xfId="14" applyFont="1" applyFill="1" applyBorder="1" applyProtection="1">
      <alignment vertical="center"/>
      <protection locked="0"/>
    </xf>
    <xf numFmtId="0" fontId="56" fillId="12" borderId="165" xfId="0" applyFont="1" applyFill="1" applyBorder="1" applyAlignment="1">
      <alignment vertical="center" wrapText="1"/>
    </xf>
    <xf numFmtId="0" fontId="57" fillId="12" borderId="165" xfId="0" applyFont="1" applyFill="1" applyBorder="1" applyAlignment="1">
      <alignment vertical="top"/>
    </xf>
    <xf numFmtId="182" fontId="27" fillId="2" borderId="127" xfId="0" applyNumberFormat="1" applyFont="1" applyFill="1" applyBorder="1" applyAlignment="1">
      <alignment horizontal="left" vertical="center" shrinkToFit="1"/>
    </xf>
    <xf numFmtId="183" fontId="27" fillId="2" borderId="173" xfId="0" applyNumberFormat="1" applyFont="1" applyFill="1" applyBorder="1" applyAlignment="1">
      <alignment horizontal="center" vertical="center" shrinkToFit="1"/>
    </xf>
    <xf numFmtId="183" fontId="27" fillId="7" borderId="95" xfId="0" applyNumberFormat="1" applyFont="1" applyFill="1" applyBorder="1" applyAlignment="1" applyProtection="1">
      <alignment vertical="center" shrinkToFit="1"/>
      <protection locked="0"/>
    </xf>
    <xf numFmtId="0" fontId="64" fillId="0" borderId="14" xfId="0" applyFont="1" applyBorder="1" applyAlignment="1">
      <alignment horizontal="center" vertical="center" shrinkToFit="1"/>
    </xf>
    <xf numFmtId="0" fontId="27" fillId="2" borderId="22" xfId="0" applyFont="1" applyFill="1" applyBorder="1" applyAlignment="1" applyProtection="1">
      <alignment horizontal="left" vertical="top" wrapText="1" shrinkToFit="1"/>
      <protection locked="0"/>
    </xf>
    <xf numFmtId="0" fontId="0" fillId="2" borderId="125" xfId="0" applyFill="1" applyBorder="1" applyAlignment="1">
      <alignment horizontal="left" vertical="top" wrapText="1" shrinkToFit="1"/>
    </xf>
    <xf numFmtId="0" fontId="0" fillId="2" borderId="126" xfId="0" applyFill="1" applyBorder="1" applyAlignment="1">
      <alignment horizontal="left" vertical="top" wrapText="1" shrinkToFit="1"/>
    </xf>
    <xf numFmtId="0" fontId="27" fillId="2" borderId="32" xfId="0" applyFont="1" applyFill="1" applyBorder="1" applyAlignment="1" applyProtection="1">
      <alignment horizontal="left" vertical="top" wrapText="1" shrinkToFit="1"/>
      <protection locked="0"/>
    </xf>
    <xf numFmtId="0" fontId="0" fillId="2" borderId="0" xfId="0" applyFill="1" applyAlignment="1">
      <alignment horizontal="left" vertical="top" wrapText="1" shrinkToFit="1"/>
    </xf>
    <xf numFmtId="0" fontId="0" fillId="2" borderId="14" xfId="0" applyFill="1" applyBorder="1" applyAlignment="1">
      <alignment horizontal="left" vertical="top" wrapText="1" shrinkToFit="1"/>
    </xf>
    <xf numFmtId="182" fontId="27" fillId="2" borderId="21" xfId="0" applyNumberFormat="1" applyFont="1" applyFill="1" applyBorder="1" applyAlignment="1">
      <alignment horizontal="left" vertical="center" wrapText="1" shrinkToFit="1"/>
    </xf>
    <xf numFmtId="183" fontId="27" fillId="7" borderId="198" xfId="0" applyNumberFormat="1" applyFont="1" applyFill="1" applyBorder="1" applyAlignment="1" applyProtection="1">
      <alignment vertical="center" shrinkToFit="1"/>
      <protection locked="0"/>
    </xf>
    <xf numFmtId="0" fontId="0" fillId="2" borderId="39" xfId="0" applyFill="1" applyBorder="1" applyAlignment="1">
      <alignment horizontal="left" vertical="top" wrapText="1" shrinkToFit="1"/>
    </xf>
    <xf numFmtId="0" fontId="0" fillId="2" borderId="15" xfId="0" applyFill="1" applyBorder="1" applyAlignment="1">
      <alignment horizontal="left" vertical="top" wrapText="1" shrinkToFit="1"/>
    </xf>
    <xf numFmtId="0" fontId="0" fillId="2" borderId="16" xfId="0" applyFill="1" applyBorder="1" applyAlignment="1">
      <alignment horizontal="left" vertical="top" wrapText="1" shrinkToFit="1"/>
    </xf>
    <xf numFmtId="0" fontId="68" fillId="12" borderId="167" xfId="0" applyFont="1" applyFill="1" applyBorder="1" applyAlignment="1">
      <alignment vertical="center" wrapText="1"/>
    </xf>
    <xf numFmtId="181" fontId="27" fillId="2" borderId="21" xfId="0" applyNumberFormat="1" applyFont="1" applyFill="1" applyBorder="1">
      <alignment vertical="center"/>
    </xf>
    <xf numFmtId="0" fontId="27" fillId="2" borderId="87" xfId="0" applyFont="1" applyFill="1" applyBorder="1" applyAlignment="1">
      <alignment horizontal="center" vertical="center" shrinkToFit="1"/>
    </xf>
    <xf numFmtId="176" fontId="53" fillId="2" borderId="176" xfId="0" applyNumberFormat="1" applyFont="1" applyFill="1" applyBorder="1" applyAlignment="1">
      <alignment horizontal="right" vertical="center" shrinkToFit="1"/>
    </xf>
    <xf numFmtId="176" fontId="53" fillId="2" borderId="195" xfId="0" applyNumberFormat="1" applyFont="1" applyFill="1" applyBorder="1" applyAlignment="1">
      <alignment horizontal="right" vertical="center" shrinkToFit="1"/>
    </xf>
    <xf numFmtId="0" fontId="85" fillId="2" borderId="11" xfId="0" applyFont="1" applyFill="1" applyBorder="1" applyAlignment="1">
      <alignment horizontal="center" vertical="center" wrapText="1"/>
    </xf>
    <xf numFmtId="0" fontId="85" fillId="2" borderId="27" xfId="0" applyFont="1" applyFill="1" applyBorder="1" applyAlignment="1">
      <alignment horizontal="center" vertical="center" wrapText="1"/>
    </xf>
    <xf numFmtId="176" fontId="0" fillId="8" borderId="0" xfId="0" applyNumberFormat="1" applyFill="1" applyAlignment="1">
      <alignment horizontal="right" vertical="center"/>
    </xf>
    <xf numFmtId="0" fontId="0" fillId="8" borderId="0" xfId="0" applyFill="1" applyAlignment="1">
      <alignment horizontal="right" vertical="center"/>
    </xf>
    <xf numFmtId="0" fontId="53" fillId="2" borderId="112" xfId="0" applyFont="1" applyFill="1" applyBorder="1" applyAlignment="1">
      <alignment horizontal="center" vertical="center" textRotation="255" shrinkToFit="1"/>
    </xf>
    <xf numFmtId="0" fontId="53" fillId="2" borderId="113" xfId="0" applyFont="1" applyFill="1" applyBorder="1" applyAlignment="1">
      <alignment horizontal="center" vertical="center" textRotation="255" shrinkToFit="1"/>
    </xf>
    <xf numFmtId="0" fontId="53" fillId="2" borderId="55" xfId="0" applyFont="1" applyFill="1" applyBorder="1" applyAlignment="1">
      <alignment horizontal="center" vertical="center" textRotation="255" shrinkToFit="1"/>
    </xf>
    <xf numFmtId="0" fontId="53" fillId="2" borderId="132" xfId="0" applyFont="1" applyFill="1" applyBorder="1" applyAlignment="1">
      <alignment horizontal="left" vertical="center" shrinkToFit="1"/>
    </xf>
    <xf numFmtId="0" fontId="53" fillId="2" borderId="133" xfId="0" applyFont="1" applyFill="1" applyBorder="1" applyAlignment="1">
      <alignment horizontal="left" vertical="center" shrinkToFit="1"/>
    </xf>
    <xf numFmtId="176" fontId="53" fillId="2" borderId="196" xfId="0" applyNumberFormat="1" applyFont="1" applyFill="1" applyBorder="1" applyAlignment="1">
      <alignment horizontal="right" vertical="center" shrinkToFit="1"/>
    </xf>
    <xf numFmtId="176" fontId="53" fillId="2" borderId="30" xfId="0" applyNumberFormat="1" applyFont="1" applyFill="1" applyBorder="1" applyAlignment="1">
      <alignment horizontal="right" vertical="center" shrinkToFit="1"/>
    </xf>
    <xf numFmtId="176" fontId="53" fillId="2" borderId="85" xfId="0" applyNumberFormat="1" applyFont="1" applyFill="1" applyBorder="1" applyAlignment="1">
      <alignment horizontal="right" vertical="center" shrinkToFit="1"/>
    </xf>
    <xf numFmtId="176" fontId="53" fillId="2" borderId="197" xfId="0" applyNumberFormat="1" applyFont="1" applyFill="1" applyBorder="1" applyAlignment="1">
      <alignment horizontal="right" vertical="center" shrinkToFit="1"/>
    </xf>
    <xf numFmtId="176" fontId="53" fillId="2" borderId="56" xfId="0" applyNumberFormat="1" applyFont="1" applyFill="1" applyBorder="1" applyAlignment="1">
      <alignment horizontal="right" vertical="center" shrinkToFit="1"/>
    </xf>
    <xf numFmtId="176" fontId="53" fillId="2" borderId="52" xfId="0" applyNumberFormat="1" applyFont="1" applyFill="1" applyBorder="1" applyAlignment="1">
      <alignment horizontal="right" vertical="center" shrinkToFit="1"/>
    </xf>
    <xf numFmtId="0" fontId="53" fillId="7" borderId="25" xfId="0" applyFont="1" applyFill="1" applyBorder="1" applyAlignment="1" applyProtection="1">
      <alignment horizontal="center" vertical="center"/>
      <protection locked="0"/>
    </xf>
    <xf numFmtId="0" fontId="53" fillId="7" borderId="47" xfId="0" applyFont="1" applyFill="1" applyBorder="1" applyAlignment="1" applyProtection="1">
      <alignment horizontal="center" vertical="center"/>
      <protection locked="0"/>
    </xf>
    <xf numFmtId="0" fontId="53" fillId="7" borderId="61" xfId="0" applyFont="1" applyFill="1" applyBorder="1" applyAlignment="1" applyProtection="1">
      <alignment horizontal="center" vertical="center"/>
      <protection locked="0"/>
    </xf>
    <xf numFmtId="0" fontId="53" fillId="2" borderId="9" xfId="0" applyFont="1" applyFill="1" applyBorder="1" applyAlignment="1">
      <alignment horizontal="center" vertical="center" shrinkToFit="1"/>
    </xf>
    <xf numFmtId="0" fontId="53" fillId="2" borderId="11" xfId="0" applyFont="1" applyFill="1" applyBorder="1" applyAlignment="1">
      <alignment horizontal="center" vertical="center" shrinkToFit="1"/>
    </xf>
    <xf numFmtId="176" fontId="53" fillId="2" borderId="54" xfId="0" applyNumberFormat="1" applyFont="1" applyFill="1" applyBorder="1" applyAlignment="1">
      <alignment horizontal="right" vertical="center" shrinkToFit="1"/>
    </xf>
    <xf numFmtId="176" fontId="53" fillId="2" borderId="118" xfId="0" applyNumberFormat="1" applyFont="1" applyFill="1" applyBorder="1" applyAlignment="1">
      <alignment horizontal="right" vertical="center" shrinkToFit="1"/>
    </xf>
    <xf numFmtId="176" fontId="53" fillId="2" borderId="63" xfId="0" applyNumberFormat="1" applyFont="1" applyFill="1" applyBorder="1" applyAlignment="1">
      <alignment horizontal="right" vertical="center" shrinkToFit="1"/>
    </xf>
    <xf numFmtId="176" fontId="53" fillId="2" borderId="134" xfId="0" applyNumberFormat="1" applyFont="1" applyFill="1" applyBorder="1" applyAlignment="1">
      <alignment horizontal="right" vertical="center" shrinkToFit="1"/>
    </xf>
    <xf numFmtId="176" fontId="53" fillId="2" borderId="125" xfId="0" applyNumberFormat="1" applyFont="1" applyFill="1" applyBorder="1" applyAlignment="1">
      <alignment horizontal="right" vertical="center" shrinkToFit="1"/>
    </xf>
    <xf numFmtId="176" fontId="53" fillId="2" borderId="135" xfId="0" applyNumberFormat="1" applyFont="1" applyFill="1" applyBorder="1" applyAlignment="1">
      <alignment horizontal="right" vertical="center" shrinkToFit="1"/>
    </xf>
    <xf numFmtId="176" fontId="53" fillId="2" borderId="47" xfId="0" applyNumberFormat="1" applyFont="1" applyFill="1" applyBorder="1" applyAlignment="1">
      <alignment horizontal="right" vertical="center"/>
    </xf>
    <xf numFmtId="176" fontId="53" fillId="2" borderId="61" xfId="0" applyNumberFormat="1" applyFont="1" applyFill="1" applyBorder="1" applyAlignment="1">
      <alignment horizontal="right" vertical="center"/>
    </xf>
    <xf numFmtId="0" fontId="53" fillId="0" borderId="25" xfId="0" applyFont="1" applyBorder="1" applyAlignment="1" applyProtection="1">
      <alignment horizontal="left" vertical="center" shrinkToFit="1"/>
      <protection locked="0"/>
    </xf>
    <xf numFmtId="0" fontId="53" fillId="0" borderId="47" xfId="0" applyFont="1" applyBorder="1" applyAlignment="1" applyProtection="1">
      <alignment horizontal="left" vertical="center" shrinkToFit="1"/>
      <protection locked="0"/>
    </xf>
    <xf numFmtId="0" fontId="53" fillId="0" borderId="51" xfId="0" applyFont="1" applyBorder="1" applyAlignment="1" applyProtection="1">
      <alignment horizontal="left" vertical="center" shrinkToFit="1"/>
      <protection locked="0"/>
    </xf>
    <xf numFmtId="0" fontId="27" fillId="2" borderId="11" xfId="14" applyFont="1" applyFill="1" applyBorder="1" applyAlignment="1" applyProtection="1">
      <alignment horizontal="center" vertical="center"/>
      <protection locked="0"/>
    </xf>
    <xf numFmtId="0" fontId="27" fillId="2" borderId="27" xfId="14" applyFont="1" applyFill="1" applyBorder="1" applyAlignment="1" applyProtection="1">
      <alignment horizontal="center" vertical="center"/>
      <protection locked="0"/>
    </xf>
    <xf numFmtId="0" fontId="53" fillId="2" borderId="125" xfId="0" applyFont="1" applyFill="1" applyBorder="1" applyAlignment="1">
      <alignment horizontal="center" vertical="center" wrapText="1" shrinkToFit="1"/>
    </xf>
    <xf numFmtId="0" fontId="53" fillId="2" borderId="127" xfId="0" applyFont="1" applyFill="1" applyBorder="1" applyAlignment="1">
      <alignment horizontal="center" vertical="center" wrapText="1" shrinkToFit="1"/>
    </xf>
    <xf numFmtId="0" fontId="53" fillId="2" borderId="193" xfId="0" applyFont="1" applyFill="1" applyBorder="1" applyAlignment="1">
      <alignment horizontal="center" vertical="center" wrapText="1" shrinkToFit="1"/>
    </xf>
    <xf numFmtId="0" fontId="53" fillId="2" borderId="194" xfId="0" applyFont="1" applyFill="1" applyBorder="1" applyAlignment="1">
      <alignment horizontal="center" vertical="center" wrapText="1" shrinkToFit="1"/>
    </xf>
    <xf numFmtId="0" fontId="53" fillId="2" borderId="77" xfId="0" applyFont="1" applyFill="1" applyBorder="1" applyAlignment="1">
      <alignment horizontal="left" vertical="center" shrinkToFit="1"/>
    </xf>
    <xf numFmtId="0" fontId="53" fillId="2" borderId="26" xfId="0" applyFont="1" applyFill="1" applyBorder="1" applyAlignment="1">
      <alignment horizontal="left" vertical="center" shrinkToFit="1"/>
    </xf>
    <xf numFmtId="0" fontId="53" fillId="2" borderId="58" xfId="0" applyFont="1" applyFill="1" applyBorder="1" applyAlignment="1">
      <alignment horizontal="left" vertical="center" shrinkToFit="1"/>
    </xf>
    <xf numFmtId="0" fontId="53" fillId="0" borderId="25" xfId="0" applyFont="1" applyBorder="1" applyAlignment="1" applyProtection="1">
      <alignment horizontal="left" vertical="center"/>
      <protection locked="0"/>
    </xf>
    <xf numFmtId="0" fontId="53" fillId="0" borderId="47" xfId="0" applyFont="1" applyBorder="1" applyAlignment="1" applyProtection="1">
      <alignment horizontal="left" vertical="center"/>
      <protection locked="0"/>
    </xf>
    <xf numFmtId="0" fontId="53" fillId="0" borderId="51" xfId="0" applyFont="1" applyBorder="1" applyAlignment="1" applyProtection="1">
      <alignment horizontal="left" vertical="center"/>
      <protection locked="0"/>
    </xf>
    <xf numFmtId="0" fontId="57" fillId="12" borderId="165" xfId="0" applyFont="1" applyFill="1" applyBorder="1" applyAlignment="1">
      <alignment horizontal="left" vertical="center" wrapText="1"/>
    </xf>
    <xf numFmtId="0" fontId="57" fillId="12" borderId="165" xfId="0" applyFont="1" applyFill="1" applyBorder="1" applyAlignment="1">
      <alignment horizontal="left" wrapText="1"/>
    </xf>
    <xf numFmtId="0" fontId="53" fillId="0" borderId="61" xfId="0" applyFont="1" applyBorder="1" applyAlignment="1" applyProtection="1">
      <alignment horizontal="left" vertical="center" shrinkToFit="1"/>
      <protection locked="0"/>
    </xf>
    <xf numFmtId="176" fontId="53" fillId="2" borderId="157" xfId="0" applyNumberFormat="1" applyFont="1" applyFill="1" applyBorder="1" applyAlignment="1">
      <alignment vertical="center" shrinkToFit="1"/>
    </xf>
    <xf numFmtId="176" fontId="53" fillId="2" borderId="15" xfId="0" applyNumberFormat="1" applyFont="1" applyFill="1" applyBorder="1" applyAlignment="1">
      <alignment vertical="center" shrinkToFit="1"/>
    </xf>
    <xf numFmtId="176" fontId="53" fillId="2" borderId="70" xfId="0" applyNumberFormat="1" applyFont="1" applyFill="1" applyBorder="1" applyAlignment="1">
      <alignment vertical="center" shrinkToFit="1"/>
    </xf>
    <xf numFmtId="0" fontId="53" fillId="2" borderId="158" xfId="0" applyFont="1" applyFill="1" applyBorder="1" applyAlignment="1">
      <alignment horizontal="left" vertical="center" shrinkToFit="1"/>
    </xf>
    <xf numFmtId="0" fontId="53" fillId="2" borderId="159" xfId="0" applyFont="1" applyFill="1" applyBorder="1" applyAlignment="1">
      <alignment horizontal="left" vertical="center" shrinkToFit="1"/>
    </xf>
    <xf numFmtId="14" fontId="53" fillId="7" borderId="109" xfId="0" applyNumberFormat="1" applyFont="1" applyFill="1" applyBorder="1" applyAlignment="1" applyProtection="1">
      <alignment horizontal="left" vertical="center" shrinkToFit="1"/>
      <protection locked="0"/>
    </xf>
    <xf numFmtId="14" fontId="53" fillId="7" borderId="110" xfId="0" applyNumberFormat="1" applyFont="1" applyFill="1" applyBorder="1" applyAlignment="1" applyProtection="1">
      <alignment horizontal="left" vertical="center" shrinkToFit="1"/>
      <protection locked="0"/>
    </xf>
    <xf numFmtId="14" fontId="53" fillId="7" borderId="115" xfId="0" applyNumberFormat="1" applyFont="1" applyFill="1" applyBorder="1" applyAlignment="1" applyProtection="1">
      <alignment horizontal="left" vertical="center" shrinkToFit="1"/>
      <protection locked="0"/>
    </xf>
    <xf numFmtId="0" fontId="49" fillId="2" borderId="40" xfId="0" applyFont="1" applyFill="1" applyBorder="1" applyAlignment="1">
      <alignment horizontal="center" vertical="center" shrinkToFit="1"/>
    </xf>
    <xf numFmtId="0" fontId="49" fillId="2" borderId="139" xfId="0" applyFont="1" applyFill="1" applyBorder="1" applyAlignment="1">
      <alignment horizontal="center" vertical="center" shrinkToFit="1"/>
    </xf>
    <xf numFmtId="0" fontId="53" fillId="2" borderId="37" xfId="0" applyFont="1" applyFill="1" applyBorder="1" applyAlignment="1">
      <alignment horizontal="center" vertical="center" shrinkToFit="1"/>
    </xf>
    <xf numFmtId="0" fontId="53" fillId="2" borderId="91" xfId="0" applyFont="1" applyFill="1" applyBorder="1" applyAlignment="1">
      <alignment horizontal="center" vertical="center" shrinkToFit="1"/>
    </xf>
    <xf numFmtId="0" fontId="53" fillId="2" borderId="23" xfId="0" applyFont="1" applyFill="1" applyBorder="1" applyAlignment="1">
      <alignment horizontal="center" vertical="center" shrinkToFit="1"/>
    </xf>
    <xf numFmtId="0" fontId="53" fillId="2" borderId="93" xfId="0" applyFont="1" applyFill="1" applyBorder="1" applyAlignment="1">
      <alignment horizontal="center" vertical="center" shrinkToFit="1"/>
    </xf>
    <xf numFmtId="0" fontId="53" fillId="2" borderId="22" xfId="0" applyFont="1" applyFill="1" applyBorder="1" applyAlignment="1">
      <alignment horizontal="left" vertical="center" wrapText="1" shrinkToFit="1"/>
    </xf>
    <xf numFmtId="0" fontId="53" fillId="2" borderId="127" xfId="0" applyFont="1" applyFill="1" applyBorder="1" applyAlignment="1">
      <alignment horizontal="left" vertical="center" wrapText="1" shrinkToFit="1"/>
    </xf>
    <xf numFmtId="0" fontId="53" fillId="2" borderId="23" xfId="0" applyFont="1" applyFill="1" applyBorder="1" applyAlignment="1">
      <alignment horizontal="left" vertical="center" wrapText="1" shrinkToFit="1"/>
    </xf>
    <xf numFmtId="0" fontId="53" fillId="2" borderId="93" xfId="0" applyFont="1" applyFill="1" applyBorder="1" applyAlignment="1">
      <alignment horizontal="left" vertical="center" wrapText="1" shrinkToFit="1"/>
    </xf>
    <xf numFmtId="176" fontId="53" fillId="2" borderId="87" xfId="0" applyNumberFormat="1" applyFont="1" applyFill="1" applyBorder="1" applyAlignment="1">
      <alignment horizontal="right" vertical="center" shrinkToFit="1"/>
    </xf>
    <xf numFmtId="176" fontId="53" fillId="2" borderId="175" xfId="0" applyNumberFormat="1" applyFont="1" applyFill="1" applyBorder="1" applyAlignment="1">
      <alignment horizontal="right" vertical="center" shrinkToFit="1"/>
    </xf>
    <xf numFmtId="0" fontId="53" fillId="2" borderId="22" xfId="0" applyFont="1" applyFill="1" applyBorder="1" applyAlignment="1">
      <alignment horizontal="center" vertical="center" wrapText="1" shrinkToFit="1"/>
    </xf>
    <xf numFmtId="0" fontId="53" fillId="2" borderId="127" xfId="0" applyFont="1" applyFill="1" applyBorder="1" applyAlignment="1">
      <alignment horizontal="center" vertical="center" shrinkToFit="1"/>
    </xf>
    <xf numFmtId="0" fontId="22" fillId="0" borderId="166" xfId="0" applyFont="1" applyBorder="1" applyAlignment="1">
      <alignment horizontal="left" vertical="center" wrapText="1"/>
    </xf>
    <xf numFmtId="181" fontId="53" fillId="2" borderId="25" xfId="0" applyNumberFormat="1" applyFont="1" applyFill="1" applyBorder="1" applyAlignment="1">
      <alignment horizontal="center" vertical="center" wrapText="1"/>
    </xf>
    <xf numFmtId="181" fontId="53" fillId="2" borderId="47" xfId="0" applyNumberFormat="1" applyFont="1" applyFill="1" applyBorder="1" applyAlignment="1">
      <alignment horizontal="center" vertical="center" wrapText="1"/>
    </xf>
    <xf numFmtId="0" fontId="53" fillId="2" borderId="11" xfId="0" applyFont="1" applyFill="1" applyBorder="1" applyAlignment="1">
      <alignment horizontal="left" vertical="center" wrapText="1"/>
    </xf>
    <xf numFmtId="0" fontId="53" fillId="2" borderId="47" xfId="0" applyFont="1" applyFill="1" applyBorder="1" applyAlignment="1">
      <alignment horizontal="left" vertical="center" wrapText="1"/>
    </xf>
    <xf numFmtId="181" fontId="53" fillId="2" borderId="27" xfId="0" applyNumberFormat="1" applyFont="1" applyFill="1" applyBorder="1" applyAlignment="1">
      <alignment horizontal="center" vertical="center" wrapText="1"/>
    </xf>
    <xf numFmtId="0" fontId="53" fillId="2" borderId="25" xfId="0" applyFont="1" applyFill="1" applyBorder="1" applyAlignment="1">
      <alignment vertical="center" wrapText="1"/>
    </xf>
    <xf numFmtId="0" fontId="53" fillId="2" borderId="47" xfId="0" applyFont="1" applyFill="1" applyBorder="1" applyAlignment="1">
      <alignment vertical="center" wrapText="1"/>
    </xf>
    <xf numFmtId="0" fontId="53" fillId="2" borderId="51" xfId="0" applyFont="1" applyFill="1" applyBorder="1" applyAlignment="1">
      <alignment vertical="center" wrapText="1"/>
    </xf>
    <xf numFmtId="49" fontId="53" fillId="0" borderId="69" xfId="0" applyNumberFormat="1" applyFont="1" applyBorder="1" applyAlignment="1" applyProtection="1">
      <alignment horizontal="left" vertical="center" wrapText="1"/>
      <protection locked="0"/>
    </xf>
    <xf numFmtId="49" fontId="53" fillId="0" borderId="88" xfId="0" applyNumberFormat="1" applyFont="1" applyBorder="1" applyAlignment="1" applyProtection="1">
      <alignment horizontal="left" vertical="center" wrapText="1"/>
      <protection locked="0"/>
    </xf>
    <xf numFmtId="49" fontId="53" fillId="0" borderId="60" xfId="0" applyNumberFormat="1" applyFont="1" applyBorder="1" applyAlignment="1" applyProtection="1">
      <alignment horizontal="left" vertical="center" wrapText="1"/>
      <protection locked="0"/>
    </xf>
    <xf numFmtId="0" fontId="53" fillId="0" borderId="11" xfId="0" applyFont="1" applyBorder="1" applyAlignment="1" applyProtection="1">
      <alignment horizontal="left" vertical="center" wrapText="1"/>
      <protection locked="0"/>
    </xf>
    <xf numFmtId="0" fontId="53" fillId="0" borderId="47" xfId="0" applyFont="1" applyBorder="1" applyAlignment="1" applyProtection="1">
      <alignment horizontal="left" vertical="center" wrapText="1"/>
      <protection locked="0"/>
    </xf>
    <xf numFmtId="0" fontId="53" fillId="0" borderId="51" xfId="0" applyFont="1" applyBorder="1" applyAlignment="1" applyProtection="1">
      <alignment horizontal="left" vertical="center" wrapText="1"/>
      <protection locked="0"/>
    </xf>
    <xf numFmtId="0" fontId="27" fillId="0" borderId="11" xfId="0" applyFont="1" applyBorder="1" applyAlignment="1" applyProtection="1">
      <alignment horizontal="left" vertical="center" wrapText="1"/>
      <protection locked="0"/>
    </xf>
    <xf numFmtId="0" fontId="27" fillId="0" borderId="47" xfId="0" applyFont="1" applyBorder="1" applyAlignment="1" applyProtection="1">
      <alignment horizontal="left" vertical="center" wrapText="1"/>
      <protection locked="0"/>
    </xf>
    <xf numFmtId="0" fontId="27" fillId="0" borderId="51" xfId="0" applyFont="1" applyBorder="1" applyAlignment="1" applyProtection="1">
      <alignment horizontal="left" vertical="center" wrapText="1"/>
      <protection locked="0"/>
    </xf>
    <xf numFmtId="0" fontId="70" fillId="0" borderId="109" xfId="12" applyBorder="1" applyAlignment="1" applyProtection="1">
      <alignment horizontal="left" vertical="center" wrapText="1"/>
      <protection locked="0"/>
    </xf>
    <xf numFmtId="0" fontId="53" fillId="0" borderId="110" xfId="0" applyFont="1" applyBorder="1" applyAlignment="1" applyProtection="1">
      <alignment horizontal="left" vertical="center" wrapText="1"/>
      <protection locked="0"/>
    </xf>
    <xf numFmtId="0" fontId="53" fillId="0" borderId="111" xfId="0" applyFont="1" applyBorder="1" applyAlignment="1" applyProtection="1">
      <alignment horizontal="left" vertical="center" wrapText="1"/>
      <protection locked="0"/>
    </xf>
    <xf numFmtId="0" fontId="49" fillId="0" borderId="100" xfId="0" applyFont="1" applyBorder="1" applyAlignment="1" applyProtection="1">
      <alignment horizontal="left" vertical="center" shrinkToFit="1"/>
      <protection locked="0"/>
    </xf>
    <xf numFmtId="0" fontId="49" fillId="0" borderId="101" xfId="0" applyFont="1" applyBorder="1" applyAlignment="1" applyProtection="1">
      <alignment horizontal="left" vertical="center" shrinkToFit="1"/>
      <protection locked="0"/>
    </xf>
    <xf numFmtId="0" fontId="49" fillId="0" borderId="138" xfId="0" applyFont="1" applyBorder="1" applyAlignment="1" applyProtection="1">
      <alignment horizontal="left" vertical="center" shrinkToFit="1"/>
      <protection locked="0"/>
    </xf>
    <xf numFmtId="0" fontId="49" fillId="0" borderId="102" xfId="0" applyFont="1" applyBorder="1" applyAlignment="1" applyProtection="1">
      <alignment horizontal="left" vertical="center" shrinkToFit="1"/>
      <protection locked="0"/>
    </xf>
    <xf numFmtId="0" fontId="53" fillId="0" borderId="92" xfId="0" applyFont="1" applyBorder="1" applyAlignment="1" applyProtection="1">
      <alignment horizontal="left" vertical="center" shrinkToFit="1"/>
      <protection locked="0"/>
    </xf>
    <xf numFmtId="0" fontId="53" fillId="0" borderId="73" xfId="0" applyFont="1" applyBorder="1" applyAlignment="1" applyProtection="1">
      <alignment horizontal="left" vertical="center" shrinkToFit="1"/>
      <protection locked="0"/>
    </xf>
    <xf numFmtId="0" fontId="53" fillId="0" borderId="69" xfId="0" applyFont="1" applyBorder="1" applyAlignment="1" applyProtection="1">
      <alignment horizontal="left" vertical="center" shrinkToFit="1"/>
      <protection locked="0"/>
    </xf>
    <xf numFmtId="0" fontId="53" fillId="0" borderId="49" xfId="0" applyFont="1" applyBorder="1" applyAlignment="1" applyProtection="1">
      <alignment horizontal="left" vertical="center" shrinkToFit="1"/>
      <protection locked="0"/>
    </xf>
    <xf numFmtId="0" fontId="53" fillId="0" borderId="25" xfId="0" applyFont="1" applyBorder="1" applyAlignment="1" applyProtection="1">
      <alignment horizontal="right" vertical="center" shrinkToFit="1"/>
      <protection locked="0"/>
    </xf>
    <xf numFmtId="0" fontId="53" fillId="0" borderId="47" xfId="0" applyFont="1" applyBorder="1" applyAlignment="1" applyProtection="1">
      <alignment horizontal="right" vertical="center" shrinkToFit="1"/>
      <protection locked="0"/>
    </xf>
    <xf numFmtId="0" fontId="53" fillId="2" borderId="25" xfId="0" applyFont="1" applyFill="1" applyBorder="1" applyAlignment="1">
      <alignment horizontal="left" vertical="center" shrinkToFit="1"/>
    </xf>
    <xf numFmtId="0" fontId="53" fillId="2" borderId="27" xfId="0" applyFont="1" applyFill="1" applyBorder="1" applyAlignment="1">
      <alignment horizontal="left" vertical="center" shrinkToFit="1"/>
    </xf>
    <xf numFmtId="0" fontId="53" fillId="6" borderId="25" xfId="0" applyFont="1" applyFill="1" applyBorder="1" applyAlignment="1">
      <alignment horizontal="left" vertical="center" shrinkToFit="1"/>
    </xf>
    <xf numFmtId="0" fontId="53" fillId="6" borderId="47" xfId="0" applyFont="1" applyFill="1" applyBorder="1" applyAlignment="1">
      <alignment horizontal="left" vertical="center" shrinkToFit="1"/>
    </xf>
    <xf numFmtId="0" fontId="53" fillId="2" borderId="112" xfId="0" applyFont="1" applyFill="1" applyBorder="1" applyAlignment="1">
      <alignment horizontal="center" vertical="center" textRotation="255"/>
    </xf>
    <xf numFmtId="0" fontId="53" fillId="2" borderId="113" xfId="0" applyFont="1" applyFill="1" applyBorder="1" applyAlignment="1">
      <alignment horizontal="center" vertical="center" textRotation="255"/>
    </xf>
    <xf numFmtId="0" fontId="53" fillId="2" borderId="55" xfId="0" applyFont="1" applyFill="1" applyBorder="1" applyAlignment="1">
      <alignment horizontal="center" vertical="center" textRotation="255"/>
    </xf>
    <xf numFmtId="180" fontId="53" fillId="0" borderId="107" xfId="0" applyNumberFormat="1" applyFont="1" applyBorder="1" applyAlignment="1" applyProtection="1">
      <alignment horizontal="center" vertical="center"/>
      <protection locked="0"/>
    </xf>
    <xf numFmtId="180" fontId="53" fillId="0" borderId="75" xfId="0" applyNumberFormat="1" applyFont="1" applyBorder="1" applyAlignment="1" applyProtection="1">
      <alignment horizontal="center" vertical="center"/>
      <protection locked="0"/>
    </xf>
    <xf numFmtId="180" fontId="53" fillId="0" borderId="89" xfId="0" applyNumberFormat="1" applyFont="1" applyBorder="1" applyAlignment="1" applyProtection="1">
      <alignment horizontal="center" vertical="center"/>
      <protection locked="0"/>
    </xf>
    <xf numFmtId="0" fontId="27" fillId="6" borderId="77" xfId="0" applyFont="1" applyFill="1" applyBorder="1" applyAlignment="1">
      <alignment horizontal="left" vertical="center" shrinkToFit="1"/>
    </xf>
    <xf numFmtId="0" fontId="27" fillId="6" borderId="58" xfId="0" applyFont="1" applyFill="1" applyBorder="1" applyAlignment="1">
      <alignment horizontal="left" vertical="center" shrinkToFit="1"/>
    </xf>
    <xf numFmtId="0" fontId="26" fillId="2" borderId="53" xfId="0" applyFont="1" applyFill="1" applyBorder="1" applyAlignment="1">
      <alignment horizontal="left" vertical="center"/>
    </xf>
    <xf numFmtId="0" fontId="26" fillId="2" borderId="116" xfId="0" applyFont="1" applyFill="1" applyBorder="1" applyAlignment="1">
      <alignment horizontal="left" vertical="center"/>
    </xf>
    <xf numFmtId="0" fontId="26" fillId="2" borderId="7" xfId="0" applyFont="1" applyFill="1" applyBorder="1" applyAlignment="1">
      <alignment horizontal="left" vertical="center"/>
    </xf>
    <xf numFmtId="0" fontId="53" fillId="0" borderId="69" xfId="0" applyFont="1" applyBorder="1" applyAlignment="1" applyProtection="1">
      <alignment horizontal="left" vertical="center" wrapText="1"/>
      <protection locked="0"/>
    </xf>
    <xf numFmtId="0" fontId="53" fillId="0" borderId="88" xfId="0" applyFont="1" applyBorder="1" applyAlignment="1" applyProtection="1">
      <alignment horizontal="left" vertical="center" wrapText="1"/>
      <protection locked="0"/>
    </xf>
    <xf numFmtId="0" fontId="53" fillId="0" borderId="21" xfId="0" applyFont="1" applyBorder="1" applyAlignment="1" applyProtection="1">
      <alignment horizontal="left" vertical="center" wrapText="1"/>
      <protection locked="0"/>
    </xf>
    <xf numFmtId="178" fontId="0" fillId="0" borderId="11" xfId="0" applyNumberFormat="1" applyBorder="1" applyAlignment="1">
      <alignment horizontal="center" vertical="center"/>
    </xf>
    <xf numFmtId="178" fontId="0" fillId="0" borderId="47" xfId="0" applyNumberFormat="1" applyBorder="1" applyAlignment="1">
      <alignment horizontal="center" vertical="center"/>
    </xf>
    <xf numFmtId="178" fontId="0" fillId="0" borderId="61" xfId="0" applyNumberFormat="1" applyBorder="1" applyAlignment="1">
      <alignment horizontal="center" vertical="center"/>
    </xf>
    <xf numFmtId="0" fontId="53" fillId="0" borderId="27" xfId="0" applyFont="1" applyBorder="1" applyAlignment="1" applyProtection="1">
      <alignment horizontal="left" vertical="center" wrapText="1"/>
      <protection locked="0"/>
    </xf>
    <xf numFmtId="0" fontId="53" fillId="0" borderId="28" xfId="0" applyFont="1" applyBorder="1" applyAlignment="1" applyProtection="1">
      <alignment horizontal="left" vertical="center" wrapText="1"/>
      <protection locked="0"/>
    </xf>
    <xf numFmtId="0" fontId="53" fillId="0" borderId="25" xfId="0" applyFont="1" applyBorder="1" applyAlignment="1" applyProtection="1">
      <alignment horizontal="left" vertical="center" wrapText="1"/>
      <protection locked="0"/>
    </xf>
    <xf numFmtId="0" fontId="53" fillId="0" borderId="81" xfId="0" applyFont="1" applyBorder="1" applyAlignment="1" applyProtection="1">
      <alignment horizontal="left" vertical="center" wrapText="1"/>
      <protection locked="0"/>
    </xf>
    <xf numFmtId="0" fontId="49" fillId="0" borderId="27" xfId="0" applyFont="1" applyBorder="1" applyAlignment="1" applyProtection="1">
      <alignment horizontal="left" vertical="center" wrapText="1"/>
      <protection locked="0"/>
    </xf>
    <xf numFmtId="0" fontId="49" fillId="0" borderId="28" xfId="0" applyFont="1" applyBorder="1" applyAlignment="1" applyProtection="1">
      <alignment horizontal="left" vertical="center" wrapText="1"/>
      <protection locked="0"/>
    </xf>
    <xf numFmtId="0" fontId="49" fillId="0" borderId="25" xfId="0" applyFont="1" applyBorder="1" applyAlignment="1" applyProtection="1">
      <alignment horizontal="left" vertical="center" wrapText="1"/>
      <protection locked="0"/>
    </xf>
    <xf numFmtId="0" fontId="49" fillId="0" borderId="81" xfId="0" applyFont="1" applyBorder="1" applyAlignment="1" applyProtection="1">
      <alignment horizontal="left" vertical="center" wrapText="1"/>
      <protection locked="0"/>
    </xf>
    <xf numFmtId="0" fontId="53" fillId="0" borderId="109" xfId="0" applyFont="1" applyBorder="1" applyAlignment="1" applyProtection="1">
      <alignment horizontal="left" vertical="center" wrapText="1"/>
      <protection locked="0"/>
    </xf>
    <xf numFmtId="0" fontId="27" fillId="6" borderId="68" xfId="0" applyFont="1" applyFill="1" applyBorder="1" applyAlignment="1">
      <alignment horizontal="left" vertical="center" shrinkToFit="1"/>
    </xf>
    <xf numFmtId="0" fontId="27" fillId="6" borderId="70" xfId="0" applyFont="1" applyFill="1" applyBorder="1" applyAlignment="1">
      <alignment horizontal="left" vertical="center" shrinkToFit="1"/>
    </xf>
    <xf numFmtId="0" fontId="57" fillId="12" borderId="165" xfId="0" applyFont="1" applyFill="1" applyBorder="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xf>
    <xf numFmtId="0" fontId="24" fillId="0" borderId="0" xfId="0" applyFont="1" applyAlignment="1">
      <alignment horizontal="center" vertical="center" wrapText="1"/>
    </xf>
    <xf numFmtId="0" fontId="24" fillId="0" borderId="0" xfId="0" applyFont="1" applyAlignment="1">
      <alignment horizontal="center" vertical="center"/>
    </xf>
    <xf numFmtId="0" fontId="71" fillId="0" borderId="0" xfId="0" applyFont="1" applyAlignment="1" applyProtection="1">
      <alignment horizontal="left" vertical="center" wrapText="1"/>
      <protection locked="0"/>
    </xf>
    <xf numFmtId="0" fontId="22" fillId="10" borderId="166" xfId="0" applyFont="1" applyFill="1" applyBorder="1" applyAlignment="1" applyProtection="1">
      <alignment horizontal="left" vertical="center" shrinkToFit="1"/>
      <protection locked="0"/>
    </xf>
    <xf numFmtId="0" fontId="22" fillId="0" borderId="167" xfId="0" applyFont="1" applyBorder="1" applyAlignment="1">
      <alignment horizontal="left" vertical="center" wrapText="1"/>
    </xf>
    <xf numFmtId="0" fontId="22" fillId="10" borderId="167" xfId="0" applyFont="1" applyFill="1" applyBorder="1" applyAlignment="1" applyProtection="1">
      <alignment horizontal="left" vertical="center" wrapText="1"/>
      <protection locked="0"/>
    </xf>
    <xf numFmtId="0" fontId="53" fillId="2" borderId="103" xfId="0" applyFont="1" applyFill="1" applyBorder="1" applyAlignment="1">
      <alignment horizontal="left" vertical="center"/>
    </xf>
    <xf numFmtId="0" fontId="53" fillId="2" borderId="75" xfId="0" applyFont="1" applyFill="1" applyBorder="1" applyAlignment="1">
      <alignment horizontal="left" vertical="center"/>
    </xf>
    <xf numFmtId="0" fontId="53" fillId="2" borderId="43" xfId="0" applyFont="1" applyFill="1" applyBorder="1" applyAlignment="1">
      <alignment horizontal="left" vertical="center"/>
    </xf>
    <xf numFmtId="0" fontId="53" fillId="2" borderId="108" xfId="0" applyFont="1" applyFill="1" applyBorder="1" applyAlignment="1">
      <alignment horizontal="center" vertical="center" textRotation="255" shrinkToFit="1"/>
    </xf>
    <xf numFmtId="0" fontId="36" fillId="2" borderId="37" xfId="0" applyFont="1" applyFill="1" applyBorder="1" applyAlignment="1">
      <alignment horizontal="left" vertical="center"/>
    </xf>
    <xf numFmtId="0" fontId="36" fillId="2" borderId="38" xfId="0" applyFont="1" applyFill="1" applyBorder="1" applyAlignment="1">
      <alignment horizontal="left" vertical="center"/>
    </xf>
    <xf numFmtId="0" fontId="36" fillId="2" borderId="29" xfId="0" applyFont="1" applyFill="1" applyBorder="1" applyAlignment="1">
      <alignment horizontal="left" vertical="center"/>
    </xf>
    <xf numFmtId="0" fontId="53" fillId="7" borderId="109" xfId="0" applyFont="1" applyFill="1" applyBorder="1" applyAlignment="1" applyProtection="1">
      <alignment horizontal="left" vertical="center"/>
      <protection locked="0"/>
    </xf>
    <xf numFmtId="0" fontId="53" fillId="7" borderId="110" xfId="0" applyFont="1" applyFill="1" applyBorder="1" applyAlignment="1" applyProtection="1">
      <alignment horizontal="left" vertical="center"/>
      <protection locked="0"/>
    </xf>
    <xf numFmtId="0" fontId="53" fillId="7" borderId="111" xfId="0" applyFont="1" applyFill="1" applyBorder="1" applyAlignment="1" applyProtection="1">
      <alignment horizontal="left" vertical="center"/>
      <protection locked="0"/>
    </xf>
    <xf numFmtId="0" fontId="22" fillId="0" borderId="168" xfId="0" applyFont="1" applyBorder="1" applyAlignment="1">
      <alignment horizontal="left" vertical="center" wrapText="1"/>
    </xf>
    <xf numFmtId="0" fontId="22" fillId="10" borderId="168" xfId="0" applyFont="1" applyFill="1" applyBorder="1" applyAlignment="1" applyProtection="1">
      <alignment horizontal="left" vertical="center" wrapText="1"/>
      <protection locked="0"/>
    </xf>
    <xf numFmtId="0" fontId="27" fillId="2" borderId="104" xfId="0" applyFont="1" applyFill="1" applyBorder="1" applyAlignment="1">
      <alignment horizontal="left" vertical="center"/>
    </xf>
    <xf numFmtId="0" fontId="27" fillId="2" borderId="46" xfId="0" applyFont="1" applyFill="1" applyBorder="1" applyAlignment="1">
      <alignment horizontal="left" vertical="center"/>
    </xf>
    <xf numFmtId="190" fontId="27" fillId="0" borderId="105" xfId="0" applyNumberFormat="1" applyFont="1" applyBorder="1" applyAlignment="1" applyProtection="1">
      <alignment horizontal="center" vertical="center"/>
      <protection locked="0"/>
    </xf>
    <xf numFmtId="190" fontId="27" fillId="0" borderId="106" xfId="0" applyNumberFormat="1" applyFont="1" applyBorder="1" applyAlignment="1" applyProtection="1">
      <alignment horizontal="center" vertical="center"/>
      <protection locked="0"/>
    </xf>
    <xf numFmtId="0" fontId="43" fillId="0" borderId="54" xfId="8" applyFont="1" applyBorder="1" applyAlignment="1">
      <alignment horizontal="left" vertical="center"/>
    </xf>
    <xf numFmtId="0" fontId="43" fillId="0" borderId="118" xfId="8" applyFont="1" applyBorder="1" applyAlignment="1">
      <alignment horizontal="left" vertical="center"/>
    </xf>
    <xf numFmtId="0" fontId="43" fillId="0" borderId="19" xfId="8" applyFont="1" applyBorder="1" applyAlignment="1">
      <alignment horizontal="left" vertical="center"/>
    </xf>
    <xf numFmtId="0" fontId="43" fillId="0" borderId="0" xfId="8" applyFont="1" applyAlignment="1">
      <alignment horizontal="left" vertical="center" shrinkToFit="1"/>
    </xf>
    <xf numFmtId="0" fontId="6" fillId="0" borderId="38" xfId="8" applyBorder="1" applyAlignment="1">
      <alignment horizontal="left" vertical="center"/>
    </xf>
    <xf numFmtId="0" fontId="47" fillId="5" borderId="0" xfId="8" applyFont="1" applyFill="1">
      <alignment vertical="center"/>
    </xf>
    <xf numFmtId="0" fontId="43" fillId="0" borderId="54" xfId="8" applyFont="1" applyBorder="1" applyAlignment="1">
      <alignment horizontal="center" vertical="center" shrinkToFit="1"/>
    </xf>
    <xf numFmtId="0" fontId="43" fillId="0" borderId="118" xfId="8" applyFont="1" applyBorder="1" applyAlignment="1">
      <alignment horizontal="center" vertical="center" shrinkToFit="1"/>
    </xf>
    <xf numFmtId="0" fontId="43" fillId="0" borderId="19" xfId="8" applyFont="1" applyBorder="1" applyAlignment="1">
      <alignment horizontal="center" vertical="center" shrinkToFit="1"/>
    </xf>
    <xf numFmtId="0" fontId="43" fillId="0" borderId="54" xfId="8" applyFont="1" applyBorder="1" applyAlignment="1">
      <alignment horizontal="left" vertical="top" shrinkToFit="1"/>
    </xf>
    <xf numFmtId="0" fontId="43" fillId="0" borderId="118" xfId="8" applyFont="1" applyBorder="1" applyAlignment="1">
      <alignment horizontal="left" vertical="top" shrinkToFit="1"/>
    </xf>
    <xf numFmtId="0" fontId="43" fillId="0" borderId="19" xfId="8" applyFont="1" applyBorder="1" applyAlignment="1">
      <alignment horizontal="left" vertical="top" shrinkToFit="1"/>
    </xf>
    <xf numFmtId="0" fontId="43" fillId="0" borderId="39" xfId="8" applyFont="1" applyBorder="1" applyAlignment="1">
      <alignment horizontal="left" vertical="top"/>
    </xf>
    <xf numFmtId="0" fontId="43" fillId="0" borderId="15" xfId="8" applyFont="1" applyBorder="1" applyAlignment="1">
      <alignment horizontal="left" vertical="top"/>
    </xf>
    <xf numFmtId="0" fontId="43" fillId="0" borderId="70" xfId="8" applyFont="1" applyBorder="1" applyAlignment="1">
      <alignment horizontal="left" vertical="top"/>
    </xf>
    <xf numFmtId="0" fontId="43" fillId="0" borderId="24" xfId="8" applyFont="1" applyBorder="1" applyAlignment="1">
      <alignment horizontal="center" vertical="center" shrinkToFit="1"/>
    </xf>
    <xf numFmtId="185" fontId="43" fillId="0" borderId="24" xfId="8" applyNumberFormat="1" applyFont="1" applyBorder="1" applyAlignment="1">
      <alignment horizontal="center" vertical="center"/>
    </xf>
    <xf numFmtId="0" fontId="45" fillId="0" borderId="0" xfId="8" applyFont="1" applyAlignment="1">
      <alignment vertical="center" wrapText="1" shrinkToFit="1"/>
    </xf>
    <xf numFmtId="0" fontId="45" fillId="0" borderId="74" xfId="8" applyFont="1" applyBorder="1" applyAlignment="1">
      <alignment vertical="center" wrapText="1" shrinkToFit="1"/>
    </xf>
    <xf numFmtId="0" fontId="45" fillId="0" borderId="0" xfId="8" applyFont="1" applyAlignment="1">
      <alignment horizontal="left" vertical="center" shrinkToFit="1"/>
    </xf>
    <xf numFmtId="0" fontId="43" fillId="0" borderId="0" xfId="8" applyFont="1" applyAlignment="1">
      <alignment horizontal="left" vertical="center"/>
    </xf>
    <xf numFmtId="0" fontId="44" fillId="0" borderId="0" xfId="8" applyFont="1" applyAlignment="1">
      <alignment horizontal="left" vertical="center" shrinkToFit="1"/>
    </xf>
    <xf numFmtId="0" fontId="44" fillId="0" borderId="74" xfId="8" applyFont="1" applyBorder="1" applyAlignment="1">
      <alignment horizontal="left" vertical="center" shrinkToFit="1"/>
    </xf>
    <xf numFmtId="0" fontId="43" fillId="0" borderId="74" xfId="8" applyFont="1" applyBorder="1" applyAlignment="1">
      <alignment horizontal="left" vertical="center" shrinkToFit="1"/>
    </xf>
    <xf numFmtId="0" fontId="37" fillId="5" borderId="0" xfId="8" applyFont="1" applyFill="1" applyAlignment="1">
      <alignment horizontal="center" vertical="center"/>
    </xf>
    <xf numFmtId="0" fontId="30" fillId="8" borderId="0" xfId="8" applyFont="1" applyFill="1" applyAlignment="1">
      <alignment horizontal="center" vertical="center" wrapText="1"/>
    </xf>
    <xf numFmtId="0" fontId="40" fillId="5" borderId="0" xfId="8" applyFont="1" applyFill="1" applyAlignment="1">
      <alignment horizontal="right" vertical="center"/>
    </xf>
    <xf numFmtId="0" fontId="40" fillId="5" borderId="0" xfId="8" applyFont="1" applyFill="1" applyAlignment="1">
      <alignment horizontal="left" vertical="center"/>
    </xf>
    <xf numFmtId="0" fontId="41" fillId="9" borderId="0" xfId="8" applyFont="1" applyFill="1" applyAlignment="1">
      <alignment horizontal="center" vertical="center"/>
    </xf>
    <xf numFmtId="0" fontId="44" fillId="0" borderId="0" xfId="8" applyFont="1" applyAlignment="1">
      <alignment horizontal="left" vertical="center" wrapText="1"/>
    </xf>
    <xf numFmtId="0" fontId="44" fillId="0" borderId="74" xfId="8" applyFont="1" applyBorder="1" applyAlignment="1">
      <alignment horizontal="left" vertical="center" wrapText="1"/>
    </xf>
    <xf numFmtId="0" fontId="43" fillId="0" borderId="15" xfId="8" applyFont="1" applyBorder="1" applyAlignment="1">
      <alignment horizontal="left" vertical="center" shrinkToFit="1"/>
    </xf>
    <xf numFmtId="0" fontId="27" fillId="0" borderId="54" xfId="0" applyFont="1" applyBorder="1" applyAlignment="1" applyProtection="1">
      <alignment horizontal="left" vertical="center" shrinkToFit="1"/>
      <protection locked="0"/>
    </xf>
    <xf numFmtId="0" fontId="27" fillId="0" borderId="118" xfId="0" applyFont="1" applyBorder="1" applyAlignment="1" applyProtection="1">
      <alignment horizontal="left" vertical="center" shrinkToFit="1"/>
      <protection locked="0"/>
    </xf>
    <xf numFmtId="0" fontId="27" fillId="0" borderId="19" xfId="0" applyFont="1" applyBorder="1" applyAlignment="1" applyProtection="1">
      <alignment horizontal="left" vertical="center" shrinkToFit="1"/>
      <protection locked="0"/>
    </xf>
    <xf numFmtId="0" fontId="27" fillId="0" borderId="154" xfId="0" applyFont="1" applyBorder="1" applyAlignment="1" applyProtection="1">
      <alignment horizontal="left" vertical="center" shrinkToFit="1"/>
      <protection locked="0"/>
    </xf>
    <xf numFmtId="0" fontId="27" fillId="0" borderId="93" xfId="0" applyFont="1" applyBorder="1" applyAlignment="1" applyProtection="1">
      <alignment horizontal="left" vertical="center" shrinkToFit="1"/>
      <protection locked="0"/>
    </xf>
    <xf numFmtId="0" fontId="65" fillId="2" borderId="11" xfId="0" applyFont="1" applyFill="1" applyBorder="1" applyAlignment="1">
      <alignment horizontal="left" vertical="center" wrapText="1"/>
    </xf>
    <xf numFmtId="0" fontId="65" fillId="2" borderId="47" xfId="0" applyFont="1" applyFill="1" applyBorder="1" applyAlignment="1">
      <alignment horizontal="left" vertical="center" wrapText="1"/>
    </xf>
    <xf numFmtId="0" fontId="65" fillId="2" borderId="51" xfId="0" applyFont="1" applyFill="1" applyBorder="1" applyAlignment="1">
      <alignment horizontal="left" vertical="center" wrapText="1"/>
    </xf>
    <xf numFmtId="0" fontId="53" fillId="0" borderId="32" xfId="0" applyFont="1" applyBorder="1" applyAlignment="1" applyProtection="1">
      <alignment horizontal="left" vertical="top" wrapText="1"/>
      <protection locked="0"/>
    </xf>
    <xf numFmtId="0" fontId="53" fillId="0" borderId="0" xfId="0" applyFont="1" applyAlignment="1" applyProtection="1">
      <alignment horizontal="left" vertical="top" wrapText="1"/>
      <protection locked="0"/>
    </xf>
    <xf numFmtId="0" fontId="53" fillId="0" borderId="14" xfId="0" applyFont="1" applyBorder="1" applyAlignment="1" applyProtection="1">
      <alignment horizontal="left" vertical="top" wrapText="1"/>
      <protection locked="0"/>
    </xf>
    <xf numFmtId="0" fontId="68" fillId="12" borderId="165" xfId="0" applyFont="1" applyFill="1" applyBorder="1" applyAlignment="1">
      <alignment horizontal="left" vertical="top" wrapText="1"/>
    </xf>
    <xf numFmtId="0" fontId="57" fillId="12" borderId="165" xfId="0" applyFont="1" applyFill="1" applyBorder="1" applyAlignment="1">
      <alignment horizontal="left" vertical="top" wrapText="1"/>
    </xf>
    <xf numFmtId="0" fontId="27" fillId="5" borderId="18" xfId="0" applyFont="1" applyFill="1" applyBorder="1" applyAlignment="1">
      <alignment horizontal="left" vertical="top" wrapText="1" shrinkToFit="1"/>
    </xf>
    <xf numFmtId="0" fontId="0" fillId="0" borderId="118" xfId="0" applyBorder="1" applyAlignment="1">
      <alignment horizontal="left" vertical="top" wrapText="1" shrinkToFit="1"/>
    </xf>
    <xf numFmtId="0" fontId="0" fillId="0" borderId="19" xfId="0" applyBorder="1" applyAlignment="1">
      <alignment horizontal="left" vertical="top" wrapText="1" shrinkToFit="1"/>
    </xf>
    <xf numFmtId="183" fontId="27" fillId="7" borderId="134" xfId="0" applyNumberFormat="1" applyFont="1" applyFill="1" applyBorder="1" applyAlignment="1" applyProtection="1">
      <alignment horizontal="center" vertical="center" shrinkToFit="1"/>
      <protection locked="0"/>
    </xf>
    <xf numFmtId="0" fontId="0" fillId="0" borderId="125" xfId="0" applyBorder="1" applyAlignment="1">
      <alignment horizontal="center" vertical="center" shrinkToFit="1"/>
    </xf>
    <xf numFmtId="0" fontId="0" fillId="0" borderId="126" xfId="0" applyBorder="1" applyAlignment="1">
      <alignment horizontal="center" vertical="center" shrinkToFit="1"/>
    </xf>
    <xf numFmtId="183" fontId="27" fillId="7" borderId="54" xfId="0" applyNumberFormat="1" applyFont="1" applyFill="1" applyBorder="1" applyAlignment="1" applyProtection="1">
      <alignment horizontal="center" vertical="center" shrinkToFit="1"/>
      <protection locked="0"/>
    </xf>
    <xf numFmtId="0" fontId="0" fillId="0" borderId="118" xfId="0" applyBorder="1" applyAlignment="1">
      <alignment horizontal="center" vertical="center" shrinkToFit="1"/>
    </xf>
    <xf numFmtId="0" fontId="0" fillId="0" borderId="59" xfId="0" applyBorder="1" applyAlignment="1">
      <alignment horizontal="center" vertical="center" shrinkToFit="1"/>
    </xf>
    <xf numFmtId="187" fontId="27" fillId="2" borderId="123" xfId="0" applyNumberFormat="1" applyFont="1" applyFill="1" applyBorder="1" applyAlignment="1">
      <alignment horizontal="center" vertical="center"/>
    </xf>
    <xf numFmtId="187" fontId="27" fillId="2" borderId="124" xfId="0" applyNumberFormat="1" applyFont="1" applyFill="1" applyBorder="1" applyAlignment="1">
      <alignment horizontal="center" vertical="center"/>
    </xf>
    <xf numFmtId="0" fontId="27" fillId="0" borderId="0" xfId="0" applyFont="1" applyAlignment="1">
      <alignment horizontal="center" vertical="center"/>
    </xf>
    <xf numFmtId="0" fontId="65" fillId="2" borderId="11" xfId="0" applyFont="1" applyFill="1" applyBorder="1" applyAlignment="1">
      <alignment horizontal="left" vertical="top" wrapText="1"/>
    </xf>
    <xf numFmtId="0" fontId="65" fillId="2" borderId="47" xfId="0" applyFont="1" applyFill="1" applyBorder="1" applyAlignment="1">
      <alignment horizontal="left" vertical="top" wrapText="1"/>
    </xf>
    <xf numFmtId="0" fontId="65" fillId="2" borderId="51" xfId="0" applyFont="1" applyFill="1" applyBorder="1" applyAlignment="1">
      <alignment horizontal="left" vertical="top" wrapText="1"/>
    </xf>
    <xf numFmtId="182" fontId="65" fillId="2" borderId="11" xfId="0" applyNumberFormat="1" applyFont="1" applyFill="1" applyBorder="1" applyAlignment="1">
      <alignment horizontal="left" vertical="top" wrapText="1" shrinkToFit="1"/>
    </xf>
    <xf numFmtId="182" fontId="65" fillId="2" borderId="47" xfId="0" applyNumberFormat="1" applyFont="1" applyFill="1" applyBorder="1" applyAlignment="1">
      <alignment horizontal="left" vertical="top" wrapText="1" shrinkToFit="1"/>
    </xf>
    <xf numFmtId="182" fontId="65" fillId="2" borderId="51" xfId="0" applyNumberFormat="1" applyFont="1" applyFill="1" applyBorder="1" applyAlignment="1">
      <alignment horizontal="left" vertical="top" wrapText="1" shrinkToFit="1"/>
    </xf>
    <xf numFmtId="0" fontId="53" fillId="0" borderId="39" xfId="0" applyFont="1" applyBorder="1" applyAlignment="1" applyProtection="1">
      <alignment horizontal="left" vertical="top" wrapText="1"/>
      <protection locked="0"/>
    </xf>
    <xf numFmtId="0" fontId="53" fillId="0" borderId="15" xfId="0" applyFont="1" applyBorder="1" applyAlignment="1" applyProtection="1">
      <alignment horizontal="left" vertical="top" wrapText="1"/>
      <protection locked="0"/>
    </xf>
    <xf numFmtId="0" fontId="53" fillId="0" borderId="16" xfId="0" applyFont="1" applyBorder="1" applyAlignment="1" applyProtection="1">
      <alignment horizontal="left" vertical="top" wrapText="1"/>
      <protection locked="0"/>
    </xf>
    <xf numFmtId="0" fontId="30" fillId="2" borderId="12" xfId="0" applyFont="1" applyFill="1" applyBorder="1" applyAlignment="1">
      <alignment horizontal="left" vertical="top" wrapText="1"/>
    </xf>
    <xf numFmtId="0" fontId="30" fillId="2" borderId="170" xfId="0" applyFont="1" applyFill="1" applyBorder="1" applyAlignment="1">
      <alignment horizontal="left" vertical="top" wrapText="1"/>
    </xf>
    <xf numFmtId="0" fontId="27" fillId="0" borderId="22" xfId="0" applyFont="1" applyBorder="1" applyAlignment="1" applyProtection="1">
      <alignment horizontal="left" vertical="top" wrapText="1"/>
      <protection locked="0"/>
    </xf>
    <xf numFmtId="0" fontId="27" fillId="0" borderId="125" xfId="0" applyFont="1" applyBorder="1" applyAlignment="1" applyProtection="1">
      <alignment horizontal="left" vertical="top" wrapText="1"/>
      <protection locked="0"/>
    </xf>
    <xf numFmtId="0" fontId="27" fillId="0" borderId="126" xfId="0" applyFont="1" applyBorder="1" applyAlignment="1" applyProtection="1">
      <alignment horizontal="left" vertical="top" wrapText="1"/>
      <protection locked="0"/>
    </xf>
    <xf numFmtId="0" fontId="27" fillId="0" borderId="32" xfId="0" applyFont="1" applyBorder="1" applyAlignment="1" applyProtection="1">
      <alignment horizontal="left" vertical="top" wrapText="1"/>
      <protection locked="0"/>
    </xf>
    <xf numFmtId="0" fontId="27" fillId="0" borderId="0" xfId="0" applyFont="1" applyAlignment="1" applyProtection="1">
      <alignment horizontal="left" vertical="top" wrapText="1"/>
      <protection locked="0"/>
    </xf>
    <xf numFmtId="0" fontId="27" fillId="0" borderId="14" xfId="0" applyFont="1" applyBorder="1" applyAlignment="1" applyProtection="1">
      <alignment horizontal="left" vertical="top" wrapText="1"/>
      <protection locked="0"/>
    </xf>
    <xf numFmtId="0" fontId="27" fillId="0" borderId="40" xfId="0" applyFont="1" applyBorder="1" applyAlignment="1" applyProtection="1">
      <alignment horizontal="left" vertical="top" wrapText="1"/>
      <protection locked="0"/>
    </xf>
    <xf numFmtId="0" fontId="27" fillId="0" borderId="56" xfId="0" applyFont="1" applyBorder="1" applyAlignment="1" applyProtection="1">
      <alignment horizontal="left" vertical="top" wrapText="1"/>
      <protection locked="0"/>
    </xf>
    <xf numFmtId="0" fontId="27" fillId="0" borderId="52" xfId="0" applyFont="1" applyBorder="1" applyAlignment="1" applyProtection="1">
      <alignment horizontal="left" vertical="top" wrapText="1"/>
      <protection locked="0"/>
    </xf>
    <xf numFmtId="38" fontId="27" fillId="2" borderId="121" xfId="2" applyFont="1" applyFill="1" applyBorder="1" applyAlignment="1">
      <alignment horizontal="center" vertical="center" textRotation="255" shrinkToFit="1"/>
    </xf>
    <xf numFmtId="38" fontId="27" fillId="2" borderId="31" xfId="2" applyFont="1" applyFill="1" applyBorder="1" applyAlignment="1">
      <alignment horizontal="center" vertical="center" textRotation="255" shrinkToFit="1"/>
    </xf>
    <xf numFmtId="38" fontId="27" fillId="2" borderId="33" xfId="2" applyFont="1" applyFill="1" applyBorder="1" applyAlignment="1">
      <alignment horizontal="center" vertical="center" textRotation="255" shrinkToFit="1"/>
    </xf>
    <xf numFmtId="0" fontId="65" fillId="6" borderId="47" xfId="0" applyFont="1" applyFill="1" applyBorder="1" applyAlignment="1" applyProtection="1">
      <alignment horizontal="left" vertical="top" wrapText="1"/>
      <protection locked="0"/>
    </xf>
    <xf numFmtId="0" fontId="65" fillId="6" borderId="51" xfId="0" applyFont="1" applyFill="1" applyBorder="1" applyAlignment="1" applyProtection="1">
      <alignment horizontal="left" vertical="top" wrapText="1"/>
      <protection locked="0"/>
    </xf>
    <xf numFmtId="0" fontId="53" fillId="0" borderId="37" xfId="0" applyFont="1" applyBorder="1" applyAlignment="1" applyProtection="1">
      <alignment horizontal="left" vertical="top" wrapText="1"/>
      <protection locked="0"/>
    </xf>
    <xf numFmtId="0" fontId="53" fillId="0" borderId="38" xfId="0" applyFont="1" applyBorder="1" applyAlignment="1" applyProtection="1">
      <alignment horizontal="left" vertical="top" wrapText="1"/>
      <protection locked="0"/>
    </xf>
    <xf numFmtId="0" fontId="53" fillId="0" borderId="29" xfId="0" applyFont="1" applyBorder="1" applyAlignment="1" applyProtection="1">
      <alignment horizontal="left" vertical="top" wrapText="1"/>
      <protection locked="0"/>
    </xf>
    <xf numFmtId="0" fontId="30" fillId="2" borderId="11" xfId="0" applyFont="1" applyFill="1" applyBorder="1" applyAlignment="1">
      <alignment horizontal="left" vertical="center" wrapText="1"/>
    </xf>
    <xf numFmtId="0" fontId="30" fillId="2" borderId="47" xfId="0" applyFont="1" applyFill="1" applyBorder="1" applyAlignment="1">
      <alignment horizontal="left" vertical="center" wrapText="1"/>
    </xf>
    <xf numFmtId="0" fontId="30" fillId="2" borderId="51" xfId="0" applyFont="1" applyFill="1" applyBorder="1" applyAlignment="1">
      <alignment horizontal="left" vertical="center" wrapText="1"/>
    </xf>
    <xf numFmtId="0" fontId="27" fillId="0" borderId="37" xfId="0" applyFont="1" applyBorder="1" applyAlignment="1" applyProtection="1">
      <alignment horizontal="left" vertical="top" wrapText="1"/>
      <protection locked="0"/>
    </xf>
    <xf numFmtId="0" fontId="27" fillId="0" borderId="38" xfId="0" applyFont="1" applyBorder="1" applyAlignment="1" applyProtection="1">
      <alignment horizontal="left" vertical="top" wrapText="1"/>
      <protection locked="0"/>
    </xf>
    <xf numFmtId="0" fontId="27" fillId="0" borderId="29" xfId="0" applyFont="1" applyBorder="1" applyAlignment="1" applyProtection="1">
      <alignment horizontal="left" vertical="top" wrapText="1"/>
      <protection locked="0"/>
    </xf>
    <xf numFmtId="0" fontId="27" fillId="0" borderId="39" xfId="0" applyFont="1" applyBorder="1" applyAlignment="1" applyProtection="1">
      <alignment horizontal="left" vertical="top" wrapText="1"/>
      <protection locked="0"/>
    </xf>
    <xf numFmtId="0" fontId="27" fillId="0" borderId="15" xfId="0" applyFont="1" applyBorder="1" applyAlignment="1" applyProtection="1">
      <alignment horizontal="left" vertical="top" wrapText="1"/>
      <protection locked="0"/>
    </xf>
    <xf numFmtId="0" fontId="27" fillId="0" borderId="16" xfId="0" applyFont="1" applyBorder="1" applyAlignment="1" applyProtection="1">
      <alignment horizontal="left" vertical="top" wrapText="1"/>
      <protection locked="0"/>
    </xf>
    <xf numFmtId="0" fontId="27" fillId="2" borderId="104" xfId="0" applyFont="1" applyFill="1" applyBorder="1" applyAlignment="1">
      <alignment horizontal="center" vertical="center" shrinkToFit="1"/>
    </xf>
    <xf numFmtId="0" fontId="27" fillId="2" borderId="67" xfId="0" applyFont="1" applyFill="1" applyBorder="1" applyAlignment="1">
      <alignment horizontal="center" vertical="center" shrinkToFit="1"/>
    </xf>
    <xf numFmtId="0" fontId="27" fillId="2" borderId="30" xfId="0" applyFont="1" applyFill="1" applyBorder="1" applyAlignment="1">
      <alignment horizontal="left" vertical="center" shrinkToFit="1"/>
    </xf>
    <xf numFmtId="0" fontId="27" fillId="2" borderId="85" xfId="0" applyFont="1" applyFill="1" applyBorder="1" applyAlignment="1">
      <alignment horizontal="left" vertical="center" shrinkToFit="1"/>
    </xf>
    <xf numFmtId="182" fontId="30" fillId="2" borderId="11" xfId="0" applyNumberFormat="1" applyFont="1" applyFill="1" applyBorder="1" applyAlignment="1">
      <alignment horizontal="left" vertical="top" wrapText="1" shrinkToFit="1"/>
    </xf>
    <xf numFmtId="182" fontId="30" fillId="2" borderId="47" xfId="0" applyNumberFormat="1" applyFont="1" applyFill="1" applyBorder="1" applyAlignment="1">
      <alignment horizontal="left" vertical="top" wrapText="1" shrinkToFit="1"/>
    </xf>
    <xf numFmtId="182" fontId="30" fillId="2" borderId="51" xfId="0" applyNumberFormat="1" applyFont="1" applyFill="1" applyBorder="1" applyAlignment="1">
      <alignment horizontal="left" vertical="top" wrapText="1" shrinkToFit="1"/>
    </xf>
    <xf numFmtId="38" fontId="27" fillId="2" borderId="112" xfId="2" applyFont="1" applyFill="1" applyBorder="1" applyAlignment="1">
      <alignment horizontal="center" vertical="center" textRotation="255" shrinkToFit="1"/>
    </xf>
    <xf numFmtId="38" fontId="27" fillId="2" borderId="113" xfId="2" applyFont="1" applyFill="1" applyBorder="1" applyAlignment="1">
      <alignment horizontal="center" vertical="center" textRotation="255" shrinkToFit="1"/>
    </xf>
    <xf numFmtId="38" fontId="27" fillId="2" borderId="178" xfId="2" applyFont="1" applyFill="1" applyBorder="1" applyAlignment="1">
      <alignment horizontal="center" vertical="center" textRotation="255" shrinkToFit="1"/>
    </xf>
    <xf numFmtId="182" fontId="27" fillId="2" borderId="54" xfId="0" applyNumberFormat="1" applyFont="1" applyFill="1" applyBorder="1" applyAlignment="1">
      <alignment horizontal="center" vertical="center" shrinkToFit="1"/>
    </xf>
    <xf numFmtId="182" fontId="27" fillId="2" borderId="118" xfId="0" applyNumberFormat="1" applyFont="1" applyFill="1" applyBorder="1" applyAlignment="1">
      <alignment horizontal="center" vertical="center" shrinkToFit="1"/>
    </xf>
    <xf numFmtId="182" fontId="27" fillId="2" borderId="19" xfId="0" applyNumberFormat="1" applyFont="1" applyFill="1" applyBorder="1" applyAlignment="1">
      <alignment horizontal="center" vertical="center" shrinkToFit="1"/>
    </xf>
    <xf numFmtId="183" fontId="27" fillId="2" borderId="54" xfId="0" applyNumberFormat="1" applyFont="1" applyFill="1" applyBorder="1" applyAlignment="1">
      <alignment horizontal="center" vertical="center" shrinkToFit="1"/>
    </xf>
    <xf numFmtId="183" fontId="27" fillId="2" borderId="118" xfId="0" applyNumberFormat="1" applyFont="1" applyFill="1" applyBorder="1" applyAlignment="1">
      <alignment horizontal="center" vertical="center" shrinkToFit="1"/>
    </xf>
    <xf numFmtId="0" fontId="53" fillId="11" borderId="54" xfId="0" applyFont="1" applyFill="1" applyBorder="1" applyAlignment="1" applyProtection="1">
      <alignment horizontal="left" vertical="center" shrinkToFit="1"/>
      <protection locked="0"/>
    </xf>
    <xf numFmtId="0" fontId="53" fillId="11" borderId="118" xfId="0" applyFont="1" applyFill="1" applyBorder="1" applyAlignment="1" applyProtection="1">
      <alignment horizontal="left" vertical="center" shrinkToFit="1"/>
      <protection locked="0"/>
    </xf>
    <xf numFmtId="0" fontId="53" fillId="11" borderId="59" xfId="0" applyFont="1" applyFill="1" applyBorder="1" applyAlignment="1" applyProtection="1">
      <alignment horizontal="left" vertical="center" shrinkToFit="1"/>
      <protection locked="0"/>
    </xf>
    <xf numFmtId="38" fontId="53" fillId="0" borderId="11" xfId="2" applyFont="1" applyFill="1" applyBorder="1" applyAlignment="1" applyProtection="1">
      <alignment horizontal="left" vertical="center" shrinkToFit="1"/>
      <protection locked="0"/>
    </xf>
    <xf numFmtId="38" fontId="53" fillId="0" borderId="47" xfId="2" applyFont="1" applyFill="1" applyBorder="1" applyAlignment="1" applyProtection="1">
      <alignment horizontal="left" vertical="center" shrinkToFit="1"/>
      <protection locked="0"/>
    </xf>
    <xf numFmtId="38" fontId="53" fillId="0" borderId="51" xfId="2" applyFont="1" applyFill="1" applyBorder="1" applyAlignment="1" applyProtection="1">
      <alignment horizontal="left" vertical="center" shrinkToFit="1"/>
      <protection locked="0"/>
    </xf>
    <xf numFmtId="38" fontId="65" fillId="2" borderId="11" xfId="2" applyFont="1" applyFill="1" applyBorder="1" applyAlignment="1">
      <alignment horizontal="center" vertical="center" shrinkToFit="1"/>
    </xf>
    <xf numFmtId="38" fontId="65" fillId="2" borderId="61" xfId="2" applyFont="1" applyFill="1" applyBorder="1" applyAlignment="1">
      <alignment horizontal="center" vertical="center" shrinkToFit="1"/>
    </xf>
    <xf numFmtId="38" fontId="27" fillId="2" borderId="11" xfId="2" applyFont="1" applyFill="1" applyBorder="1" applyAlignment="1">
      <alignment horizontal="center" vertical="center" shrinkToFit="1"/>
    </xf>
    <xf numFmtId="38" fontId="27" fillId="2" borderId="61" xfId="2" applyFont="1" applyFill="1" applyBorder="1" applyAlignment="1">
      <alignment horizontal="center" vertical="center" shrinkToFit="1"/>
    </xf>
    <xf numFmtId="0" fontId="30" fillId="2" borderId="77" xfId="0" applyFont="1" applyFill="1" applyBorder="1" applyAlignment="1">
      <alignment horizontal="center" vertical="center" shrinkToFit="1"/>
    </xf>
    <xf numFmtId="0" fontId="30" fillId="2" borderId="58" xfId="0" applyFont="1" applyFill="1" applyBorder="1" applyAlignment="1">
      <alignment horizontal="center" vertical="center" shrinkToFit="1"/>
    </xf>
    <xf numFmtId="0" fontId="0" fillId="0" borderId="38" xfId="0" applyBorder="1" applyAlignment="1" applyProtection="1">
      <alignment horizontal="left" vertical="top" shrinkToFit="1"/>
      <protection locked="0"/>
    </xf>
    <xf numFmtId="0" fontId="0" fillId="0" borderId="29" xfId="0" applyBorder="1" applyAlignment="1" applyProtection="1">
      <alignment horizontal="left" vertical="top" shrinkToFit="1"/>
      <protection locked="0"/>
    </xf>
    <xf numFmtId="0" fontId="0" fillId="0" borderId="15" xfId="0" applyBorder="1" applyAlignment="1" applyProtection="1">
      <alignment horizontal="left" vertical="top" shrinkToFit="1"/>
      <protection locked="0"/>
    </xf>
    <xf numFmtId="0" fontId="0" fillId="0" borderId="16" xfId="0" applyBorder="1" applyAlignment="1" applyProtection="1">
      <alignment horizontal="left" vertical="top" shrinkToFit="1"/>
      <protection locked="0"/>
    </xf>
    <xf numFmtId="183" fontId="27" fillId="0" borderId="54" xfId="0" applyNumberFormat="1" applyFont="1" applyBorder="1" applyAlignment="1" applyProtection="1">
      <alignment horizontal="left" vertical="center" shrinkToFit="1"/>
      <protection locked="0"/>
    </xf>
    <xf numFmtId="183" fontId="27" fillId="0" borderId="118" xfId="0" applyNumberFormat="1" applyFont="1" applyBorder="1" applyAlignment="1" applyProtection="1">
      <alignment horizontal="left" vertical="center" shrinkToFit="1"/>
      <protection locked="0"/>
    </xf>
    <xf numFmtId="183" fontId="27" fillId="0" borderId="59" xfId="0" applyNumberFormat="1" applyFont="1" applyBorder="1" applyAlignment="1" applyProtection="1">
      <alignment horizontal="left" vertical="center" shrinkToFit="1"/>
      <protection locked="0"/>
    </xf>
    <xf numFmtId="0" fontId="57" fillId="12" borderId="184" xfId="0" applyFont="1" applyFill="1" applyBorder="1" applyAlignment="1">
      <alignment horizontal="left" vertical="top" wrapText="1"/>
    </xf>
    <xf numFmtId="0" fontId="57" fillId="12" borderId="185" xfId="0" applyFont="1" applyFill="1" applyBorder="1" applyAlignment="1">
      <alignment horizontal="left" vertical="top" wrapText="1"/>
    </xf>
    <xf numFmtId="0" fontId="57" fillId="12" borderId="165" xfId="0" applyFont="1" applyFill="1" applyBorder="1" applyAlignment="1">
      <alignment horizontal="left" vertical="top"/>
    </xf>
    <xf numFmtId="38" fontId="30" fillId="2" borderId="11" xfId="2" applyFont="1" applyFill="1" applyBorder="1" applyAlignment="1">
      <alignment horizontal="center" vertical="center" shrinkToFit="1"/>
    </xf>
    <xf numFmtId="38" fontId="30" fillId="2" borderId="61" xfId="2" applyFont="1" applyFill="1" applyBorder="1" applyAlignment="1">
      <alignment horizontal="center" vertical="center" shrinkToFit="1"/>
    </xf>
    <xf numFmtId="38" fontId="30" fillId="2" borderId="37" xfId="2" applyFont="1" applyFill="1" applyBorder="1" applyAlignment="1">
      <alignment horizontal="left" vertical="center" shrinkToFit="1"/>
    </xf>
    <xf numFmtId="38" fontId="30" fillId="2" borderId="38" xfId="2" applyFont="1" applyFill="1" applyBorder="1" applyAlignment="1">
      <alignment horizontal="left" vertical="center" shrinkToFit="1"/>
    </xf>
    <xf numFmtId="38" fontId="30" fillId="2" borderId="29" xfId="2" applyFont="1" applyFill="1" applyBorder="1" applyAlignment="1">
      <alignment horizontal="left" vertical="center" shrinkToFit="1"/>
    </xf>
    <xf numFmtId="182" fontId="27" fillId="2" borderId="18" xfId="0" applyNumberFormat="1" applyFont="1" applyFill="1" applyBorder="1" applyAlignment="1">
      <alignment horizontal="center" vertical="center" shrinkToFit="1"/>
    </xf>
    <xf numFmtId="183" fontId="27" fillId="2" borderId="157" xfId="0" applyNumberFormat="1" applyFont="1" applyFill="1" applyBorder="1" applyAlignment="1">
      <alignment horizontal="center" vertical="center" shrinkToFit="1"/>
    </xf>
    <xf numFmtId="183" fontId="27" fillId="2" borderId="162" xfId="0" applyNumberFormat="1" applyFont="1" applyFill="1" applyBorder="1" applyAlignment="1">
      <alignment horizontal="center" vertical="center" shrinkToFit="1"/>
    </xf>
    <xf numFmtId="181" fontId="27" fillId="0" borderId="69" xfId="0" applyNumberFormat="1" applyFont="1" applyBorder="1" applyAlignment="1" applyProtection="1">
      <alignment horizontal="left" vertical="center" shrinkToFit="1"/>
      <protection locked="0"/>
    </xf>
    <xf numFmtId="181" fontId="27" fillId="0" borderId="88" xfId="0" applyNumberFormat="1" applyFont="1" applyBorder="1" applyAlignment="1" applyProtection="1">
      <alignment horizontal="left" vertical="center" shrinkToFit="1"/>
      <protection locked="0"/>
    </xf>
    <xf numFmtId="181" fontId="27" fillId="0" borderId="60" xfId="0" applyNumberFormat="1" applyFont="1" applyBorder="1" applyAlignment="1" applyProtection="1">
      <alignment horizontal="left" vertical="center" shrinkToFit="1"/>
      <protection locked="0"/>
    </xf>
    <xf numFmtId="38" fontId="30" fillId="2" borderId="32" xfId="2" applyFont="1" applyFill="1" applyBorder="1" applyAlignment="1">
      <alignment horizontal="left" vertical="center" shrinkToFit="1"/>
    </xf>
    <xf numFmtId="38" fontId="30" fillId="2" borderId="0" xfId="2" applyFont="1" applyFill="1" applyBorder="1" applyAlignment="1">
      <alignment horizontal="left" vertical="center" shrinkToFit="1"/>
    </xf>
    <xf numFmtId="38" fontId="30" fillId="2" borderId="14" xfId="2" applyFont="1" applyFill="1" applyBorder="1" applyAlignment="1">
      <alignment horizontal="left" vertical="center" shrinkToFit="1"/>
    </xf>
    <xf numFmtId="182" fontId="27" fillId="2" borderId="127" xfId="0" applyNumberFormat="1" applyFont="1" applyFill="1" applyBorder="1" applyAlignment="1">
      <alignment horizontal="left" vertical="center" shrinkToFit="1"/>
    </xf>
    <xf numFmtId="182" fontId="27" fillId="2" borderId="93" xfId="0" applyNumberFormat="1" applyFont="1" applyFill="1" applyBorder="1" applyAlignment="1">
      <alignment horizontal="left" vertical="center" shrinkToFit="1"/>
    </xf>
    <xf numFmtId="183" fontId="27" fillId="2" borderId="19" xfId="0" applyNumberFormat="1" applyFont="1" applyFill="1" applyBorder="1" applyAlignment="1">
      <alignment horizontal="center" vertical="center" shrinkToFit="1"/>
    </xf>
    <xf numFmtId="0" fontId="27" fillId="2" borderId="18" xfId="0" applyFont="1" applyFill="1" applyBorder="1" applyAlignment="1">
      <alignment horizontal="left" vertical="center" wrapText="1" shrinkToFit="1"/>
    </xf>
    <xf numFmtId="0" fontId="27" fillId="2" borderId="118" xfId="0" applyFont="1" applyFill="1" applyBorder="1" applyAlignment="1">
      <alignment horizontal="left" vertical="center" wrapText="1" shrinkToFit="1"/>
    </xf>
    <xf numFmtId="0" fontId="0" fillId="0" borderId="118" xfId="0" applyBorder="1" applyAlignment="1">
      <alignment horizontal="left" vertical="center" wrapText="1" shrinkToFit="1"/>
    </xf>
    <xf numFmtId="0" fontId="0" fillId="0" borderId="59" xfId="0" applyBorder="1" applyAlignment="1">
      <alignment horizontal="left" vertical="center" wrapText="1" shrinkToFit="1"/>
    </xf>
    <xf numFmtId="0" fontId="30" fillId="2" borderId="12" xfId="0" applyFont="1" applyFill="1" applyBorder="1" applyAlignment="1">
      <alignment horizontal="left" vertical="center" wrapText="1"/>
    </xf>
    <xf numFmtId="0" fontId="30" fillId="2" borderId="170" xfId="0" applyFont="1" applyFill="1" applyBorder="1" applyAlignment="1">
      <alignment horizontal="left" vertical="center" wrapText="1"/>
    </xf>
    <xf numFmtId="0" fontId="53" fillId="0" borderId="22" xfId="0" applyFont="1" applyBorder="1" applyAlignment="1" applyProtection="1">
      <alignment horizontal="left" vertical="top" wrapText="1"/>
      <protection locked="0"/>
    </xf>
    <xf numFmtId="0" fontId="53" fillId="0" borderId="125" xfId="0" applyFont="1" applyBorder="1" applyAlignment="1" applyProtection="1">
      <alignment horizontal="left" vertical="top" wrapText="1"/>
      <protection locked="0"/>
    </xf>
    <xf numFmtId="0" fontId="53" fillId="0" borderId="126" xfId="0" applyFont="1" applyBorder="1" applyAlignment="1" applyProtection="1">
      <alignment horizontal="left" vertical="top" wrapText="1"/>
      <protection locked="0"/>
    </xf>
    <xf numFmtId="0" fontId="53" fillId="0" borderId="40" xfId="0" applyFont="1" applyBorder="1" applyAlignment="1" applyProtection="1">
      <alignment horizontal="left" vertical="top" wrapText="1"/>
      <protection locked="0"/>
    </xf>
    <xf numFmtId="0" fontId="53" fillId="0" borderId="56" xfId="0" applyFont="1" applyBorder="1" applyAlignment="1" applyProtection="1">
      <alignment horizontal="left" vertical="top" wrapText="1"/>
      <protection locked="0"/>
    </xf>
    <xf numFmtId="0" fontId="53" fillId="0" borderId="52" xfId="0" applyFont="1" applyBorder="1" applyAlignment="1" applyProtection="1">
      <alignment horizontal="left" vertical="top" wrapText="1"/>
      <protection locked="0"/>
    </xf>
    <xf numFmtId="0" fontId="27" fillId="0" borderId="45" xfId="4" applyFont="1" applyBorder="1" applyAlignment="1" applyProtection="1">
      <alignment horizontal="left" vertical="center" shrinkToFit="1"/>
      <protection locked="0"/>
    </xf>
    <xf numFmtId="0" fontId="27" fillId="0" borderId="7" xfId="4" applyFont="1" applyBorder="1" applyAlignment="1" applyProtection="1">
      <alignment horizontal="left" vertical="center" shrinkToFit="1"/>
      <protection locked="0"/>
    </xf>
    <xf numFmtId="0" fontId="27" fillId="0" borderId="18" xfId="4" applyFont="1" applyBorder="1" applyAlignment="1" applyProtection="1">
      <alignment horizontal="left" vertical="center" shrinkToFit="1"/>
      <protection locked="0"/>
    </xf>
    <xf numFmtId="0" fontId="27" fillId="0" borderId="19" xfId="4" applyFont="1" applyBorder="1" applyAlignment="1" applyProtection="1">
      <alignment horizontal="left" vertical="center" shrinkToFit="1"/>
      <protection locked="0"/>
    </xf>
    <xf numFmtId="0" fontId="56" fillId="12" borderId="165" xfId="4" applyFont="1" applyFill="1" applyBorder="1" applyAlignment="1">
      <alignment horizontal="left" vertical="top" wrapText="1"/>
    </xf>
    <xf numFmtId="0" fontId="20" fillId="12" borderId="165" xfId="0" applyFont="1" applyFill="1" applyBorder="1" applyAlignment="1">
      <alignment horizontal="left" vertical="top"/>
    </xf>
    <xf numFmtId="0" fontId="57" fillId="12" borderId="165" xfId="4" applyFont="1" applyFill="1" applyBorder="1" applyAlignment="1" applyProtection="1">
      <alignment horizontal="left" vertical="top" wrapText="1"/>
      <protection locked="0"/>
    </xf>
    <xf numFmtId="0" fontId="57" fillId="12" borderId="165" xfId="4" applyFont="1" applyFill="1" applyBorder="1" applyAlignment="1">
      <alignment horizontal="left" vertical="top" wrapText="1"/>
    </xf>
    <xf numFmtId="187" fontId="19" fillId="2" borderId="114" xfId="4" applyNumberFormat="1" applyFill="1" applyBorder="1" applyAlignment="1">
      <alignment horizontal="center" vertical="center"/>
    </xf>
    <xf numFmtId="187" fontId="19" fillId="2" borderId="106" xfId="4" applyNumberFormat="1" applyFill="1" applyBorder="1" applyAlignment="1">
      <alignment horizontal="center" vertical="center"/>
    </xf>
    <xf numFmtId="0" fontId="19" fillId="2" borderId="9" xfId="4" applyFill="1" applyBorder="1" applyAlignment="1">
      <alignment horizontal="left" vertical="center" shrinkToFit="1"/>
    </xf>
    <xf numFmtId="177" fontId="27" fillId="2" borderId="79" xfId="4" applyNumberFormat="1" applyFont="1" applyFill="1" applyBorder="1" applyAlignment="1">
      <alignment horizontal="right" vertical="top" shrinkToFit="1"/>
    </xf>
    <xf numFmtId="177" fontId="27" fillId="2" borderId="128" xfId="4" applyNumberFormat="1" applyFont="1" applyFill="1" applyBorder="1" applyAlignment="1">
      <alignment horizontal="right" vertical="top" shrinkToFit="1"/>
    </xf>
    <xf numFmtId="177" fontId="27" fillId="2" borderId="129" xfId="4" applyNumberFormat="1" applyFont="1" applyFill="1" applyBorder="1" applyAlignment="1">
      <alignment horizontal="right" vertical="top" shrinkToFit="1"/>
    </xf>
    <xf numFmtId="0" fontId="27" fillId="0" borderId="20" xfId="4" applyFont="1" applyBorder="1" applyAlignment="1" applyProtection="1">
      <alignment horizontal="left" vertical="center" shrinkToFit="1"/>
      <protection locked="0"/>
    </xf>
    <xf numFmtId="0" fontId="27" fillId="0" borderId="21" xfId="4" applyFont="1" applyBorder="1" applyAlignment="1" applyProtection="1">
      <alignment horizontal="left" vertical="center" shrinkToFit="1"/>
      <protection locked="0"/>
    </xf>
    <xf numFmtId="0" fontId="27" fillId="0" borderId="22" xfId="4" applyFont="1" applyBorder="1" applyAlignment="1" applyProtection="1">
      <alignment horizontal="left" vertical="center" shrinkToFit="1"/>
      <protection locked="0"/>
    </xf>
    <xf numFmtId="0" fontId="27" fillId="0" borderId="127" xfId="4" applyFont="1" applyBorder="1" applyAlignment="1" applyProtection="1">
      <alignment horizontal="left" vertical="center" shrinkToFit="1"/>
      <protection locked="0"/>
    </xf>
    <xf numFmtId="0" fontId="19" fillId="2" borderId="11" xfId="4" applyFill="1" applyBorder="1" applyAlignment="1">
      <alignment horizontal="left" vertical="center" shrinkToFit="1"/>
    </xf>
    <xf numFmtId="0" fontId="19" fillId="2" borderId="47" xfId="4" applyFill="1" applyBorder="1" applyAlignment="1">
      <alignment horizontal="left" vertical="center" shrinkToFit="1"/>
    </xf>
    <xf numFmtId="0" fontId="19" fillId="2" borderId="61" xfId="4" applyFill="1" applyBorder="1" applyAlignment="1">
      <alignment horizontal="left" vertical="center" shrinkToFit="1"/>
    </xf>
    <xf numFmtId="0" fontId="57" fillId="12" borderId="164" xfId="4" applyFont="1" applyFill="1" applyBorder="1" applyAlignment="1">
      <alignment horizontal="left" vertical="top" wrapText="1"/>
    </xf>
    <xf numFmtId="0" fontId="27" fillId="0" borderId="45" xfId="0" applyFont="1" applyBorder="1" applyAlignment="1" applyProtection="1">
      <alignment horizontal="left" vertical="center" shrinkToFit="1"/>
      <protection locked="0"/>
    </xf>
    <xf numFmtId="0" fontId="27" fillId="0" borderId="7" xfId="0" applyFont="1" applyBorder="1" applyAlignment="1" applyProtection="1">
      <alignment horizontal="left" vertical="center" shrinkToFit="1"/>
      <protection locked="0"/>
    </xf>
    <xf numFmtId="0" fontId="27" fillId="3" borderId="78" xfId="0" applyFont="1" applyFill="1" applyBorder="1" applyAlignment="1">
      <alignment horizontal="center" vertical="center" shrinkToFit="1"/>
    </xf>
    <xf numFmtId="0" fontId="27" fillId="3" borderId="83" xfId="0" applyFont="1" applyFill="1" applyBorder="1" applyAlignment="1">
      <alignment horizontal="center" vertical="center" shrinkToFit="1"/>
    </xf>
    <xf numFmtId="0" fontId="27" fillId="0" borderId="18" xfId="0" applyFont="1" applyBorder="1" applyAlignment="1" applyProtection="1">
      <alignment horizontal="left" vertical="center" shrinkToFit="1"/>
      <protection locked="0"/>
    </xf>
    <xf numFmtId="0" fontId="27" fillId="0" borderId="20" xfId="0" applyFont="1" applyBorder="1" applyAlignment="1" applyProtection="1">
      <alignment horizontal="left" vertical="center" shrinkToFit="1"/>
      <protection locked="0"/>
    </xf>
    <xf numFmtId="0" fontId="27" fillId="0" borderId="21" xfId="0" applyFont="1" applyBorder="1" applyAlignment="1" applyProtection="1">
      <alignment horizontal="left" vertical="center" shrinkToFit="1"/>
      <protection locked="0"/>
    </xf>
    <xf numFmtId="0" fontId="27" fillId="7" borderId="54" xfId="0" applyFont="1" applyFill="1" applyBorder="1" applyAlignment="1" applyProtection="1">
      <alignment horizontal="left" vertical="center" shrinkToFit="1"/>
      <protection locked="0"/>
    </xf>
    <xf numFmtId="0" fontId="27" fillId="7" borderId="118" xfId="0" applyFont="1" applyFill="1" applyBorder="1" applyAlignment="1" applyProtection="1">
      <alignment horizontal="left" vertical="center" shrinkToFit="1"/>
      <protection locked="0"/>
    </xf>
    <xf numFmtId="0" fontId="27" fillId="7" borderId="19" xfId="0" applyFont="1" applyFill="1" applyBorder="1" applyAlignment="1" applyProtection="1">
      <alignment horizontal="left" vertical="center" shrinkToFit="1"/>
      <protection locked="0"/>
    </xf>
    <xf numFmtId="38" fontId="19" fillId="0" borderId="30" xfId="2" applyFont="1" applyBorder="1" applyAlignment="1">
      <alignment horizontal="center" vertical="center"/>
    </xf>
    <xf numFmtId="38" fontId="19" fillId="0" borderId="85" xfId="2" applyFont="1" applyBorder="1" applyAlignment="1">
      <alignment horizontal="center" vertical="center"/>
    </xf>
    <xf numFmtId="177" fontId="27" fillId="2" borderId="190" xfId="0" applyNumberFormat="1" applyFont="1" applyFill="1" applyBorder="1" applyAlignment="1">
      <alignment horizontal="center" vertical="top" shrinkToFit="1"/>
    </xf>
    <xf numFmtId="177" fontId="27" fillId="2" borderId="191" xfId="0" applyNumberFormat="1" applyFont="1" applyFill="1" applyBorder="1" applyAlignment="1">
      <alignment horizontal="center" vertical="top" shrinkToFit="1"/>
    </xf>
    <xf numFmtId="177" fontId="27" fillId="2" borderId="79" xfId="0" applyNumberFormat="1" applyFont="1" applyFill="1" applyBorder="1" applyAlignment="1">
      <alignment horizontal="right" vertical="top" shrinkToFit="1"/>
    </xf>
    <xf numFmtId="177" fontId="27" fillId="2" borderId="128" xfId="0" applyNumberFormat="1" applyFont="1" applyFill="1" applyBorder="1" applyAlignment="1">
      <alignment horizontal="right" vertical="top" shrinkToFit="1"/>
    </xf>
    <xf numFmtId="177" fontId="27" fillId="2" borderId="29" xfId="0" applyNumberFormat="1" applyFont="1" applyFill="1" applyBorder="1" applyAlignment="1">
      <alignment horizontal="right" vertical="top" shrinkToFit="1"/>
    </xf>
    <xf numFmtId="177" fontId="27" fillId="2" borderId="14" xfId="0" applyNumberFormat="1" applyFont="1" applyFill="1" applyBorder="1" applyAlignment="1">
      <alignment horizontal="right" vertical="top" shrinkToFit="1"/>
    </xf>
    <xf numFmtId="177" fontId="27" fillId="2" borderId="16" xfId="0" applyNumberFormat="1" applyFont="1" applyFill="1" applyBorder="1" applyAlignment="1">
      <alignment horizontal="right" vertical="top" shrinkToFit="1"/>
    </xf>
    <xf numFmtId="177" fontId="27" fillId="2" borderId="129" xfId="0" applyNumberFormat="1" applyFont="1" applyFill="1" applyBorder="1" applyAlignment="1">
      <alignment horizontal="right" vertical="top" shrinkToFit="1"/>
    </xf>
    <xf numFmtId="177" fontId="27" fillId="2" borderId="130" xfId="0" applyNumberFormat="1" applyFont="1" applyFill="1" applyBorder="1" applyAlignment="1">
      <alignment horizontal="center" vertical="top" shrinkToFit="1"/>
    </xf>
    <xf numFmtId="177" fontId="27" fillId="2" borderId="131" xfId="0" applyNumberFormat="1" applyFont="1" applyFill="1" applyBorder="1" applyAlignment="1">
      <alignment horizontal="center" vertical="top" shrinkToFit="1"/>
    </xf>
    <xf numFmtId="187" fontId="0" fillId="2" borderId="161" xfId="0" applyNumberFormat="1" applyFill="1" applyBorder="1" applyAlignment="1">
      <alignment horizontal="center" vertical="center"/>
    </xf>
    <xf numFmtId="187" fontId="0" fillId="2" borderId="114" xfId="0" applyNumberFormat="1" applyFill="1" applyBorder="1" applyAlignment="1">
      <alignment horizontal="center" vertical="center"/>
    </xf>
    <xf numFmtId="0" fontId="27" fillId="7" borderId="53" xfId="0" applyFont="1" applyFill="1" applyBorder="1" applyAlignment="1" applyProtection="1">
      <alignment horizontal="left" vertical="center" shrinkToFit="1"/>
      <protection locked="0"/>
    </xf>
    <xf numFmtId="0" fontId="27" fillId="7" borderId="116" xfId="0" applyFont="1" applyFill="1" applyBorder="1" applyAlignment="1" applyProtection="1">
      <alignment horizontal="left" vertical="center" shrinkToFit="1"/>
      <protection locked="0"/>
    </xf>
    <xf numFmtId="0" fontId="27" fillId="7" borderId="7" xfId="0" applyFont="1" applyFill="1" applyBorder="1" applyAlignment="1" applyProtection="1">
      <alignment horizontal="left" vertical="center" shrinkToFit="1"/>
      <protection locked="0"/>
    </xf>
    <xf numFmtId="0" fontId="27" fillId="0" borderId="181" xfId="0" applyFont="1" applyBorder="1" applyAlignment="1" applyProtection="1">
      <alignment horizontal="left" vertical="center" shrinkToFit="1"/>
      <protection locked="0"/>
    </xf>
    <xf numFmtId="0" fontId="27" fillId="0" borderId="186" xfId="0" applyFont="1" applyBorder="1" applyAlignment="1" applyProtection="1">
      <alignment horizontal="left" vertical="center" shrinkToFit="1"/>
      <protection locked="0"/>
    </xf>
    <xf numFmtId="0" fontId="27" fillId="2" borderId="11" xfId="0" applyFont="1" applyFill="1" applyBorder="1" applyAlignment="1">
      <alignment horizontal="center" vertical="center" shrinkToFit="1"/>
    </xf>
    <xf numFmtId="0" fontId="27" fillId="2" borderId="47" xfId="0" applyFont="1" applyFill="1" applyBorder="1" applyAlignment="1">
      <alignment horizontal="center" vertical="center" shrinkToFit="1"/>
    </xf>
    <xf numFmtId="0" fontId="68" fillId="12" borderId="165" xfId="0" applyFont="1" applyFill="1" applyBorder="1" applyAlignment="1">
      <alignment horizontal="left" vertical="center" wrapText="1"/>
    </xf>
    <xf numFmtId="0" fontId="27" fillId="2" borderId="61" xfId="0" applyFont="1" applyFill="1" applyBorder="1" applyAlignment="1">
      <alignment horizontal="center" vertical="center" shrinkToFit="1"/>
    </xf>
    <xf numFmtId="14" fontId="27" fillId="2" borderId="39" xfId="0" applyNumberFormat="1" applyFont="1" applyFill="1" applyBorder="1" applyAlignment="1">
      <alignment horizontal="left" vertical="center" shrinkToFit="1"/>
    </xf>
    <xf numFmtId="14" fontId="27" fillId="2" borderId="15" xfId="0" applyNumberFormat="1" applyFont="1" applyFill="1" applyBorder="1" applyAlignment="1">
      <alignment horizontal="left" vertical="center" shrinkToFit="1"/>
    </xf>
    <xf numFmtId="14" fontId="27" fillId="2" borderId="70" xfId="0" applyNumberFormat="1" applyFont="1" applyFill="1" applyBorder="1" applyAlignment="1">
      <alignment horizontal="left" vertical="center" shrinkToFit="1"/>
    </xf>
    <xf numFmtId="0" fontId="27" fillId="2" borderId="2" xfId="4" applyFont="1" applyFill="1" applyBorder="1" applyAlignment="1">
      <alignment horizontal="left" vertical="center"/>
    </xf>
    <xf numFmtId="0" fontId="27" fillId="2" borderId="94" xfId="4" applyFont="1" applyFill="1" applyBorder="1" applyAlignment="1">
      <alignment horizontal="left" vertical="center"/>
    </xf>
    <xf numFmtId="0" fontId="27" fillId="2" borderId="3" xfId="4" applyFont="1" applyFill="1" applyBorder="1" applyAlignment="1">
      <alignment horizontal="left" vertical="center"/>
    </xf>
    <xf numFmtId="0" fontId="27" fillId="2" borderId="95" xfId="4" applyFont="1" applyFill="1" applyBorder="1" applyAlignment="1">
      <alignment horizontal="left" vertical="center"/>
    </xf>
    <xf numFmtId="0" fontId="27" fillId="2" borderId="92" xfId="4" applyFont="1" applyFill="1" applyBorder="1" applyAlignment="1">
      <alignment horizontal="left" vertical="center"/>
    </xf>
    <xf numFmtId="0" fontId="27" fillId="2" borderId="96" xfId="4" applyFont="1" applyFill="1" applyBorder="1" applyAlignment="1">
      <alignment horizontal="left" vertical="center"/>
    </xf>
    <xf numFmtId="177" fontId="27" fillId="2" borderId="11" xfId="0" applyNumberFormat="1" applyFont="1" applyFill="1" applyBorder="1" applyAlignment="1">
      <alignment horizontal="left" vertical="center" shrinkToFit="1"/>
    </xf>
    <xf numFmtId="177" fontId="27" fillId="2" borderId="47" xfId="0" applyNumberFormat="1" applyFont="1" applyFill="1" applyBorder="1" applyAlignment="1">
      <alignment horizontal="left" vertical="center" shrinkToFit="1"/>
    </xf>
    <xf numFmtId="177" fontId="27" fillId="2" borderId="61" xfId="0" applyNumberFormat="1" applyFont="1" applyFill="1" applyBorder="1" applyAlignment="1">
      <alignment horizontal="left" vertical="center" shrinkToFit="1"/>
    </xf>
    <xf numFmtId="0" fontId="27" fillId="4" borderId="26" xfId="4" applyFont="1" applyFill="1" applyBorder="1" applyAlignment="1">
      <alignment horizontal="center" vertical="center"/>
    </xf>
    <xf numFmtId="0" fontId="27" fillId="4" borderId="58" xfId="4" applyFont="1" applyFill="1" applyBorder="1" applyAlignment="1">
      <alignment horizontal="center" vertical="center"/>
    </xf>
    <xf numFmtId="177" fontId="0" fillId="3" borderId="132" xfId="0" applyNumberFormat="1" applyFill="1" applyBorder="1" applyAlignment="1">
      <alignment horizontal="center" vertical="center" wrapText="1" shrinkToFit="1"/>
    </xf>
    <xf numFmtId="177" fontId="0" fillId="3" borderId="133" xfId="0" applyNumberFormat="1" applyFill="1" applyBorder="1" applyAlignment="1">
      <alignment horizontal="center" vertical="center" wrapText="1" shrinkToFit="1"/>
    </xf>
    <xf numFmtId="0" fontId="27" fillId="4" borderId="5" xfId="4" applyFont="1" applyFill="1" applyBorder="1" applyAlignment="1">
      <alignment horizontal="left" vertical="center"/>
    </xf>
    <xf numFmtId="0" fontId="27" fillId="4" borderId="123" xfId="4" applyFont="1" applyFill="1" applyBorder="1" applyAlignment="1">
      <alignment horizontal="left" vertical="center"/>
    </xf>
    <xf numFmtId="0" fontId="68" fillId="12" borderId="163" xfId="5" applyFont="1" applyFill="1" applyBorder="1" applyAlignment="1">
      <alignment horizontal="left" vertical="top" wrapText="1" shrinkToFit="1"/>
    </xf>
    <xf numFmtId="0" fontId="68" fillId="12" borderId="165" xfId="5" applyFont="1" applyFill="1" applyBorder="1" applyAlignment="1">
      <alignment horizontal="left" vertical="top" wrapText="1" shrinkToFit="1"/>
    </xf>
    <xf numFmtId="0" fontId="68" fillId="12" borderId="164" xfId="5" applyFont="1" applyFill="1" applyBorder="1" applyAlignment="1">
      <alignment horizontal="left" vertical="top" wrapText="1" shrinkToFit="1"/>
    </xf>
    <xf numFmtId="0" fontId="10" fillId="6" borderId="9" xfId="7" applyFont="1" applyFill="1" applyBorder="1" applyAlignment="1">
      <alignment horizontal="left" vertical="center" shrinkToFit="1"/>
    </xf>
    <xf numFmtId="177" fontId="17" fillId="6" borderId="27" xfId="7" applyNumberFormat="1" applyFont="1" applyFill="1" applyBorder="1" applyAlignment="1">
      <alignment horizontal="center" vertical="center" wrapText="1"/>
    </xf>
    <xf numFmtId="0" fontId="50" fillId="6" borderId="28" xfId="5" applyFont="1" applyFill="1" applyBorder="1" applyAlignment="1">
      <alignment vertical="center"/>
    </xf>
    <xf numFmtId="187" fontId="22" fillId="2" borderId="9" xfId="5" applyNumberFormat="1" applyFill="1" applyBorder="1" applyAlignment="1">
      <alignment horizontal="center"/>
    </xf>
    <xf numFmtId="4" fontId="10" fillId="6" borderId="11" xfId="7" applyNumberFormat="1" applyFont="1" applyFill="1" applyBorder="1" applyAlignment="1">
      <alignment horizontal="center" vertical="center" shrinkToFit="1"/>
    </xf>
    <xf numFmtId="4" fontId="10" fillId="6" borderId="61" xfId="7" applyNumberFormat="1" applyFont="1" applyFill="1" applyBorder="1" applyAlignment="1">
      <alignment horizontal="center" vertical="center" shrinkToFit="1"/>
    </xf>
    <xf numFmtId="4" fontId="17" fillId="6" borderId="11" xfId="7" applyNumberFormat="1" applyFont="1" applyFill="1" applyBorder="1" applyAlignment="1">
      <alignment horizontal="center" vertical="center" shrinkToFit="1"/>
    </xf>
    <xf numFmtId="4" fontId="17" fillId="6" borderId="47" xfId="7" applyNumberFormat="1" applyFont="1" applyFill="1" applyBorder="1" applyAlignment="1">
      <alignment horizontal="center" vertical="center" shrinkToFit="1"/>
    </xf>
    <xf numFmtId="4" fontId="17" fillId="6" borderId="61" xfId="7" applyNumberFormat="1" applyFont="1" applyFill="1" applyBorder="1" applyAlignment="1">
      <alignment horizontal="center" vertical="center" shrinkToFit="1"/>
    </xf>
    <xf numFmtId="0" fontId="22" fillId="2" borderId="11" xfId="5" applyFill="1" applyBorder="1" applyAlignment="1">
      <alignment horizontal="center"/>
    </xf>
    <xf numFmtId="0" fontId="22" fillId="2" borderId="61" xfId="5" applyFill="1" applyBorder="1" applyAlignment="1">
      <alignment horizontal="center"/>
    </xf>
    <xf numFmtId="49" fontId="11" fillId="0" borderId="15" xfId="6" applyNumberFormat="1" applyFont="1" applyBorder="1" applyAlignment="1">
      <alignment horizontal="left" vertical="center"/>
    </xf>
    <xf numFmtId="177" fontId="17" fillId="6" borderId="17" xfId="7" applyNumberFormat="1" applyFont="1" applyFill="1" applyBorder="1" applyAlignment="1">
      <alignment horizontal="center" vertical="center" wrapText="1" shrinkToFit="1"/>
    </xf>
    <xf numFmtId="0" fontId="50" fillId="6" borderId="28" xfId="5" applyFont="1" applyFill="1" applyBorder="1" applyAlignment="1">
      <alignment vertical="center" shrinkToFit="1"/>
    </xf>
    <xf numFmtId="187" fontId="22" fillId="2" borderId="9" xfId="5" applyNumberFormat="1" applyFill="1" applyBorder="1" applyAlignment="1">
      <alignment horizontal="center" shrinkToFit="1"/>
    </xf>
    <xf numFmtId="0" fontId="17" fillId="6" borderId="11" xfId="7" applyFont="1" applyFill="1" applyBorder="1" applyAlignment="1" applyProtection="1">
      <alignment horizontal="left" vertical="center" shrinkToFit="1"/>
      <protection locked="0"/>
    </xf>
    <xf numFmtId="0" fontId="17" fillId="6" borderId="47" xfId="7" applyFont="1" applyFill="1" applyBorder="1" applyAlignment="1" applyProtection="1">
      <alignment horizontal="left" vertical="center" shrinkToFit="1"/>
      <protection locked="0"/>
    </xf>
    <xf numFmtId="0" fontId="17" fillId="6" borderId="61" xfId="7" applyFont="1" applyFill="1" applyBorder="1" applyAlignment="1" applyProtection="1">
      <alignment horizontal="left" vertical="center" shrinkToFit="1"/>
      <protection locked="0"/>
    </xf>
    <xf numFmtId="0" fontId="59" fillId="6" borderId="11" xfId="5" applyFont="1" applyFill="1" applyBorder="1" applyAlignment="1" applyProtection="1">
      <alignment horizontal="left" vertical="center" shrinkToFit="1"/>
      <protection locked="0"/>
    </xf>
    <xf numFmtId="0" fontId="59" fillId="6" borderId="47" xfId="5" applyFont="1" applyFill="1" applyBorder="1" applyAlignment="1" applyProtection="1">
      <alignment horizontal="left" vertical="center" shrinkToFit="1"/>
      <protection locked="0"/>
    </xf>
    <xf numFmtId="0" fontId="59" fillId="6" borderId="61" xfId="5" applyFont="1" applyFill="1" applyBorder="1" applyAlignment="1" applyProtection="1">
      <alignment horizontal="left" vertical="center" shrinkToFit="1"/>
      <protection locked="0"/>
    </xf>
    <xf numFmtId="0" fontId="22" fillId="2" borderId="11" xfId="5" applyFill="1" applyBorder="1" applyAlignment="1">
      <alignment horizontal="center" shrinkToFit="1"/>
    </xf>
    <xf numFmtId="0" fontId="22" fillId="2" borderId="61" xfId="5" applyFill="1" applyBorder="1" applyAlignment="1">
      <alignment horizontal="center" shrinkToFit="1"/>
    </xf>
    <xf numFmtId="0" fontId="22" fillId="2" borderId="121" xfId="0" applyFont="1" applyFill="1" applyBorder="1" applyAlignment="1">
      <alignment horizontal="center" vertical="center" shrinkToFit="1"/>
    </xf>
    <xf numFmtId="0" fontId="22" fillId="2" borderId="68" xfId="0" applyFont="1" applyFill="1" applyBorder="1" applyAlignment="1">
      <alignment horizontal="center" vertical="center" shrinkToFit="1"/>
    </xf>
    <xf numFmtId="0" fontId="22" fillId="2" borderId="31" xfId="0" applyFont="1" applyFill="1" applyBorder="1" applyAlignment="1">
      <alignment horizontal="center" vertical="center" shrinkToFit="1"/>
    </xf>
    <xf numFmtId="0" fontId="22" fillId="2" borderId="74" xfId="0" applyFont="1" applyFill="1" applyBorder="1" applyAlignment="1">
      <alignment horizontal="center" vertical="center" shrinkToFit="1"/>
    </xf>
    <xf numFmtId="0" fontId="22" fillId="2" borderId="122" xfId="0" applyFont="1" applyFill="1" applyBorder="1" applyAlignment="1">
      <alignment horizontal="center" vertical="center" shrinkToFit="1"/>
    </xf>
    <xf numFmtId="0" fontId="22" fillId="2" borderId="70" xfId="0" applyFont="1" applyFill="1" applyBorder="1" applyAlignment="1">
      <alignment horizontal="center" vertical="center" shrinkToFit="1"/>
    </xf>
    <xf numFmtId="0" fontId="27" fillId="6" borderId="86" xfId="0" applyFont="1" applyFill="1" applyBorder="1" applyAlignment="1">
      <alignment horizontal="left" vertical="center" shrinkToFit="1"/>
    </xf>
    <xf numFmtId="0" fontId="27" fillId="0" borderId="24" xfId="0" applyFont="1" applyBorder="1" applyAlignment="1" applyProtection="1">
      <alignment horizontal="left" vertical="center" shrinkToFit="1"/>
      <protection locked="0"/>
    </xf>
    <xf numFmtId="0" fontId="27" fillId="0" borderId="41" xfId="0" applyFont="1" applyBorder="1" applyAlignment="1" applyProtection="1">
      <alignment horizontal="left" vertical="center" shrinkToFit="1"/>
      <protection locked="0"/>
    </xf>
    <xf numFmtId="0" fontId="27" fillId="0" borderId="73" xfId="0" applyFont="1" applyBorder="1" applyAlignment="1" applyProtection="1">
      <alignment horizontal="left" vertical="center" shrinkToFit="1"/>
      <protection locked="0"/>
    </xf>
    <xf numFmtId="0" fontId="27" fillId="0" borderId="49" xfId="0" applyFont="1" applyBorder="1" applyAlignment="1" applyProtection="1">
      <alignment horizontal="left" vertical="center" shrinkToFit="1"/>
      <protection locked="0"/>
    </xf>
    <xf numFmtId="0" fontId="27" fillId="2" borderId="121" xfId="0" applyFont="1" applyFill="1" applyBorder="1" applyAlignment="1">
      <alignment horizontal="center" vertical="center"/>
    </xf>
    <xf numFmtId="0" fontId="27" fillId="2" borderId="68" xfId="0" applyFont="1" applyFill="1" applyBorder="1" applyAlignment="1">
      <alignment horizontal="center" vertical="center"/>
    </xf>
    <xf numFmtId="0" fontId="27" fillId="2" borderId="31" xfId="0" applyFont="1" applyFill="1" applyBorder="1" applyAlignment="1">
      <alignment horizontal="center" vertical="center"/>
    </xf>
    <xf numFmtId="0" fontId="27" fillId="2" borderId="74" xfId="0" applyFont="1" applyFill="1" applyBorder="1" applyAlignment="1">
      <alignment horizontal="center" vertical="center"/>
    </xf>
    <xf numFmtId="0" fontId="27" fillId="2" borderId="33" xfId="0" applyFont="1" applyFill="1" applyBorder="1" applyAlignment="1">
      <alignment horizontal="center" vertical="center"/>
    </xf>
    <xf numFmtId="0" fontId="27" fillId="2" borderId="171" xfId="0" applyFont="1" applyFill="1" applyBorder="1" applyAlignment="1">
      <alignment horizontal="center" vertical="center"/>
    </xf>
    <xf numFmtId="0" fontId="27" fillId="2" borderId="76" xfId="0" applyFont="1" applyFill="1" applyBorder="1" applyAlignment="1">
      <alignment horizontal="center" vertical="center"/>
    </xf>
    <xf numFmtId="0" fontId="27" fillId="2" borderId="61" xfId="0" applyFont="1" applyFill="1" applyBorder="1" applyAlignment="1">
      <alignment horizontal="center" vertical="center"/>
    </xf>
    <xf numFmtId="0" fontId="27" fillId="2" borderId="47" xfId="0" applyFont="1" applyFill="1" applyBorder="1" applyAlignment="1">
      <alignment horizontal="left" vertical="center"/>
    </xf>
    <xf numFmtId="0" fontId="22" fillId="0" borderId="47" xfId="0" applyFont="1" applyBorder="1" applyAlignment="1" applyProtection="1">
      <alignment horizontal="left" vertical="center" shrinkToFit="1"/>
      <protection locked="0"/>
    </xf>
    <xf numFmtId="0" fontId="27" fillId="6" borderId="57" xfId="0" applyFont="1" applyFill="1" applyBorder="1" applyAlignment="1">
      <alignment horizontal="left" vertical="center" shrinkToFit="1"/>
    </xf>
    <xf numFmtId="0" fontId="27" fillId="0" borderId="175" xfId="0" applyFont="1" applyBorder="1" applyAlignment="1" applyProtection="1">
      <alignment horizontal="left" vertical="center" shrinkToFit="1"/>
      <protection locked="0"/>
    </xf>
    <xf numFmtId="0" fontId="27" fillId="2" borderId="122" xfId="0" applyFont="1" applyFill="1" applyBorder="1" applyAlignment="1">
      <alignment horizontal="center" vertical="center"/>
    </xf>
    <xf numFmtId="0" fontId="27" fillId="2" borderId="70" xfId="0" applyFont="1" applyFill="1" applyBorder="1" applyAlignment="1">
      <alignment horizontal="center" vertical="center"/>
    </xf>
    <xf numFmtId="0" fontId="22" fillId="2" borderId="45" xfId="0" applyFont="1" applyFill="1" applyBorder="1" applyAlignment="1">
      <alignment horizontal="center" vertical="center"/>
    </xf>
    <xf numFmtId="0" fontId="22" fillId="2" borderId="116" xfId="0" applyFont="1" applyFill="1" applyBorder="1" applyAlignment="1">
      <alignment horizontal="center" vertical="center"/>
    </xf>
    <xf numFmtId="0" fontId="22" fillId="2" borderId="7" xfId="0" applyFont="1" applyFill="1" applyBorder="1" applyAlignment="1">
      <alignment horizontal="center" vertical="center"/>
    </xf>
    <xf numFmtId="0" fontId="22" fillId="2" borderId="57" xfId="0" applyFont="1" applyFill="1" applyBorder="1" applyAlignment="1">
      <alignment horizontal="center" vertical="center"/>
    </xf>
    <xf numFmtId="181" fontId="27" fillId="2" borderId="20" xfId="0" applyNumberFormat="1" applyFont="1" applyFill="1" applyBorder="1" applyAlignment="1">
      <alignment horizontal="center" vertical="center" shrinkToFit="1"/>
    </xf>
    <xf numFmtId="181" fontId="27" fillId="2" borderId="88" xfId="0" applyNumberFormat="1" applyFont="1" applyFill="1" applyBorder="1" applyAlignment="1">
      <alignment horizontal="center" vertical="center" shrinkToFit="1"/>
    </xf>
    <xf numFmtId="181" fontId="27" fillId="2" borderId="21" xfId="0" applyNumberFormat="1" applyFont="1" applyFill="1" applyBorder="1" applyAlignment="1">
      <alignment horizontal="center" vertical="center" shrinkToFit="1"/>
    </xf>
    <xf numFmtId="0" fontId="31" fillId="0" borderId="0" xfId="0" applyFont="1" applyAlignment="1">
      <alignment horizontal="center" vertical="center"/>
    </xf>
    <xf numFmtId="0" fontId="27" fillId="2" borderId="46" xfId="0" applyFont="1" applyFill="1" applyBorder="1" applyAlignment="1">
      <alignment horizontal="left" vertical="center" shrinkToFit="1"/>
    </xf>
    <xf numFmtId="0" fontId="27" fillId="2" borderId="35" xfId="0" applyFont="1" applyFill="1" applyBorder="1" applyAlignment="1">
      <alignment horizontal="left" vertical="center" shrinkToFit="1"/>
    </xf>
    <xf numFmtId="0" fontId="27" fillId="2" borderId="36" xfId="0" applyFont="1" applyFill="1" applyBorder="1" applyAlignment="1">
      <alignment horizontal="left" vertical="center" shrinkToFit="1"/>
    </xf>
    <xf numFmtId="0" fontId="27" fillId="2" borderId="155" xfId="0" applyFont="1" applyFill="1" applyBorder="1" applyAlignment="1">
      <alignment horizontal="center" vertical="center"/>
    </xf>
    <xf numFmtId="0" fontId="27" fillId="2" borderId="62" xfId="0" applyFont="1" applyFill="1" applyBorder="1" applyAlignment="1">
      <alignment horizontal="center" vertical="center"/>
    </xf>
    <xf numFmtId="0" fontId="27" fillId="2" borderId="75" xfId="0" applyFont="1" applyFill="1" applyBorder="1" applyAlignment="1">
      <alignment horizontal="left" vertical="center"/>
    </xf>
    <xf numFmtId="0" fontId="27" fillId="2" borderId="43" xfId="0" applyFont="1" applyFill="1" applyBorder="1" applyAlignment="1">
      <alignment horizontal="left" vertical="center"/>
    </xf>
    <xf numFmtId="0" fontId="28" fillId="0" borderId="0" xfId="0" applyFont="1" applyAlignment="1">
      <alignment horizontal="left" vertical="center" shrinkToFit="1"/>
    </xf>
    <xf numFmtId="0" fontId="27" fillId="0" borderId="0" xfId="0" applyFont="1" applyAlignment="1">
      <alignment horizontal="center" vertical="center" wrapText="1"/>
    </xf>
    <xf numFmtId="0" fontId="72" fillId="0" borderId="0" xfId="0" applyFont="1" applyAlignment="1">
      <alignment horizontal="center" vertical="center"/>
    </xf>
    <xf numFmtId="38" fontId="27" fillId="0" borderId="0" xfId="2" applyFont="1" applyAlignment="1">
      <alignment horizontal="center" vertical="center"/>
    </xf>
    <xf numFmtId="181" fontId="28" fillId="0" borderId="0" xfId="0" applyNumberFormat="1" applyFont="1" applyAlignment="1">
      <alignment horizontal="center" vertical="center" shrinkToFit="1"/>
    </xf>
    <xf numFmtId="0" fontId="0" fillId="0" borderId="0" xfId="0" applyAlignment="1">
      <alignment horizontal="left" vertical="center" wrapText="1"/>
    </xf>
    <xf numFmtId="0" fontId="28" fillId="0" borderId="0" xfId="0" applyFont="1" applyAlignment="1">
      <alignment horizontal="left" vertical="center"/>
    </xf>
    <xf numFmtId="181" fontId="28" fillId="0" borderId="0" xfId="0" applyNumberFormat="1" applyFont="1" applyAlignment="1">
      <alignment horizontal="center" vertical="center"/>
    </xf>
    <xf numFmtId="0" fontId="23" fillId="0" borderId="0" xfId="0" applyFont="1" applyAlignment="1">
      <alignment horizontal="center" vertical="center" shrinkToFit="1"/>
    </xf>
    <xf numFmtId="0" fontId="27" fillId="0" borderId="0" xfId="0" applyFont="1" applyAlignment="1">
      <alignment horizontal="center" vertical="center" shrinkToFit="1"/>
    </xf>
    <xf numFmtId="0" fontId="27" fillId="0" borderId="0" xfId="0" applyFont="1" applyAlignment="1">
      <alignment horizontal="left" vertical="center"/>
    </xf>
    <xf numFmtId="0" fontId="27" fillId="0" borderId="24" xfId="0" applyFont="1" applyBorder="1" applyAlignment="1" applyProtection="1">
      <alignment horizontal="left" vertical="center"/>
      <protection locked="0"/>
    </xf>
    <xf numFmtId="38" fontId="27" fillId="0" borderId="24" xfId="2" applyFont="1" applyBorder="1" applyAlignment="1" applyProtection="1">
      <alignment horizontal="left" vertical="center"/>
      <protection locked="0"/>
    </xf>
    <xf numFmtId="181" fontId="28" fillId="0" borderId="39" xfId="0" applyNumberFormat="1" applyFont="1" applyBorder="1" applyAlignment="1">
      <alignment horizontal="left" vertical="center" wrapText="1"/>
    </xf>
    <xf numFmtId="181" fontId="28" fillId="0" borderId="15" xfId="0" applyNumberFormat="1" applyFont="1" applyBorder="1" applyAlignment="1">
      <alignment horizontal="left" vertical="center" wrapText="1"/>
    </xf>
    <xf numFmtId="181" fontId="28" fillId="0" borderId="70" xfId="0" applyNumberFormat="1" applyFont="1" applyBorder="1" applyAlignment="1">
      <alignment horizontal="left" vertical="center" wrapText="1"/>
    </xf>
    <xf numFmtId="0" fontId="28" fillId="0" borderId="0" xfId="0" applyFont="1" applyAlignment="1">
      <alignment horizontal="left" vertical="center" wrapText="1"/>
    </xf>
    <xf numFmtId="0" fontId="36" fillId="0" borderId="0" xfId="0" applyFont="1" applyAlignment="1" applyProtection="1">
      <alignment horizontal="left" vertical="center" wrapText="1"/>
      <protection locked="0"/>
    </xf>
    <xf numFmtId="0" fontId="28" fillId="0" borderId="39" xfId="0" applyFont="1" applyBorder="1" applyAlignment="1">
      <alignment horizontal="left" vertical="center" wrapText="1"/>
    </xf>
    <xf numFmtId="0" fontId="28" fillId="0" borderId="15" xfId="0" applyFont="1" applyBorder="1" applyAlignment="1">
      <alignment horizontal="left" vertical="center" wrapText="1"/>
    </xf>
    <xf numFmtId="0" fontId="28" fillId="0" borderId="70" xfId="0" applyFont="1" applyBorder="1" applyAlignment="1">
      <alignment horizontal="left" vertical="center" wrapText="1"/>
    </xf>
    <xf numFmtId="181" fontId="28" fillId="0" borderId="0" xfId="0" applyNumberFormat="1" applyFont="1" applyAlignment="1">
      <alignment horizontal="right" vertical="center"/>
    </xf>
    <xf numFmtId="0" fontId="0" fillId="0" borderId="0" xfId="0" applyAlignment="1">
      <alignment horizontal="left" vertical="center"/>
    </xf>
    <xf numFmtId="0" fontId="0" fillId="0" borderId="0" xfId="0" applyAlignment="1">
      <alignment horizontal="left" vertical="center" wrapText="1" shrinkToFit="1"/>
    </xf>
    <xf numFmtId="0" fontId="27" fillId="0" borderId="0" xfId="0" applyFont="1" applyAlignment="1">
      <alignment horizontal="left" vertical="center" wrapText="1"/>
    </xf>
    <xf numFmtId="0" fontId="80" fillId="14" borderId="11" xfId="0" applyFont="1" applyFill="1" applyBorder="1">
      <alignment vertical="center"/>
    </xf>
    <xf numFmtId="0" fontId="80" fillId="14" borderId="61" xfId="0" applyFont="1" applyFill="1" applyBorder="1">
      <alignment vertical="center"/>
    </xf>
    <xf numFmtId="0" fontId="80" fillId="0" borderId="11" xfId="0" applyFont="1" applyBorder="1" applyAlignment="1" applyProtection="1">
      <alignment horizontal="left" vertical="center" wrapText="1"/>
      <protection locked="0"/>
    </xf>
    <xf numFmtId="0" fontId="80" fillId="0" borderId="47" xfId="0" applyFont="1" applyBorder="1" applyAlignment="1" applyProtection="1">
      <alignment horizontal="left" vertical="center" wrapText="1"/>
      <protection locked="0"/>
    </xf>
    <xf numFmtId="0" fontId="80" fillId="0" borderId="61" xfId="0" applyFont="1" applyBorder="1" applyAlignment="1" applyProtection="1">
      <alignment horizontal="left" vertical="center" wrapText="1"/>
      <protection locked="0"/>
    </xf>
    <xf numFmtId="0" fontId="80" fillId="14" borderId="47" xfId="0" applyFont="1" applyFill="1" applyBorder="1">
      <alignment vertical="center"/>
    </xf>
    <xf numFmtId="0" fontId="80" fillId="0" borderId="11" xfId="0" applyFont="1" applyBorder="1" applyAlignment="1" applyProtection="1">
      <alignment horizontal="left" vertical="center"/>
      <protection locked="0"/>
    </xf>
    <xf numFmtId="0" fontId="80" fillId="0" borderId="47" xfId="0" applyFont="1" applyBorder="1" applyAlignment="1" applyProtection="1">
      <alignment horizontal="left" vertical="center"/>
      <protection locked="0"/>
    </xf>
    <xf numFmtId="0" fontId="80" fillId="0" borderId="27" xfId="0" applyFont="1" applyBorder="1" applyAlignment="1" applyProtection="1">
      <alignment horizontal="left" vertical="center"/>
      <protection locked="0"/>
    </xf>
    <xf numFmtId="0" fontId="80" fillId="0" borderId="25" xfId="0" applyFont="1" applyBorder="1" applyAlignment="1">
      <alignment horizontal="left" vertical="center"/>
    </xf>
    <xf numFmtId="0" fontId="80" fillId="0" borderId="47" xfId="0" applyFont="1" applyBorder="1" applyAlignment="1">
      <alignment horizontal="left" vertical="center"/>
    </xf>
    <xf numFmtId="0" fontId="80" fillId="0" borderId="61" xfId="0" applyFont="1" applyBorder="1" applyAlignment="1">
      <alignment horizontal="left" vertical="center"/>
    </xf>
    <xf numFmtId="189" fontId="82" fillId="0" borderId="11" xfId="0" applyNumberFormat="1" applyFont="1" applyBorder="1" applyAlignment="1" applyProtection="1">
      <alignment horizontal="left" vertical="center"/>
      <protection locked="0"/>
    </xf>
    <xf numFmtId="189" fontId="82" fillId="0" borderId="47" xfId="0" applyNumberFormat="1" applyFont="1" applyBorder="1" applyAlignment="1" applyProtection="1">
      <alignment horizontal="left" vertical="center"/>
      <protection locked="0"/>
    </xf>
    <xf numFmtId="189" fontId="82" fillId="0" borderId="61" xfId="0" applyNumberFormat="1" applyFont="1" applyBorder="1" applyAlignment="1" applyProtection="1">
      <alignment horizontal="left" vertical="center"/>
      <protection locked="0"/>
    </xf>
    <xf numFmtId="0" fontId="37" fillId="14" borderId="11" xfId="0" applyFont="1" applyFill="1" applyBorder="1" applyAlignment="1">
      <alignment horizontal="center" vertical="center" wrapText="1"/>
    </xf>
    <xf numFmtId="0" fontId="37" fillId="14" borderId="61" xfId="0" applyFont="1" applyFill="1" applyBorder="1" applyAlignment="1">
      <alignment horizontal="center" vertical="center"/>
    </xf>
    <xf numFmtId="0" fontId="78" fillId="0" borderId="0" xfId="0" applyFont="1" applyAlignment="1">
      <alignment horizontal="left" vertical="center"/>
    </xf>
    <xf numFmtId="0" fontId="80" fillId="0" borderId="61" xfId="0" applyFont="1" applyBorder="1" applyAlignment="1" applyProtection="1">
      <alignment horizontal="left" vertical="center"/>
      <protection locked="0"/>
    </xf>
    <xf numFmtId="0" fontId="80" fillId="14" borderId="11" xfId="0" applyFont="1" applyFill="1" applyBorder="1" applyAlignment="1">
      <alignment horizontal="left" vertical="center"/>
    </xf>
    <xf numFmtId="0" fontId="80" fillId="14" borderId="61" xfId="0" applyFont="1" applyFill="1" applyBorder="1" applyAlignment="1">
      <alignment horizontal="left" vertical="center"/>
    </xf>
    <xf numFmtId="179" fontId="82" fillId="0" borderId="11" xfId="0" applyNumberFormat="1" applyFont="1" applyBorder="1" applyAlignment="1" applyProtection="1">
      <alignment horizontal="left" vertical="center"/>
      <protection locked="0"/>
    </xf>
    <xf numFmtId="179" fontId="82" fillId="0" borderId="61" xfId="0" applyNumberFormat="1" applyFont="1" applyBorder="1" applyAlignment="1" applyProtection="1">
      <alignment horizontal="left" vertical="center"/>
      <protection locked="0"/>
    </xf>
    <xf numFmtId="0" fontId="78" fillId="0" borderId="0" xfId="0" applyFont="1" applyAlignment="1">
      <alignment horizontal="left" vertical="center" wrapText="1"/>
    </xf>
    <xf numFmtId="0" fontId="80" fillId="0" borderId="0" xfId="0" applyFont="1" applyAlignment="1">
      <alignment horizontal="center" vertical="center" wrapText="1"/>
    </xf>
    <xf numFmtId="188" fontId="76" fillId="0" borderId="0" xfId="0" applyNumberFormat="1" applyFont="1" applyAlignment="1">
      <alignment horizontal="left" vertical="center"/>
    </xf>
    <xf numFmtId="0" fontId="79" fillId="0" borderId="0" xfId="0" applyFont="1" applyAlignment="1">
      <alignment horizontal="left" vertical="center" wrapText="1"/>
    </xf>
    <xf numFmtId="0" fontId="37" fillId="0" borderId="0" xfId="0" applyFont="1" applyAlignment="1">
      <alignment horizontal="left" vertical="top" wrapText="1"/>
    </xf>
    <xf numFmtId="0" fontId="76" fillId="0" borderId="0" xfId="0" applyFont="1" applyAlignment="1">
      <alignment horizontal="distributed" vertical="center"/>
    </xf>
    <xf numFmtId="0" fontId="76" fillId="0" borderId="0" xfId="0" applyFont="1" applyAlignment="1">
      <alignment horizontal="distributed" vertical="center" wrapText="1"/>
    </xf>
    <xf numFmtId="0" fontId="76" fillId="0" borderId="0" xfId="0" applyFont="1" applyAlignment="1">
      <alignment horizontal="center" vertical="center" shrinkToFit="1"/>
    </xf>
    <xf numFmtId="0" fontId="78" fillId="0" borderId="0" xfId="0" applyFont="1" applyAlignment="1">
      <alignment horizontal="right" vertical="center"/>
    </xf>
    <xf numFmtId="181" fontId="78" fillId="0" borderId="0" xfId="0" applyNumberFormat="1" applyFont="1" applyAlignment="1">
      <alignment horizontal="right" vertical="center"/>
    </xf>
  </cellXfs>
  <cellStyles count="15">
    <cellStyle name="パーセント 2" xfId="1" xr:uid="{00000000-0005-0000-0000-000000000000}"/>
    <cellStyle name="ハイパーリンク" xfId="12" builtinId="8"/>
    <cellStyle name="桁区切り" xfId="2" builtinId="6"/>
    <cellStyle name="桁区切り 2" xfId="3" xr:uid="{00000000-0005-0000-0000-000002000000}"/>
    <cellStyle name="標準" xfId="0" builtinId="0"/>
    <cellStyle name="標準 2" xfId="4" xr:uid="{00000000-0005-0000-0000-000004000000}"/>
    <cellStyle name="標準 3" xfId="5" xr:uid="{00000000-0005-0000-0000-000005000000}"/>
    <cellStyle name="標準 4" xfId="8" xr:uid="{00000000-0005-0000-0000-000006000000}"/>
    <cellStyle name="標準 4 2" xfId="11" xr:uid="{7EBCE378-03FA-427D-AE00-E354B940AAB9}"/>
    <cellStyle name="標準 5" xfId="9" xr:uid="{AEF8A6F6-DAA3-4309-B208-402D4516F9A2}"/>
    <cellStyle name="標準 6" xfId="10" xr:uid="{BE36CF06-C006-4FD5-845D-48BFBA85684A}"/>
    <cellStyle name="標準 6 2" xfId="13" xr:uid="{6DE29A87-E6B0-4DF7-9A2F-A04310850F43}"/>
    <cellStyle name="標準 6 2 2" xfId="14" xr:uid="{4C0FC9BB-14AA-403F-927C-9A850DB75063}"/>
    <cellStyle name="標準_「神様からひと言」（予実算）" xfId="6" xr:uid="{00000000-0005-0000-0000-000007000000}"/>
    <cellStyle name="標準_new実行予算" xfId="7" xr:uid="{00000000-0005-0000-0000-000008000000}"/>
  </cellStyles>
  <dxfs count="24">
    <dxf>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EAEAEA"/>
        </patternFill>
      </fill>
    </dxf>
    <dxf>
      <fill>
        <patternFill>
          <bgColor rgb="FFEAEAEA"/>
        </patternFill>
      </fill>
    </dxf>
    <dxf>
      <font>
        <strike val="0"/>
      </font>
      <numFmt numFmtId="0" formatCode="General"/>
      <fill>
        <patternFill>
          <bgColor rgb="FFEAEAEA"/>
        </patternFill>
      </fill>
    </dxf>
    <dxf>
      <font>
        <color theme="6" tint="0.79998168889431442"/>
      </font>
    </dxf>
    <dxf>
      <font>
        <color rgb="FFEAEAEA"/>
      </font>
      <fill>
        <patternFill>
          <bgColor rgb="FFEAEAEA"/>
        </patternFill>
      </fill>
    </dxf>
    <dxf>
      <fill>
        <patternFill>
          <bgColor theme="2"/>
        </patternFill>
      </fill>
    </dxf>
    <dxf>
      <fill>
        <patternFill>
          <bgColor rgb="FFEAEAEA"/>
        </patternFill>
      </fill>
    </dxf>
    <dxf>
      <fill>
        <patternFill>
          <bgColor rgb="FFEAEAEA"/>
        </patternFill>
      </fill>
    </dxf>
    <dxf>
      <font>
        <strike val="0"/>
      </font>
      <numFmt numFmtId="0" formatCode="General"/>
      <fill>
        <patternFill>
          <bgColor rgb="FFEAEAEA"/>
        </patternFill>
      </fill>
    </dxf>
    <dxf>
      <fill>
        <patternFill>
          <bgColor theme="6" tint="0.79998168889431442"/>
        </patternFill>
      </fill>
    </dxf>
    <dxf>
      <font>
        <color rgb="FFEAEAEA"/>
      </font>
      <fill>
        <patternFill patternType="solid">
          <bgColor rgb="FFEAEAEA"/>
        </patternFill>
      </fill>
    </dxf>
    <dxf>
      <font>
        <color rgb="FFEAEAEA"/>
      </font>
      <fill>
        <patternFill>
          <bgColor rgb="FFEAEAEA"/>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969696"/>
        </patternFill>
      </fill>
    </dxf>
    <dxf>
      <border>
        <left style="thin">
          <color auto="1"/>
        </left>
        <right style="thin">
          <color auto="1"/>
        </right>
        <top style="thin">
          <color auto="1"/>
        </top>
        <bottom style="thin">
          <color auto="1"/>
        </bottom>
        <vertical style="hair">
          <color auto="1"/>
        </vertical>
        <horizontal style="hair">
          <color auto="1"/>
        </horizontal>
      </border>
    </dxf>
    <dxf>
      <border>
        <left style="thin">
          <color auto="1"/>
        </left>
        <right style="thin">
          <color auto="1"/>
        </right>
        <top style="thin">
          <color auto="1"/>
        </top>
        <bottom style="thin">
          <color auto="1"/>
        </bottom>
        <vertical style="hair">
          <color auto="1"/>
        </vertical>
        <horizontal style="hair">
          <color auto="1"/>
        </horizontal>
      </border>
    </dxf>
  </dxfs>
  <tableStyles count="2" defaultTableStyle="TableStyleMedium2" defaultPivotStyle="PivotStyleLight16">
    <tableStyle name="テーブル スタイル 1" pivot="0" count="1" xr9:uid="{00000000-0011-0000-FFFF-FFFF00000000}">
      <tableStyleElement type="wholeTable" dxfId="23"/>
    </tableStyle>
    <tableStyle name="ピボットテーブル スタイル 1" table="0" count="2" xr9:uid="{00000000-0011-0000-FFFF-FFFF01000000}">
      <tableStyleElement type="wholeTable" dxfId="22"/>
      <tableStyleElement type="headerRow" dxfId="21"/>
    </tableStyle>
  </tableStyles>
  <colors>
    <mruColors>
      <color rgb="FFEAEAEA"/>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190500</xdr:colOff>
      <xdr:row>45</xdr:row>
      <xdr:rowOff>0</xdr:rowOff>
    </xdr:from>
    <xdr:to>
      <xdr:col>3</xdr:col>
      <xdr:colOff>46650</xdr:colOff>
      <xdr:row>45</xdr:row>
      <xdr:rowOff>180000</xdr:rowOff>
    </xdr:to>
    <xdr:cxnSp macro="">
      <xdr:nvCxnSpPr>
        <xdr:cNvPr id="2" name="カギ線コネクタ 35">
          <a:extLst>
            <a:ext uri="{FF2B5EF4-FFF2-40B4-BE49-F238E27FC236}">
              <a16:creationId xmlns:a16="http://schemas.microsoft.com/office/drawing/2014/main" id="{00000000-0008-0000-0000-000002000000}"/>
            </a:ext>
          </a:extLst>
        </xdr:cNvPr>
        <xdr:cNvCxnSpPr/>
      </xdr:nvCxnSpPr>
      <xdr:spPr>
        <a:xfrm>
          <a:off x="933450" y="11039475"/>
          <a:ext cx="180000" cy="180000"/>
        </a:xfrm>
        <a:prstGeom prst="bentConnector3">
          <a:avLst>
            <a:gd name="adj1" fmla="val 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76201</xdr:colOff>
      <xdr:row>9</xdr:row>
      <xdr:rowOff>9526</xdr:rowOff>
    </xdr:from>
    <xdr:to>
      <xdr:col>1</xdr:col>
      <xdr:colOff>152401</xdr:colOff>
      <xdr:row>20</xdr:row>
      <xdr:rowOff>209550</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a:off x="447676" y="2152651"/>
          <a:ext cx="76200" cy="2819399"/>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142875</xdr:colOff>
          <xdr:row>7</xdr:row>
          <xdr:rowOff>190500</xdr:rowOff>
        </xdr:from>
        <xdr:to>
          <xdr:col>11</xdr:col>
          <xdr:colOff>66675</xdr:colOff>
          <xdr:row>9</xdr:row>
          <xdr:rowOff>28575</xdr:rowOff>
        </xdr:to>
        <xdr:sp macro="" textlink="">
          <xdr:nvSpPr>
            <xdr:cNvPr id="41985" name="Check Box 1" hidden="1">
              <a:extLst>
                <a:ext uri="{63B3BB69-23CF-44E3-9099-C40C66FF867C}">
                  <a14:compatExt spid="_x0000_s41985"/>
                </a:ext>
                <a:ext uri="{FF2B5EF4-FFF2-40B4-BE49-F238E27FC236}">
                  <a16:creationId xmlns:a16="http://schemas.microsoft.com/office/drawing/2014/main" id="{00000000-0008-0000-0000-00000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6</xdr:row>
          <xdr:rowOff>209550</xdr:rowOff>
        </xdr:from>
        <xdr:to>
          <xdr:col>11</xdr:col>
          <xdr:colOff>57150</xdr:colOff>
          <xdr:row>8</xdr:row>
          <xdr:rowOff>19050</xdr:rowOff>
        </xdr:to>
        <xdr:sp macro="" textlink="">
          <xdr:nvSpPr>
            <xdr:cNvPr id="41986" name="Check Box 2" hidden="1">
              <a:extLst>
                <a:ext uri="{63B3BB69-23CF-44E3-9099-C40C66FF867C}">
                  <a14:compatExt spid="_x0000_s41986"/>
                </a:ext>
                <a:ext uri="{FF2B5EF4-FFF2-40B4-BE49-F238E27FC236}">
                  <a16:creationId xmlns:a16="http://schemas.microsoft.com/office/drawing/2014/main" id="{00000000-0008-0000-0000-00000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38101</xdr:colOff>
      <xdr:row>7</xdr:row>
      <xdr:rowOff>19050</xdr:rowOff>
    </xdr:from>
    <xdr:to>
      <xdr:col>10</xdr:col>
      <xdr:colOff>109539</xdr:colOff>
      <xdr:row>8</xdr:row>
      <xdr:rowOff>209550</xdr:rowOff>
    </xdr:to>
    <xdr:sp macro="" textlink="">
      <xdr:nvSpPr>
        <xdr:cNvPr id="6" name="左大かっこ 5">
          <a:extLst>
            <a:ext uri="{FF2B5EF4-FFF2-40B4-BE49-F238E27FC236}">
              <a16:creationId xmlns:a16="http://schemas.microsoft.com/office/drawing/2014/main" id="{00000000-0008-0000-0000-000006000000}"/>
            </a:ext>
          </a:extLst>
        </xdr:cNvPr>
        <xdr:cNvSpPr/>
      </xdr:nvSpPr>
      <xdr:spPr>
        <a:xfrm>
          <a:off x="4629151" y="1685925"/>
          <a:ext cx="71438" cy="428625"/>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276225</xdr:colOff>
      <xdr:row>21</xdr:row>
      <xdr:rowOff>1</xdr:rowOff>
    </xdr:from>
    <xdr:to>
      <xdr:col>10</xdr:col>
      <xdr:colOff>321944</xdr:colOff>
      <xdr:row>27</xdr:row>
      <xdr:rowOff>9524</xdr:rowOff>
    </xdr:to>
    <xdr:sp macro="" textlink="">
      <xdr:nvSpPr>
        <xdr:cNvPr id="7" name="左大かっこ 6">
          <a:extLst>
            <a:ext uri="{FF2B5EF4-FFF2-40B4-BE49-F238E27FC236}">
              <a16:creationId xmlns:a16="http://schemas.microsoft.com/office/drawing/2014/main" id="{00000000-0008-0000-0000-000007000000}"/>
            </a:ext>
          </a:extLst>
        </xdr:cNvPr>
        <xdr:cNvSpPr/>
      </xdr:nvSpPr>
      <xdr:spPr>
        <a:xfrm>
          <a:off x="4867275" y="5000626"/>
          <a:ext cx="45719" cy="143827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14287</xdr:colOff>
      <xdr:row>21</xdr:row>
      <xdr:rowOff>0</xdr:rowOff>
    </xdr:from>
    <xdr:to>
      <xdr:col>13</xdr:col>
      <xdr:colOff>60006</xdr:colOff>
      <xdr:row>27</xdr:row>
      <xdr:rowOff>0</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a:off x="6910387" y="5000625"/>
          <a:ext cx="45719" cy="14287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276225</xdr:colOff>
      <xdr:row>10</xdr:row>
      <xdr:rowOff>9525</xdr:rowOff>
    </xdr:from>
    <xdr:to>
      <xdr:col>10</xdr:col>
      <xdr:colOff>323850</xdr:colOff>
      <xdr:row>15</xdr:row>
      <xdr:rowOff>233363</xdr:rowOff>
    </xdr:to>
    <xdr:sp macro="" textlink="">
      <xdr:nvSpPr>
        <xdr:cNvPr id="9" name="左大かっこ 8">
          <a:extLst>
            <a:ext uri="{FF2B5EF4-FFF2-40B4-BE49-F238E27FC236}">
              <a16:creationId xmlns:a16="http://schemas.microsoft.com/office/drawing/2014/main" id="{00000000-0008-0000-0000-000009000000}"/>
            </a:ext>
          </a:extLst>
        </xdr:cNvPr>
        <xdr:cNvSpPr/>
      </xdr:nvSpPr>
      <xdr:spPr>
        <a:xfrm>
          <a:off x="4867275" y="2390775"/>
          <a:ext cx="47625" cy="1414463"/>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1176338</xdr:colOff>
      <xdr:row>44</xdr:row>
      <xdr:rowOff>4764</xdr:rowOff>
    </xdr:from>
    <xdr:to>
      <xdr:col>3</xdr:col>
      <xdr:colOff>1233488</xdr:colOff>
      <xdr:row>46</xdr:row>
      <xdr:rowOff>347664</xdr:rowOff>
    </xdr:to>
    <xdr:sp macro="" textlink="">
      <xdr:nvSpPr>
        <xdr:cNvPr id="10" name="左大かっこ 9">
          <a:extLst>
            <a:ext uri="{FF2B5EF4-FFF2-40B4-BE49-F238E27FC236}">
              <a16:creationId xmlns:a16="http://schemas.microsoft.com/office/drawing/2014/main" id="{00000000-0008-0000-0000-00000A000000}"/>
            </a:ext>
          </a:extLst>
        </xdr:cNvPr>
        <xdr:cNvSpPr/>
      </xdr:nvSpPr>
      <xdr:spPr>
        <a:xfrm>
          <a:off x="2243138" y="10758489"/>
          <a:ext cx="57150" cy="8477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1395413</xdr:colOff>
      <xdr:row>44</xdr:row>
      <xdr:rowOff>0</xdr:rowOff>
    </xdr:from>
    <xdr:to>
      <xdr:col>13</xdr:col>
      <xdr:colOff>1441132</xdr:colOff>
      <xdr:row>46</xdr:row>
      <xdr:rowOff>280988</xdr:rowOff>
    </xdr:to>
    <xdr:sp macro="" textlink="">
      <xdr:nvSpPr>
        <xdr:cNvPr id="11" name="右大かっこ 10">
          <a:extLst>
            <a:ext uri="{FF2B5EF4-FFF2-40B4-BE49-F238E27FC236}">
              <a16:creationId xmlns:a16="http://schemas.microsoft.com/office/drawing/2014/main" id="{00000000-0008-0000-0000-00000B000000}"/>
            </a:ext>
          </a:extLst>
        </xdr:cNvPr>
        <xdr:cNvSpPr/>
      </xdr:nvSpPr>
      <xdr:spPr>
        <a:xfrm>
          <a:off x="8291513" y="10753725"/>
          <a:ext cx="45719" cy="852488"/>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152400</xdr:colOff>
          <xdr:row>15</xdr:row>
          <xdr:rowOff>200025</xdr:rowOff>
        </xdr:from>
        <xdr:to>
          <xdr:col>2</xdr:col>
          <xdr:colOff>85725</xdr:colOff>
          <xdr:row>17</xdr:row>
          <xdr:rowOff>19050</xdr:rowOff>
        </xdr:to>
        <xdr:sp macro="" textlink="">
          <xdr:nvSpPr>
            <xdr:cNvPr id="41987" name="Check Box 3" hidden="1">
              <a:extLst>
                <a:ext uri="{63B3BB69-23CF-44E3-9099-C40C66FF867C}">
                  <a14:compatExt spid="_x0000_s41987"/>
                </a:ext>
                <a:ext uri="{FF2B5EF4-FFF2-40B4-BE49-F238E27FC236}">
                  <a16:creationId xmlns:a16="http://schemas.microsoft.com/office/drawing/2014/main" id="{00000000-0008-0000-0000-00000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5</xdr:row>
          <xdr:rowOff>228600</xdr:rowOff>
        </xdr:from>
        <xdr:to>
          <xdr:col>1</xdr:col>
          <xdr:colOff>38100</xdr:colOff>
          <xdr:row>7</xdr:row>
          <xdr:rowOff>28575</xdr:rowOff>
        </xdr:to>
        <xdr:sp macro="" textlink="">
          <xdr:nvSpPr>
            <xdr:cNvPr id="41988" name="Check Box 4" hidden="1">
              <a:extLst>
                <a:ext uri="{63B3BB69-23CF-44E3-9099-C40C66FF867C}">
                  <a14:compatExt spid="_x0000_s41988"/>
                </a:ext>
                <a:ext uri="{FF2B5EF4-FFF2-40B4-BE49-F238E27FC236}">
                  <a16:creationId xmlns:a16="http://schemas.microsoft.com/office/drawing/2014/main" id="{00000000-0008-0000-0000-00000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4</xdr:row>
          <xdr:rowOff>238125</xdr:rowOff>
        </xdr:from>
        <xdr:to>
          <xdr:col>1</xdr:col>
          <xdr:colOff>38100</xdr:colOff>
          <xdr:row>6</xdr:row>
          <xdr:rowOff>47625</xdr:rowOff>
        </xdr:to>
        <xdr:sp macro="" textlink="">
          <xdr:nvSpPr>
            <xdr:cNvPr id="41989" name="Check Box 5" hidden="1">
              <a:extLst>
                <a:ext uri="{63B3BB69-23CF-44E3-9099-C40C66FF867C}">
                  <a14:compatExt spid="_x0000_s41989"/>
                </a:ext>
                <a:ext uri="{FF2B5EF4-FFF2-40B4-BE49-F238E27FC236}">
                  <a16:creationId xmlns:a16="http://schemas.microsoft.com/office/drawing/2014/main" id="{00000000-0008-0000-0000-000005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123825</xdr:colOff>
      <xdr:row>44</xdr:row>
      <xdr:rowOff>30877</xdr:rowOff>
    </xdr:from>
    <xdr:to>
      <xdr:col>3</xdr:col>
      <xdr:colOff>85725</xdr:colOff>
      <xdr:row>45</xdr:row>
      <xdr:rowOff>1980</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123825" y="9134056"/>
          <a:ext cx="1023257" cy="256853"/>
          <a:chOff x="123825" y="10567512"/>
          <a:chExt cx="1032646" cy="294983"/>
        </a:xfrm>
      </xdr:grpSpPr>
      <xdr:sp macro="" textlink="">
        <xdr:nvSpPr>
          <xdr:cNvPr id="49" name="Check Box 5" hidden="1">
            <a:extLst>
              <a:ext uri="{63B3BB69-23CF-44E3-9099-C40C66FF867C}">
                <a14:compatExt xmlns:a14="http://schemas.microsoft.com/office/drawing/2010/main" spid="_x0000_s6149"/>
              </a:ext>
              <a:ext uri="{FF2B5EF4-FFF2-40B4-BE49-F238E27FC236}">
                <a16:creationId xmlns:a16="http://schemas.microsoft.com/office/drawing/2014/main" id="{00000000-0008-0000-0000-000031000000}"/>
              </a:ext>
            </a:extLst>
          </xdr:cNvPr>
          <xdr:cNvSpPr/>
        </xdr:nvSpPr>
        <xdr:spPr bwMode="auto">
          <a:xfrm>
            <a:off x="123825" y="10567512"/>
            <a:ext cx="307756" cy="285421"/>
          </a:xfrm>
          <a:prstGeom prst="rect">
            <a:avLst/>
          </a:prstGeom>
          <a:noFill/>
          <a:ln w="9525">
            <a:miter lim="800000"/>
            <a:headEnd/>
            <a:tailEnd/>
          </a:ln>
        </xdr:spPr>
      </xdr:sp>
      <mc:AlternateContent xmlns:mc="http://schemas.openxmlformats.org/markup-compatibility/2006">
        <mc:Choice xmlns:a14="http://schemas.microsoft.com/office/drawing/2010/main" Requires="a14">
          <xdr:sp macro="" textlink="">
            <xdr:nvSpPr>
              <xdr:cNvPr id="41990" name="Check Box 6" hidden="1">
                <a:extLst>
                  <a:ext uri="{63B3BB69-23CF-44E3-9099-C40C66FF867C}">
                    <a14:compatExt spid="_x0000_s41990"/>
                  </a:ext>
                  <a:ext uri="{FF2B5EF4-FFF2-40B4-BE49-F238E27FC236}">
                    <a16:creationId xmlns:a16="http://schemas.microsoft.com/office/drawing/2014/main" id="{00000000-0008-0000-0000-000006A40000}"/>
                  </a:ext>
                </a:extLst>
              </xdr:cNvPr>
              <xdr:cNvSpPr/>
            </xdr:nvSpPr>
            <xdr:spPr bwMode="auto">
              <a:xfrm>
                <a:off x="844113" y="10577074"/>
                <a:ext cx="312358" cy="2854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mc:AlternateContent xmlns:mc="http://schemas.openxmlformats.org/markup-compatibility/2006">
    <mc:Choice xmlns:a14="http://schemas.microsoft.com/office/drawing/2010/main" Requires="a14">
      <xdr:twoCellAnchor>
        <xdr:from>
          <xdr:col>9</xdr:col>
          <xdr:colOff>38100</xdr:colOff>
          <xdr:row>4</xdr:row>
          <xdr:rowOff>257175</xdr:rowOff>
        </xdr:from>
        <xdr:to>
          <xdr:col>9</xdr:col>
          <xdr:colOff>323850</xdr:colOff>
          <xdr:row>6</xdr:row>
          <xdr:rowOff>28575</xdr:rowOff>
        </xdr:to>
        <xdr:sp macro="" textlink="">
          <xdr:nvSpPr>
            <xdr:cNvPr id="41991" name="Check Box 7" hidden="1">
              <a:extLst>
                <a:ext uri="{63B3BB69-23CF-44E3-9099-C40C66FF867C}">
                  <a14:compatExt spid="_x0000_s41991"/>
                </a:ext>
                <a:ext uri="{FF2B5EF4-FFF2-40B4-BE49-F238E27FC236}">
                  <a16:creationId xmlns:a16="http://schemas.microsoft.com/office/drawing/2014/main" id="{00000000-0008-0000-0000-00000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123825</xdr:colOff>
          <xdr:row>5</xdr:row>
          <xdr:rowOff>209550</xdr:rowOff>
        </xdr:from>
        <xdr:to>
          <xdr:col>10</xdr:col>
          <xdr:colOff>85725</xdr:colOff>
          <xdr:row>7</xdr:row>
          <xdr:rowOff>47625</xdr:rowOff>
        </xdr:to>
        <xdr:sp macro="" textlink="">
          <xdr:nvSpPr>
            <xdr:cNvPr id="41992" name="Check Box 8" hidden="1">
              <a:extLst>
                <a:ext uri="{63B3BB69-23CF-44E3-9099-C40C66FF867C}">
                  <a14:compatExt spid="_x0000_s41992"/>
                </a:ext>
                <a:ext uri="{FF2B5EF4-FFF2-40B4-BE49-F238E27FC236}">
                  <a16:creationId xmlns:a16="http://schemas.microsoft.com/office/drawing/2014/main" id="{00000000-0008-0000-0000-00000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37</xdr:row>
          <xdr:rowOff>209550</xdr:rowOff>
        </xdr:from>
        <xdr:to>
          <xdr:col>2</xdr:col>
          <xdr:colOff>314325</xdr:colOff>
          <xdr:row>39</xdr:row>
          <xdr:rowOff>19050</xdr:rowOff>
        </xdr:to>
        <xdr:sp macro="" textlink="">
          <xdr:nvSpPr>
            <xdr:cNvPr id="41997" name="Check Box 13" hidden="1">
              <a:extLst>
                <a:ext uri="{63B3BB69-23CF-44E3-9099-C40C66FF867C}">
                  <a14:compatExt spid="_x0000_s41997"/>
                </a:ext>
                <a:ext uri="{FF2B5EF4-FFF2-40B4-BE49-F238E27FC236}">
                  <a16:creationId xmlns:a16="http://schemas.microsoft.com/office/drawing/2014/main" id="{00000000-0008-0000-0000-00000D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40</xdr:row>
          <xdr:rowOff>219075</xdr:rowOff>
        </xdr:from>
        <xdr:to>
          <xdr:col>2</xdr:col>
          <xdr:colOff>314325</xdr:colOff>
          <xdr:row>42</xdr:row>
          <xdr:rowOff>28575</xdr:rowOff>
        </xdr:to>
        <xdr:sp macro="" textlink="">
          <xdr:nvSpPr>
            <xdr:cNvPr id="41998" name="Check Box 14" hidden="1">
              <a:extLst>
                <a:ext uri="{63B3BB69-23CF-44E3-9099-C40C66FF867C}">
                  <a14:compatExt spid="_x0000_s41998"/>
                </a:ext>
                <a:ext uri="{FF2B5EF4-FFF2-40B4-BE49-F238E27FC236}">
                  <a16:creationId xmlns:a16="http://schemas.microsoft.com/office/drawing/2014/main" id="{00000000-0008-0000-0000-00000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38</xdr:row>
          <xdr:rowOff>219075</xdr:rowOff>
        </xdr:from>
        <xdr:to>
          <xdr:col>3</xdr:col>
          <xdr:colOff>276225</xdr:colOff>
          <xdr:row>40</xdr:row>
          <xdr:rowOff>28575</xdr:rowOff>
        </xdr:to>
        <xdr:sp macro="" textlink="">
          <xdr:nvSpPr>
            <xdr:cNvPr id="41999" name="Check Box 15" hidden="1">
              <a:extLst>
                <a:ext uri="{63B3BB69-23CF-44E3-9099-C40C66FF867C}">
                  <a14:compatExt spid="_x0000_s41999"/>
                </a:ext>
                <a:ext uri="{FF2B5EF4-FFF2-40B4-BE49-F238E27FC236}">
                  <a16:creationId xmlns:a16="http://schemas.microsoft.com/office/drawing/2014/main" id="{00000000-0008-0000-0000-00000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39</xdr:row>
          <xdr:rowOff>219075</xdr:rowOff>
        </xdr:from>
        <xdr:to>
          <xdr:col>3</xdr:col>
          <xdr:colOff>285750</xdr:colOff>
          <xdr:row>41</xdr:row>
          <xdr:rowOff>28575</xdr:rowOff>
        </xdr:to>
        <xdr:sp macro="" textlink="">
          <xdr:nvSpPr>
            <xdr:cNvPr id="42000" name="Check Box 16" hidden="1">
              <a:extLst>
                <a:ext uri="{63B3BB69-23CF-44E3-9099-C40C66FF867C}">
                  <a14:compatExt spid="_x0000_s42000"/>
                </a:ext>
                <a:ext uri="{FF2B5EF4-FFF2-40B4-BE49-F238E27FC236}">
                  <a16:creationId xmlns:a16="http://schemas.microsoft.com/office/drawing/2014/main" id="{00000000-0008-0000-0000-00001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13</xdr:row>
          <xdr:rowOff>209550</xdr:rowOff>
        </xdr:from>
        <xdr:to>
          <xdr:col>2</xdr:col>
          <xdr:colOff>95250</xdr:colOff>
          <xdr:row>15</xdr:row>
          <xdr:rowOff>19050</xdr:rowOff>
        </xdr:to>
        <xdr:sp macro="" textlink="">
          <xdr:nvSpPr>
            <xdr:cNvPr id="42002" name="Check Box 18" hidden="1">
              <a:extLst>
                <a:ext uri="{63B3BB69-23CF-44E3-9099-C40C66FF867C}">
                  <a14:compatExt spid="_x0000_s42002"/>
                </a:ext>
                <a:ext uri="{FF2B5EF4-FFF2-40B4-BE49-F238E27FC236}">
                  <a16:creationId xmlns:a16="http://schemas.microsoft.com/office/drawing/2014/main" id="{00000000-0008-0000-0000-00001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10</xdr:row>
          <xdr:rowOff>209550</xdr:rowOff>
        </xdr:from>
        <xdr:to>
          <xdr:col>2</xdr:col>
          <xdr:colOff>85725</xdr:colOff>
          <xdr:row>12</xdr:row>
          <xdr:rowOff>0</xdr:rowOff>
        </xdr:to>
        <xdr:sp macro="" textlink="">
          <xdr:nvSpPr>
            <xdr:cNvPr id="42003" name="Check Box 19" hidden="1">
              <a:extLst>
                <a:ext uri="{63B3BB69-23CF-44E3-9099-C40C66FF867C}">
                  <a14:compatExt spid="_x0000_s42003"/>
                </a:ext>
                <a:ext uri="{FF2B5EF4-FFF2-40B4-BE49-F238E27FC236}">
                  <a16:creationId xmlns:a16="http://schemas.microsoft.com/office/drawing/2014/main" id="{00000000-0008-0000-0000-00001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11</xdr:row>
          <xdr:rowOff>200025</xdr:rowOff>
        </xdr:from>
        <xdr:to>
          <xdr:col>2</xdr:col>
          <xdr:colOff>85725</xdr:colOff>
          <xdr:row>13</xdr:row>
          <xdr:rowOff>19050</xdr:rowOff>
        </xdr:to>
        <xdr:sp macro="" textlink="">
          <xdr:nvSpPr>
            <xdr:cNvPr id="42004" name="Check Box 20" hidden="1">
              <a:extLst>
                <a:ext uri="{63B3BB69-23CF-44E3-9099-C40C66FF867C}">
                  <a14:compatExt spid="_x0000_s42004"/>
                </a:ext>
                <a:ext uri="{FF2B5EF4-FFF2-40B4-BE49-F238E27FC236}">
                  <a16:creationId xmlns:a16="http://schemas.microsoft.com/office/drawing/2014/main" id="{00000000-0008-0000-0000-00001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12</xdr:row>
          <xdr:rowOff>209550</xdr:rowOff>
        </xdr:from>
        <xdr:to>
          <xdr:col>2</xdr:col>
          <xdr:colOff>85725</xdr:colOff>
          <xdr:row>14</xdr:row>
          <xdr:rowOff>38100</xdr:rowOff>
        </xdr:to>
        <xdr:sp macro="" textlink="">
          <xdr:nvSpPr>
            <xdr:cNvPr id="42005" name="Check Box 21" hidden="1">
              <a:extLst>
                <a:ext uri="{63B3BB69-23CF-44E3-9099-C40C66FF867C}">
                  <a14:compatExt spid="_x0000_s42005"/>
                </a:ext>
                <a:ext uri="{FF2B5EF4-FFF2-40B4-BE49-F238E27FC236}">
                  <a16:creationId xmlns:a16="http://schemas.microsoft.com/office/drawing/2014/main" id="{00000000-0008-0000-0000-000015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9</xdr:row>
          <xdr:rowOff>228600</xdr:rowOff>
        </xdr:from>
        <xdr:to>
          <xdr:col>2</xdr:col>
          <xdr:colOff>85725</xdr:colOff>
          <xdr:row>11</xdr:row>
          <xdr:rowOff>19050</xdr:rowOff>
        </xdr:to>
        <xdr:sp macro="" textlink="">
          <xdr:nvSpPr>
            <xdr:cNvPr id="42006" name="Check Box 22" hidden="1">
              <a:extLst>
                <a:ext uri="{63B3BB69-23CF-44E3-9099-C40C66FF867C}">
                  <a14:compatExt spid="_x0000_s42006"/>
                </a:ext>
                <a:ext uri="{FF2B5EF4-FFF2-40B4-BE49-F238E27FC236}">
                  <a16:creationId xmlns:a16="http://schemas.microsoft.com/office/drawing/2014/main" id="{00000000-0008-0000-0000-00001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8</xdr:row>
          <xdr:rowOff>228600</xdr:rowOff>
        </xdr:from>
        <xdr:to>
          <xdr:col>2</xdr:col>
          <xdr:colOff>85725</xdr:colOff>
          <xdr:row>10</xdr:row>
          <xdr:rowOff>28575</xdr:rowOff>
        </xdr:to>
        <xdr:sp macro="" textlink="">
          <xdr:nvSpPr>
            <xdr:cNvPr id="42007" name="Check Box 23" hidden="1">
              <a:extLst>
                <a:ext uri="{63B3BB69-23CF-44E3-9099-C40C66FF867C}">
                  <a14:compatExt spid="_x0000_s42007"/>
                </a:ext>
                <a:ext uri="{FF2B5EF4-FFF2-40B4-BE49-F238E27FC236}">
                  <a16:creationId xmlns:a16="http://schemas.microsoft.com/office/drawing/2014/main" id="{00000000-0008-0000-0000-00001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123825</xdr:colOff>
          <xdr:row>8</xdr:row>
          <xdr:rowOff>219075</xdr:rowOff>
        </xdr:from>
        <xdr:to>
          <xdr:col>10</xdr:col>
          <xdr:colOff>104775</xdr:colOff>
          <xdr:row>10</xdr:row>
          <xdr:rowOff>19050</xdr:rowOff>
        </xdr:to>
        <xdr:sp macro="" textlink="">
          <xdr:nvSpPr>
            <xdr:cNvPr id="42008" name="Check Box 24" hidden="1">
              <a:extLst>
                <a:ext uri="{63B3BB69-23CF-44E3-9099-C40C66FF867C}">
                  <a14:compatExt spid="_x0000_s42008"/>
                </a:ext>
                <a:ext uri="{FF2B5EF4-FFF2-40B4-BE49-F238E27FC236}">
                  <a16:creationId xmlns:a16="http://schemas.microsoft.com/office/drawing/2014/main" id="{00000000-0008-0000-0000-00001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38100</xdr:colOff>
          <xdr:row>17</xdr:row>
          <xdr:rowOff>219075</xdr:rowOff>
        </xdr:from>
        <xdr:to>
          <xdr:col>9</xdr:col>
          <xdr:colOff>323850</xdr:colOff>
          <xdr:row>19</xdr:row>
          <xdr:rowOff>28575</xdr:rowOff>
        </xdr:to>
        <xdr:sp macro="" textlink="">
          <xdr:nvSpPr>
            <xdr:cNvPr id="42012" name="Check Box 28" hidden="1">
              <a:extLst>
                <a:ext uri="{63B3BB69-23CF-44E3-9099-C40C66FF867C}">
                  <a14:compatExt spid="_x0000_s42012"/>
                </a:ext>
                <a:ext uri="{FF2B5EF4-FFF2-40B4-BE49-F238E27FC236}">
                  <a16:creationId xmlns:a16="http://schemas.microsoft.com/office/drawing/2014/main" id="{00000000-0008-0000-0000-00001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38100</xdr:colOff>
          <xdr:row>18</xdr:row>
          <xdr:rowOff>219075</xdr:rowOff>
        </xdr:from>
        <xdr:to>
          <xdr:col>9</xdr:col>
          <xdr:colOff>323850</xdr:colOff>
          <xdr:row>20</xdr:row>
          <xdr:rowOff>28575</xdr:rowOff>
        </xdr:to>
        <xdr:sp macro="" textlink="">
          <xdr:nvSpPr>
            <xdr:cNvPr id="42013" name="Check Box 29" hidden="1">
              <a:extLst>
                <a:ext uri="{63B3BB69-23CF-44E3-9099-C40C66FF867C}">
                  <a14:compatExt spid="_x0000_s42013"/>
                </a:ext>
                <a:ext uri="{FF2B5EF4-FFF2-40B4-BE49-F238E27FC236}">
                  <a16:creationId xmlns:a16="http://schemas.microsoft.com/office/drawing/2014/main" id="{00000000-0008-0000-0000-00001D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123825</xdr:colOff>
          <xdr:row>15</xdr:row>
          <xdr:rowOff>219075</xdr:rowOff>
        </xdr:from>
        <xdr:to>
          <xdr:col>10</xdr:col>
          <xdr:colOff>104775</xdr:colOff>
          <xdr:row>17</xdr:row>
          <xdr:rowOff>19050</xdr:rowOff>
        </xdr:to>
        <xdr:sp macro="" textlink="">
          <xdr:nvSpPr>
            <xdr:cNvPr id="42014" name="Check Box 30" hidden="1">
              <a:extLst>
                <a:ext uri="{63B3BB69-23CF-44E3-9099-C40C66FF867C}">
                  <a14:compatExt spid="_x0000_s42014"/>
                </a:ext>
                <a:ext uri="{FF2B5EF4-FFF2-40B4-BE49-F238E27FC236}">
                  <a16:creationId xmlns:a16="http://schemas.microsoft.com/office/drawing/2014/main" id="{00000000-0008-0000-0000-00001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18</xdr:row>
          <xdr:rowOff>219075</xdr:rowOff>
        </xdr:from>
        <xdr:to>
          <xdr:col>2</xdr:col>
          <xdr:colOff>95250</xdr:colOff>
          <xdr:row>20</xdr:row>
          <xdr:rowOff>19050</xdr:rowOff>
        </xdr:to>
        <xdr:sp macro="" textlink="">
          <xdr:nvSpPr>
            <xdr:cNvPr id="42016" name="Check Box 32" hidden="1">
              <a:extLst>
                <a:ext uri="{63B3BB69-23CF-44E3-9099-C40C66FF867C}">
                  <a14:compatExt spid="_x0000_s42016"/>
                </a:ext>
                <a:ext uri="{FF2B5EF4-FFF2-40B4-BE49-F238E27FC236}">
                  <a16:creationId xmlns:a16="http://schemas.microsoft.com/office/drawing/2014/main" id="{00000000-0008-0000-0000-00002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16</xdr:row>
          <xdr:rowOff>209550</xdr:rowOff>
        </xdr:from>
        <xdr:to>
          <xdr:col>2</xdr:col>
          <xdr:colOff>85725</xdr:colOff>
          <xdr:row>18</xdr:row>
          <xdr:rowOff>38100</xdr:rowOff>
        </xdr:to>
        <xdr:sp macro="" textlink="">
          <xdr:nvSpPr>
            <xdr:cNvPr id="42017" name="Check Box 33" hidden="1">
              <a:extLst>
                <a:ext uri="{63B3BB69-23CF-44E3-9099-C40C66FF867C}">
                  <a14:compatExt spid="_x0000_s42017"/>
                </a:ext>
                <a:ext uri="{FF2B5EF4-FFF2-40B4-BE49-F238E27FC236}">
                  <a16:creationId xmlns:a16="http://schemas.microsoft.com/office/drawing/2014/main" id="{00000000-0008-0000-0000-00002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14</xdr:row>
          <xdr:rowOff>209550</xdr:rowOff>
        </xdr:from>
        <xdr:to>
          <xdr:col>2</xdr:col>
          <xdr:colOff>95250</xdr:colOff>
          <xdr:row>16</xdr:row>
          <xdr:rowOff>19050</xdr:rowOff>
        </xdr:to>
        <xdr:sp macro="" textlink="">
          <xdr:nvSpPr>
            <xdr:cNvPr id="42018" name="Check Box 34" hidden="1">
              <a:extLst>
                <a:ext uri="{63B3BB69-23CF-44E3-9099-C40C66FF867C}">
                  <a14:compatExt spid="_x0000_s42018"/>
                </a:ext>
                <a:ext uri="{FF2B5EF4-FFF2-40B4-BE49-F238E27FC236}">
                  <a16:creationId xmlns:a16="http://schemas.microsoft.com/office/drawing/2014/main" id="{00000000-0008-0000-0000-00002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15</xdr:row>
          <xdr:rowOff>209550</xdr:rowOff>
        </xdr:from>
        <xdr:to>
          <xdr:col>2</xdr:col>
          <xdr:colOff>95250</xdr:colOff>
          <xdr:row>17</xdr:row>
          <xdr:rowOff>19050</xdr:rowOff>
        </xdr:to>
        <xdr:sp macro="" textlink="">
          <xdr:nvSpPr>
            <xdr:cNvPr id="42019" name="Check Box 35" hidden="1">
              <a:extLst>
                <a:ext uri="{63B3BB69-23CF-44E3-9099-C40C66FF867C}">
                  <a14:compatExt spid="_x0000_s42019"/>
                </a:ext>
                <a:ext uri="{FF2B5EF4-FFF2-40B4-BE49-F238E27FC236}">
                  <a16:creationId xmlns:a16="http://schemas.microsoft.com/office/drawing/2014/main" id="{00000000-0008-0000-0000-00002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19</xdr:row>
          <xdr:rowOff>219075</xdr:rowOff>
        </xdr:from>
        <xdr:to>
          <xdr:col>2</xdr:col>
          <xdr:colOff>95250</xdr:colOff>
          <xdr:row>21</xdr:row>
          <xdr:rowOff>19050</xdr:rowOff>
        </xdr:to>
        <xdr:sp macro="" textlink="">
          <xdr:nvSpPr>
            <xdr:cNvPr id="42020" name="Check Box 36" hidden="1">
              <a:extLst>
                <a:ext uri="{63B3BB69-23CF-44E3-9099-C40C66FF867C}">
                  <a14:compatExt spid="_x0000_s42020"/>
                </a:ext>
                <a:ext uri="{FF2B5EF4-FFF2-40B4-BE49-F238E27FC236}">
                  <a16:creationId xmlns:a16="http://schemas.microsoft.com/office/drawing/2014/main" id="{00000000-0008-0000-0000-00002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20</xdr:row>
          <xdr:rowOff>219075</xdr:rowOff>
        </xdr:from>
        <xdr:to>
          <xdr:col>1</xdr:col>
          <xdr:colOff>361950</xdr:colOff>
          <xdr:row>22</xdr:row>
          <xdr:rowOff>19050</xdr:rowOff>
        </xdr:to>
        <xdr:sp macro="" textlink="">
          <xdr:nvSpPr>
            <xdr:cNvPr id="42021" name="Check Box 37" hidden="1">
              <a:extLst>
                <a:ext uri="{63B3BB69-23CF-44E3-9099-C40C66FF867C}">
                  <a14:compatExt spid="_x0000_s42021"/>
                </a:ext>
                <a:ext uri="{FF2B5EF4-FFF2-40B4-BE49-F238E27FC236}">
                  <a16:creationId xmlns:a16="http://schemas.microsoft.com/office/drawing/2014/main" id="{00000000-0008-0000-0000-000025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21</xdr:row>
          <xdr:rowOff>219075</xdr:rowOff>
        </xdr:from>
        <xdr:to>
          <xdr:col>1</xdr:col>
          <xdr:colOff>361950</xdr:colOff>
          <xdr:row>23</xdr:row>
          <xdr:rowOff>19050</xdr:rowOff>
        </xdr:to>
        <xdr:sp macro="" textlink="">
          <xdr:nvSpPr>
            <xdr:cNvPr id="42022" name="Check Box 38" hidden="1">
              <a:extLst>
                <a:ext uri="{63B3BB69-23CF-44E3-9099-C40C66FF867C}">
                  <a14:compatExt spid="_x0000_s42022"/>
                </a:ext>
                <a:ext uri="{FF2B5EF4-FFF2-40B4-BE49-F238E27FC236}">
                  <a16:creationId xmlns:a16="http://schemas.microsoft.com/office/drawing/2014/main" id="{00000000-0008-0000-0000-00002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7</xdr:row>
          <xdr:rowOff>190500</xdr:rowOff>
        </xdr:from>
        <xdr:to>
          <xdr:col>11</xdr:col>
          <xdr:colOff>66675</xdr:colOff>
          <xdr:row>9</xdr:row>
          <xdr:rowOff>28575</xdr:rowOff>
        </xdr:to>
        <xdr:sp macro="" textlink="">
          <xdr:nvSpPr>
            <xdr:cNvPr id="42024" name="Check Box 40" hidden="1">
              <a:extLst>
                <a:ext uri="{63B3BB69-23CF-44E3-9099-C40C66FF867C}">
                  <a14:compatExt spid="_x0000_s42024"/>
                </a:ext>
                <a:ext uri="{FF2B5EF4-FFF2-40B4-BE49-F238E27FC236}">
                  <a16:creationId xmlns:a16="http://schemas.microsoft.com/office/drawing/2014/main" id="{00000000-0008-0000-0000-00002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95250</xdr:colOff>
          <xdr:row>44</xdr:row>
          <xdr:rowOff>38100</xdr:rowOff>
        </xdr:from>
        <xdr:to>
          <xdr:col>1</xdr:col>
          <xdr:colOff>38100</xdr:colOff>
          <xdr:row>45</xdr:row>
          <xdr:rowOff>0</xdr:rowOff>
        </xdr:to>
        <xdr:sp macro="" textlink="">
          <xdr:nvSpPr>
            <xdr:cNvPr id="42025" name="Check Box 41" hidden="1">
              <a:extLst>
                <a:ext uri="{63B3BB69-23CF-44E3-9099-C40C66FF867C}">
                  <a14:compatExt spid="_x0000_s42025"/>
                </a:ext>
                <a:ext uri="{FF2B5EF4-FFF2-40B4-BE49-F238E27FC236}">
                  <a16:creationId xmlns:a16="http://schemas.microsoft.com/office/drawing/2014/main" id="{00000000-0008-0000-0000-000029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17</xdr:row>
          <xdr:rowOff>209550</xdr:rowOff>
        </xdr:from>
        <xdr:to>
          <xdr:col>2</xdr:col>
          <xdr:colOff>95250</xdr:colOff>
          <xdr:row>19</xdr:row>
          <xdr:rowOff>28575</xdr:rowOff>
        </xdr:to>
        <xdr:sp macro="" textlink="">
          <xdr:nvSpPr>
            <xdr:cNvPr id="42028" name="Check Box 44" hidden="1">
              <a:extLst>
                <a:ext uri="{63B3BB69-23CF-44E3-9099-C40C66FF867C}">
                  <a14:compatExt spid="_x0000_s42028"/>
                </a:ext>
                <a:ext uri="{FF2B5EF4-FFF2-40B4-BE49-F238E27FC236}">
                  <a16:creationId xmlns:a16="http://schemas.microsoft.com/office/drawing/2014/main" id="{00000000-0008-0000-0000-00002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15</xdr:row>
          <xdr:rowOff>209550</xdr:rowOff>
        </xdr:from>
        <xdr:to>
          <xdr:col>2</xdr:col>
          <xdr:colOff>95250</xdr:colOff>
          <xdr:row>17</xdr:row>
          <xdr:rowOff>19050</xdr:rowOff>
        </xdr:to>
        <xdr:sp macro="" textlink="">
          <xdr:nvSpPr>
            <xdr:cNvPr id="42032" name="Check Box 48" hidden="1">
              <a:extLst>
                <a:ext uri="{63B3BB69-23CF-44E3-9099-C40C66FF867C}">
                  <a14:compatExt spid="_x0000_s42032"/>
                </a:ext>
                <a:ext uri="{FF2B5EF4-FFF2-40B4-BE49-F238E27FC236}">
                  <a16:creationId xmlns:a16="http://schemas.microsoft.com/office/drawing/2014/main" id="{00000000-0008-0000-0000-00003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14</xdr:row>
          <xdr:rowOff>209550</xdr:rowOff>
        </xdr:from>
        <xdr:to>
          <xdr:col>2</xdr:col>
          <xdr:colOff>95250</xdr:colOff>
          <xdr:row>16</xdr:row>
          <xdr:rowOff>19050</xdr:rowOff>
        </xdr:to>
        <xdr:sp macro="" textlink="">
          <xdr:nvSpPr>
            <xdr:cNvPr id="42033" name="Check Box 49" hidden="1">
              <a:extLst>
                <a:ext uri="{63B3BB69-23CF-44E3-9099-C40C66FF867C}">
                  <a14:compatExt spid="_x0000_s42033"/>
                </a:ext>
                <a:ext uri="{FF2B5EF4-FFF2-40B4-BE49-F238E27FC236}">
                  <a16:creationId xmlns:a16="http://schemas.microsoft.com/office/drawing/2014/main" id="{00000000-0008-0000-0000-00003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26</xdr:row>
          <xdr:rowOff>219075</xdr:rowOff>
        </xdr:from>
        <xdr:to>
          <xdr:col>1</xdr:col>
          <xdr:colOff>361950</xdr:colOff>
          <xdr:row>27</xdr:row>
          <xdr:rowOff>238125</xdr:rowOff>
        </xdr:to>
        <xdr:sp macro="" textlink="">
          <xdr:nvSpPr>
            <xdr:cNvPr id="42034" name="Check Box 50" hidden="1">
              <a:extLst>
                <a:ext uri="{63B3BB69-23CF-44E3-9099-C40C66FF867C}">
                  <a14:compatExt spid="_x0000_s42034"/>
                </a:ext>
                <a:ext uri="{FF2B5EF4-FFF2-40B4-BE49-F238E27FC236}">
                  <a16:creationId xmlns:a16="http://schemas.microsoft.com/office/drawing/2014/main" id="{00000000-0008-0000-0000-00003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22</xdr:row>
          <xdr:rowOff>219075</xdr:rowOff>
        </xdr:from>
        <xdr:to>
          <xdr:col>1</xdr:col>
          <xdr:colOff>361950</xdr:colOff>
          <xdr:row>27</xdr:row>
          <xdr:rowOff>0</xdr:rowOff>
        </xdr:to>
        <xdr:sp macro="" textlink="">
          <xdr:nvSpPr>
            <xdr:cNvPr id="42035" name="Check Box 51" hidden="1">
              <a:extLst>
                <a:ext uri="{63B3BB69-23CF-44E3-9099-C40C66FF867C}">
                  <a14:compatExt spid="_x0000_s42035"/>
                </a:ext>
                <a:ext uri="{FF2B5EF4-FFF2-40B4-BE49-F238E27FC236}">
                  <a16:creationId xmlns:a16="http://schemas.microsoft.com/office/drawing/2014/main" id="{00000000-0008-0000-0000-00003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15</xdr:col>
      <xdr:colOff>2524125</xdr:colOff>
      <xdr:row>117</xdr:row>
      <xdr:rowOff>170089</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0" y="0"/>
          <a:ext cx="11858625" cy="2747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b="1"/>
            <a:t>このシートを編集しないでください。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190500</xdr:colOff>
      <xdr:row>43</xdr:row>
      <xdr:rowOff>0</xdr:rowOff>
    </xdr:from>
    <xdr:to>
      <xdr:col>3</xdr:col>
      <xdr:colOff>46650</xdr:colOff>
      <xdr:row>43</xdr:row>
      <xdr:rowOff>180000</xdr:rowOff>
    </xdr:to>
    <xdr:cxnSp macro="">
      <xdr:nvCxnSpPr>
        <xdr:cNvPr id="2" name="カギ線コネクタ 35">
          <a:extLst>
            <a:ext uri="{FF2B5EF4-FFF2-40B4-BE49-F238E27FC236}">
              <a16:creationId xmlns:a16="http://schemas.microsoft.com/office/drawing/2014/main" id="{00000000-0008-0000-0100-000002000000}"/>
            </a:ext>
          </a:extLst>
        </xdr:cNvPr>
        <xdr:cNvCxnSpPr/>
      </xdr:nvCxnSpPr>
      <xdr:spPr>
        <a:xfrm>
          <a:off x="933450" y="11039475"/>
          <a:ext cx="180000" cy="180000"/>
        </a:xfrm>
        <a:prstGeom prst="bentConnector3">
          <a:avLst>
            <a:gd name="adj1" fmla="val 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57150</xdr:colOff>
      <xdr:row>8</xdr:row>
      <xdr:rowOff>19051</xdr:rowOff>
    </xdr:from>
    <xdr:to>
      <xdr:col>1</xdr:col>
      <xdr:colOff>161925</xdr:colOff>
      <xdr:row>17</xdr:row>
      <xdr:rowOff>219076</xdr:rowOff>
    </xdr:to>
    <xdr:sp macro="" textlink="">
      <xdr:nvSpPr>
        <xdr:cNvPr id="3" name="左大かっこ 2">
          <a:extLst>
            <a:ext uri="{FF2B5EF4-FFF2-40B4-BE49-F238E27FC236}">
              <a16:creationId xmlns:a16="http://schemas.microsoft.com/office/drawing/2014/main" id="{00000000-0008-0000-0100-000003000000}"/>
            </a:ext>
          </a:extLst>
        </xdr:cNvPr>
        <xdr:cNvSpPr/>
      </xdr:nvSpPr>
      <xdr:spPr>
        <a:xfrm>
          <a:off x="428625" y="1924051"/>
          <a:ext cx="104775" cy="2343150"/>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38101</xdr:colOff>
      <xdr:row>7</xdr:row>
      <xdr:rowOff>19050</xdr:rowOff>
    </xdr:from>
    <xdr:to>
      <xdr:col>10</xdr:col>
      <xdr:colOff>109539</xdr:colOff>
      <xdr:row>8</xdr:row>
      <xdr:rowOff>209550</xdr:rowOff>
    </xdr:to>
    <xdr:sp macro="" textlink="">
      <xdr:nvSpPr>
        <xdr:cNvPr id="4" name="左大かっこ 3">
          <a:extLst>
            <a:ext uri="{FF2B5EF4-FFF2-40B4-BE49-F238E27FC236}">
              <a16:creationId xmlns:a16="http://schemas.microsoft.com/office/drawing/2014/main" id="{00000000-0008-0000-0100-000004000000}"/>
            </a:ext>
          </a:extLst>
        </xdr:cNvPr>
        <xdr:cNvSpPr/>
      </xdr:nvSpPr>
      <xdr:spPr>
        <a:xfrm>
          <a:off x="4629151" y="1685925"/>
          <a:ext cx="71438" cy="428625"/>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276225</xdr:colOff>
      <xdr:row>21</xdr:row>
      <xdr:rowOff>1</xdr:rowOff>
    </xdr:from>
    <xdr:to>
      <xdr:col>10</xdr:col>
      <xdr:colOff>321944</xdr:colOff>
      <xdr:row>25</xdr:row>
      <xdr:rowOff>9524</xdr:rowOff>
    </xdr:to>
    <xdr:sp macro="" textlink="">
      <xdr:nvSpPr>
        <xdr:cNvPr id="5" name="左大かっこ 4">
          <a:extLst>
            <a:ext uri="{FF2B5EF4-FFF2-40B4-BE49-F238E27FC236}">
              <a16:creationId xmlns:a16="http://schemas.microsoft.com/office/drawing/2014/main" id="{00000000-0008-0000-0100-000005000000}"/>
            </a:ext>
          </a:extLst>
        </xdr:cNvPr>
        <xdr:cNvSpPr/>
      </xdr:nvSpPr>
      <xdr:spPr>
        <a:xfrm>
          <a:off x="4867275" y="5000626"/>
          <a:ext cx="45719" cy="143827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14287</xdr:colOff>
      <xdr:row>21</xdr:row>
      <xdr:rowOff>0</xdr:rowOff>
    </xdr:from>
    <xdr:to>
      <xdr:col>13</xdr:col>
      <xdr:colOff>60006</xdr:colOff>
      <xdr:row>25</xdr:row>
      <xdr:rowOff>0</xdr:rowOff>
    </xdr:to>
    <xdr:sp macro="" textlink="">
      <xdr:nvSpPr>
        <xdr:cNvPr id="6" name="右大かっこ 5">
          <a:extLst>
            <a:ext uri="{FF2B5EF4-FFF2-40B4-BE49-F238E27FC236}">
              <a16:creationId xmlns:a16="http://schemas.microsoft.com/office/drawing/2014/main" id="{00000000-0008-0000-0100-000006000000}"/>
            </a:ext>
          </a:extLst>
        </xdr:cNvPr>
        <xdr:cNvSpPr/>
      </xdr:nvSpPr>
      <xdr:spPr>
        <a:xfrm>
          <a:off x="6910387" y="5000625"/>
          <a:ext cx="45719" cy="14287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276225</xdr:colOff>
      <xdr:row>10</xdr:row>
      <xdr:rowOff>9525</xdr:rowOff>
    </xdr:from>
    <xdr:to>
      <xdr:col>10</xdr:col>
      <xdr:colOff>323850</xdr:colOff>
      <xdr:row>15</xdr:row>
      <xdr:rowOff>233363</xdr:rowOff>
    </xdr:to>
    <xdr:sp macro="" textlink="">
      <xdr:nvSpPr>
        <xdr:cNvPr id="7" name="左大かっこ 6">
          <a:extLst>
            <a:ext uri="{FF2B5EF4-FFF2-40B4-BE49-F238E27FC236}">
              <a16:creationId xmlns:a16="http://schemas.microsoft.com/office/drawing/2014/main" id="{00000000-0008-0000-0100-000007000000}"/>
            </a:ext>
          </a:extLst>
        </xdr:cNvPr>
        <xdr:cNvSpPr/>
      </xdr:nvSpPr>
      <xdr:spPr>
        <a:xfrm>
          <a:off x="4867275" y="2390775"/>
          <a:ext cx="47625" cy="1414463"/>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1176338</xdr:colOff>
      <xdr:row>42</xdr:row>
      <xdr:rowOff>4764</xdr:rowOff>
    </xdr:from>
    <xdr:to>
      <xdr:col>3</xdr:col>
      <xdr:colOff>1233488</xdr:colOff>
      <xdr:row>44</xdr:row>
      <xdr:rowOff>347664</xdr:rowOff>
    </xdr:to>
    <xdr:sp macro="" textlink="">
      <xdr:nvSpPr>
        <xdr:cNvPr id="8" name="左大かっこ 7">
          <a:extLst>
            <a:ext uri="{FF2B5EF4-FFF2-40B4-BE49-F238E27FC236}">
              <a16:creationId xmlns:a16="http://schemas.microsoft.com/office/drawing/2014/main" id="{00000000-0008-0000-0100-000008000000}"/>
            </a:ext>
          </a:extLst>
        </xdr:cNvPr>
        <xdr:cNvSpPr/>
      </xdr:nvSpPr>
      <xdr:spPr>
        <a:xfrm>
          <a:off x="2243138" y="10758489"/>
          <a:ext cx="57150" cy="8477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1395413</xdr:colOff>
      <xdr:row>42</xdr:row>
      <xdr:rowOff>0</xdr:rowOff>
    </xdr:from>
    <xdr:to>
      <xdr:col>13</xdr:col>
      <xdr:colOff>1441132</xdr:colOff>
      <xdr:row>44</xdr:row>
      <xdr:rowOff>347663</xdr:rowOff>
    </xdr:to>
    <xdr:sp macro="" textlink="">
      <xdr:nvSpPr>
        <xdr:cNvPr id="9" name="右大かっこ 8">
          <a:extLst>
            <a:ext uri="{FF2B5EF4-FFF2-40B4-BE49-F238E27FC236}">
              <a16:creationId xmlns:a16="http://schemas.microsoft.com/office/drawing/2014/main" id="{00000000-0008-0000-0100-000009000000}"/>
            </a:ext>
          </a:extLst>
        </xdr:cNvPr>
        <xdr:cNvSpPr/>
      </xdr:nvSpPr>
      <xdr:spPr>
        <a:xfrm>
          <a:off x="8291513" y="10753725"/>
          <a:ext cx="45719" cy="852488"/>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152400</xdr:colOff>
          <xdr:row>14</xdr:row>
          <xdr:rowOff>200025</xdr:rowOff>
        </xdr:from>
        <xdr:to>
          <xdr:col>2</xdr:col>
          <xdr:colOff>85725</xdr:colOff>
          <xdr:row>16</xdr:row>
          <xdr:rowOff>19050</xdr:rowOff>
        </xdr:to>
        <xdr:sp macro="" textlink="">
          <xdr:nvSpPr>
            <xdr:cNvPr id="43009" name="Check Box 1" hidden="1">
              <a:extLst>
                <a:ext uri="{63B3BB69-23CF-44E3-9099-C40C66FF867C}">
                  <a14:compatExt spid="_x0000_s43009"/>
                </a:ext>
                <a:ext uri="{FF2B5EF4-FFF2-40B4-BE49-F238E27FC236}">
                  <a16:creationId xmlns:a16="http://schemas.microsoft.com/office/drawing/2014/main" id="{00000000-0008-0000-0100-00000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5</xdr:row>
          <xdr:rowOff>228600</xdr:rowOff>
        </xdr:from>
        <xdr:to>
          <xdr:col>1</xdr:col>
          <xdr:colOff>38100</xdr:colOff>
          <xdr:row>7</xdr:row>
          <xdr:rowOff>28575</xdr:rowOff>
        </xdr:to>
        <xdr:sp macro="" textlink="">
          <xdr:nvSpPr>
            <xdr:cNvPr id="43010" name="Check Box 2" hidden="1">
              <a:extLst>
                <a:ext uri="{63B3BB69-23CF-44E3-9099-C40C66FF867C}">
                  <a14:compatExt spid="_x0000_s43010"/>
                </a:ext>
                <a:ext uri="{FF2B5EF4-FFF2-40B4-BE49-F238E27FC236}">
                  <a16:creationId xmlns:a16="http://schemas.microsoft.com/office/drawing/2014/main" id="{00000000-0008-0000-0100-00000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4</xdr:row>
          <xdr:rowOff>238125</xdr:rowOff>
        </xdr:from>
        <xdr:to>
          <xdr:col>1</xdr:col>
          <xdr:colOff>38100</xdr:colOff>
          <xdr:row>6</xdr:row>
          <xdr:rowOff>47625</xdr:rowOff>
        </xdr:to>
        <xdr:sp macro="" textlink="">
          <xdr:nvSpPr>
            <xdr:cNvPr id="43011" name="Check Box 3" hidden="1">
              <a:extLst>
                <a:ext uri="{63B3BB69-23CF-44E3-9099-C40C66FF867C}">
                  <a14:compatExt spid="_x0000_s43011"/>
                </a:ext>
                <a:ext uri="{FF2B5EF4-FFF2-40B4-BE49-F238E27FC236}">
                  <a16:creationId xmlns:a16="http://schemas.microsoft.com/office/drawing/2014/main" id="{00000000-0008-0000-0100-00000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123825</xdr:colOff>
          <xdr:row>42</xdr:row>
          <xdr:rowOff>30868</xdr:rowOff>
        </xdr:from>
        <xdr:to>
          <xdr:col>3</xdr:col>
          <xdr:colOff>85723</xdr:colOff>
          <xdr:row>43</xdr:row>
          <xdr:rowOff>2019</xdr:rowOff>
        </xdr:to>
        <xdr:grpSp>
          <xdr:nvGrpSpPr>
            <xdr:cNvPr id="14" name="グループ化 13">
              <a:extLst>
                <a:ext uri="{FF2B5EF4-FFF2-40B4-BE49-F238E27FC236}">
                  <a16:creationId xmlns:a16="http://schemas.microsoft.com/office/drawing/2014/main" id="{00000000-0008-0000-0100-00000E000000}"/>
                </a:ext>
              </a:extLst>
            </xdr:cNvPr>
            <xdr:cNvGrpSpPr/>
          </xdr:nvGrpSpPr>
          <xdr:grpSpPr>
            <a:xfrm>
              <a:off x="123825" y="8781962"/>
              <a:ext cx="1021554" cy="256901"/>
              <a:chOff x="123797" y="10566848"/>
              <a:chExt cx="1032621" cy="295016"/>
            </a:xfrm>
          </xdr:grpSpPr>
          <xdr:sp macro="" textlink="">
            <xdr:nvSpPr>
              <xdr:cNvPr id="43012" name="Check Box 4" hidden="1">
                <a:extLst>
                  <a:ext uri="{63B3BB69-23CF-44E3-9099-C40C66FF867C}">
                    <a14:compatExt spid="_x0000_s43012"/>
                  </a:ext>
                  <a:ext uri="{FF2B5EF4-FFF2-40B4-BE49-F238E27FC236}">
                    <a16:creationId xmlns:a16="http://schemas.microsoft.com/office/drawing/2014/main" id="{00000000-0008-0000-0100-000004A80000}"/>
                  </a:ext>
                </a:extLst>
              </xdr:cNvPr>
              <xdr:cNvSpPr/>
            </xdr:nvSpPr>
            <xdr:spPr bwMode="auto">
              <a:xfrm>
                <a:off x="123797" y="10566848"/>
                <a:ext cx="307715" cy="2854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3013" name="Check Box 5" hidden="1">
                <a:extLst>
                  <a:ext uri="{63B3BB69-23CF-44E3-9099-C40C66FF867C}">
                    <a14:compatExt spid="_x0000_s43013"/>
                  </a:ext>
                  <a:ext uri="{FF2B5EF4-FFF2-40B4-BE49-F238E27FC236}">
                    <a16:creationId xmlns:a16="http://schemas.microsoft.com/office/drawing/2014/main" id="{00000000-0008-0000-0100-000005A80000}"/>
                  </a:ext>
                </a:extLst>
              </xdr:cNvPr>
              <xdr:cNvSpPr/>
            </xdr:nvSpPr>
            <xdr:spPr bwMode="auto">
              <a:xfrm>
                <a:off x="844045" y="10576443"/>
                <a:ext cx="312373" cy="2854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9</xdr:col>
          <xdr:colOff>38100</xdr:colOff>
          <xdr:row>4</xdr:row>
          <xdr:rowOff>257175</xdr:rowOff>
        </xdr:from>
        <xdr:to>
          <xdr:col>9</xdr:col>
          <xdr:colOff>323850</xdr:colOff>
          <xdr:row>6</xdr:row>
          <xdr:rowOff>28575</xdr:rowOff>
        </xdr:to>
        <xdr:sp macro="" textlink="">
          <xdr:nvSpPr>
            <xdr:cNvPr id="43014" name="Check Box 6" hidden="1">
              <a:extLst>
                <a:ext uri="{63B3BB69-23CF-44E3-9099-C40C66FF867C}">
                  <a14:compatExt spid="_x0000_s43014"/>
                </a:ext>
                <a:ext uri="{FF2B5EF4-FFF2-40B4-BE49-F238E27FC236}">
                  <a16:creationId xmlns:a16="http://schemas.microsoft.com/office/drawing/2014/main" id="{00000000-0008-0000-0100-000006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123825</xdr:colOff>
          <xdr:row>5</xdr:row>
          <xdr:rowOff>209550</xdr:rowOff>
        </xdr:from>
        <xdr:to>
          <xdr:col>10</xdr:col>
          <xdr:colOff>85725</xdr:colOff>
          <xdr:row>7</xdr:row>
          <xdr:rowOff>47625</xdr:rowOff>
        </xdr:to>
        <xdr:sp macro="" textlink="">
          <xdr:nvSpPr>
            <xdr:cNvPr id="43015" name="Check Box 7" hidden="1">
              <a:extLst>
                <a:ext uri="{63B3BB69-23CF-44E3-9099-C40C66FF867C}">
                  <a14:compatExt spid="_x0000_s43015"/>
                </a:ext>
                <a:ext uri="{FF2B5EF4-FFF2-40B4-BE49-F238E27FC236}">
                  <a16:creationId xmlns:a16="http://schemas.microsoft.com/office/drawing/2014/main" id="{00000000-0008-0000-0100-00000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142875</xdr:colOff>
          <xdr:row>7</xdr:row>
          <xdr:rowOff>190500</xdr:rowOff>
        </xdr:from>
        <xdr:to>
          <xdr:col>11</xdr:col>
          <xdr:colOff>66675</xdr:colOff>
          <xdr:row>9</xdr:row>
          <xdr:rowOff>28575</xdr:rowOff>
        </xdr:to>
        <xdr:sp macro="" textlink="">
          <xdr:nvSpPr>
            <xdr:cNvPr id="43016" name="Check Box 8" hidden="1">
              <a:extLst>
                <a:ext uri="{63B3BB69-23CF-44E3-9099-C40C66FF867C}">
                  <a14:compatExt spid="_x0000_s43016"/>
                </a:ext>
                <a:ext uri="{FF2B5EF4-FFF2-40B4-BE49-F238E27FC236}">
                  <a16:creationId xmlns:a16="http://schemas.microsoft.com/office/drawing/2014/main" id="{00000000-0008-0000-0100-00000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142875</xdr:colOff>
          <xdr:row>6</xdr:row>
          <xdr:rowOff>209550</xdr:rowOff>
        </xdr:from>
        <xdr:to>
          <xdr:col>11</xdr:col>
          <xdr:colOff>57150</xdr:colOff>
          <xdr:row>8</xdr:row>
          <xdr:rowOff>19050</xdr:rowOff>
        </xdr:to>
        <xdr:sp macro="" textlink="">
          <xdr:nvSpPr>
            <xdr:cNvPr id="43017" name="Check Box 9" hidden="1">
              <a:extLst>
                <a:ext uri="{63B3BB69-23CF-44E3-9099-C40C66FF867C}">
                  <a14:compatExt spid="_x0000_s43017"/>
                </a:ext>
                <a:ext uri="{FF2B5EF4-FFF2-40B4-BE49-F238E27FC236}">
                  <a16:creationId xmlns:a16="http://schemas.microsoft.com/office/drawing/2014/main" id="{00000000-0008-0000-0100-00000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35</xdr:row>
          <xdr:rowOff>209550</xdr:rowOff>
        </xdr:from>
        <xdr:to>
          <xdr:col>2</xdr:col>
          <xdr:colOff>314325</xdr:colOff>
          <xdr:row>37</xdr:row>
          <xdr:rowOff>19050</xdr:rowOff>
        </xdr:to>
        <xdr:sp macro="" textlink="">
          <xdr:nvSpPr>
            <xdr:cNvPr id="43022" name="Check Box 14" hidden="1">
              <a:extLst>
                <a:ext uri="{63B3BB69-23CF-44E3-9099-C40C66FF867C}">
                  <a14:compatExt spid="_x0000_s43022"/>
                </a:ext>
                <a:ext uri="{FF2B5EF4-FFF2-40B4-BE49-F238E27FC236}">
                  <a16:creationId xmlns:a16="http://schemas.microsoft.com/office/drawing/2014/main" id="{00000000-0008-0000-0100-00000E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38</xdr:row>
          <xdr:rowOff>219075</xdr:rowOff>
        </xdr:from>
        <xdr:to>
          <xdr:col>2</xdr:col>
          <xdr:colOff>314325</xdr:colOff>
          <xdr:row>40</xdr:row>
          <xdr:rowOff>28575</xdr:rowOff>
        </xdr:to>
        <xdr:sp macro="" textlink="">
          <xdr:nvSpPr>
            <xdr:cNvPr id="43023" name="Check Box 15" hidden="1">
              <a:extLst>
                <a:ext uri="{63B3BB69-23CF-44E3-9099-C40C66FF867C}">
                  <a14:compatExt spid="_x0000_s43023"/>
                </a:ext>
                <a:ext uri="{FF2B5EF4-FFF2-40B4-BE49-F238E27FC236}">
                  <a16:creationId xmlns:a16="http://schemas.microsoft.com/office/drawing/2014/main" id="{00000000-0008-0000-0100-00000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36</xdr:row>
          <xdr:rowOff>219075</xdr:rowOff>
        </xdr:from>
        <xdr:to>
          <xdr:col>3</xdr:col>
          <xdr:colOff>276225</xdr:colOff>
          <xdr:row>38</xdr:row>
          <xdr:rowOff>28575</xdr:rowOff>
        </xdr:to>
        <xdr:sp macro="" textlink="">
          <xdr:nvSpPr>
            <xdr:cNvPr id="43024" name="Check Box 16" hidden="1">
              <a:extLst>
                <a:ext uri="{63B3BB69-23CF-44E3-9099-C40C66FF867C}">
                  <a14:compatExt spid="_x0000_s43024"/>
                </a:ext>
                <a:ext uri="{FF2B5EF4-FFF2-40B4-BE49-F238E27FC236}">
                  <a16:creationId xmlns:a16="http://schemas.microsoft.com/office/drawing/2014/main" id="{00000000-0008-0000-0100-00001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37</xdr:row>
          <xdr:rowOff>219075</xdr:rowOff>
        </xdr:from>
        <xdr:to>
          <xdr:col>3</xdr:col>
          <xdr:colOff>285750</xdr:colOff>
          <xdr:row>39</xdr:row>
          <xdr:rowOff>28575</xdr:rowOff>
        </xdr:to>
        <xdr:sp macro="" textlink="">
          <xdr:nvSpPr>
            <xdr:cNvPr id="43025" name="Check Box 17" hidden="1">
              <a:extLst>
                <a:ext uri="{63B3BB69-23CF-44E3-9099-C40C66FF867C}">
                  <a14:compatExt spid="_x0000_s43025"/>
                </a:ext>
                <a:ext uri="{FF2B5EF4-FFF2-40B4-BE49-F238E27FC236}">
                  <a16:creationId xmlns:a16="http://schemas.microsoft.com/office/drawing/2014/main" id="{00000000-0008-0000-0100-00001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10</xdr:row>
          <xdr:rowOff>209550</xdr:rowOff>
        </xdr:from>
        <xdr:to>
          <xdr:col>2</xdr:col>
          <xdr:colOff>85725</xdr:colOff>
          <xdr:row>12</xdr:row>
          <xdr:rowOff>0</xdr:rowOff>
        </xdr:to>
        <xdr:sp macro="" textlink="">
          <xdr:nvSpPr>
            <xdr:cNvPr id="43027" name="Check Box 19" hidden="1">
              <a:extLst>
                <a:ext uri="{63B3BB69-23CF-44E3-9099-C40C66FF867C}">
                  <a14:compatExt spid="_x0000_s43027"/>
                </a:ext>
                <a:ext uri="{FF2B5EF4-FFF2-40B4-BE49-F238E27FC236}">
                  <a16:creationId xmlns:a16="http://schemas.microsoft.com/office/drawing/2014/main" id="{00000000-0008-0000-0100-00001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11</xdr:row>
          <xdr:rowOff>200025</xdr:rowOff>
        </xdr:from>
        <xdr:to>
          <xdr:col>2</xdr:col>
          <xdr:colOff>85725</xdr:colOff>
          <xdr:row>13</xdr:row>
          <xdr:rowOff>19050</xdr:rowOff>
        </xdr:to>
        <xdr:sp macro="" textlink="">
          <xdr:nvSpPr>
            <xdr:cNvPr id="43028" name="Check Box 20" hidden="1">
              <a:extLst>
                <a:ext uri="{63B3BB69-23CF-44E3-9099-C40C66FF867C}">
                  <a14:compatExt spid="_x0000_s43028"/>
                </a:ext>
                <a:ext uri="{FF2B5EF4-FFF2-40B4-BE49-F238E27FC236}">
                  <a16:creationId xmlns:a16="http://schemas.microsoft.com/office/drawing/2014/main" id="{00000000-0008-0000-0100-00001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12</xdr:row>
          <xdr:rowOff>209550</xdr:rowOff>
        </xdr:from>
        <xdr:to>
          <xdr:col>2</xdr:col>
          <xdr:colOff>85725</xdr:colOff>
          <xdr:row>14</xdr:row>
          <xdr:rowOff>38100</xdr:rowOff>
        </xdr:to>
        <xdr:sp macro="" textlink="">
          <xdr:nvSpPr>
            <xdr:cNvPr id="43029" name="Check Box 21" hidden="1">
              <a:extLst>
                <a:ext uri="{63B3BB69-23CF-44E3-9099-C40C66FF867C}">
                  <a14:compatExt spid="_x0000_s43029"/>
                </a:ext>
                <a:ext uri="{FF2B5EF4-FFF2-40B4-BE49-F238E27FC236}">
                  <a16:creationId xmlns:a16="http://schemas.microsoft.com/office/drawing/2014/main" id="{00000000-0008-0000-0100-00001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9</xdr:row>
          <xdr:rowOff>228600</xdr:rowOff>
        </xdr:from>
        <xdr:to>
          <xdr:col>2</xdr:col>
          <xdr:colOff>85725</xdr:colOff>
          <xdr:row>11</xdr:row>
          <xdr:rowOff>19050</xdr:rowOff>
        </xdr:to>
        <xdr:sp macro="" textlink="">
          <xdr:nvSpPr>
            <xdr:cNvPr id="43030" name="Check Box 22" hidden="1">
              <a:extLst>
                <a:ext uri="{63B3BB69-23CF-44E3-9099-C40C66FF867C}">
                  <a14:compatExt spid="_x0000_s43030"/>
                </a:ext>
                <a:ext uri="{FF2B5EF4-FFF2-40B4-BE49-F238E27FC236}">
                  <a16:creationId xmlns:a16="http://schemas.microsoft.com/office/drawing/2014/main" id="{00000000-0008-0000-0100-000016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8</xdr:row>
          <xdr:rowOff>228600</xdr:rowOff>
        </xdr:from>
        <xdr:to>
          <xdr:col>2</xdr:col>
          <xdr:colOff>85725</xdr:colOff>
          <xdr:row>10</xdr:row>
          <xdr:rowOff>28575</xdr:rowOff>
        </xdr:to>
        <xdr:sp macro="" textlink="">
          <xdr:nvSpPr>
            <xdr:cNvPr id="43031" name="Check Box 23" hidden="1">
              <a:extLst>
                <a:ext uri="{63B3BB69-23CF-44E3-9099-C40C66FF867C}">
                  <a14:compatExt spid="_x0000_s43031"/>
                </a:ext>
                <a:ext uri="{FF2B5EF4-FFF2-40B4-BE49-F238E27FC236}">
                  <a16:creationId xmlns:a16="http://schemas.microsoft.com/office/drawing/2014/main" id="{00000000-0008-0000-0100-00001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123825</xdr:colOff>
          <xdr:row>8</xdr:row>
          <xdr:rowOff>219075</xdr:rowOff>
        </xdr:from>
        <xdr:to>
          <xdr:col>10</xdr:col>
          <xdr:colOff>104775</xdr:colOff>
          <xdr:row>10</xdr:row>
          <xdr:rowOff>19050</xdr:rowOff>
        </xdr:to>
        <xdr:sp macro="" textlink="">
          <xdr:nvSpPr>
            <xdr:cNvPr id="43032" name="Check Box 24" hidden="1">
              <a:extLst>
                <a:ext uri="{63B3BB69-23CF-44E3-9099-C40C66FF867C}">
                  <a14:compatExt spid="_x0000_s43032"/>
                </a:ext>
                <a:ext uri="{FF2B5EF4-FFF2-40B4-BE49-F238E27FC236}">
                  <a16:creationId xmlns:a16="http://schemas.microsoft.com/office/drawing/2014/main" id="{00000000-0008-0000-0100-00001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38100</xdr:colOff>
          <xdr:row>17</xdr:row>
          <xdr:rowOff>219075</xdr:rowOff>
        </xdr:from>
        <xdr:to>
          <xdr:col>9</xdr:col>
          <xdr:colOff>323850</xdr:colOff>
          <xdr:row>19</xdr:row>
          <xdr:rowOff>28575</xdr:rowOff>
        </xdr:to>
        <xdr:sp macro="" textlink="">
          <xdr:nvSpPr>
            <xdr:cNvPr id="43036" name="Check Box 28" hidden="1">
              <a:extLst>
                <a:ext uri="{63B3BB69-23CF-44E3-9099-C40C66FF867C}">
                  <a14:compatExt spid="_x0000_s43036"/>
                </a:ext>
                <a:ext uri="{FF2B5EF4-FFF2-40B4-BE49-F238E27FC236}">
                  <a16:creationId xmlns:a16="http://schemas.microsoft.com/office/drawing/2014/main" id="{00000000-0008-0000-0100-00001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38100</xdr:colOff>
          <xdr:row>18</xdr:row>
          <xdr:rowOff>219075</xdr:rowOff>
        </xdr:from>
        <xdr:to>
          <xdr:col>9</xdr:col>
          <xdr:colOff>323850</xdr:colOff>
          <xdr:row>20</xdr:row>
          <xdr:rowOff>28575</xdr:rowOff>
        </xdr:to>
        <xdr:sp macro="" textlink="">
          <xdr:nvSpPr>
            <xdr:cNvPr id="43037" name="Check Box 29" hidden="1">
              <a:extLst>
                <a:ext uri="{63B3BB69-23CF-44E3-9099-C40C66FF867C}">
                  <a14:compatExt spid="_x0000_s43037"/>
                </a:ext>
                <a:ext uri="{FF2B5EF4-FFF2-40B4-BE49-F238E27FC236}">
                  <a16:creationId xmlns:a16="http://schemas.microsoft.com/office/drawing/2014/main" id="{00000000-0008-0000-0100-00001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123825</xdr:colOff>
          <xdr:row>15</xdr:row>
          <xdr:rowOff>219075</xdr:rowOff>
        </xdr:from>
        <xdr:to>
          <xdr:col>10</xdr:col>
          <xdr:colOff>104775</xdr:colOff>
          <xdr:row>17</xdr:row>
          <xdr:rowOff>19050</xdr:rowOff>
        </xdr:to>
        <xdr:sp macro="" textlink="">
          <xdr:nvSpPr>
            <xdr:cNvPr id="43038" name="Check Box 30" hidden="1">
              <a:extLst>
                <a:ext uri="{63B3BB69-23CF-44E3-9099-C40C66FF867C}">
                  <a14:compatExt spid="_x0000_s43038"/>
                </a:ext>
                <a:ext uri="{FF2B5EF4-FFF2-40B4-BE49-F238E27FC236}">
                  <a16:creationId xmlns:a16="http://schemas.microsoft.com/office/drawing/2014/main" id="{00000000-0008-0000-0100-00001E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17</xdr:row>
          <xdr:rowOff>219075</xdr:rowOff>
        </xdr:from>
        <xdr:to>
          <xdr:col>1</xdr:col>
          <xdr:colOff>361950</xdr:colOff>
          <xdr:row>19</xdr:row>
          <xdr:rowOff>19050</xdr:rowOff>
        </xdr:to>
        <xdr:sp macro="" textlink="">
          <xdr:nvSpPr>
            <xdr:cNvPr id="43040" name="Check Box 32" hidden="1">
              <a:extLst>
                <a:ext uri="{63B3BB69-23CF-44E3-9099-C40C66FF867C}">
                  <a14:compatExt spid="_x0000_s43040"/>
                </a:ext>
                <a:ext uri="{FF2B5EF4-FFF2-40B4-BE49-F238E27FC236}">
                  <a16:creationId xmlns:a16="http://schemas.microsoft.com/office/drawing/2014/main" id="{00000000-0008-0000-0100-00002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15</xdr:row>
          <xdr:rowOff>209550</xdr:rowOff>
        </xdr:from>
        <xdr:to>
          <xdr:col>2</xdr:col>
          <xdr:colOff>85725</xdr:colOff>
          <xdr:row>17</xdr:row>
          <xdr:rowOff>38100</xdr:rowOff>
        </xdr:to>
        <xdr:sp macro="" textlink="">
          <xdr:nvSpPr>
            <xdr:cNvPr id="43041" name="Check Box 33" hidden="1">
              <a:extLst>
                <a:ext uri="{63B3BB69-23CF-44E3-9099-C40C66FF867C}">
                  <a14:compatExt spid="_x0000_s43041"/>
                </a:ext>
                <a:ext uri="{FF2B5EF4-FFF2-40B4-BE49-F238E27FC236}">
                  <a16:creationId xmlns:a16="http://schemas.microsoft.com/office/drawing/2014/main" id="{00000000-0008-0000-0100-00002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13</xdr:row>
          <xdr:rowOff>209550</xdr:rowOff>
        </xdr:from>
        <xdr:to>
          <xdr:col>2</xdr:col>
          <xdr:colOff>95250</xdr:colOff>
          <xdr:row>15</xdr:row>
          <xdr:rowOff>19050</xdr:rowOff>
        </xdr:to>
        <xdr:sp macro="" textlink="">
          <xdr:nvSpPr>
            <xdr:cNvPr id="43042" name="Check Box 34" hidden="1">
              <a:extLst>
                <a:ext uri="{63B3BB69-23CF-44E3-9099-C40C66FF867C}">
                  <a14:compatExt spid="_x0000_s43042"/>
                </a:ext>
                <a:ext uri="{FF2B5EF4-FFF2-40B4-BE49-F238E27FC236}">
                  <a16:creationId xmlns:a16="http://schemas.microsoft.com/office/drawing/2014/main" id="{00000000-0008-0000-0100-00002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14</xdr:row>
          <xdr:rowOff>209550</xdr:rowOff>
        </xdr:from>
        <xdr:to>
          <xdr:col>2</xdr:col>
          <xdr:colOff>95250</xdr:colOff>
          <xdr:row>16</xdr:row>
          <xdr:rowOff>19050</xdr:rowOff>
        </xdr:to>
        <xdr:sp macro="" textlink="">
          <xdr:nvSpPr>
            <xdr:cNvPr id="43043" name="Check Box 35" hidden="1">
              <a:extLst>
                <a:ext uri="{63B3BB69-23CF-44E3-9099-C40C66FF867C}">
                  <a14:compatExt spid="_x0000_s43043"/>
                </a:ext>
                <a:ext uri="{FF2B5EF4-FFF2-40B4-BE49-F238E27FC236}">
                  <a16:creationId xmlns:a16="http://schemas.microsoft.com/office/drawing/2014/main" id="{00000000-0008-0000-0100-00002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18</xdr:row>
          <xdr:rowOff>219075</xdr:rowOff>
        </xdr:from>
        <xdr:to>
          <xdr:col>1</xdr:col>
          <xdr:colOff>361950</xdr:colOff>
          <xdr:row>20</xdr:row>
          <xdr:rowOff>19050</xdr:rowOff>
        </xdr:to>
        <xdr:sp macro="" textlink="">
          <xdr:nvSpPr>
            <xdr:cNvPr id="43044" name="Check Box 36" hidden="1">
              <a:extLst>
                <a:ext uri="{63B3BB69-23CF-44E3-9099-C40C66FF867C}">
                  <a14:compatExt spid="_x0000_s43044"/>
                </a:ext>
                <a:ext uri="{FF2B5EF4-FFF2-40B4-BE49-F238E27FC236}">
                  <a16:creationId xmlns:a16="http://schemas.microsoft.com/office/drawing/2014/main" id="{00000000-0008-0000-0100-00002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19</xdr:row>
          <xdr:rowOff>219075</xdr:rowOff>
        </xdr:from>
        <xdr:to>
          <xdr:col>1</xdr:col>
          <xdr:colOff>361950</xdr:colOff>
          <xdr:row>21</xdr:row>
          <xdr:rowOff>19050</xdr:rowOff>
        </xdr:to>
        <xdr:sp macro="" textlink="">
          <xdr:nvSpPr>
            <xdr:cNvPr id="43045" name="Check Box 37" hidden="1">
              <a:extLst>
                <a:ext uri="{63B3BB69-23CF-44E3-9099-C40C66FF867C}">
                  <a14:compatExt spid="_x0000_s43045"/>
                </a:ext>
                <a:ext uri="{FF2B5EF4-FFF2-40B4-BE49-F238E27FC236}">
                  <a16:creationId xmlns:a16="http://schemas.microsoft.com/office/drawing/2014/main" id="{00000000-0008-0000-0100-00002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21</xdr:row>
          <xdr:rowOff>219075</xdr:rowOff>
        </xdr:from>
        <xdr:to>
          <xdr:col>1</xdr:col>
          <xdr:colOff>361950</xdr:colOff>
          <xdr:row>23</xdr:row>
          <xdr:rowOff>19050</xdr:rowOff>
        </xdr:to>
        <xdr:sp macro="" textlink="">
          <xdr:nvSpPr>
            <xdr:cNvPr id="43046" name="Check Box 38" hidden="1">
              <a:extLst>
                <a:ext uri="{63B3BB69-23CF-44E3-9099-C40C66FF867C}">
                  <a14:compatExt spid="_x0000_s43046"/>
                </a:ext>
                <a:ext uri="{FF2B5EF4-FFF2-40B4-BE49-F238E27FC236}">
                  <a16:creationId xmlns:a16="http://schemas.microsoft.com/office/drawing/2014/main" id="{00000000-0008-0000-0100-000026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20</xdr:row>
          <xdr:rowOff>219075</xdr:rowOff>
        </xdr:from>
        <xdr:to>
          <xdr:col>1</xdr:col>
          <xdr:colOff>361950</xdr:colOff>
          <xdr:row>22</xdr:row>
          <xdr:rowOff>19050</xdr:rowOff>
        </xdr:to>
        <xdr:sp macro="" textlink="">
          <xdr:nvSpPr>
            <xdr:cNvPr id="43047" name="Check Box 39" hidden="1">
              <a:extLst>
                <a:ext uri="{63B3BB69-23CF-44E3-9099-C40C66FF867C}">
                  <a14:compatExt spid="_x0000_s43047"/>
                </a:ext>
                <a:ext uri="{FF2B5EF4-FFF2-40B4-BE49-F238E27FC236}">
                  <a16:creationId xmlns:a16="http://schemas.microsoft.com/office/drawing/2014/main" id="{00000000-0008-0000-0100-00002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22</xdr:row>
          <xdr:rowOff>219075</xdr:rowOff>
        </xdr:from>
        <xdr:to>
          <xdr:col>1</xdr:col>
          <xdr:colOff>361950</xdr:colOff>
          <xdr:row>24</xdr:row>
          <xdr:rowOff>0</xdr:rowOff>
        </xdr:to>
        <xdr:sp macro="" textlink="">
          <xdr:nvSpPr>
            <xdr:cNvPr id="43048" name="Check Box 40" hidden="1">
              <a:extLst>
                <a:ext uri="{63B3BB69-23CF-44E3-9099-C40C66FF867C}">
                  <a14:compatExt spid="_x0000_s43048"/>
                </a:ext>
                <a:ext uri="{FF2B5EF4-FFF2-40B4-BE49-F238E27FC236}">
                  <a16:creationId xmlns:a16="http://schemas.microsoft.com/office/drawing/2014/main" id="{00000000-0008-0000-0100-00002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16</xdr:row>
          <xdr:rowOff>209550</xdr:rowOff>
        </xdr:from>
        <xdr:to>
          <xdr:col>2</xdr:col>
          <xdr:colOff>85725</xdr:colOff>
          <xdr:row>18</xdr:row>
          <xdr:rowOff>38100</xdr:rowOff>
        </xdr:to>
        <xdr:sp macro="" textlink="">
          <xdr:nvSpPr>
            <xdr:cNvPr id="43049" name="Check Box 41" hidden="1">
              <a:extLst>
                <a:ext uri="{63B3BB69-23CF-44E3-9099-C40C66FF867C}">
                  <a14:compatExt spid="_x0000_s43049"/>
                </a:ext>
                <a:ext uri="{FF2B5EF4-FFF2-40B4-BE49-F238E27FC236}">
                  <a16:creationId xmlns:a16="http://schemas.microsoft.com/office/drawing/2014/main" id="{00000000-0008-0000-0100-00002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14</xdr:row>
          <xdr:rowOff>209550</xdr:rowOff>
        </xdr:from>
        <xdr:to>
          <xdr:col>2</xdr:col>
          <xdr:colOff>95250</xdr:colOff>
          <xdr:row>16</xdr:row>
          <xdr:rowOff>19050</xdr:rowOff>
        </xdr:to>
        <xdr:sp macro="" textlink="">
          <xdr:nvSpPr>
            <xdr:cNvPr id="43052" name="Check Box 44" hidden="1">
              <a:extLst>
                <a:ext uri="{63B3BB69-23CF-44E3-9099-C40C66FF867C}">
                  <a14:compatExt spid="_x0000_s43052"/>
                </a:ext>
                <a:ext uri="{FF2B5EF4-FFF2-40B4-BE49-F238E27FC236}">
                  <a16:creationId xmlns:a16="http://schemas.microsoft.com/office/drawing/2014/main" id="{00000000-0008-0000-0100-00002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7</xdr:row>
          <xdr:rowOff>228600</xdr:rowOff>
        </xdr:from>
        <xdr:to>
          <xdr:col>2</xdr:col>
          <xdr:colOff>85725</xdr:colOff>
          <xdr:row>9</xdr:row>
          <xdr:rowOff>28575</xdr:rowOff>
        </xdr:to>
        <xdr:sp macro="" textlink="">
          <xdr:nvSpPr>
            <xdr:cNvPr id="43064" name="Check Box 56" hidden="1">
              <a:extLst>
                <a:ext uri="{63B3BB69-23CF-44E3-9099-C40C66FF867C}">
                  <a14:compatExt spid="_x0000_s43064"/>
                </a:ext>
                <a:ext uri="{FF2B5EF4-FFF2-40B4-BE49-F238E27FC236}">
                  <a16:creationId xmlns:a16="http://schemas.microsoft.com/office/drawing/2014/main" id="{00000000-0008-0000-0100-00003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13</xdr:row>
          <xdr:rowOff>200025</xdr:rowOff>
        </xdr:from>
        <xdr:to>
          <xdr:col>2</xdr:col>
          <xdr:colOff>85725</xdr:colOff>
          <xdr:row>15</xdr:row>
          <xdr:rowOff>19050</xdr:rowOff>
        </xdr:to>
        <xdr:sp macro="" textlink="">
          <xdr:nvSpPr>
            <xdr:cNvPr id="43070" name="Check Box 62" hidden="1">
              <a:extLst>
                <a:ext uri="{63B3BB69-23CF-44E3-9099-C40C66FF867C}">
                  <a14:compatExt spid="_x0000_s43070"/>
                </a:ext>
                <a:ext uri="{FF2B5EF4-FFF2-40B4-BE49-F238E27FC236}">
                  <a16:creationId xmlns:a16="http://schemas.microsoft.com/office/drawing/2014/main" id="{00000000-0008-0000-0100-00003E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13</xdr:row>
          <xdr:rowOff>209550</xdr:rowOff>
        </xdr:from>
        <xdr:to>
          <xdr:col>2</xdr:col>
          <xdr:colOff>95250</xdr:colOff>
          <xdr:row>15</xdr:row>
          <xdr:rowOff>19050</xdr:rowOff>
        </xdr:to>
        <xdr:sp macro="" textlink="">
          <xdr:nvSpPr>
            <xdr:cNvPr id="43071" name="Check Box 63" hidden="1">
              <a:extLst>
                <a:ext uri="{63B3BB69-23CF-44E3-9099-C40C66FF867C}">
                  <a14:compatExt spid="_x0000_s43071"/>
                </a:ext>
                <a:ext uri="{FF2B5EF4-FFF2-40B4-BE49-F238E27FC236}">
                  <a16:creationId xmlns:a16="http://schemas.microsoft.com/office/drawing/2014/main" id="{00000000-0008-0000-0100-00003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15</xdr:col>
      <xdr:colOff>2547937</xdr:colOff>
      <xdr:row>119</xdr:row>
      <xdr:rowOff>0</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0" y="0"/>
          <a:ext cx="11858625" cy="2747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b="1"/>
            <a:t>このシートを編集しないでください。</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114300</xdr:colOff>
          <xdr:row>5</xdr:row>
          <xdr:rowOff>228600</xdr:rowOff>
        </xdr:from>
        <xdr:to>
          <xdr:col>1</xdr:col>
          <xdr:colOff>38100</xdr:colOff>
          <xdr:row>7</xdr:row>
          <xdr:rowOff>28575</xdr:rowOff>
        </xdr:to>
        <xdr:sp macro="" textlink="">
          <xdr:nvSpPr>
            <xdr:cNvPr id="44033" name="Check Box 1" hidden="1">
              <a:extLst>
                <a:ext uri="{63B3BB69-23CF-44E3-9099-C40C66FF867C}">
                  <a14:compatExt spid="_x0000_s44033"/>
                </a:ext>
                <a:ext uri="{FF2B5EF4-FFF2-40B4-BE49-F238E27FC236}">
                  <a16:creationId xmlns:a16="http://schemas.microsoft.com/office/drawing/2014/main" id="{00000000-0008-0000-0200-00000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xdr:row>
          <xdr:rowOff>238125</xdr:rowOff>
        </xdr:from>
        <xdr:to>
          <xdr:col>1</xdr:col>
          <xdr:colOff>38100</xdr:colOff>
          <xdr:row>6</xdr:row>
          <xdr:rowOff>47625</xdr:rowOff>
        </xdr:to>
        <xdr:sp macro="" textlink="">
          <xdr:nvSpPr>
            <xdr:cNvPr id="44034" name="Check Box 2" hidden="1">
              <a:extLst>
                <a:ext uri="{63B3BB69-23CF-44E3-9099-C40C66FF867C}">
                  <a14:compatExt spid="_x0000_s44034"/>
                </a:ext>
                <a:ext uri="{FF2B5EF4-FFF2-40B4-BE49-F238E27FC236}">
                  <a16:creationId xmlns:a16="http://schemas.microsoft.com/office/drawing/2014/main" id="{00000000-0008-0000-0200-00000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123825</xdr:colOff>
          <xdr:row>39</xdr:row>
          <xdr:rowOff>30875</xdr:rowOff>
        </xdr:from>
        <xdr:to>
          <xdr:col>3</xdr:col>
          <xdr:colOff>85725</xdr:colOff>
          <xdr:row>40</xdr:row>
          <xdr:rowOff>1971</xdr:rowOff>
        </xdr:to>
        <xdr:grpSp>
          <xdr:nvGrpSpPr>
            <xdr:cNvPr id="4" name="グループ化 3">
              <a:extLst>
                <a:ext uri="{FF2B5EF4-FFF2-40B4-BE49-F238E27FC236}">
                  <a16:creationId xmlns:a16="http://schemas.microsoft.com/office/drawing/2014/main" id="{00000000-0008-0000-0200-000004000000}"/>
                </a:ext>
              </a:extLst>
            </xdr:cNvPr>
            <xdr:cNvGrpSpPr/>
          </xdr:nvGrpSpPr>
          <xdr:grpSpPr>
            <a:xfrm>
              <a:off x="123825" y="9828018"/>
              <a:ext cx="1023257" cy="256846"/>
              <a:chOff x="123836" y="10567693"/>
              <a:chExt cx="1032625" cy="294896"/>
            </a:xfrm>
          </xdr:grpSpPr>
          <xdr:sp macro="" textlink="">
            <xdr:nvSpPr>
              <xdr:cNvPr id="44035" name="Check Box 3" hidden="1">
                <a:extLst>
                  <a:ext uri="{63B3BB69-23CF-44E3-9099-C40C66FF867C}">
                    <a14:compatExt spid="_x0000_s44035"/>
                  </a:ext>
                  <a:ext uri="{FF2B5EF4-FFF2-40B4-BE49-F238E27FC236}">
                    <a16:creationId xmlns:a16="http://schemas.microsoft.com/office/drawing/2014/main" id="{00000000-0008-0000-0200-000003AC0000}"/>
                  </a:ext>
                </a:extLst>
              </xdr:cNvPr>
              <xdr:cNvSpPr/>
            </xdr:nvSpPr>
            <xdr:spPr bwMode="auto">
              <a:xfrm>
                <a:off x="123836" y="10567693"/>
                <a:ext cx="307721" cy="2854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4036" name="Check Box 4" hidden="1">
                <a:extLst>
                  <a:ext uri="{63B3BB69-23CF-44E3-9099-C40C66FF867C}">
                    <a14:compatExt spid="_x0000_s44036"/>
                  </a:ext>
                  <a:ext uri="{FF2B5EF4-FFF2-40B4-BE49-F238E27FC236}">
                    <a16:creationId xmlns:a16="http://schemas.microsoft.com/office/drawing/2014/main" id="{00000000-0008-0000-0200-000004AC0000}"/>
                  </a:ext>
                </a:extLst>
              </xdr:cNvPr>
              <xdr:cNvSpPr/>
            </xdr:nvSpPr>
            <xdr:spPr bwMode="auto">
              <a:xfrm>
                <a:off x="844087" y="10577168"/>
                <a:ext cx="312374" cy="2854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2</xdr:col>
      <xdr:colOff>190500</xdr:colOff>
      <xdr:row>40</xdr:row>
      <xdr:rowOff>0</xdr:rowOff>
    </xdr:from>
    <xdr:to>
      <xdr:col>3</xdr:col>
      <xdr:colOff>46650</xdr:colOff>
      <xdr:row>40</xdr:row>
      <xdr:rowOff>180000</xdr:rowOff>
    </xdr:to>
    <xdr:cxnSp macro="">
      <xdr:nvCxnSpPr>
        <xdr:cNvPr id="7" name="カギ線コネクタ 35">
          <a:extLst>
            <a:ext uri="{FF2B5EF4-FFF2-40B4-BE49-F238E27FC236}">
              <a16:creationId xmlns:a16="http://schemas.microsoft.com/office/drawing/2014/main" id="{00000000-0008-0000-0200-000007000000}"/>
            </a:ext>
          </a:extLst>
        </xdr:cNvPr>
        <xdr:cNvCxnSpPr/>
      </xdr:nvCxnSpPr>
      <xdr:spPr>
        <a:xfrm>
          <a:off x="933450" y="11753850"/>
          <a:ext cx="180000" cy="180000"/>
        </a:xfrm>
        <a:prstGeom prst="bentConnector3">
          <a:avLst>
            <a:gd name="adj1" fmla="val 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76199</xdr:colOff>
      <xdr:row>8</xdr:row>
      <xdr:rowOff>38101</xdr:rowOff>
    </xdr:from>
    <xdr:to>
      <xdr:col>1</xdr:col>
      <xdr:colOff>190500</xdr:colOff>
      <xdr:row>18</xdr:row>
      <xdr:rowOff>228601</xdr:rowOff>
    </xdr:to>
    <xdr:sp macro="" textlink="">
      <xdr:nvSpPr>
        <xdr:cNvPr id="8" name="左大かっこ 7">
          <a:extLst>
            <a:ext uri="{FF2B5EF4-FFF2-40B4-BE49-F238E27FC236}">
              <a16:creationId xmlns:a16="http://schemas.microsoft.com/office/drawing/2014/main" id="{00000000-0008-0000-0200-000008000000}"/>
            </a:ext>
          </a:extLst>
        </xdr:cNvPr>
        <xdr:cNvSpPr/>
      </xdr:nvSpPr>
      <xdr:spPr>
        <a:xfrm>
          <a:off x="447674" y="1943101"/>
          <a:ext cx="114301" cy="2571750"/>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38100</xdr:colOff>
          <xdr:row>4</xdr:row>
          <xdr:rowOff>257175</xdr:rowOff>
        </xdr:from>
        <xdr:to>
          <xdr:col>9</xdr:col>
          <xdr:colOff>323850</xdr:colOff>
          <xdr:row>6</xdr:row>
          <xdr:rowOff>28575</xdr:rowOff>
        </xdr:to>
        <xdr:sp macro="" textlink="">
          <xdr:nvSpPr>
            <xdr:cNvPr id="44037" name="Check Box 5" hidden="1">
              <a:extLst>
                <a:ext uri="{63B3BB69-23CF-44E3-9099-C40C66FF867C}">
                  <a14:compatExt spid="_x0000_s44037"/>
                </a:ext>
                <a:ext uri="{FF2B5EF4-FFF2-40B4-BE49-F238E27FC236}">
                  <a16:creationId xmlns:a16="http://schemas.microsoft.com/office/drawing/2014/main" id="{00000000-0008-0000-0200-00000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5</xdr:row>
          <xdr:rowOff>209550</xdr:rowOff>
        </xdr:from>
        <xdr:to>
          <xdr:col>10</xdr:col>
          <xdr:colOff>85725</xdr:colOff>
          <xdr:row>7</xdr:row>
          <xdr:rowOff>47625</xdr:rowOff>
        </xdr:to>
        <xdr:sp macro="" textlink="">
          <xdr:nvSpPr>
            <xdr:cNvPr id="44038" name="Check Box 6" hidden="1">
              <a:extLst>
                <a:ext uri="{63B3BB69-23CF-44E3-9099-C40C66FF867C}">
                  <a14:compatExt spid="_x0000_s44038"/>
                </a:ext>
                <a:ext uri="{FF2B5EF4-FFF2-40B4-BE49-F238E27FC236}">
                  <a16:creationId xmlns:a16="http://schemas.microsoft.com/office/drawing/2014/main" id="{00000000-0008-0000-0200-00000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7</xdr:row>
          <xdr:rowOff>190500</xdr:rowOff>
        </xdr:from>
        <xdr:to>
          <xdr:col>11</xdr:col>
          <xdr:colOff>66675</xdr:colOff>
          <xdr:row>9</xdr:row>
          <xdr:rowOff>28575</xdr:rowOff>
        </xdr:to>
        <xdr:sp macro="" textlink="">
          <xdr:nvSpPr>
            <xdr:cNvPr id="44039" name="Check Box 7" hidden="1">
              <a:extLst>
                <a:ext uri="{63B3BB69-23CF-44E3-9099-C40C66FF867C}">
                  <a14:compatExt spid="_x0000_s44039"/>
                </a:ext>
                <a:ext uri="{FF2B5EF4-FFF2-40B4-BE49-F238E27FC236}">
                  <a16:creationId xmlns:a16="http://schemas.microsoft.com/office/drawing/2014/main" id="{00000000-0008-0000-0200-00000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6</xdr:row>
          <xdr:rowOff>209550</xdr:rowOff>
        </xdr:from>
        <xdr:to>
          <xdr:col>11</xdr:col>
          <xdr:colOff>57150</xdr:colOff>
          <xdr:row>8</xdr:row>
          <xdr:rowOff>19050</xdr:rowOff>
        </xdr:to>
        <xdr:sp macro="" textlink="">
          <xdr:nvSpPr>
            <xdr:cNvPr id="44040" name="Check Box 8" hidden="1">
              <a:extLst>
                <a:ext uri="{63B3BB69-23CF-44E3-9099-C40C66FF867C}">
                  <a14:compatExt spid="_x0000_s44040"/>
                </a:ext>
                <a:ext uri="{FF2B5EF4-FFF2-40B4-BE49-F238E27FC236}">
                  <a16:creationId xmlns:a16="http://schemas.microsoft.com/office/drawing/2014/main" id="{00000000-0008-0000-0200-00000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32</xdr:row>
          <xdr:rowOff>209550</xdr:rowOff>
        </xdr:from>
        <xdr:to>
          <xdr:col>2</xdr:col>
          <xdr:colOff>314325</xdr:colOff>
          <xdr:row>34</xdr:row>
          <xdr:rowOff>19050</xdr:rowOff>
        </xdr:to>
        <xdr:sp macro="" textlink="">
          <xdr:nvSpPr>
            <xdr:cNvPr id="44045" name="Check Box 13" hidden="1">
              <a:extLst>
                <a:ext uri="{63B3BB69-23CF-44E3-9099-C40C66FF867C}">
                  <a14:compatExt spid="_x0000_s44045"/>
                </a:ext>
                <a:ext uri="{FF2B5EF4-FFF2-40B4-BE49-F238E27FC236}">
                  <a16:creationId xmlns:a16="http://schemas.microsoft.com/office/drawing/2014/main" id="{00000000-0008-0000-0200-00000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219075</xdr:rowOff>
        </xdr:from>
        <xdr:to>
          <xdr:col>2</xdr:col>
          <xdr:colOff>314325</xdr:colOff>
          <xdr:row>37</xdr:row>
          <xdr:rowOff>28575</xdr:rowOff>
        </xdr:to>
        <xdr:sp macro="" textlink="">
          <xdr:nvSpPr>
            <xdr:cNvPr id="44046" name="Check Box 14" hidden="1">
              <a:extLst>
                <a:ext uri="{63B3BB69-23CF-44E3-9099-C40C66FF867C}">
                  <a14:compatExt spid="_x0000_s44046"/>
                </a:ext>
                <a:ext uri="{FF2B5EF4-FFF2-40B4-BE49-F238E27FC236}">
                  <a16:creationId xmlns:a16="http://schemas.microsoft.com/office/drawing/2014/main" id="{00000000-0008-0000-0200-00000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33</xdr:row>
          <xdr:rowOff>219075</xdr:rowOff>
        </xdr:from>
        <xdr:to>
          <xdr:col>3</xdr:col>
          <xdr:colOff>276225</xdr:colOff>
          <xdr:row>35</xdr:row>
          <xdr:rowOff>28575</xdr:rowOff>
        </xdr:to>
        <xdr:sp macro="" textlink="">
          <xdr:nvSpPr>
            <xdr:cNvPr id="44047" name="Check Box 15" hidden="1">
              <a:extLst>
                <a:ext uri="{63B3BB69-23CF-44E3-9099-C40C66FF867C}">
                  <a14:compatExt spid="_x0000_s44047"/>
                </a:ext>
                <a:ext uri="{FF2B5EF4-FFF2-40B4-BE49-F238E27FC236}">
                  <a16:creationId xmlns:a16="http://schemas.microsoft.com/office/drawing/2014/main" id="{00000000-0008-0000-0200-00000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34</xdr:row>
          <xdr:rowOff>219075</xdr:rowOff>
        </xdr:from>
        <xdr:to>
          <xdr:col>3</xdr:col>
          <xdr:colOff>285750</xdr:colOff>
          <xdr:row>36</xdr:row>
          <xdr:rowOff>28575</xdr:rowOff>
        </xdr:to>
        <xdr:sp macro="" textlink="">
          <xdr:nvSpPr>
            <xdr:cNvPr id="44048" name="Check Box 16" hidden="1">
              <a:extLst>
                <a:ext uri="{63B3BB69-23CF-44E3-9099-C40C66FF867C}">
                  <a14:compatExt spid="_x0000_s44048"/>
                </a:ext>
                <a:ext uri="{FF2B5EF4-FFF2-40B4-BE49-F238E27FC236}">
                  <a16:creationId xmlns:a16="http://schemas.microsoft.com/office/drawing/2014/main" id="{00000000-0008-0000-0200-00001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13</xdr:row>
          <xdr:rowOff>209550</xdr:rowOff>
        </xdr:from>
        <xdr:to>
          <xdr:col>2</xdr:col>
          <xdr:colOff>95250</xdr:colOff>
          <xdr:row>15</xdr:row>
          <xdr:rowOff>19050</xdr:rowOff>
        </xdr:to>
        <xdr:sp macro="" textlink="">
          <xdr:nvSpPr>
            <xdr:cNvPr id="44050" name="Check Box 18" hidden="1">
              <a:extLst>
                <a:ext uri="{63B3BB69-23CF-44E3-9099-C40C66FF867C}">
                  <a14:compatExt spid="_x0000_s44050"/>
                </a:ext>
                <a:ext uri="{FF2B5EF4-FFF2-40B4-BE49-F238E27FC236}">
                  <a16:creationId xmlns:a16="http://schemas.microsoft.com/office/drawing/2014/main" id="{00000000-0008-0000-0200-00001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10</xdr:row>
          <xdr:rowOff>209550</xdr:rowOff>
        </xdr:from>
        <xdr:to>
          <xdr:col>2</xdr:col>
          <xdr:colOff>85725</xdr:colOff>
          <xdr:row>12</xdr:row>
          <xdr:rowOff>0</xdr:rowOff>
        </xdr:to>
        <xdr:sp macro="" textlink="">
          <xdr:nvSpPr>
            <xdr:cNvPr id="44051" name="Check Box 19" hidden="1">
              <a:extLst>
                <a:ext uri="{63B3BB69-23CF-44E3-9099-C40C66FF867C}">
                  <a14:compatExt spid="_x0000_s44051"/>
                </a:ext>
                <a:ext uri="{FF2B5EF4-FFF2-40B4-BE49-F238E27FC236}">
                  <a16:creationId xmlns:a16="http://schemas.microsoft.com/office/drawing/2014/main" id="{00000000-0008-0000-0200-00001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11</xdr:row>
          <xdr:rowOff>200025</xdr:rowOff>
        </xdr:from>
        <xdr:to>
          <xdr:col>2</xdr:col>
          <xdr:colOff>85725</xdr:colOff>
          <xdr:row>13</xdr:row>
          <xdr:rowOff>19050</xdr:rowOff>
        </xdr:to>
        <xdr:sp macro="" textlink="">
          <xdr:nvSpPr>
            <xdr:cNvPr id="44052" name="Check Box 20" hidden="1">
              <a:extLst>
                <a:ext uri="{63B3BB69-23CF-44E3-9099-C40C66FF867C}">
                  <a14:compatExt spid="_x0000_s44052"/>
                </a:ext>
                <a:ext uri="{FF2B5EF4-FFF2-40B4-BE49-F238E27FC236}">
                  <a16:creationId xmlns:a16="http://schemas.microsoft.com/office/drawing/2014/main" id="{00000000-0008-0000-0200-00001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12</xdr:row>
          <xdr:rowOff>209550</xdr:rowOff>
        </xdr:from>
        <xdr:to>
          <xdr:col>2</xdr:col>
          <xdr:colOff>85725</xdr:colOff>
          <xdr:row>14</xdr:row>
          <xdr:rowOff>38100</xdr:rowOff>
        </xdr:to>
        <xdr:sp macro="" textlink="">
          <xdr:nvSpPr>
            <xdr:cNvPr id="44053" name="Check Box 21" hidden="1">
              <a:extLst>
                <a:ext uri="{63B3BB69-23CF-44E3-9099-C40C66FF867C}">
                  <a14:compatExt spid="_x0000_s44053"/>
                </a:ext>
                <a:ext uri="{FF2B5EF4-FFF2-40B4-BE49-F238E27FC236}">
                  <a16:creationId xmlns:a16="http://schemas.microsoft.com/office/drawing/2014/main" id="{00000000-0008-0000-0200-00001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9</xdr:row>
          <xdr:rowOff>228600</xdr:rowOff>
        </xdr:from>
        <xdr:to>
          <xdr:col>2</xdr:col>
          <xdr:colOff>85725</xdr:colOff>
          <xdr:row>11</xdr:row>
          <xdr:rowOff>19050</xdr:rowOff>
        </xdr:to>
        <xdr:sp macro="" textlink="">
          <xdr:nvSpPr>
            <xdr:cNvPr id="44054" name="Check Box 22" hidden="1">
              <a:extLst>
                <a:ext uri="{63B3BB69-23CF-44E3-9099-C40C66FF867C}">
                  <a14:compatExt spid="_x0000_s44054"/>
                </a:ext>
                <a:ext uri="{FF2B5EF4-FFF2-40B4-BE49-F238E27FC236}">
                  <a16:creationId xmlns:a16="http://schemas.microsoft.com/office/drawing/2014/main" id="{00000000-0008-0000-0200-00001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8</xdr:row>
          <xdr:rowOff>228600</xdr:rowOff>
        </xdr:from>
        <xdr:to>
          <xdr:col>2</xdr:col>
          <xdr:colOff>85725</xdr:colOff>
          <xdr:row>10</xdr:row>
          <xdr:rowOff>28575</xdr:rowOff>
        </xdr:to>
        <xdr:sp macro="" textlink="">
          <xdr:nvSpPr>
            <xdr:cNvPr id="44055" name="Check Box 23" hidden="1">
              <a:extLst>
                <a:ext uri="{63B3BB69-23CF-44E3-9099-C40C66FF867C}">
                  <a14:compatExt spid="_x0000_s44055"/>
                </a:ext>
                <a:ext uri="{FF2B5EF4-FFF2-40B4-BE49-F238E27FC236}">
                  <a16:creationId xmlns:a16="http://schemas.microsoft.com/office/drawing/2014/main" id="{00000000-0008-0000-0200-00001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8</xdr:row>
          <xdr:rowOff>219075</xdr:rowOff>
        </xdr:from>
        <xdr:to>
          <xdr:col>10</xdr:col>
          <xdr:colOff>104775</xdr:colOff>
          <xdr:row>10</xdr:row>
          <xdr:rowOff>19050</xdr:rowOff>
        </xdr:to>
        <xdr:sp macro="" textlink="">
          <xdr:nvSpPr>
            <xdr:cNvPr id="44056" name="Check Box 24" hidden="1">
              <a:extLst>
                <a:ext uri="{63B3BB69-23CF-44E3-9099-C40C66FF867C}">
                  <a14:compatExt spid="_x0000_s44056"/>
                </a:ext>
                <a:ext uri="{FF2B5EF4-FFF2-40B4-BE49-F238E27FC236}">
                  <a16:creationId xmlns:a16="http://schemas.microsoft.com/office/drawing/2014/main" id="{00000000-0008-0000-0200-00001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38101</xdr:colOff>
      <xdr:row>7</xdr:row>
      <xdr:rowOff>19050</xdr:rowOff>
    </xdr:from>
    <xdr:to>
      <xdr:col>10</xdr:col>
      <xdr:colOff>109539</xdr:colOff>
      <xdr:row>8</xdr:row>
      <xdr:rowOff>209550</xdr:rowOff>
    </xdr:to>
    <xdr:sp macro="" textlink="">
      <xdr:nvSpPr>
        <xdr:cNvPr id="32" name="左大かっこ 31">
          <a:extLst>
            <a:ext uri="{FF2B5EF4-FFF2-40B4-BE49-F238E27FC236}">
              <a16:creationId xmlns:a16="http://schemas.microsoft.com/office/drawing/2014/main" id="{00000000-0008-0000-0200-000020000000}"/>
            </a:ext>
          </a:extLst>
        </xdr:cNvPr>
        <xdr:cNvSpPr/>
      </xdr:nvSpPr>
      <xdr:spPr>
        <a:xfrm>
          <a:off x="4629151" y="1685925"/>
          <a:ext cx="71438" cy="428625"/>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276225</xdr:colOff>
      <xdr:row>21</xdr:row>
      <xdr:rowOff>1</xdr:rowOff>
    </xdr:from>
    <xdr:to>
      <xdr:col>10</xdr:col>
      <xdr:colOff>323850</xdr:colOff>
      <xdr:row>26</xdr:row>
      <xdr:rowOff>219075</xdr:rowOff>
    </xdr:to>
    <xdr:sp macro="" textlink="">
      <xdr:nvSpPr>
        <xdr:cNvPr id="33" name="左大かっこ 32">
          <a:extLst>
            <a:ext uri="{FF2B5EF4-FFF2-40B4-BE49-F238E27FC236}">
              <a16:creationId xmlns:a16="http://schemas.microsoft.com/office/drawing/2014/main" id="{00000000-0008-0000-0200-000021000000}"/>
            </a:ext>
          </a:extLst>
        </xdr:cNvPr>
        <xdr:cNvSpPr/>
      </xdr:nvSpPr>
      <xdr:spPr>
        <a:xfrm>
          <a:off x="4867275" y="5000626"/>
          <a:ext cx="47625" cy="1409699"/>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14287</xdr:colOff>
      <xdr:row>21</xdr:row>
      <xdr:rowOff>0</xdr:rowOff>
    </xdr:from>
    <xdr:to>
      <xdr:col>13</xdr:col>
      <xdr:colOff>60006</xdr:colOff>
      <xdr:row>27</xdr:row>
      <xdr:rowOff>9525</xdr:rowOff>
    </xdr:to>
    <xdr:sp macro="" textlink="">
      <xdr:nvSpPr>
        <xdr:cNvPr id="34" name="右大かっこ 33">
          <a:extLst>
            <a:ext uri="{FF2B5EF4-FFF2-40B4-BE49-F238E27FC236}">
              <a16:creationId xmlns:a16="http://schemas.microsoft.com/office/drawing/2014/main" id="{00000000-0008-0000-0200-000022000000}"/>
            </a:ext>
          </a:extLst>
        </xdr:cNvPr>
        <xdr:cNvSpPr/>
      </xdr:nvSpPr>
      <xdr:spPr>
        <a:xfrm>
          <a:off x="6910387" y="5000625"/>
          <a:ext cx="45719" cy="143827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276225</xdr:colOff>
      <xdr:row>10</xdr:row>
      <xdr:rowOff>9525</xdr:rowOff>
    </xdr:from>
    <xdr:to>
      <xdr:col>10</xdr:col>
      <xdr:colOff>323850</xdr:colOff>
      <xdr:row>15</xdr:row>
      <xdr:rowOff>233363</xdr:rowOff>
    </xdr:to>
    <xdr:sp macro="" textlink="">
      <xdr:nvSpPr>
        <xdr:cNvPr id="35" name="左大かっこ 34">
          <a:extLst>
            <a:ext uri="{FF2B5EF4-FFF2-40B4-BE49-F238E27FC236}">
              <a16:creationId xmlns:a16="http://schemas.microsoft.com/office/drawing/2014/main" id="{00000000-0008-0000-0200-000023000000}"/>
            </a:ext>
          </a:extLst>
        </xdr:cNvPr>
        <xdr:cNvSpPr/>
      </xdr:nvSpPr>
      <xdr:spPr>
        <a:xfrm>
          <a:off x="4867275" y="2390775"/>
          <a:ext cx="47625" cy="1414463"/>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38100</xdr:colOff>
          <xdr:row>17</xdr:row>
          <xdr:rowOff>219075</xdr:rowOff>
        </xdr:from>
        <xdr:to>
          <xdr:col>9</xdr:col>
          <xdr:colOff>323850</xdr:colOff>
          <xdr:row>19</xdr:row>
          <xdr:rowOff>28575</xdr:rowOff>
        </xdr:to>
        <xdr:sp macro="" textlink="">
          <xdr:nvSpPr>
            <xdr:cNvPr id="44060" name="Check Box 28" hidden="1">
              <a:extLst>
                <a:ext uri="{63B3BB69-23CF-44E3-9099-C40C66FF867C}">
                  <a14:compatExt spid="_x0000_s44060"/>
                </a:ext>
                <a:ext uri="{FF2B5EF4-FFF2-40B4-BE49-F238E27FC236}">
                  <a16:creationId xmlns:a16="http://schemas.microsoft.com/office/drawing/2014/main" id="{00000000-0008-0000-0200-00001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18</xdr:row>
          <xdr:rowOff>219075</xdr:rowOff>
        </xdr:from>
        <xdr:to>
          <xdr:col>9</xdr:col>
          <xdr:colOff>323850</xdr:colOff>
          <xdr:row>20</xdr:row>
          <xdr:rowOff>28575</xdr:rowOff>
        </xdr:to>
        <xdr:sp macro="" textlink="">
          <xdr:nvSpPr>
            <xdr:cNvPr id="44061" name="Check Box 29" hidden="1">
              <a:extLst>
                <a:ext uri="{63B3BB69-23CF-44E3-9099-C40C66FF867C}">
                  <a14:compatExt spid="_x0000_s44061"/>
                </a:ext>
                <a:ext uri="{FF2B5EF4-FFF2-40B4-BE49-F238E27FC236}">
                  <a16:creationId xmlns:a16="http://schemas.microsoft.com/office/drawing/2014/main" id="{00000000-0008-0000-0200-00001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15</xdr:row>
          <xdr:rowOff>219075</xdr:rowOff>
        </xdr:from>
        <xdr:to>
          <xdr:col>10</xdr:col>
          <xdr:colOff>104775</xdr:colOff>
          <xdr:row>17</xdr:row>
          <xdr:rowOff>19050</xdr:rowOff>
        </xdr:to>
        <xdr:sp macro="" textlink="">
          <xdr:nvSpPr>
            <xdr:cNvPr id="44062" name="Check Box 30" hidden="1">
              <a:extLst>
                <a:ext uri="{63B3BB69-23CF-44E3-9099-C40C66FF867C}">
                  <a14:compatExt spid="_x0000_s44062"/>
                </a:ext>
                <a:ext uri="{FF2B5EF4-FFF2-40B4-BE49-F238E27FC236}">
                  <a16:creationId xmlns:a16="http://schemas.microsoft.com/office/drawing/2014/main" id="{00000000-0008-0000-0200-00001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1176338</xdr:colOff>
      <xdr:row>39</xdr:row>
      <xdr:rowOff>4764</xdr:rowOff>
    </xdr:from>
    <xdr:to>
      <xdr:col>3</xdr:col>
      <xdr:colOff>1233488</xdr:colOff>
      <xdr:row>41</xdr:row>
      <xdr:rowOff>347664</xdr:rowOff>
    </xdr:to>
    <xdr:sp macro="" textlink="">
      <xdr:nvSpPr>
        <xdr:cNvPr id="39" name="左大かっこ 38">
          <a:extLst>
            <a:ext uri="{FF2B5EF4-FFF2-40B4-BE49-F238E27FC236}">
              <a16:creationId xmlns:a16="http://schemas.microsoft.com/office/drawing/2014/main" id="{00000000-0008-0000-0200-000027000000}"/>
            </a:ext>
          </a:extLst>
        </xdr:cNvPr>
        <xdr:cNvSpPr/>
      </xdr:nvSpPr>
      <xdr:spPr>
        <a:xfrm>
          <a:off x="2243138" y="11472864"/>
          <a:ext cx="57150" cy="8477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1395413</xdr:colOff>
      <xdr:row>39</xdr:row>
      <xdr:rowOff>0</xdr:rowOff>
    </xdr:from>
    <xdr:to>
      <xdr:col>13</xdr:col>
      <xdr:colOff>1441132</xdr:colOff>
      <xdr:row>41</xdr:row>
      <xdr:rowOff>347663</xdr:rowOff>
    </xdr:to>
    <xdr:sp macro="" textlink="">
      <xdr:nvSpPr>
        <xdr:cNvPr id="40" name="右大かっこ 39">
          <a:extLst>
            <a:ext uri="{FF2B5EF4-FFF2-40B4-BE49-F238E27FC236}">
              <a16:creationId xmlns:a16="http://schemas.microsoft.com/office/drawing/2014/main" id="{00000000-0008-0000-0200-000028000000}"/>
            </a:ext>
          </a:extLst>
        </xdr:cNvPr>
        <xdr:cNvSpPr/>
      </xdr:nvSpPr>
      <xdr:spPr>
        <a:xfrm>
          <a:off x="8291513" y="11468100"/>
          <a:ext cx="45719" cy="852488"/>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47625</xdr:colOff>
          <xdr:row>18</xdr:row>
          <xdr:rowOff>219075</xdr:rowOff>
        </xdr:from>
        <xdr:to>
          <xdr:col>1</xdr:col>
          <xdr:colOff>361950</xdr:colOff>
          <xdr:row>20</xdr:row>
          <xdr:rowOff>19050</xdr:rowOff>
        </xdr:to>
        <xdr:sp macro="" textlink="">
          <xdr:nvSpPr>
            <xdr:cNvPr id="44064" name="Check Box 32" hidden="1">
              <a:extLst>
                <a:ext uri="{63B3BB69-23CF-44E3-9099-C40C66FF867C}">
                  <a14:compatExt spid="_x0000_s44064"/>
                </a:ext>
                <a:ext uri="{FF2B5EF4-FFF2-40B4-BE49-F238E27FC236}">
                  <a16:creationId xmlns:a16="http://schemas.microsoft.com/office/drawing/2014/main" id="{00000000-0008-0000-0200-00002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15</xdr:row>
          <xdr:rowOff>200025</xdr:rowOff>
        </xdr:from>
        <xdr:to>
          <xdr:col>2</xdr:col>
          <xdr:colOff>85725</xdr:colOff>
          <xdr:row>17</xdr:row>
          <xdr:rowOff>19050</xdr:rowOff>
        </xdr:to>
        <xdr:sp macro="" textlink="">
          <xdr:nvSpPr>
            <xdr:cNvPr id="44065" name="Check Box 33" hidden="1">
              <a:extLst>
                <a:ext uri="{63B3BB69-23CF-44E3-9099-C40C66FF867C}">
                  <a14:compatExt spid="_x0000_s44065"/>
                </a:ext>
                <a:ext uri="{FF2B5EF4-FFF2-40B4-BE49-F238E27FC236}">
                  <a16:creationId xmlns:a16="http://schemas.microsoft.com/office/drawing/2014/main" id="{00000000-0008-0000-0200-00002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16</xdr:row>
          <xdr:rowOff>209550</xdr:rowOff>
        </xdr:from>
        <xdr:to>
          <xdr:col>2</xdr:col>
          <xdr:colOff>85725</xdr:colOff>
          <xdr:row>18</xdr:row>
          <xdr:rowOff>38100</xdr:rowOff>
        </xdr:to>
        <xdr:sp macro="" textlink="">
          <xdr:nvSpPr>
            <xdr:cNvPr id="44066" name="Check Box 34" hidden="1">
              <a:extLst>
                <a:ext uri="{63B3BB69-23CF-44E3-9099-C40C66FF867C}">
                  <a14:compatExt spid="_x0000_s44066"/>
                </a:ext>
                <a:ext uri="{FF2B5EF4-FFF2-40B4-BE49-F238E27FC236}">
                  <a16:creationId xmlns:a16="http://schemas.microsoft.com/office/drawing/2014/main" id="{00000000-0008-0000-0200-00002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14</xdr:row>
          <xdr:rowOff>209550</xdr:rowOff>
        </xdr:from>
        <xdr:to>
          <xdr:col>2</xdr:col>
          <xdr:colOff>95250</xdr:colOff>
          <xdr:row>16</xdr:row>
          <xdr:rowOff>19050</xdr:rowOff>
        </xdr:to>
        <xdr:sp macro="" textlink="">
          <xdr:nvSpPr>
            <xdr:cNvPr id="44067" name="Check Box 35" hidden="1">
              <a:extLst>
                <a:ext uri="{63B3BB69-23CF-44E3-9099-C40C66FF867C}">
                  <a14:compatExt spid="_x0000_s44067"/>
                </a:ext>
                <a:ext uri="{FF2B5EF4-FFF2-40B4-BE49-F238E27FC236}">
                  <a16:creationId xmlns:a16="http://schemas.microsoft.com/office/drawing/2014/main" id="{00000000-0008-0000-0200-00002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15</xdr:row>
          <xdr:rowOff>209550</xdr:rowOff>
        </xdr:from>
        <xdr:to>
          <xdr:col>2</xdr:col>
          <xdr:colOff>95250</xdr:colOff>
          <xdr:row>17</xdr:row>
          <xdr:rowOff>19050</xdr:rowOff>
        </xdr:to>
        <xdr:sp macro="" textlink="">
          <xdr:nvSpPr>
            <xdr:cNvPr id="44068" name="Check Box 36" hidden="1">
              <a:extLst>
                <a:ext uri="{63B3BB69-23CF-44E3-9099-C40C66FF867C}">
                  <a14:compatExt spid="_x0000_s44068"/>
                </a:ext>
                <a:ext uri="{FF2B5EF4-FFF2-40B4-BE49-F238E27FC236}">
                  <a16:creationId xmlns:a16="http://schemas.microsoft.com/office/drawing/2014/main" id="{00000000-0008-0000-0200-00002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19</xdr:row>
          <xdr:rowOff>219075</xdr:rowOff>
        </xdr:from>
        <xdr:to>
          <xdr:col>1</xdr:col>
          <xdr:colOff>361950</xdr:colOff>
          <xdr:row>21</xdr:row>
          <xdr:rowOff>19050</xdr:rowOff>
        </xdr:to>
        <xdr:sp macro="" textlink="">
          <xdr:nvSpPr>
            <xdr:cNvPr id="44069" name="Check Box 37" hidden="1">
              <a:extLst>
                <a:ext uri="{63B3BB69-23CF-44E3-9099-C40C66FF867C}">
                  <a14:compatExt spid="_x0000_s44069"/>
                </a:ext>
                <a:ext uri="{FF2B5EF4-FFF2-40B4-BE49-F238E27FC236}">
                  <a16:creationId xmlns:a16="http://schemas.microsoft.com/office/drawing/2014/main" id="{00000000-0008-0000-0200-00002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20</xdr:row>
          <xdr:rowOff>219075</xdr:rowOff>
        </xdr:from>
        <xdr:to>
          <xdr:col>1</xdr:col>
          <xdr:colOff>361950</xdr:colOff>
          <xdr:row>22</xdr:row>
          <xdr:rowOff>19050</xdr:rowOff>
        </xdr:to>
        <xdr:sp macro="" textlink="">
          <xdr:nvSpPr>
            <xdr:cNvPr id="44070" name="Check Box 38" hidden="1">
              <a:extLst>
                <a:ext uri="{63B3BB69-23CF-44E3-9099-C40C66FF867C}">
                  <a14:compatExt spid="_x0000_s44070"/>
                </a:ext>
                <a:ext uri="{FF2B5EF4-FFF2-40B4-BE49-F238E27FC236}">
                  <a16:creationId xmlns:a16="http://schemas.microsoft.com/office/drawing/2014/main" id="{00000000-0008-0000-0200-00002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21</xdr:row>
          <xdr:rowOff>219075</xdr:rowOff>
        </xdr:from>
        <xdr:to>
          <xdr:col>1</xdr:col>
          <xdr:colOff>361950</xdr:colOff>
          <xdr:row>23</xdr:row>
          <xdr:rowOff>19050</xdr:rowOff>
        </xdr:to>
        <xdr:sp macro="" textlink="">
          <xdr:nvSpPr>
            <xdr:cNvPr id="44071" name="Check Box 39" hidden="1">
              <a:extLst>
                <a:ext uri="{63B3BB69-23CF-44E3-9099-C40C66FF867C}">
                  <a14:compatExt spid="_x0000_s44071"/>
                </a:ext>
                <a:ext uri="{FF2B5EF4-FFF2-40B4-BE49-F238E27FC236}">
                  <a16:creationId xmlns:a16="http://schemas.microsoft.com/office/drawing/2014/main" id="{00000000-0008-0000-0200-00002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22</xdr:row>
          <xdr:rowOff>219075</xdr:rowOff>
        </xdr:from>
        <xdr:to>
          <xdr:col>1</xdr:col>
          <xdr:colOff>361950</xdr:colOff>
          <xdr:row>24</xdr:row>
          <xdr:rowOff>19050</xdr:rowOff>
        </xdr:to>
        <xdr:sp macro="" textlink="">
          <xdr:nvSpPr>
            <xdr:cNvPr id="44072" name="Check Box 40" hidden="1">
              <a:extLst>
                <a:ext uri="{63B3BB69-23CF-44E3-9099-C40C66FF867C}">
                  <a14:compatExt spid="_x0000_s44072"/>
                </a:ext>
                <a:ext uri="{FF2B5EF4-FFF2-40B4-BE49-F238E27FC236}">
                  <a16:creationId xmlns:a16="http://schemas.microsoft.com/office/drawing/2014/main" id="{00000000-0008-0000-0200-00002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23</xdr:row>
          <xdr:rowOff>219075</xdr:rowOff>
        </xdr:from>
        <xdr:to>
          <xdr:col>1</xdr:col>
          <xdr:colOff>361950</xdr:colOff>
          <xdr:row>25</xdr:row>
          <xdr:rowOff>19050</xdr:rowOff>
        </xdr:to>
        <xdr:sp macro="" textlink="">
          <xdr:nvSpPr>
            <xdr:cNvPr id="44073" name="Check Box 41" hidden="1">
              <a:extLst>
                <a:ext uri="{63B3BB69-23CF-44E3-9099-C40C66FF867C}">
                  <a14:compatExt spid="_x0000_s44073"/>
                </a:ext>
                <a:ext uri="{FF2B5EF4-FFF2-40B4-BE49-F238E27FC236}">
                  <a16:creationId xmlns:a16="http://schemas.microsoft.com/office/drawing/2014/main" id="{00000000-0008-0000-0200-00002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24</xdr:row>
          <xdr:rowOff>219075</xdr:rowOff>
        </xdr:from>
        <xdr:to>
          <xdr:col>1</xdr:col>
          <xdr:colOff>361950</xdr:colOff>
          <xdr:row>26</xdr:row>
          <xdr:rowOff>19050</xdr:rowOff>
        </xdr:to>
        <xdr:sp macro="" textlink="">
          <xdr:nvSpPr>
            <xdr:cNvPr id="44074" name="Check Box 42" hidden="1">
              <a:extLst>
                <a:ext uri="{63B3BB69-23CF-44E3-9099-C40C66FF867C}">
                  <a14:compatExt spid="_x0000_s44074"/>
                </a:ext>
                <a:ext uri="{FF2B5EF4-FFF2-40B4-BE49-F238E27FC236}">
                  <a16:creationId xmlns:a16="http://schemas.microsoft.com/office/drawing/2014/main" id="{00000000-0008-0000-0200-00002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25</xdr:row>
          <xdr:rowOff>219075</xdr:rowOff>
        </xdr:from>
        <xdr:to>
          <xdr:col>1</xdr:col>
          <xdr:colOff>361950</xdr:colOff>
          <xdr:row>27</xdr:row>
          <xdr:rowOff>19050</xdr:rowOff>
        </xdr:to>
        <xdr:sp macro="" textlink="">
          <xdr:nvSpPr>
            <xdr:cNvPr id="44075" name="Check Box 43" hidden="1">
              <a:extLst>
                <a:ext uri="{63B3BB69-23CF-44E3-9099-C40C66FF867C}">
                  <a14:compatExt spid="_x0000_s44075"/>
                </a:ext>
                <a:ext uri="{FF2B5EF4-FFF2-40B4-BE49-F238E27FC236}">
                  <a16:creationId xmlns:a16="http://schemas.microsoft.com/office/drawing/2014/main" id="{00000000-0008-0000-0200-00002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17</xdr:row>
          <xdr:rowOff>209550</xdr:rowOff>
        </xdr:from>
        <xdr:to>
          <xdr:col>2</xdr:col>
          <xdr:colOff>85725</xdr:colOff>
          <xdr:row>19</xdr:row>
          <xdr:rowOff>38100</xdr:rowOff>
        </xdr:to>
        <xdr:sp macro="" textlink="">
          <xdr:nvSpPr>
            <xdr:cNvPr id="44076" name="Check Box 44" hidden="1">
              <a:extLst>
                <a:ext uri="{63B3BB69-23CF-44E3-9099-C40C66FF867C}">
                  <a14:compatExt spid="_x0000_s44076"/>
                </a:ext>
                <a:ext uri="{FF2B5EF4-FFF2-40B4-BE49-F238E27FC236}">
                  <a16:creationId xmlns:a16="http://schemas.microsoft.com/office/drawing/2014/main" id="{00000000-0008-0000-0200-00002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7</xdr:row>
          <xdr:rowOff>228600</xdr:rowOff>
        </xdr:from>
        <xdr:to>
          <xdr:col>2</xdr:col>
          <xdr:colOff>85725</xdr:colOff>
          <xdr:row>9</xdr:row>
          <xdr:rowOff>28575</xdr:rowOff>
        </xdr:to>
        <xdr:sp macro="" textlink="">
          <xdr:nvSpPr>
            <xdr:cNvPr id="44077" name="Check Box 45" hidden="1">
              <a:extLst>
                <a:ext uri="{63B3BB69-23CF-44E3-9099-C40C66FF867C}">
                  <a14:compatExt spid="_x0000_s44077"/>
                </a:ext>
                <a:ext uri="{FF2B5EF4-FFF2-40B4-BE49-F238E27FC236}">
                  <a16:creationId xmlns:a16="http://schemas.microsoft.com/office/drawing/2014/main" id="{00000000-0008-0000-0200-00002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14</xdr:row>
          <xdr:rowOff>200025</xdr:rowOff>
        </xdr:from>
        <xdr:to>
          <xdr:col>2</xdr:col>
          <xdr:colOff>85725</xdr:colOff>
          <xdr:row>16</xdr:row>
          <xdr:rowOff>19050</xdr:rowOff>
        </xdr:to>
        <xdr:sp macro="" textlink="">
          <xdr:nvSpPr>
            <xdr:cNvPr id="44085" name="Check Box 53" hidden="1">
              <a:extLst>
                <a:ext uri="{63B3BB69-23CF-44E3-9099-C40C66FF867C}">
                  <a14:compatExt spid="_x0000_s44085"/>
                </a:ext>
                <a:ext uri="{FF2B5EF4-FFF2-40B4-BE49-F238E27FC236}">
                  <a16:creationId xmlns:a16="http://schemas.microsoft.com/office/drawing/2014/main" id="{00000000-0008-0000-0200-00003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15</xdr:col>
      <xdr:colOff>2524125</xdr:colOff>
      <xdr:row>109</xdr:row>
      <xdr:rowOff>210911</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0" y="0"/>
          <a:ext cx="11858625" cy="2747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b="1"/>
            <a:t>このシートを編集しないでください。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130969</xdr:colOff>
      <xdr:row>110</xdr:row>
      <xdr:rowOff>47625</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0" y="0"/>
          <a:ext cx="10179844" cy="2747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b="1"/>
            <a:t>このシートを編集しないでください。</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2522;&#37329;&#37096;/&#22522;&#37329;&#37096;&#20840;&#20307;&#20849;&#29992;&#12501;&#12457;&#12523;&#12480;/&#12480;&#12454;&#12531;&#12525;&#12540;&#12489;&#29992;&#27096;&#24335;&#26684;&#32013;&#24235;/&#12480;&#12454;&#12531;&#12525;&#12540;&#12489;&#29992;&#27096;&#24335;&#65288;&#26144;&#30011;&#65289;/R3&#24180;&#24230;/&#26144;&#30011;&#35069;&#20316;/03_R3&#23455;&#32318;&#22577;&#21578;&#26360;_&#26144;&#30011;&#35069;&#20316;/R3-1_hojo_zisseki_1.xlsx" TargetMode="External"/><Relationship Id="rId2" Type="http://schemas.openxmlformats.org/officeDocument/2006/relationships/externalLinkPath" Target="file:///K:\&#22522;&#37329;&#37096;\&#22522;&#37329;&#37096;&#20840;&#20307;&#20849;&#29992;&#12501;&#12457;&#12523;&#12480;\&#12480;&#12454;&#12531;&#12525;&#12540;&#12489;&#29992;&#27096;&#24335;&#26684;&#32013;&#24235;\&#12480;&#12454;&#12531;&#12525;&#12540;&#12489;&#29992;&#27096;&#24335;&#65288;&#26144;&#30011;&#65289;\R3&#24180;&#24230;\&#26144;&#30011;&#35069;&#20316;\03_R3&#23455;&#32318;&#22577;&#21578;&#26360;_&#26144;&#30011;&#35069;&#20316;\R3-1_hojo_zisseki_1.xlsx" TargetMode="External"/><Relationship Id="rId1" Type="http://schemas.openxmlformats.org/officeDocument/2006/relationships/externalLinkPath" Target="/&#22522;&#37329;&#37096;/&#22522;&#37329;&#37096;&#20840;&#20307;&#20849;&#29992;&#12501;&#12457;&#12523;&#12480;/&#12480;&#12454;&#12531;&#12525;&#12540;&#12489;&#29992;&#27096;&#24335;&#26684;&#32013;&#24235;/&#12480;&#12454;&#12531;&#12525;&#12540;&#12489;&#29992;&#27096;&#24335;&#65288;&#26144;&#30011;&#65289;/R3&#24180;&#24230;/&#26144;&#30011;&#35069;&#20316;/03_R3&#23455;&#32318;&#22577;&#21578;&#26360;_&#26144;&#30011;&#35069;&#20316;/R3-1_hojo_zisseki_1.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22522;&#37329;&#37096;/&#22522;&#37329;&#37096;&#20840;&#20307;&#20849;&#29992;&#12501;&#12457;&#12523;&#12480;/&#12480;&#12454;&#12531;&#12525;&#12540;&#12489;&#29992;&#27096;&#24335;&#26684;&#32013;&#24235;/&#12480;&#12454;&#12531;&#12525;&#12540;&#12489;&#29992;&#27096;&#24335;&#65288;&#26144;&#30011;&#65289;/R3&#24180;&#24230;/&#26144;&#30011;&#35069;&#20316;/02_R3&#30003;&#35531;&#26360;_&#26144;&#30011;&#35069;&#20316;/R3-2_hojo_shinsei_1.xlsx" TargetMode="External"/><Relationship Id="rId2" Type="http://schemas.openxmlformats.org/officeDocument/2006/relationships/externalLinkPath" Target="file:///K:\&#22522;&#37329;&#37096;\&#22522;&#37329;&#37096;&#20840;&#20307;&#20849;&#29992;&#12501;&#12457;&#12523;&#12480;\&#12480;&#12454;&#12531;&#12525;&#12540;&#12489;&#29992;&#27096;&#24335;&#26684;&#32013;&#24235;\&#12480;&#12454;&#12531;&#12525;&#12540;&#12489;&#29992;&#27096;&#24335;&#65288;&#26144;&#30011;&#65289;\R3&#24180;&#24230;\&#26144;&#30011;&#35069;&#20316;\02_R3&#30003;&#35531;&#26360;_&#26144;&#30011;&#35069;&#20316;\R3-2_hojo_shinsei_1.xlsx" TargetMode="External"/><Relationship Id="rId1" Type="http://schemas.openxmlformats.org/officeDocument/2006/relationships/externalLinkPath" Target="/&#22522;&#37329;&#37096;/&#22522;&#37329;&#37096;&#20840;&#20307;&#20849;&#29992;&#12501;&#12457;&#12523;&#12480;/&#12480;&#12454;&#12531;&#12525;&#12540;&#12489;&#29992;&#27096;&#24335;&#26684;&#32013;&#24235;/&#12480;&#12454;&#12531;&#12525;&#12540;&#12489;&#29992;&#27096;&#24335;&#65288;&#26144;&#30011;&#65289;/R3&#24180;&#24230;/&#26144;&#30011;&#35069;&#20316;/02_R3&#30003;&#35531;&#26360;_&#26144;&#30011;&#35069;&#20316;/R3-2_hojo_shinsei_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User\Desktop\&#22312;&#23429;&#26989;&#21209;&#12487;&#12540;&#12479;_0318\&#21215;&#38598;&#26696;&#20869;&#25913;&#35330;&#29992;\&#26144;&#30011;&#35069;&#20316;\01_&#35201;&#26395;&#26360;\&#31532;2&#22238;&#21215;&#38598;\R3_youbou_eigaseisaku_2_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e.kokubu\Desktop\&#27096;&#24335;&#9733;&#12414;&#12384;&#26368;&#32066;&#12376;&#12419;&#12394;&#12356;\&#27096;&#24335;_work\R3_yobo_kasseika_ippan_b1+b3-b5_00base_sohyo-etc&#65288;step+fukusu&#20849;&#36890;&#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ari-s\AppData\Local\Temp\R3_11_kikin_ongaku_shinsei_v7+jisseki_v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e.kokubu\Desktop\&#27096;&#24335;&#9733;&#12414;&#12384;&#26368;&#32066;&#12376;&#12419;&#12394;&#12356;\&#27096;&#24335;_work\20201007&#36865;&#20184;&#65288;datas&#38750;&#34920;&#31034;&#65289;\1002&#20462;&#27491;_R3_11_ongaku_yobo_kikin.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ari-s\Desktop\&#22312;&#23429;&#26989;&#21209;&#12487;&#12540;&#12479;_0318\&#25163;&#24341;&#12365;&#25913;&#35330;\01_&#27096;&#24335;&#12487;&#12540;&#12479;_R3&#25163;&#24341;&#12365;\R3_shinsei_eigasai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表"/>
      <sheetName val="datas"/>
      <sheetName val="個表"/>
      <sheetName val="収入"/>
      <sheetName val="支出"/>
      <sheetName val="スタッフ費内訳"/>
      <sheetName val="キャスト費内訳"/>
      <sheetName val="上映・配給、頒布計画書"/>
      <sheetName val="変更理由書"/>
      <sheetName val="誓約書"/>
      <sheetName val="支払申請書"/>
      <sheetName val="Sheet1"/>
    </sheetNames>
    <sheetDataSet>
      <sheetData sheetId="0"/>
      <sheetData sheetId="1"/>
      <sheetData sheetId="2"/>
      <sheetData sheetId="3"/>
      <sheetData sheetId="4">
        <row r="15">
          <cell r="AK15" t="str">
            <v>バリアフリー字幕制作費</v>
          </cell>
          <cell r="AL15" t="str">
            <v>音声ガイド制作費</v>
          </cell>
        </row>
        <row r="16">
          <cell r="R16" t="str">
            <v>スタッフ人件費</v>
          </cell>
          <cell r="T16" t="str">
            <v>製作発表に係る経費</v>
          </cell>
        </row>
        <row r="17">
          <cell r="R17" t="str">
            <v>キャスト人件費</v>
          </cell>
          <cell r="T17" t="str">
            <v>航空・列車運賃の特別料金</v>
          </cell>
        </row>
      </sheetData>
      <sheetData sheetId="5"/>
      <sheetData sheetId="6"/>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表"/>
      <sheetName val="datas"/>
      <sheetName val="個表"/>
      <sheetName val="収入"/>
      <sheetName val="支出"/>
      <sheetName val="スタッフ費内訳"/>
      <sheetName val="キャスト費内訳"/>
      <sheetName val="上映・配給、頒布計画書"/>
      <sheetName val="変更理由書"/>
      <sheetName val="Sheet1"/>
    </sheetNames>
    <sheetDataSet>
      <sheetData sheetId="0"/>
      <sheetData sheetId="1"/>
      <sheetData sheetId="2"/>
      <sheetData sheetId="3"/>
      <sheetData sheetId="4">
        <row r="15">
          <cell r="AK15" t="str">
            <v>バリアフリー字幕制作費</v>
          </cell>
          <cell r="AL15" t="str">
            <v>音声ガイド制作費</v>
          </cell>
        </row>
        <row r="16">
          <cell r="R16" t="str">
            <v>スタッフ人件費</v>
          </cell>
          <cell r="T16" t="str">
            <v>製作発表に係る経費</v>
          </cell>
        </row>
        <row r="17">
          <cell r="R17" t="str">
            <v>キャスト人件費</v>
          </cell>
          <cell r="T17" t="str">
            <v>航空・列車運賃の特別料金</v>
          </cell>
        </row>
      </sheetData>
      <sheetData sheetId="5"/>
      <sheetData sheetId="6"/>
      <sheetData sheetId="7"/>
      <sheetData sheetId="8"/>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非表示》チェック表(劇映画)"/>
      <sheetName val="《非表示》チェック表(記録映画)"/>
      <sheetName val="《非表示》チェック表(アニメ映画)"/>
      <sheetName val="総表"/>
      <sheetName val="datas"/>
      <sheetName val="総表（押印用）"/>
      <sheetName val="個表"/>
      <sheetName val="収入"/>
      <sheetName val="支出"/>
      <sheetName val="スタッフ費内訳"/>
      <sheetName val="キャスト費内訳"/>
      <sheetName val="団体概要"/>
      <sheetName val="【参考】記載可能経費一覧"/>
    </sheetNames>
    <sheetDataSet>
      <sheetData sheetId="0"/>
      <sheetData sheetId="1"/>
      <sheetData sheetId="2"/>
      <sheetData sheetId="3"/>
      <sheetData sheetId="4"/>
      <sheetData sheetId="5"/>
      <sheetData sheetId="6"/>
      <sheetData sheetId="7"/>
      <sheetData sheetId="8">
        <row r="15">
          <cell r="AK15" t="str">
            <v>バリアフリー字幕制作費</v>
          </cell>
          <cell r="AL15" t="str">
            <v>音声ガイド制作費</v>
          </cell>
        </row>
        <row r="16">
          <cell r="R16" t="str">
            <v>スタッフ人件費</v>
          </cell>
          <cell r="T16" t="str">
            <v>製作発表に係る経費</v>
          </cell>
        </row>
        <row r="17">
          <cell r="R17" t="str">
            <v>キャスト人件費</v>
          </cell>
          <cell r="T17" t="str">
            <v>航空・列車運賃の特別料金</v>
          </cell>
        </row>
      </sheetData>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表1"/>
      <sheetName val="総表2"/>
      <sheetName val="datas"/>
      <sheetName val="個表"/>
      <sheetName val="支出予算書"/>
      <sheetName val="【非表示】経費一覧"/>
      <sheetName val="収支計画書"/>
      <sheetName val="別紙入場料詳細"/>
      <sheetName val="団体概要"/>
      <sheetName val="団体概要別紙"/>
      <sheetName val="個人略歴1"/>
      <sheetName val="個人略歴2"/>
      <sheetName val="【非表示】分野・ジャンル"/>
    </sheetNames>
    <sheetDataSet>
      <sheetData sheetId="0" refreshError="1"/>
      <sheetData sheetId="1" refreshError="1"/>
      <sheetData sheetId="2" refreshError="1"/>
      <sheetData sheetId="3" refreshError="1"/>
      <sheetData sheetId="4" refreshError="1"/>
      <sheetData sheetId="5">
        <row r="2">
          <cell r="C2" t="str">
            <v>稽古料</v>
          </cell>
        </row>
        <row r="3">
          <cell r="C3" t="str">
            <v>稽古場借料</v>
          </cell>
        </row>
        <row r="55">
          <cell r="C55" t="str">
            <v>会場使用料</v>
          </cell>
        </row>
        <row r="56">
          <cell r="C56" t="str">
            <v>付帯設備使用料</v>
          </cell>
        </row>
      </sheetData>
      <sheetData sheetId="6" refreshError="1"/>
      <sheetData sheetId="7" refreshError="1"/>
      <sheetData sheetId="8" refreshError="1"/>
      <sheetData sheetId="9" refreshError="1"/>
      <sheetData sheetId="10" refreshError="1"/>
      <sheetData sheetId="11" refreshError="1"/>
      <sheetData sheetId="12">
        <row r="1">
          <cell r="A1" t="str">
            <v>音楽</v>
          </cell>
          <cell r="B1" t="str">
            <v>舞踊</v>
          </cell>
          <cell r="C1" t="str">
            <v>演劇</v>
          </cell>
          <cell r="D1" t="str">
            <v>伝統芸能</v>
          </cell>
          <cell r="E1" t="str">
            <v>大衆芸能</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表_申請"/>
      <sheetName val="個表_申請"/>
      <sheetName val="収入_申請"/>
      <sheetName val="別紙　入場料詳細_申請"/>
      <sheetName val="支出_申請"/>
      <sheetName val="変更理由書"/>
      <sheetName val="変更理由書記入例"/>
      <sheetName val="総表_実績"/>
      <sheetName val="個表_実績"/>
      <sheetName val="収入_実績"/>
      <sheetName val="別紙　入場料詳細_実績"/>
      <sheetName val="支出_実績"/>
      <sheetName val="当日来場者数内訳"/>
      <sheetName val="変更理由書_実績"/>
      <sheetName val="変更理由書記入例_実績"/>
      <sheetName val="支払申請書_実績"/>
      <sheetName val="《非表示》記載可能経費一覧"/>
      <sheetName val="《非表示》分野・ジャンル"/>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ow r="1">
          <cell r="A1" t="str">
            <v>現代舞台芸術創造普及活動・音楽</v>
          </cell>
          <cell r="B1" t="str">
            <v>現代舞台芸術創造普及活動・舞踊</v>
          </cell>
          <cell r="C1" t="str">
            <v>現代舞台芸術創造普及活動・演劇</v>
          </cell>
          <cell r="D1" t="str">
            <v>伝統芸能の公開活動</v>
          </cell>
          <cell r="E1" t="str">
            <v>多分野共同等芸術創造活動</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表"/>
      <sheetName val="datas"/>
      <sheetName val="総表(押印用)"/>
      <sheetName val="個表"/>
      <sheetName val="収入"/>
      <sheetName val="別紙　入場料詳細"/>
      <sheetName val="支出"/>
      <sheetName val="記載可能経費一覧"/>
      <sheetName val="団体概要"/>
      <sheetName val="団体概要 (別紙)"/>
      <sheetName val="個人略歴1"/>
      <sheetName val="個人略歴2"/>
    </sheetNames>
    <sheetDataSet>
      <sheetData sheetId="0">
        <row r="1">
          <cell r="N1" t="str">
            <v>現代舞台芸術創造普及活動・音楽</v>
          </cell>
          <cell r="O1" t="str">
            <v>現代舞台芸術創造普及活動・舞踊</v>
          </cell>
          <cell r="P1" t="str">
            <v>現代舞台芸術創造普及活動・演劇</v>
          </cell>
          <cell r="Q1" t="str">
            <v>伝統芸能の公開活動</v>
          </cell>
          <cell r="R1" t="str">
            <v>多分野共同等芸術創造活動</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表"/>
      <sheetName val="datas"/>
      <sheetName val="個表"/>
      <sheetName val="収入"/>
      <sheetName val="別紙　入場料詳細"/>
      <sheetName val="支出"/>
      <sheetName val="別紙（上映作品詳細一覧）"/>
      <sheetName val="別紙（共催等）"/>
      <sheetName val="別紙（会場資料）"/>
      <sheetName val="変更理由書"/>
    </sheetNames>
    <sheetDataSet>
      <sheetData sheetId="0"/>
      <sheetData sheetId="1"/>
      <sheetData sheetId="2"/>
      <sheetData sheetId="3"/>
      <sheetData sheetId="4"/>
      <sheetData sheetId="5">
        <row r="14">
          <cell r="R14" t="str">
            <v>感染症予防用品購入費</v>
          </cell>
        </row>
        <row r="15">
          <cell r="R15" t="str">
            <v>消毒関係消耗品購入費</v>
          </cell>
        </row>
        <row r="16">
          <cell r="R16" t="str">
            <v>消毒作業費</v>
          </cell>
        </row>
        <row r="17">
          <cell r="R17" t="str">
            <v>感染症対策機材購入・借用費</v>
          </cell>
        </row>
        <row r="18">
          <cell r="R18" t="str">
            <v>検査費</v>
          </cell>
        </row>
      </sheetData>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6.xml"/><Relationship Id="rId18" Type="http://schemas.openxmlformats.org/officeDocument/2006/relationships/ctrlProp" Target="../ctrlProps/ctrlProp51.xml"/><Relationship Id="rId26" Type="http://schemas.openxmlformats.org/officeDocument/2006/relationships/ctrlProp" Target="../ctrlProps/ctrlProp59.xml"/><Relationship Id="rId39" Type="http://schemas.openxmlformats.org/officeDocument/2006/relationships/ctrlProp" Target="../ctrlProps/ctrlProp72.xml"/><Relationship Id="rId21" Type="http://schemas.openxmlformats.org/officeDocument/2006/relationships/ctrlProp" Target="../ctrlProps/ctrlProp54.xml"/><Relationship Id="rId34" Type="http://schemas.openxmlformats.org/officeDocument/2006/relationships/ctrlProp" Target="../ctrlProps/ctrlProp67.xml"/><Relationship Id="rId7" Type="http://schemas.openxmlformats.org/officeDocument/2006/relationships/ctrlProp" Target="../ctrlProps/ctrlProp40.xml"/><Relationship Id="rId12" Type="http://schemas.openxmlformats.org/officeDocument/2006/relationships/ctrlProp" Target="../ctrlProps/ctrlProp45.xml"/><Relationship Id="rId17" Type="http://schemas.openxmlformats.org/officeDocument/2006/relationships/ctrlProp" Target="../ctrlProps/ctrlProp50.xml"/><Relationship Id="rId25" Type="http://schemas.openxmlformats.org/officeDocument/2006/relationships/ctrlProp" Target="../ctrlProps/ctrlProp58.xml"/><Relationship Id="rId33" Type="http://schemas.openxmlformats.org/officeDocument/2006/relationships/ctrlProp" Target="../ctrlProps/ctrlProp66.xml"/><Relationship Id="rId38" Type="http://schemas.openxmlformats.org/officeDocument/2006/relationships/ctrlProp" Target="../ctrlProps/ctrlProp71.xml"/><Relationship Id="rId2" Type="http://schemas.openxmlformats.org/officeDocument/2006/relationships/drawing" Target="../drawings/drawing2.xml"/><Relationship Id="rId16" Type="http://schemas.openxmlformats.org/officeDocument/2006/relationships/ctrlProp" Target="../ctrlProps/ctrlProp49.xml"/><Relationship Id="rId20" Type="http://schemas.openxmlformats.org/officeDocument/2006/relationships/ctrlProp" Target="../ctrlProps/ctrlProp53.xml"/><Relationship Id="rId29" Type="http://schemas.openxmlformats.org/officeDocument/2006/relationships/ctrlProp" Target="../ctrlProps/ctrlProp62.xml"/><Relationship Id="rId1" Type="http://schemas.openxmlformats.org/officeDocument/2006/relationships/printerSettings" Target="../printerSettings/printerSettings2.bin"/><Relationship Id="rId6" Type="http://schemas.openxmlformats.org/officeDocument/2006/relationships/ctrlProp" Target="../ctrlProps/ctrlProp39.xml"/><Relationship Id="rId11" Type="http://schemas.openxmlformats.org/officeDocument/2006/relationships/ctrlProp" Target="../ctrlProps/ctrlProp44.xml"/><Relationship Id="rId24" Type="http://schemas.openxmlformats.org/officeDocument/2006/relationships/ctrlProp" Target="../ctrlProps/ctrlProp57.xml"/><Relationship Id="rId32" Type="http://schemas.openxmlformats.org/officeDocument/2006/relationships/ctrlProp" Target="../ctrlProps/ctrlProp65.xml"/><Relationship Id="rId37" Type="http://schemas.openxmlformats.org/officeDocument/2006/relationships/ctrlProp" Target="../ctrlProps/ctrlProp70.xml"/><Relationship Id="rId5" Type="http://schemas.openxmlformats.org/officeDocument/2006/relationships/ctrlProp" Target="../ctrlProps/ctrlProp38.xml"/><Relationship Id="rId15" Type="http://schemas.openxmlformats.org/officeDocument/2006/relationships/ctrlProp" Target="../ctrlProps/ctrlProp48.xml"/><Relationship Id="rId23" Type="http://schemas.openxmlformats.org/officeDocument/2006/relationships/ctrlProp" Target="../ctrlProps/ctrlProp56.xml"/><Relationship Id="rId28" Type="http://schemas.openxmlformats.org/officeDocument/2006/relationships/ctrlProp" Target="../ctrlProps/ctrlProp61.xml"/><Relationship Id="rId36" Type="http://schemas.openxmlformats.org/officeDocument/2006/relationships/ctrlProp" Target="../ctrlProps/ctrlProp69.xml"/><Relationship Id="rId10" Type="http://schemas.openxmlformats.org/officeDocument/2006/relationships/ctrlProp" Target="../ctrlProps/ctrlProp43.xml"/><Relationship Id="rId19" Type="http://schemas.openxmlformats.org/officeDocument/2006/relationships/ctrlProp" Target="../ctrlProps/ctrlProp52.xml"/><Relationship Id="rId31" Type="http://schemas.openxmlformats.org/officeDocument/2006/relationships/ctrlProp" Target="../ctrlProps/ctrlProp64.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 Id="rId22" Type="http://schemas.openxmlformats.org/officeDocument/2006/relationships/ctrlProp" Target="../ctrlProps/ctrlProp55.xml"/><Relationship Id="rId27" Type="http://schemas.openxmlformats.org/officeDocument/2006/relationships/ctrlProp" Target="../ctrlProps/ctrlProp60.xml"/><Relationship Id="rId30" Type="http://schemas.openxmlformats.org/officeDocument/2006/relationships/ctrlProp" Target="../ctrlProps/ctrlProp63.xml"/><Relationship Id="rId35" Type="http://schemas.openxmlformats.org/officeDocument/2006/relationships/ctrlProp" Target="../ctrlProps/ctrlProp68.xml"/><Relationship Id="rId8" Type="http://schemas.openxmlformats.org/officeDocument/2006/relationships/ctrlProp" Target="../ctrlProps/ctrlProp41.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82.xml"/><Relationship Id="rId18" Type="http://schemas.openxmlformats.org/officeDocument/2006/relationships/ctrlProp" Target="../ctrlProps/ctrlProp87.xml"/><Relationship Id="rId26" Type="http://schemas.openxmlformats.org/officeDocument/2006/relationships/ctrlProp" Target="../ctrlProps/ctrlProp95.xml"/><Relationship Id="rId39" Type="http://schemas.openxmlformats.org/officeDocument/2006/relationships/ctrlProp" Target="../ctrlProps/ctrlProp108.xml"/><Relationship Id="rId21" Type="http://schemas.openxmlformats.org/officeDocument/2006/relationships/ctrlProp" Target="../ctrlProps/ctrlProp90.xml"/><Relationship Id="rId34" Type="http://schemas.openxmlformats.org/officeDocument/2006/relationships/ctrlProp" Target="../ctrlProps/ctrlProp103.xml"/><Relationship Id="rId7" Type="http://schemas.openxmlformats.org/officeDocument/2006/relationships/ctrlProp" Target="../ctrlProps/ctrlProp76.xml"/><Relationship Id="rId12" Type="http://schemas.openxmlformats.org/officeDocument/2006/relationships/ctrlProp" Target="../ctrlProps/ctrlProp81.xml"/><Relationship Id="rId17" Type="http://schemas.openxmlformats.org/officeDocument/2006/relationships/ctrlProp" Target="../ctrlProps/ctrlProp86.xml"/><Relationship Id="rId25" Type="http://schemas.openxmlformats.org/officeDocument/2006/relationships/ctrlProp" Target="../ctrlProps/ctrlProp94.xml"/><Relationship Id="rId33" Type="http://schemas.openxmlformats.org/officeDocument/2006/relationships/ctrlProp" Target="../ctrlProps/ctrlProp102.xml"/><Relationship Id="rId38" Type="http://schemas.openxmlformats.org/officeDocument/2006/relationships/ctrlProp" Target="../ctrlProps/ctrlProp107.xml"/><Relationship Id="rId2" Type="http://schemas.openxmlformats.org/officeDocument/2006/relationships/drawing" Target="../drawings/drawing3.xml"/><Relationship Id="rId16" Type="http://schemas.openxmlformats.org/officeDocument/2006/relationships/ctrlProp" Target="../ctrlProps/ctrlProp85.xml"/><Relationship Id="rId20" Type="http://schemas.openxmlformats.org/officeDocument/2006/relationships/ctrlProp" Target="../ctrlProps/ctrlProp89.xml"/><Relationship Id="rId29" Type="http://schemas.openxmlformats.org/officeDocument/2006/relationships/ctrlProp" Target="../ctrlProps/ctrlProp98.xml"/><Relationship Id="rId1" Type="http://schemas.openxmlformats.org/officeDocument/2006/relationships/printerSettings" Target="../printerSettings/printerSettings3.bin"/><Relationship Id="rId6" Type="http://schemas.openxmlformats.org/officeDocument/2006/relationships/ctrlProp" Target="../ctrlProps/ctrlProp75.xml"/><Relationship Id="rId11" Type="http://schemas.openxmlformats.org/officeDocument/2006/relationships/ctrlProp" Target="../ctrlProps/ctrlProp80.xml"/><Relationship Id="rId24" Type="http://schemas.openxmlformats.org/officeDocument/2006/relationships/ctrlProp" Target="../ctrlProps/ctrlProp93.xml"/><Relationship Id="rId32" Type="http://schemas.openxmlformats.org/officeDocument/2006/relationships/ctrlProp" Target="../ctrlProps/ctrlProp101.xml"/><Relationship Id="rId37" Type="http://schemas.openxmlformats.org/officeDocument/2006/relationships/ctrlProp" Target="../ctrlProps/ctrlProp106.xml"/><Relationship Id="rId40" Type="http://schemas.openxmlformats.org/officeDocument/2006/relationships/ctrlProp" Target="../ctrlProps/ctrlProp109.xml"/><Relationship Id="rId5" Type="http://schemas.openxmlformats.org/officeDocument/2006/relationships/ctrlProp" Target="../ctrlProps/ctrlProp74.xml"/><Relationship Id="rId15" Type="http://schemas.openxmlformats.org/officeDocument/2006/relationships/ctrlProp" Target="../ctrlProps/ctrlProp84.xml"/><Relationship Id="rId23" Type="http://schemas.openxmlformats.org/officeDocument/2006/relationships/ctrlProp" Target="../ctrlProps/ctrlProp92.xml"/><Relationship Id="rId28" Type="http://schemas.openxmlformats.org/officeDocument/2006/relationships/ctrlProp" Target="../ctrlProps/ctrlProp97.xml"/><Relationship Id="rId36" Type="http://schemas.openxmlformats.org/officeDocument/2006/relationships/ctrlProp" Target="../ctrlProps/ctrlProp105.xml"/><Relationship Id="rId10" Type="http://schemas.openxmlformats.org/officeDocument/2006/relationships/ctrlProp" Target="../ctrlProps/ctrlProp79.xml"/><Relationship Id="rId19" Type="http://schemas.openxmlformats.org/officeDocument/2006/relationships/ctrlProp" Target="../ctrlProps/ctrlProp88.xml"/><Relationship Id="rId31" Type="http://schemas.openxmlformats.org/officeDocument/2006/relationships/ctrlProp" Target="../ctrlProps/ctrlProp100.xml"/><Relationship Id="rId4" Type="http://schemas.openxmlformats.org/officeDocument/2006/relationships/ctrlProp" Target="../ctrlProps/ctrlProp73.xml"/><Relationship Id="rId9" Type="http://schemas.openxmlformats.org/officeDocument/2006/relationships/ctrlProp" Target="../ctrlProps/ctrlProp78.xml"/><Relationship Id="rId14" Type="http://schemas.openxmlformats.org/officeDocument/2006/relationships/ctrlProp" Target="../ctrlProps/ctrlProp83.xml"/><Relationship Id="rId22" Type="http://schemas.openxmlformats.org/officeDocument/2006/relationships/ctrlProp" Target="../ctrlProps/ctrlProp91.xml"/><Relationship Id="rId27" Type="http://schemas.openxmlformats.org/officeDocument/2006/relationships/ctrlProp" Target="../ctrlProps/ctrlProp96.xml"/><Relationship Id="rId30" Type="http://schemas.openxmlformats.org/officeDocument/2006/relationships/ctrlProp" Target="../ctrlProps/ctrlProp99.xml"/><Relationship Id="rId35" Type="http://schemas.openxmlformats.org/officeDocument/2006/relationships/ctrlProp" Target="../ctrlProps/ctrlProp104.xml"/><Relationship Id="rId8" Type="http://schemas.openxmlformats.org/officeDocument/2006/relationships/ctrlProp" Target="../ctrlProps/ctrlProp77.xml"/><Relationship Id="rId3"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52"/>
  <sheetViews>
    <sheetView view="pageBreakPreview" zoomScale="70" zoomScaleNormal="100" zoomScaleSheetLayoutView="70" zoomScalePageLayoutView="70" workbookViewId="0">
      <selection activeCell="C7" sqref="C7:D7"/>
    </sheetView>
  </sheetViews>
  <sheetFormatPr defaultColWidth="9" defaultRowHeight="18.75"/>
  <cols>
    <col min="1" max="2" width="4.875" style="63" customWidth="1"/>
    <col min="3" max="3" width="4.25" style="63" customWidth="1"/>
    <col min="4" max="4" width="16.25" style="63" customWidth="1"/>
    <col min="5" max="5" width="7.5" style="63" customWidth="1"/>
    <col min="6" max="7" width="6.875" style="63" customWidth="1"/>
    <col min="8" max="8" width="1.75" style="63" customWidth="1"/>
    <col min="9" max="9" width="2.625" style="63" customWidth="1"/>
    <col min="10" max="10" width="4.375" style="63" customWidth="1"/>
    <col min="11" max="11" width="4.875" style="63" customWidth="1"/>
    <col min="12" max="12" width="8.625" style="63" customWidth="1"/>
    <col min="13" max="13" width="16.75" style="63" customWidth="1"/>
    <col min="14" max="14" width="19.5" style="63" customWidth="1"/>
    <col min="15" max="15" width="12.375" style="63" hidden="1" customWidth="1"/>
    <col min="16" max="16" width="102.125" style="63" hidden="1" customWidth="1"/>
    <col min="17" max="16384" width="9" style="63"/>
  </cols>
  <sheetData>
    <row r="1" spans="1:18" ht="25.5" customHeight="1">
      <c r="A1" s="887" t="s">
        <v>403</v>
      </c>
      <c r="B1" s="887"/>
      <c r="C1" s="887"/>
      <c r="D1" s="887"/>
      <c r="E1" s="887"/>
      <c r="F1" s="887"/>
      <c r="G1" s="887"/>
      <c r="H1" s="887"/>
      <c r="I1" s="887"/>
      <c r="J1" s="887"/>
      <c r="K1" s="887"/>
      <c r="L1" s="887"/>
      <c r="M1" s="887"/>
      <c r="N1" s="887"/>
      <c r="O1" s="62"/>
      <c r="P1" s="888"/>
      <c r="Q1" s="888"/>
    </row>
    <row r="2" spans="1:18" ht="19.5" customHeight="1">
      <c r="A2" s="889" t="s">
        <v>226</v>
      </c>
      <c r="B2" s="889"/>
      <c r="C2" s="890" t="e">
        <f>IF(総表!#REF!=総表!$O$3,総表!#REF!,IF(総表!#REF!=総表!#REF!,総表!#REF!,IF(総表!#REF!=総表!#REF!,総表!#REF!,IF(総表!#REF!=総表!#REF!,総表!#REF!,""))))</f>
        <v>#REF!</v>
      </c>
      <c r="D2" s="890"/>
      <c r="E2" s="890"/>
      <c r="F2" s="890"/>
      <c r="G2" s="890"/>
      <c r="H2" s="890"/>
      <c r="I2" s="890"/>
      <c r="J2" s="890"/>
      <c r="K2" s="890"/>
      <c r="L2" s="890"/>
      <c r="M2" s="890"/>
      <c r="N2" s="890"/>
      <c r="O2" s="64"/>
      <c r="P2" s="891"/>
      <c r="Q2" s="891"/>
    </row>
    <row r="3" spans="1:18" ht="19.5" customHeight="1">
      <c r="A3" s="889" t="s">
        <v>227</v>
      </c>
      <c r="B3" s="889"/>
      <c r="C3" s="890" t="e">
        <f>IF(総表!#REF!=総表!$O$3,総表!#REF!,IF(総表!#REF!=総表!#REF!,総表!#REF!,IF(総表!#REF!=総表!#REF!,総表!#REF!,IF(総表!#REF!=総表!#REF!,総表!#REF!,""))))</f>
        <v>#REF!</v>
      </c>
      <c r="D3" s="890"/>
      <c r="E3" s="890"/>
      <c r="F3" s="890"/>
      <c r="G3" s="890"/>
      <c r="H3" s="890"/>
      <c r="I3" s="890"/>
      <c r="J3" s="890"/>
      <c r="K3" s="890"/>
      <c r="L3" s="890"/>
      <c r="M3" s="890"/>
      <c r="N3" s="890"/>
      <c r="O3" s="64"/>
      <c r="P3" s="891"/>
      <c r="Q3" s="891"/>
    </row>
    <row r="4" spans="1:18" ht="7.5" customHeight="1">
      <c r="A4" s="65"/>
      <c r="B4" s="65"/>
      <c r="C4" s="65"/>
      <c r="D4" s="65"/>
      <c r="E4" s="65"/>
      <c r="F4" s="65"/>
      <c r="G4" s="65"/>
      <c r="H4" s="65"/>
      <c r="I4" s="65"/>
      <c r="J4" s="65"/>
      <c r="K4" s="65"/>
      <c r="L4" s="65"/>
      <c r="M4" s="65"/>
      <c r="N4" s="65"/>
      <c r="O4" s="65"/>
      <c r="P4" s="66"/>
    </row>
    <row r="5" spans="1:18" ht="21.75" customHeight="1">
      <c r="A5" s="67" t="s">
        <v>228</v>
      </c>
      <c r="B5" s="68"/>
      <c r="C5" s="68"/>
      <c r="D5" s="68"/>
      <c r="E5" s="68"/>
      <c r="F5" s="68"/>
      <c r="G5" s="68"/>
      <c r="H5" s="69"/>
      <c r="I5" s="70" t="s">
        <v>229</v>
      </c>
      <c r="J5" s="71"/>
      <c r="K5" s="71"/>
      <c r="L5" s="71"/>
      <c r="M5" s="71"/>
      <c r="N5" s="72"/>
      <c r="O5" s="73" t="s">
        <v>230</v>
      </c>
      <c r="P5" s="74" t="s">
        <v>231</v>
      </c>
    </row>
    <row r="6" spans="1:18" ht="18.75" customHeight="1">
      <c r="A6" s="75"/>
      <c r="B6" s="76" t="s">
        <v>232</v>
      </c>
      <c r="C6" s="76"/>
      <c r="D6" s="76"/>
      <c r="E6" s="76"/>
      <c r="F6" s="76"/>
      <c r="G6" s="76"/>
      <c r="H6" s="77"/>
      <c r="I6" s="78"/>
      <c r="J6" s="79" t="s">
        <v>233</v>
      </c>
      <c r="K6" s="79"/>
      <c r="L6" s="79"/>
      <c r="M6" s="79"/>
      <c r="N6" s="80"/>
      <c r="O6" s="63" t="s">
        <v>234</v>
      </c>
      <c r="P6" s="74" t="s">
        <v>235</v>
      </c>
    </row>
    <row r="7" spans="1:18" ht="18.75" customHeight="1">
      <c r="A7" s="78"/>
      <c r="B7" s="76" t="s">
        <v>236</v>
      </c>
      <c r="C7" s="79"/>
      <c r="D7" s="79"/>
      <c r="E7" s="79"/>
      <c r="F7" s="79"/>
      <c r="G7" s="79"/>
      <c r="H7" s="80"/>
      <c r="I7" s="78"/>
      <c r="J7" s="79"/>
      <c r="K7" s="79" t="s">
        <v>237</v>
      </c>
      <c r="L7" s="79"/>
      <c r="M7" s="79"/>
      <c r="N7" s="80"/>
      <c r="O7" s="63" t="s">
        <v>238</v>
      </c>
      <c r="P7" s="74" t="s">
        <v>239</v>
      </c>
    </row>
    <row r="8" spans="1:18" ht="18.75" customHeight="1">
      <c r="A8" s="78"/>
      <c r="B8" s="81" t="s">
        <v>240</v>
      </c>
      <c r="C8" s="82"/>
      <c r="D8" s="82"/>
      <c r="E8" s="82"/>
      <c r="F8" s="82"/>
      <c r="G8" s="82"/>
      <c r="H8" s="83"/>
      <c r="I8" s="84"/>
      <c r="J8" s="79"/>
      <c r="K8" s="81"/>
      <c r="L8" s="85" t="s">
        <v>241</v>
      </c>
      <c r="M8" s="85"/>
      <c r="N8" s="86"/>
      <c r="O8" s="63" t="s">
        <v>242</v>
      </c>
      <c r="P8" s="74" t="s">
        <v>243</v>
      </c>
    </row>
    <row r="9" spans="1:18" ht="18.75" customHeight="1">
      <c r="A9" s="78"/>
      <c r="B9" s="79"/>
      <c r="C9" s="866"/>
      <c r="D9" s="866"/>
      <c r="E9" s="87"/>
      <c r="F9" s="88"/>
      <c r="G9" s="88"/>
      <c r="H9" s="89"/>
      <c r="I9" s="78"/>
      <c r="J9" s="79"/>
      <c r="K9" s="90"/>
      <c r="L9" s="892" t="s">
        <v>244</v>
      </c>
      <c r="M9" s="892"/>
      <c r="N9" s="893"/>
      <c r="O9" s="63" t="s">
        <v>245</v>
      </c>
      <c r="P9" s="74" t="s">
        <v>246</v>
      </c>
    </row>
    <row r="10" spans="1:18" ht="18.75" customHeight="1">
      <c r="A10" s="78"/>
      <c r="B10" s="79"/>
      <c r="C10" s="866" t="s">
        <v>247</v>
      </c>
      <c r="D10" s="866"/>
      <c r="E10" s="88"/>
      <c r="F10" s="88"/>
      <c r="G10" s="88"/>
      <c r="H10" s="89"/>
      <c r="I10" s="78"/>
      <c r="J10" s="79"/>
      <c r="K10" s="79" t="s">
        <v>248</v>
      </c>
      <c r="L10" s="79"/>
      <c r="M10" s="91"/>
      <c r="N10" s="92"/>
      <c r="O10" s="63" t="s">
        <v>249</v>
      </c>
      <c r="P10" s="74" t="s">
        <v>250</v>
      </c>
    </row>
    <row r="11" spans="1:18" ht="18.75" customHeight="1">
      <c r="A11" s="78"/>
      <c r="B11" s="79"/>
      <c r="C11" s="866" t="s">
        <v>251</v>
      </c>
      <c r="D11" s="866"/>
      <c r="E11" s="88"/>
      <c r="F11" s="88"/>
      <c r="G11" s="88"/>
      <c r="H11" s="89"/>
      <c r="I11" s="78"/>
      <c r="K11" s="79"/>
      <c r="L11" s="884" t="s">
        <v>404</v>
      </c>
      <c r="M11" s="884"/>
      <c r="N11" s="885"/>
      <c r="O11" s="63" t="s">
        <v>252</v>
      </c>
      <c r="P11" s="74" t="s">
        <v>253</v>
      </c>
    </row>
    <row r="12" spans="1:18" ht="18.75" customHeight="1">
      <c r="A12" s="78"/>
      <c r="B12" s="79"/>
      <c r="C12" s="866" t="s">
        <v>327</v>
      </c>
      <c r="D12" s="866"/>
      <c r="E12" s="866"/>
      <c r="F12" s="88"/>
      <c r="G12" s="88"/>
      <c r="H12" s="89"/>
      <c r="I12" s="78"/>
      <c r="K12" s="79"/>
      <c r="L12" s="884" t="s">
        <v>254</v>
      </c>
      <c r="M12" s="884"/>
      <c r="N12" s="885"/>
      <c r="O12" s="63" t="s">
        <v>255</v>
      </c>
      <c r="P12" s="74" t="s">
        <v>256</v>
      </c>
    </row>
    <row r="13" spans="1:18" ht="18.75" customHeight="1">
      <c r="A13" s="78"/>
      <c r="B13" s="79"/>
      <c r="C13" s="866" t="s">
        <v>328</v>
      </c>
      <c r="D13" s="866"/>
      <c r="E13" s="866"/>
      <c r="F13" s="88"/>
      <c r="G13" s="88"/>
      <c r="H13" s="89"/>
      <c r="I13" s="78"/>
      <c r="K13" s="79"/>
      <c r="L13" s="884" t="s">
        <v>258</v>
      </c>
      <c r="M13" s="884"/>
      <c r="N13" s="885"/>
      <c r="O13" s="79"/>
      <c r="P13" s="74" t="s">
        <v>259</v>
      </c>
    </row>
    <row r="14" spans="1:18" ht="18.75" customHeight="1">
      <c r="A14" s="78"/>
      <c r="B14" s="79"/>
      <c r="C14" s="866" t="s">
        <v>257</v>
      </c>
      <c r="D14" s="866"/>
      <c r="E14" s="866"/>
      <c r="F14" s="88"/>
      <c r="G14" s="88"/>
      <c r="H14" s="89"/>
      <c r="I14" s="78"/>
      <c r="K14" s="79"/>
      <c r="L14" s="884" t="s">
        <v>261</v>
      </c>
      <c r="M14" s="884"/>
      <c r="N14" s="885"/>
      <c r="O14" s="79"/>
      <c r="P14" s="74" t="s">
        <v>262</v>
      </c>
    </row>
    <row r="15" spans="1:18" ht="18.75" customHeight="1">
      <c r="A15" s="78"/>
      <c r="B15" s="79"/>
      <c r="C15" s="866" t="s">
        <v>260</v>
      </c>
      <c r="D15" s="866"/>
      <c r="E15" s="87"/>
      <c r="F15" s="88"/>
      <c r="G15" s="88"/>
      <c r="H15" s="89"/>
      <c r="I15" s="78"/>
      <c r="K15" s="79"/>
      <c r="L15" s="884" t="s">
        <v>264</v>
      </c>
      <c r="M15" s="884"/>
      <c r="N15" s="885"/>
      <c r="O15" s="79"/>
      <c r="P15" s="74" t="s">
        <v>265</v>
      </c>
    </row>
    <row r="16" spans="1:18" ht="18.75" customHeight="1">
      <c r="A16" s="78"/>
      <c r="B16" s="79"/>
      <c r="C16" s="866" t="s">
        <v>266</v>
      </c>
      <c r="D16" s="866"/>
      <c r="E16" s="866"/>
      <c r="F16" s="88"/>
      <c r="G16" s="88"/>
      <c r="H16" s="89"/>
      <c r="I16" s="78"/>
      <c r="J16" s="79"/>
      <c r="K16" s="79"/>
      <c r="L16" s="884" t="s">
        <v>267</v>
      </c>
      <c r="M16" s="884"/>
      <c r="N16" s="885"/>
      <c r="O16" s="93"/>
      <c r="P16" s="74" t="s">
        <v>268</v>
      </c>
      <c r="Q16" s="79"/>
      <c r="R16" s="79"/>
    </row>
    <row r="17" spans="1:19" ht="18.75" customHeight="1">
      <c r="A17" s="78"/>
      <c r="B17" s="79"/>
      <c r="C17" s="866" t="s">
        <v>263</v>
      </c>
      <c r="D17" s="866"/>
      <c r="E17" s="866"/>
      <c r="F17" s="88"/>
      <c r="G17" s="88"/>
      <c r="H17" s="89"/>
      <c r="I17" s="78"/>
      <c r="J17" s="79"/>
      <c r="K17" s="866" t="s">
        <v>270</v>
      </c>
      <c r="L17" s="866"/>
      <c r="M17" s="866"/>
      <c r="N17" s="886"/>
      <c r="O17" s="93"/>
      <c r="P17" s="74" t="s">
        <v>271</v>
      </c>
    </row>
    <row r="18" spans="1:19" ht="18.75" customHeight="1">
      <c r="A18" s="78"/>
      <c r="B18" s="79"/>
      <c r="C18" s="866" t="s">
        <v>269</v>
      </c>
      <c r="D18" s="866"/>
      <c r="E18" s="866"/>
      <c r="F18" s="88"/>
      <c r="G18" s="88"/>
      <c r="H18" s="89"/>
      <c r="I18" s="78"/>
      <c r="K18" s="866" t="s">
        <v>273</v>
      </c>
      <c r="L18" s="866"/>
      <c r="M18" s="866"/>
      <c r="N18" s="886"/>
      <c r="O18" s="94"/>
      <c r="P18" s="74" t="s">
        <v>274</v>
      </c>
    </row>
    <row r="19" spans="1:19" ht="18.75" customHeight="1">
      <c r="A19" s="78"/>
      <c r="B19" s="79"/>
      <c r="C19" s="866" t="s">
        <v>272</v>
      </c>
      <c r="D19" s="866"/>
      <c r="E19" s="866"/>
      <c r="F19" s="88"/>
      <c r="G19" s="88"/>
      <c r="H19" s="89"/>
      <c r="I19" s="78"/>
      <c r="J19" s="883" t="s">
        <v>276</v>
      </c>
      <c r="K19" s="883"/>
      <c r="L19" s="883"/>
      <c r="N19" s="95"/>
      <c r="O19" s="96"/>
      <c r="P19" s="74" t="s">
        <v>277</v>
      </c>
      <c r="Q19" s="94"/>
      <c r="R19" s="94"/>
      <c r="S19" s="94"/>
    </row>
    <row r="20" spans="1:19" ht="18.75" customHeight="1">
      <c r="A20" s="78"/>
      <c r="B20" s="79"/>
      <c r="C20" s="866" t="s">
        <v>452</v>
      </c>
      <c r="D20" s="866"/>
      <c r="E20" s="866"/>
      <c r="F20" s="88"/>
      <c r="G20" s="88"/>
      <c r="H20" s="97"/>
      <c r="I20" s="78"/>
      <c r="J20" s="883" t="s">
        <v>279</v>
      </c>
      <c r="K20" s="883"/>
      <c r="L20" s="883"/>
      <c r="M20" s="79"/>
      <c r="N20" s="80"/>
      <c r="O20" s="96"/>
      <c r="P20" s="74" t="s">
        <v>280</v>
      </c>
    </row>
    <row r="21" spans="1:19" ht="18.75" customHeight="1">
      <c r="A21" s="78"/>
      <c r="B21" s="79"/>
      <c r="C21" s="866" t="s">
        <v>453</v>
      </c>
      <c r="D21" s="866"/>
      <c r="E21" s="866"/>
      <c r="F21" s="88"/>
      <c r="G21" s="88"/>
      <c r="H21" s="97"/>
      <c r="I21" s="78"/>
      <c r="J21" s="79"/>
      <c r="K21" s="96" t="s">
        <v>282</v>
      </c>
      <c r="L21" s="93"/>
      <c r="M21" s="93"/>
      <c r="N21" s="83"/>
      <c r="O21" s="96"/>
      <c r="P21" s="74" t="s">
        <v>283</v>
      </c>
    </row>
    <row r="22" spans="1:19" ht="18.75" customHeight="1">
      <c r="A22" s="78"/>
      <c r="B22" s="79"/>
      <c r="C22" s="866" t="s">
        <v>275</v>
      </c>
      <c r="D22" s="866"/>
      <c r="E22" s="866"/>
      <c r="F22" s="87"/>
      <c r="G22" s="87"/>
      <c r="H22" s="97"/>
      <c r="I22" s="78"/>
      <c r="J22" s="79"/>
      <c r="K22" s="79"/>
      <c r="L22" s="882"/>
      <c r="M22" s="882"/>
      <c r="N22" s="98"/>
      <c r="O22" s="96"/>
      <c r="P22" s="74" t="s">
        <v>284</v>
      </c>
    </row>
    <row r="23" spans="1:19" ht="18.75" customHeight="1">
      <c r="A23" s="78"/>
      <c r="B23" s="79"/>
      <c r="C23" s="866" t="s">
        <v>278</v>
      </c>
      <c r="D23" s="866"/>
      <c r="E23" s="866"/>
      <c r="F23" s="87"/>
      <c r="G23" s="87"/>
      <c r="H23" s="97"/>
      <c r="I23" s="78"/>
      <c r="J23" s="79"/>
      <c r="K23" s="79"/>
      <c r="L23" s="882"/>
      <c r="M23" s="882"/>
      <c r="N23" s="80"/>
      <c r="O23" s="96"/>
      <c r="P23" s="74" t="s">
        <v>285</v>
      </c>
    </row>
    <row r="24" spans="1:19" ht="18.75" hidden="1" customHeight="1">
      <c r="A24" s="78"/>
      <c r="B24" s="79"/>
      <c r="C24" s="866"/>
      <c r="D24" s="866"/>
      <c r="E24" s="866"/>
      <c r="F24" s="99"/>
      <c r="G24" s="99"/>
      <c r="H24" s="100"/>
      <c r="I24" s="78"/>
      <c r="J24" s="79"/>
      <c r="L24" s="882"/>
      <c r="M24" s="882"/>
      <c r="N24" s="95"/>
      <c r="O24" s="96"/>
      <c r="P24" s="74" t="s">
        <v>286</v>
      </c>
    </row>
    <row r="25" spans="1:19" ht="18.75" hidden="1" customHeight="1">
      <c r="A25" s="78"/>
      <c r="B25" s="79"/>
      <c r="C25" s="88"/>
      <c r="D25" s="99"/>
      <c r="E25" s="99"/>
      <c r="F25" s="99"/>
      <c r="G25" s="99"/>
      <c r="H25" s="100"/>
      <c r="I25" s="78"/>
      <c r="J25" s="79"/>
      <c r="K25" s="79"/>
      <c r="L25" s="882"/>
      <c r="M25" s="882"/>
      <c r="N25" s="98"/>
      <c r="O25" s="96"/>
      <c r="P25" s="74" t="s">
        <v>287</v>
      </c>
    </row>
    <row r="26" spans="1:19" ht="18.75" hidden="1" customHeight="1">
      <c r="A26" s="78"/>
      <c r="B26" s="79"/>
      <c r="C26" s="866"/>
      <c r="D26" s="866"/>
      <c r="E26" s="99"/>
      <c r="F26" s="99"/>
      <c r="G26" s="99"/>
      <c r="H26" s="100"/>
      <c r="I26" s="78"/>
      <c r="J26" s="79"/>
      <c r="K26" s="79"/>
      <c r="L26" s="882"/>
      <c r="M26" s="882"/>
      <c r="N26" s="80"/>
      <c r="O26" s="96"/>
      <c r="P26" s="74" t="s">
        <v>288</v>
      </c>
    </row>
    <row r="27" spans="1:19" ht="18.75" customHeight="1">
      <c r="A27" s="78"/>
      <c r="B27" s="79"/>
      <c r="C27" s="866" t="s">
        <v>281</v>
      </c>
      <c r="D27" s="866"/>
      <c r="E27" s="866"/>
      <c r="F27" s="99"/>
      <c r="G27" s="99"/>
      <c r="H27" s="100"/>
      <c r="I27" s="78"/>
      <c r="J27" s="79"/>
      <c r="L27" s="882"/>
      <c r="M27" s="882"/>
      <c r="N27" s="95"/>
      <c r="O27" s="93"/>
      <c r="P27" s="74" t="s">
        <v>289</v>
      </c>
    </row>
    <row r="28" spans="1:19" ht="21.75" customHeight="1">
      <c r="A28" s="101"/>
      <c r="B28" s="102"/>
      <c r="C28" s="866" t="s">
        <v>376</v>
      </c>
      <c r="D28" s="866"/>
      <c r="E28" s="866"/>
      <c r="F28" s="150"/>
      <c r="G28" s="150"/>
      <c r="H28" s="103"/>
      <c r="I28" s="101"/>
      <c r="J28" s="102"/>
      <c r="K28" s="104"/>
      <c r="L28" s="105"/>
      <c r="M28" s="105"/>
      <c r="N28" s="106"/>
    </row>
    <row r="29" spans="1:19" ht="21.75" customHeight="1">
      <c r="A29" s="67" t="s">
        <v>290</v>
      </c>
      <c r="B29" s="107"/>
      <c r="C29" s="108"/>
      <c r="D29" s="108"/>
      <c r="E29" s="108"/>
      <c r="F29" s="108"/>
      <c r="G29" s="108"/>
      <c r="H29" s="108"/>
      <c r="I29" s="71"/>
      <c r="J29" s="867"/>
      <c r="K29" s="867"/>
      <c r="L29" s="867"/>
      <c r="M29" s="867"/>
      <c r="N29" s="109"/>
    </row>
    <row r="30" spans="1:19" ht="14.25" hidden="1" customHeight="1">
      <c r="A30" s="110"/>
      <c r="B30" s="868" t="s">
        <v>291</v>
      </c>
      <c r="C30" s="868"/>
      <c r="D30" s="868"/>
      <c r="E30" s="868"/>
      <c r="F30" s="868"/>
      <c r="G30" s="868"/>
      <c r="H30" s="868"/>
      <c r="I30" s="79"/>
      <c r="J30" s="79"/>
      <c r="K30" s="93"/>
      <c r="L30" s="93"/>
      <c r="M30" s="93"/>
      <c r="N30" s="83"/>
    </row>
    <row r="31" spans="1:19" ht="18.75" customHeight="1">
      <c r="A31" s="78"/>
      <c r="B31" s="79"/>
      <c r="C31" s="79"/>
      <c r="D31" s="111" t="s">
        <v>292</v>
      </c>
      <c r="E31" s="869"/>
      <c r="F31" s="870"/>
      <c r="G31" s="870"/>
      <c r="H31" s="870"/>
      <c r="I31" s="112" t="s">
        <v>293</v>
      </c>
      <c r="J31" s="869" t="s">
        <v>294</v>
      </c>
      <c r="K31" s="871"/>
      <c r="L31" s="869"/>
      <c r="M31" s="871"/>
      <c r="N31" s="95"/>
    </row>
    <row r="32" spans="1:19" ht="18.75" hidden="1" customHeight="1">
      <c r="A32" s="84"/>
      <c r="B32" s="79"/>
      <c r="C32" s="79"/>
      <c r="D32" s="111" t="s">
        <v>295</v>
      </c>
      <c r="E32" s="863" t="s">
        <v>296</v>
      </c>
      <c r="F32" s="864"/>
      <c r="G32" s="864"/>
      <c r="H32" s="864"/>
      <c r="I32" s="864"/>
      <c r="J32" s="864"/>
      <c r="K32" s="864"/>
      <c r="L32" s="864"/>
      <c r="M32" s="865"/>
      <c r="N32" s="95"/>
    </row>
    <row r="33" spans="1:18" ht="61.5" customHeight="1">
      <c r="A33" s="84"/>
      <c r="B33" s="79"/>
      <c r="C33" s="79"/>
      <c r="D33" s="113" t="s">
        <v>297</v>
      </c>
      <c r="E33" s="872"/>
      <c r="F33" s="873"/>
      <c r="G33" s="873"/>
      <c r="H33" s="873"/>
      <c r="I33" s="873"/>
      <c r="J33" s="873"/>
      <c r="K33" s="873"/>
      <c r="L33" s="873"/>
      <c r="M33" s="874"/>
      <c r="N33" s="95"/>
    </row>
    <row r="34" spans="1:18" ht="21" hidden="1" customHeight="1">
      <c r="A34" s="78"/>
      <c r="B34" s="79" t="s">
        <v>298</v>
      </c>
      <c r="C34" s="79"/>
      <c r="D34" s="111" t="s">
        <v>292</v>
      </c>
      <c r="E34" s="869"/>
      <c r="F34" s="870"/>
      <c r="G34" s="870"/>
      <c r="H34" s="870"/>
      <c r="I34" s="112" t="s">
        <v>293</v>
      </c>
      <c r="J34" s="869" t="s">
        <v>294</v>
      </c>
      <c r="K34" s="871"/>
      <c r="L34" s="869"/>
      <c r="M34" s="871"/>
      <c r="N34" s="95"/>
    </row>
    <row r="35" spans="1:18" ht="18.75" hidden="1" customHeight="1">
      <c r="A35" s="78"/>
      <c r="C35" s="79"/>
      <c r="D35" s="111" t="s">
        <v>295</v>
      </c>
      <c r="E35" s="863" t="s">
        <v>296</v>
      </c>
      <c r="F35" s="864"/>
      <c r="G35" s="864"/>
      <c r="H35" s="864"/>
      <c r="I35" s="864"/>
      <c r="J35" s="864"/>
      <c r="K35" s="864"/>
      <c r="L35" s="864"/>
      <c r="M35" s="865"/>
      <c r="N35" s="95"/>
      <c r="P35" s="114"/>
    </row>
    <row r="36" spans="1:18" ht="37.5" hidden="1" customHeight="1">
      <c r="A36" s="84"/>
      <c r="B36" s="79"/>
      <c r="C36" s="79"/>
      <c r="D36" s="113" t="s">
        <v>297</v>
      </c>
      <c r="E36" s="872"/>
      <c r="F36" s="873"/>
      <c r="G36" s="873"/>
      <c r="H36" s="873"/>
      <c r="I36" s="873"/>
      <c r="J36" s="873"/>
      <c r="K36" s="873"/>
      <c r="L36" s="873"/>
      <c r="M36" s="874"/>
      <c r="N36" s="95"/>
      <c r="P36" s="115"/>
    </row>
    <row r="37" spans="1:18" ht="9.75" customHeight="1">
      <c r="A37" s="78"/>
      <c r="B37" s="79"/>
      <c r="C37" s="79"/>
      <c r="D37" s="79"/>
      <c r="E37" s="79"/>
      <c r="F37" s="79"/>
      <c r="G37" s="79"/>
      <c r="H37" s="79"/>
      <c r="I37" s="79"/>
      <c r="J37" s="114"/>
      <c r="K37" s="115"/>
      <c r="L37" s="79"/>
      <c r="M37" s="79"/>
      <c r="N37" s="95"/>
      <c r="P37" s="115"/>
    </row>
    <row r="38" spans="1:18" ht="18.75" customHeight="1">
      <c r="A38" s="78"/>
      <c r="B38" s="79"/>
      <c r="C38" s="79" t="s">
        <v>299</v>
      </c>
      <c r="D38" s="116"/>
      <c r="E38" s="116"/>
      <c r="F38" s="116"/>
      <c r="G38" s="116"/>
      <c r="H38" s="116"/>
      <c r="I38" s="79"/>
      <c r="J38" s="114"/>
      <c r="K38" s="114"/>
      <c r="L38" s="79"/>
      <c r="M38" s="79"/>
      <c r="N38" s="95"/>
      <c r="O38" s="114"/>
      <c r="P38" s="115"/>
    </row>
    <row r="39" spans="1:18" ht="18.75" customHeight="1">
      <c r="A39" s="78"/>
      <c r="B39" s="96"/>
      <c r="C39" s="79" t="s">
        <v>300</v>
      </c>
      <c r="D39" s="79"/>
      <c r="E39" s="79"/>
      <c r="F39" s="79"/>
      <c r="G39" s="79"/>
      <c r="H39" s="79"/>
      <c r="I39" s="79"/>
      <c r="J39" s="79"/>
      <c r="K39" s="116"/>
      <c r="L39" s="116"/>
      <c r="M39" s="116"/>
      <c r="N39" s="80"/>
      <c r="O39" s="114"/>
      <c r="P39" s="117"/>
      <c r="Q39" s="79"/>
      <c r="R39" s="79"/>
    </row>
    <row r="40" spans="1:18" ht="18.75" customHeight="1">
      <c r="A40" s="78"/>
      <c r="B40" s="79"/>
      <c r="C40" s="79" t="s">
        <v>301</v>
      </c>
      <c r="D40" s="79"/>
      <c r="E40" s="79"/>
      <c r="F40" s="79"/>
      <c r="G40" s="79"/>
      <c r="I40" s="878" t="s">
        <v>302</v>
      </c>
      <c r="J40" s="878"/>
      <c r="K40" s="879"/>
      <c r="L40" s="879"/>
      <c r="M40" s="79"/>
      <c r="N40" s="80"/>
      <c r="O40" s="118"/>
    </row>
    <row r="41" spans="1:18" ht="18.75" customHeight="1">
      <c r="A41" s="78"/>
      <c r="B41" s="79"/>
      <c r="C41" s="79" t="s">
        <v>303</v>
      </c>
      <c r="H41" s="79"/>
      <c r="I41" s="79"/>
      <c r="J41" s="79"/>
      <c r="K41" s="79"/>
      <c r="L41" s="79"/>
      <c r="M41" s="99"/>
      <c r="N41" s="119"/>
      <c r="O41" s="114"/>
    </row>
    <row r="42" spans="1:18" ht="18.75" customHeight="1">
      <c r="A42" s="78"/>
      <c r="C42" s="79" t="s">
        <v>304</v>
      </c>
      <c r="D42" s="79"/>
      <c r="H42" s="79"/>
      <c r="I42" s="120"/>
      <c r="J42" s="79"/>
      <c r="M42" s="79"/>
      <c r="N42" s="80"/>
      <c r="O42" s="117"/>
    </row>
    <row r="43" spans="1:18" ht="6.75" customHeight="1">
      <c r="A43" s="101"/>
      <c r="B43" s="102"/>
      <c r="C43" s="121"/>
      <c r="D43" s="121"/>
      <c r="E43" s="121"/>
      <c r="F43" s="121"/>
      <c r="G43" s="121"/>
      <c r="H43" s="121"/>
      <c r="I43" s="102"/>
      <c r="J43" s="102"/>
      <c r="K43" s="102"/>
      <c r="L43" s="122"/>
      <c r="M43" s="122"/>
      <c r="N43" s="123"/>
      <c r="O43" s="85"/>
      <c r="P43" s="124"/>
    </row>
    <row r="44" spans="1:18" ht="21.75" customHeight="1">
      <c r="A44" s="70" t="s">
        <v>305</v>
      </c>
      <c r="B44" s="71"/>
      <c r="C44" s="125"/>
      <c r="D44" s="125"/>
      <c r="E44" s="125"/>
      <c r="F44" s="125"/>
      <c r="G44" s="125"/>
      <c r="H44" s="125"/>
      <c r="I44" s="71"/>
      <c r="J44" s="71"/>
      <c r="K44" s="71"/>
      <c r="L44" s="71"/>
      <c r="M44" s="71"/>
      <c r="N44" s="72"/>
      <c r="O44" s="85"/>
    </row>
    <row r="45" spans="1:18" ht="22.5" customHeight="1">
      <c r="A45" s="78"/>
      <c r="B45" s="79" t="s">
        <v>306</v>
      </c>
      <c r="C45" s="79"/>
      <c r="D45" s="79" t="s">
        <v>307</v>
      </c>
      <c r="E45" s="880"/>
      <c r="F45" s="880"/>
      <c r="G45" s="880"/>
      <c r="H45" s="880"/>
      <c r="I45" s="880"/>
      <c r="J45" s="880"/>
      <c r="K45" s="880"/>
      <c r="L45" s="880"/>
      <c r="M45" s="880"/>
      <c r="N45" s="881"/>
      <c r="O45" s="85"/>
    </row>
    <row r="46" spans="1:18" ht="22.5" customHeight="1">
      <c r="A46" s="78"/>
      <c r="B46" s="79"/>
      <c r="C46" s="96"/>
      <c r="D46" s="93" t="s">
        <v>308</v>
      </c>
      <c r="E46" s="880"/>
      <c r="F46" s="880"/>
      <c r="G46" s="880"/>
      <c r="H46" s="880"/>
      <c r="I46" s="880"/>
      <c r="J46" s="880"/>
      <c r="K46" s="880"/>
      <c r="L46" s="880"/>
      <c r="M46" s="880"/>
      <c r="N46" s="881"/>
      <c r="O46" s="124"/>
    </row>
    <row r="47" spans="1:18" ht="22.5" customHeight="1">
      <c r="A47" s="78"/>
      <c r="B47" s="79"/>
      <c r="C47" s="79"/>
      <c r="E47" s="880"/>
      <c r="F47" s="880"/>
      <c r="G47" s="880"/>
      <c r="H47" s="880"/>
      <c r="I47" s="880"/>
      <c r="J47" s="880"/>
      <c r="K47" s="880"/>
      <c r="L47" s="880"/>
      <c r="M47" s="880"/>
      <c r="N47" s="881"/>
      <c r="O47" s="85"/>
    </row>
    <row r="48" spans="1:18" ht="7.5" customHeight="1">
      <c r="A48" s="101"/>
      <c r="B48" s="102"/>
      <c r="C48" s="102"/>
      <c r="D48" s="102"/>
      <c r="E48" s="126"/>
      <c r="F48" s="126"/>
      <c r="G48" s="126"/>
      <c r="H48" s="126"/>
      <c r="I48" s="102"/>
      <c r="J48" s="102"/>
      <c r="K48" s="102"/>
      <c r="L48" s="102"/>
      <c r="M48" s="102"/>
      <c r="N48" s="127"/>
      <c r="O48" s="85"/>
    </row>
    <row r="49" spans="1:15" ht="6.75" customHeight="1">
      <c r="A49" s="128"/>
      <c r="B49" s="128"/>
      <c r="C49" s="129"/>
      <c r="D49" s="129"/>
      <c r="E49" s="129"/>
      <c r="F49" s="129"/>
      <c r="G49" s="129"/>
      <c r="H49" s="129"/>
      <c r="I49" s="128"/>
      <c r="J49" s="128"/>
      <c r="K49" s="128"/>
      <c r="L49" s="128"/>
      <c r="M49" s="128"/>
      <c r="N49" s="128"/>
      <c r="O49" s="85"/>
    </row>
    <row r="50" spans="1:15" ht="21.75" customHeight="1">
      <c r="A50" s="70" t="s">
        <v>309</v>
      </c>
      <c r="B50" s="71"/>
      <c r="C50" s="125"/>
      <c r="D50" s="125"/>
      <c r="E50" s="125"/>
      <c r="F50" s="125"/>
      <c r="G50" s="125"/>
      <c r="H50" s="125"/>
      <c r="I50" s="71"/>
      <c r="J50" s="71"/>
      <c r="K50" s="71"/>
      <c r="L50" s="71"/>
      <c r="M50" s="71"/>
      <c r="N50" s="72"/>
      <c r="O50" s="79"/>
    </row>
    <row r="51" spans="1:15" ht="61.5" customHeight="1">
      <c r="A51" s="875"/>
      <c r="B51" s="876"/>
      <c r="C51" s="876"/>
      <c r="D51" s="876"/>
      <c r="E51" s="876"/>
      <c r="F51" s="876"/>
      <c r="G51" s="876"/>
      <c r="H51" s="876"/>
      <c r="I51" s="876"/>
      <c r="J51" s="876"/>
      <c r="K51" s="876"/>
      <c r="L51" s="876"/>
      <c r="M51" s="876"/>
      <c r="N51" s="877"/>
      <c r="O51" s="130"/>
    </row>
    <row r="52" spans="1:15" ht="15.75" customHeight="1">
      <c r="A52" s="76"/>
      <c r="B52" s="76"/>
      <c r="C52" s="131"/>
      <c r="D52" s="131"/>
      <c r="E52" s="131"/>
      <c r="F52" s="131"/>
      <c r="G52" s="131"/>
      <c r="H52" s="131"/>
      <c r="I52" s="130"/>
      <c r="J52" s="130"/>
      <c r="K52" s="76"/>
      <c r="L52" s="130"/>
      <c r="M52" s="132" t="s">
        <v>310</v>
      </c>
      <c r="N52" s="271" t="e">
        <f>総表!#REF!</f>
        <v>#REF!</v>
      </c>
    </row>
  </sheetData>
  <mergeCells count="61">
    <mergeCell ref="L12:N12"/>
    <mergeCell ref="A1:N1"/>
    <mergeCell ref="P1:Q1"/>
    <mergeCell ref="A2:B2"/>
    <mergeCell ref="C2:N2"/>
    <mergeCell ref="P2:Q3"/>
    <mergeCell ref="A3:B3"/>
    <mergeCell ref="C3:N3"/>
    <mergeCell ref="C9:D9"/>
    <mergeCell ref="L9:N9"/>
    <mergeCell ref="C10:D10"/>
    <mergeCell ref="C11:D11"/>
    <mergeCell ref="L11:N11"/>
    <mergeCell ref="C12:E12"/>
    <mergeCell ref="C17:E17"/>
    <mergeCell ref="C18:E18"/>
    <mergeCell ref="K18:N18"/>
    <mergeCell ref="C15:D15"/>
    <mergeCell ref="C14:E14"/>
    <mergeCell ref="K17:N17"/>
    <mergeCell ref="C13:E13"/>
    <mergeCell ref="L13:N13"/>
    <mergeCell ref="L14:N14"/>
    <mergeCell ref="L15:N15"/>
    <mergeCell ref="C16:E16"/>
    <mergeCell ref="L16:N16"/>
    <mergeCell ref="C19:E19"/>
    <mergeCell ref="J19:L19"/>
    <mergeCell ref="C20:E20"/>
    <mergeCell ref="J20:L20"/>
    <mergeCell ref="C21:E21"/>
    <mergeCell ref="L22:M22"/>
    <mergeCell ref="C27:E27"/>
    <mergeCell ref="L27:M27"/>
    <mergeCell ref="L25:M25"/>
    <mergeCell ref="C26:D26"/>
    <mergeCell ref="L26:M26"/>
    <mergeCell ref="C24:E24"/>
    <mergeCell ref="L23:M23"/>
    <mergeCell ref="L24:M24"/>
    <mergeCell ref="C23:E23"/>
    <mergeCell ref="C22:E22"/>
    <mergeCell ref="A51:N51"/>
    <mergeCell ref="E36:M36"/>
    <mergeCell ref="I40:J40"/>
    <mergeCell ref="K40:L40"/>
    <mergeCell ref="E45:N45"/>
    <mergeCell ref="E46:N46"/>
    <mergeCell ref="E47:N47"/>
    <mergeCell ref="E35:M35"/>
    <mergeCell ref="C28:E28"/>
    <mergeCell ref="J29:M29"/>
    <mergeCell ref="B30:H30"/>
    <mergeCell ref="E31:H31"/>
    <mergeCell ref="J31:K31"/>
    <mergeCell ref="L31:M31"/>
    <mergeCell ref="E32:M32"/>
    <mergeCell ref="E33:M33"/>
    <mergeCell ref="E34:H34"/>
    <mergeCell ref="J34:K34"/>
    <mergeCell ref="L34:M34"/>
  </mergeCells>
  <phoneticPr fontId="38"/>
  <dataValidations count="2">
    <dataValidation type="list" allowBlank="1" showInputMessage="1" showErrorMessage="1" sqref="E45:N47" xr:uid="{00000000-0002-0000-0000-000000000000}">
      <formula1>不適合理由</formula1>
    </dataValidation>
    <dataValidation type="list" allowBlank="1" showInputMessage="1" showErrorMessage="1" sqref="L22:M27" xr:uid="{00000000-0002-0000-0000-000001000000}">
      <formula1>$O$6:$O$12</formula1>
    </dataValidation>
  </dataValidations>
  <printOptions horizontalCentered="1"/>
  <pageMargins left="0.78740157480314965" right="0.19685039370078741" top="0.59055118110236227" bottom="0.35433070866141736" header="0.39370078740157483" footer="0.31496062992125984"/>
  <pageSetup paperSize="9" scale="75" orientation="portrait" r:id="rId1"/>
  <headerFooter>
    <oddHeader>&amp;R&amp;"ＭＳ ゴシック,標準"&amp;12【劇映画】</oddHeader>
  </headerFooter>
  <colBreaks count="1" manualBreakCount="1">
    <brk id="1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41985" r:id="rId4" name="Check Box 1">
              <controlPr defaultSize="0" autoFill="0" autoLine="0" autoPict="0" altText="">
                <anchor moveWithCells="1">
                  <from>
                    <xdr:col>10</xdr:col>
                    <xdr:colOff>142875</xdr:colOff>
                    <xdr:row>7</xdr:row>
                    <xdr:rowOff>190500</xdr:rowOff>
                  </from>
                  <to>
                    <xdr:col>11</xdr:col>
                    <xdr:colOff>66675</xdr:colOff>
                    <xdr:row>9</xdr:row>
                    <xdr:rowOff>28575</xdr:rowOff>
                  </to>
                </anchor>
              </controlPr>
            </control>
          </mc:Choice>
        </mc:AlternateContent>
        <mc:AlternateContent xmlns:mc="http://schemas.openxmlformats.org/markup-compatibility/2006">
          <mc:Choice Requires="x14">
            <control shapeId="41986" r:id="rId5" name="Check Box 2">
              <controlPr defaultSize="0" autoFill="0" autoLine="0" autoPict="0" altText="">
                <anchor moveWithCells="1">
                  <from>
                    <xdr:col>10</xdr:col>
                    <xdr:colOff>142875</xdr:colOff>
                    <xdr:row>6</xdr:row>
                    <xdr:rowOff>209550</xdr:rowOff>
                  </from>
                  <to>
                    <xdr:col>11</xdr:col>
                    <xdr:colOff>57150</xdr:colOff>
                    <xdr:row>8</xdr:row>
                    <xdr:rowOff>19050</xdr:rowOff>
                  </to>
                </anchor>
              </controlPr>
            </control>
          </mc:Choice>
        </mc:AlternateContent>
        <mc:AlternateContent xmlns:mc="http://schemas.openxmlformats.org/markup-compatibility/2006">
          <mc:Choice Requires="x14">
            <control shapeId="41987" r:id="rId6" name="Check Box 3">
              <controlPr defaultSize="0" autoFill="0" autoLine="0" autoPict="0">
                <anchor moveWithCells="1">
                  <from>
                    <xdr:col>1</xdr:col>
                    <xdr:colOff>152400</xdr:colOff>
                    <xdr:row>15</xdr:row>
                    <xdr:rowOff>200025</xdr:rowOff>
                  </from>
                  <to>
                    <xdr:col>2</xdr:col>
                    <xdr:colOff>85725</xdr:colOff>
                    <xdr:row>17</xdr:row>
                    <xdr:rowOff>19050</xdr:rowOff>
                  </to>
                </anchor>
              </controlPr>
            </control>
          </mc:Choice>
        </mc:AlternateContent>
        <mc:AlternateContent xmlns:mc="http://schemas.openxmlformats.org/markup-compatibility/2006">
          <mc:Choice Requires="x14">
            <control shapeId="41988" r:id="rId7" name="Check Box 4">
              <controlPr defaultSize="0" autoFill="0" autoLine="0" autoPict="0" altText="">
                <anchor moveWithCells="1" sizeWithCells="1">
                  <from>
                    <xdr:col>0</xdr:col>
                    <xdr:colOff>114300</xdr:colOff>
                    <xdr:row>5</xdr:row>
                    <xdr:rowOff>228600</xdr:rowOff>
                  </from>
                  <to>
                    <xdr:col>1</xdr:col>
                    <xdr:colOff>38100</xdr:colOff>
                    <xdr:row>7</xdr:row>
                    <xdr:rowOff>28575</xdr:rowOff>
                  </to>
                </anchor>
              </controlPr>
            </control>
          </mc:Choice>
        </mc:AlternateContent>
        <mc:AlternateContent xmlns:mc="http://schemas.openxmlformats.org/markup-compatibility/2006">
          <mc:Choice Requires="x14">
            <control shapeId="41989" r:id="rId8" name="Check Box 5">
              <controlPr defaultSize="0" autoFill="0" autoLine="0" autoPict="0" altText="">
                <anchor moveWithCells="1" sizeWithCells="1">
                  <from>
                    <xdr:col>0</xdr:col>
                    <xdr:colOff>114300</xdr:colOff>
                    <xdr:row>4</xdr:row>
                    <xdr:rowOff>238125</xdr:rowOff>
                  </from>
                  <to>
                    <xdr:col>1</xdr:col>
                    <xdr:colOff>38100</xdr:colOff>
                    <xdr:row>6</xdr:row>
                    <xdr:rowOff>47625</xdr:rowOff>
                  </to>
                </anchor>
              </controlPr>
            </control>
          </mc:Choice>
        </mc:AlternateContent>
        <mc:AlternateContent xmlns:mc="http://schemas.openxmlformats.org/markup-compatibility/2006">
          <mc:Choice Requires="x14">
            <control shapeId="41990" r:id="rId9" name="Check Box 6">
              <controlPr defaultSize="0" autoFill="0" autoLine="0" autoPict="0">
                <anchor moveWithCells="1" sizeWithCells="1">
                  <from>
                    <xdr:col>2</xdr:col>
                    <xdr:colOff>104775</xdr:colOff>
                    <xdr:row>44</xdr:row>
                    <xdr:rowOff>38100</xdr:rowOff>
                  </from>
                  <to>
                    <xdr:col>3</xdr:col>
                    <xdr:colOff>85725</xdr:colOff>
                    <xdr:row>45</xdr:row>
                    <xdr:rowOff>0</xdr:rowOff>
                  </to>
                </anchor>
              </controlPr>
            </control>
          </mc:Choice>
        </mc:AlternateContent>
        <mc:AlternateContent xmlns:mc="http://schemas.openxmlformats.org/markup-compatibility/2006">
          <mc:Choice Requires="x14">
            <control shapeId="41991" r:id="rId10" name="Check Box 7">
              <controlPr defaultSize="0" autoFill="0" autoLine="0" autoPict="0" altText="">
                <anchor moveWithCells="1" sizeWithCells="1">
                  <from>
                    <xdr:col>9</xdr:col>
                    <xdr:colOff>38100</xdr:colOff>
                    <xdr:row>4</xdr:row>
                    <xdr:rowOff>257175</xdr:rowOff>
                  </from>
                  <to>
                    <xdr:col>9</xdr:col>
                    <xdr:colOff>323850</xdr:colOff>
                    <xdr:row>6</xdr:row>
                    <xdr:rowOff>28575</xdr:rowOff>
                  </to>
                </anchor>
              </controlPr>
            </control>
          </mc:Choice>
        </mc:AlternateContent>
        <mc:AlternateContent xmlns:mc="http://schemas.openxmlformats.org/markup-compatibility/2006">
          <mc:Choice Requires="x14">
            <control shapeId="41992" r:id="rId11" name="Check Box 8">
              <controlPr defaultSize="0" autoFill="0" autoLine="0" autoPict="0" altText="">
                <anchor moveWithCells="1" sizeWithCells="1">
                  <from>
                    <xdr:col>9</xdr:col>
                    <xdr:colOff>123825</xdr:colOff>
                    <xdr:row>5</xdr:row>
                    <xdr:rowOff>209550</xdr:rowOff>
                  </from>
                  <to>
                    <xdr:col>10</xdr:col>
                    <xdr:colOff>85725</xdr:colOff>
                    <xdr:row>7</xdr:row>
                    <xdr:rowOff>47625</xdr:rowOff>
                  </to>
                </anchor>
              </controlPr>
            </control>
          </mc:Choice>
        </mc:AlternateContent>
        <mc:AlternateContent xmlns:mc="http://schemas.openxmlformats.org/markup-compatibility/2006">
          <mc:Choice Requires="x14">
            <control shapeId="41997" r:id="rId12" name="Check Box 13">
              <controlPr defaultSize="0" autoFill="0" autoLine="0" autoPict="0">
                <anchor moveWithCells="1" sizeWithCells="1">
                  <from>
                    <xdr:col>2</xdr:col>
                    <xdr:colOff>9525</xdr:colOff>
                    <xdr:row>37</xdr:row>
                    <xdr:rowOff>209550</xdr:rowOff>
                  </from>
                  <to>
                    <xdr:col>2</xdr:col>
                    <xdr:colOff>314325</xdr:colOff>
                    <xdr:row>39</xdr:row>
                    <xdr:rowOff>19050</xdr:rowOff>
                  </to>
                </anchor>
              </controlPr>
            </control>
          </mc:Choice>
        </mc:AlternateContent>
        <mc:AlternateContent xmlns:mc="http://schemas.openxmlformats.org/markup-compatibility/2006">
          <mc:Choice Requires="x14">
            <control shapeId="41998" r:id="rId13" name="Check Box 14">
              <controlPr defaultSize="0" autoFill="0" autoLine="0" autoPict="0">
                <anchor moveWithCells="1" sizeWithCells="1">
                  <from>
                    <xdr:col>2</xdr:col>
                    <xdr:colOff>9525</xdr:colOff>
                    <xdr:row>40</xdr:row>
                    <xdr:rowOff>219075</xdr:rowOff>
                  </from>
                  <to>
                    <xdr:col>2</xdr:col>
                    <xdr:colOff>314325</xdr:colOff>
                    <xdr:row>42</xdr:row>
                    <xdr:rowOff>28575</xdr:rowOff>
                  </to>
                </anchor>
              </controlPr>
            </control>
          </mc:Choice>
        </mc:AlternateContent>
        <mc:AlternateContent xmlns:mc="http://schemas.openxmlformats.org/markup-compatibility/2006">
          <mc:Choice Requires="x14">
            <control shapeId="41999" r:id="rId14" name="Check Box 15">
              <controlPr defaultSize="0" autoFill="0" autoLine="0" autoPict="0">
                <anchor moveWithCells="1" sizeWithCells="1">
                  <from>
                    <xdr:col>2</xdr:col>
                    <xdr:colOff>295275</xdr:colOff>
                    <xdr:row>38</xdr:row>
                    <xdr:rowOff>219075</xdr:rowOff>
                  </from>
                  <to>
                    <xdr:col>3</xdr:col>
                    <xdr:colOff>276225</xdr:colOff>
                    <xdr:row>40</xdr:row>
                    <xdr:rowOff>28575</xdr:rowOff>
                  </to>
                </anchor>
              </controlPr>
            </control>
          </mc:Choice>
        </mc:AlternateContent>
        <mc:AlternateContent xmlns:mc="http://schemas.openxmlformats.org/markup-compatibility/2006">
          <mc:Choice Requires="x14">
            <control shapeId="42000" r:id="rId15" name="Check Box 16">
              <controlPr defaultSize="0" autoFill="0" autoLine="0" autoPict="0">
                <anchor moveWithCells="1" sizeWithCells="1">
                  <from>
                    <xdr:col>2</xdr:col>
                    <xdr:colOff>295275</xdr:colOff>
                    <xdr:row>39</xdr:row>
                    <xdr:rowOff>219075</xdr:rowOff>
                  </from>
                  <to>
                    <xdr:col>3</xdr:col>
                    <xdr:colOff>285750</xdr:colOff>
                    <xdr:row>41</xdr:row>
                    <xdr:rowOff>28575</xdr:rowOff>
                  </to>
                </anchor>
              </controlPr>
            </control>
          </mc:Choice>
        </mc:AlternateContent>
        <mc:AlternateContent xmlns:mc="http://schemas.openxmlformats.org/markup-compatibility/2006">
          <mc:Choice Requires="x14">
            <control shapeId="42002" r:id="rId16" name="Check Box 18">
              <controlPr defaultSize="0" autoFill="0" autoLine="0" autoPict="0">
                <anchor moveWithCells="1" sizeWithCells="1">
                  <from>
                    <xdr:col>1</xdr:col>
                    <xdr:colOff>152400</xdr:colOff>
                    <xdr:row>13</xdr:row>
                    <xdr:rowOff>209550</xdr:rowOff>
                  </from>
                  <to>
                    <xdr:col>2</xdr:col>
                    <xdr:colOff>95250</xdr:colOff>
                    <xdr:row>15</xdr:row>
                    <xdr:rowOff>19050</xdr:rowOff>
                  </to>
                </anchor>
              </controlPr>
            </control>
          </mc:Choice>
        </mc:AlternateContent>
        <mc:AlternateContent xmlns:mc="http://schemas.openxmlformats.org/markup-compatibility/2006">
          <mc:Choice Requires="x14">
            <control shapeId="42003" r:id="rId17" name="Check Box 19">
              <controlPr defaultSize="0" autoFill="0" autoLine="0" autoPict="0">
                <anchor moveWithCells="1" sizeWithCells="1">
                  <from>
                    <xdr:col>1</xdr:col>
                    <xdr:colOff>152400</xdr:colOff>
                    <xdr:row>10</xdr:row>
                    <xdr:rowOff>209550</xdr:rowOff>
                  </from>
                  <to>
                    <xdr:col>2</xdr:col>
                    <xdr:colOff>85725</xdr:colOff>
                    <xdr:row>12</xdr:row>
                    <xdr:rowOff>0</xdr:rowOff>
                  </to>
                </anchor>
              </controlPr>
            </control>
          </mc:Choice>
        </mc:AlternateContent>
        <mc:AlternateContent xmlns:mc="http://schemas.openxmlformats.org/markup-compatibility/2006">
          <mc:Choice Requires="x14">
            <control shapeId="42004" r:id="rId18" name="Check Box 20">
              <controlPr defaultSize="0" autoFill="0" autoLine="0" autoPict="0">
                <anchor moveWithCells="1" sizeWithCells="1">
                  <from>
                    <xdr:col>1</xdr:col>
                    <xdr:colOff>152400</xdr:colOff>
                    <xdr:row>11</xdr:row>
                    <xdr:rowOff>200025</xdr:rowOff>
                  </from>
                  <to>
                    <xdr:col>2</xdr:col>
                    <xdr:colOff>85725</xdr:colOff>
                    <xdr:row>13</xdr:row>
                    <xdr:rowOff>19050</xdr:rowOff>
                  </to>
                </anchor>
              </controlPr>
            </control>
          </mc:Choice>
        </mc:AlternateContent>
        <mc:AlternateContent xmlns:mc="http://schemas.openxmlformats.org/markup-compatibility/2006">
          <mc:Choice Requires="x14">
            <control shapeId="42005" r:id="rId19" name="Check Box 21">
              <controlPr defaultSize="0" autoFill="0" autoLine="0" autoPict="0">
                <anchor moveWithCells="1" sizeWithCells="1">
                  <from>
                    <xdr:col>1</xdr:col>
                    <xdr:colOff>152400</xdr:colOff>
                    <xdr:row>12</xdr:row>
                    <xdr:rowOff>209550</xdr:rowOff>
                  </from>
                  <to>
                    <xdr:col>2</xdr:col>
                    <xdr:colOff>85725</xdr:colOff>
                    <xdr:row>14</xdr:row>
                    <xdr:rowOff>38100</xdr:rowOff>
                  </to>
                </anchor>
              </controlPr>
            </control>
          </mc:Choice>
        </mc:AlternateContent>
        <mc:AlternateContent xmlns:mc="http://schemas.openxmlformats.org/markup-compatibility/2006">
          <mc:Choice Requires="x14">
            <control shapeId="42006" r:id="rId20" name="Check Box 22">
              <controlPr defaultSize="0" autoFill="0" autoLine="0" autoPict="0">
                <anchor moveWithCells="1" sizeWithCells="1">
                  <from>
                    <xdr:col>1</xdr:col>
                    <xdr:colOff>152400</xdr:colOff>
                    <xdr:row>9</xdr:row>
                    <xdr:rowOff>228600</xdr:rowOff>
                  </from>
                  <to>
                    <xdr:col>2</xdr:col>
                    <xdr:colOff>85725</xdr:colOff>
                    <xdr:row>11</xdr:row>
                    <xdr:rowOff>19050</xdr:rowOff>
                  </to>
                </anchor>
              </controlPr>
            </control>
          </mc:Choice>
        </mc:AlternateContent>
        <mc:AlternateContent xmlns:mc="http://schemas.openxmlformats.org/markup-compatibility/2006">
          <mc:Choice Requires="x14">
            <control shapeId="42007" r:id="rId21" name="Check Box 23">
              <controlPr defaultSize="0" autoFill="0" autoLine="0" autoPict="0">
                <anchor moveWithCells="1" sizeWithCells="1">
                  <from>
                    <xdr:col>1</xdr:col>
                    <xdr:colOff>152400</xdr:colOff>
                    <xdr:row>8</xdr:row>
                    <xdr:rowOff>228600</xdr:rowOff>
                  </from>
                  <to>
                    <xdr:col>2</xdr:col>
                    <xdr:colOff>85725</xdr:colOff>
                    <xdr:row>10</xdr:row>
                    <xdr:rowOff>28575</xdr:rowOff>
                  </to>
                </anchor>
              </controlPr>
            </control>
          </mc:Choice>
        </mc:AlternateContent>
        <mc:AlternateContent xmlns:mc="http://schemas.openxmlformats.org/markup-compatibility/2006">
          <mc:Choice Requires="x14">
            <control shapeId="42008" r:id="rId22" name="Check Box 24">
              <controlPr defaultSize="0" autoFill="0" autoLine="0" autoPict="0">
                <anchor moveWithCells="1" sizeWithCells="1">
                  <from>
                    <xdr:col>9</xdr:col>
                    <xdr:colOff>123825</xdr:colOff>
                    <xdr:row>8</xdr:row>
                    <xdr:rowOff>219075</xdr:rowOff>
                  </from>
                  <to>
                    <xdr:col>10</xdr:col>
                    <xdr:colOff>104775</xdr:colOff>
                    <xdr:row>10</xdr:row>
                    <xdr:rowOff>19050</xdr:rowOff>
                  </to>
                </anchor>
              </controlPr>
            </control>
          </mc:Choice>
        </mc:AlternateContent>
        <mc:AlternateContent xmlns:mc="http://schemas.openxmlformats.org/markup-compatibility/2006">
          <mc:Choice Requires="x14">
            <control shapeId="42012" r:id="rId23" name="Check Box 28">
              <controlPr defaultSize="0" autoFill="0" autoLine="0" autoPict="0" altText="">
                <anchor moveWithCells="1" sizeWithCells="1">
                  <from>
                    <xdr:col>9</xdr:col>
                    <xdr:colOff>38100</xdr:colOff>
                    <xdr:row>17</xdr:row>
                    <xdr:rowOff>219075</xdr:rowOff>
                  </from>
                  <to>
                    <xdr:col>9</xdr:col>
                    <xdr:colOff>323850</xdr:colOff>
                    <xdr:row>19</xdr:row>
                    <xdr:rowOff>28575</xdr:rowOff>
                  </to>
                </anchor>
              </controlPr>
            </control>
          </mc:Choice>
        </mc:AlternateContent>
        <mc:AlternateContent xmlns:mc="http://schemas.openxmlformats.org/markup-compatibility/2006">
          <mc:Choice Requires="x14">
            <control shapeId="42013" r:id="rId24" name="Check Box 29">
              <controlPr defaultSize="0" autoFill="0" autoLine="0" autoPict="0" altText="">
                <anchor moveWithCells="1" sizeWithCells="1">
                  <from>
                    <xdr:col>9</xdr:col>
                    <xdr:colOff>38100</xdr:colOff>
                    <xdr:row>18</xdr:row>
                    <xdr:rowOff>219075</xdr:rowOff>
                  </from>
                  <to>
                    <xdr:col>9</xdr:col>
                    <xdr:colOff>323850</xdr:colOff>
                    <xdr:row>20</xdr:row>
                    <xdr:rowOff>28575</xdr:rowOff>
                  </to>
                </anchor>
              </controlPr>
            </control>
          </mc:Choice>
        </mc:AlternateContent>
        <mc:AlternateContent xmlns:mc="http://schemas.openxmlformats.org/markup-compatibility/2006">
          <mc:Choice Requires="x14">
            <control shapeId="42014" r:id="rId25" name="Check Box 30">
              <controlPr defaultSize="0" autoFill="0" autoLine="0" autoPict="0">
                <anchor moveWithCells="1" sizeWithCells="1">
                  <from>
                    <xdr:col>9</xdr:col>
                    <xdr:colOff>123825</xdr:colOff>
                    <xdr:row>15</xdr:row>
                    <xdr:rowOff>219075</xdr:rowOff>
                  </from>
                  <to>
                    <xdr:col>10</xdr:col>
                    <xdr:colOff>104775</xdr:colOff>
                    <xdr:row>17</xdr:row>
                    <xdr:rowOff>19050</xdr:rowOff>
                  </to>
                </anchor>
              </controlPr>
            </control>
          </mc:Choice>
        </mc:AlternateContent>
        <mc:AlternateContent xmlns:mc="http://schemas.openxmlformats.org/markup-compatibility/2006">
          <mc:Choice Requires="x14">
            <control shapeId="42016" r:id="rId26" name="Check Box 32">
              <controlPr defaultSize="0" autoFill="0" autoLine="0" autoPict="0">
                <anchor moveWithCells="1" sizeWithCells="1">
                  <from>
                    <xdr:col>1</xdr:col>
                    <xdr:colOff>152400</xdr:colOff>
                    <xdr:row>18</xdr:row>
                    <xdr:rowOff>219075</xdr:rowOff>
                  </from>
                  <to>
                    <xdr:col>2</xdr:col>
                    <xdr:colOff>95250</xdr:colOff>
                    <xdr:row>20</xdr:row>
                    <xdr:rowOff>19050</xdr:rowOff>
                  </to>
                </anchor>
              </controlPr>
            </control>
          </mc:Choice>
        </mc:AlternateContent>
        <mc:AlternateContent xmlns:mc="http://schemas.openxmlformats.org/markup-compatibility/2006">
          <mc:Choice Requires="x14">
            <control shapeId="42017" r:id="rId27" name="Check Box 33">
              <controlPr defaultSize="0" autoFill="0" autoLine="0" autoPict="0">
                <anchor moveWithCells="1" sizeWithCells="1">
                  <from>
                    <xdr:col>1</xdr:col>
                    <xdr:colOff>152400</xdr:colOff>
                    <xdr:row>16</xdr:row>
                    <xdr:rowOff>209550</xdr:rowOff>
                  </from>
                  <to>
                    <xdr:col>2</xdr:col>
                    <xdr:colOff>85725</xdr:colOff>
                    <xdr:row>18</xdr:row>
                    <xdr:rowOff>38100</xdr:rowOff>
                  </to>
                </anchor>
              </controlPr>
            </control>
          </mc:Choice>
        </mc:AlternateContent>
        <mc:AlternateContent xmlns:mc="http://schemas.openxmlformats.org/markup-compatibility/2006">
          <mc:Choice Requires="x14">
            <control shapeId="42018" r:id="rId28" name="Check Box 34">
              <controlPr defaultSize="0" autoFill="0" autoLine="0" autoPict="0">
                <anchor moveWithCells="1" sizeWithCells="1">
                  <from>
                    <xdr:col>1</xdr:col>
                    <xdr:colOff>152400</xdr:colOff>
                    <xdr:row>14</xdr:row>
                    <xdr:rowOff>209550</xdr:rowOff>
                  </from>
                  <to>
                    <xdr:col>2</xdr:col>
                    <xdr:colOff>95250</xdr:colOff>
                    <xdr:row>16</xdr:row>
                    <xdr:rowOff>19050</xdr:rowOff>
                  </to>
                </anchor>
              </controlPr>
            </control>
          </mc:Choice>
        </mc:AlternateContent>
        <mc:AlternateContent xmlns:mc="http://schemas.openxmlformats.org/markup-compatibility/2006">
          <mc:Choice Requires="x14">
            <control shapeId="42019" r:id="rId29" name="Check Box 35">
              <controlPr defaultSize="0" autoFill="0" autoLine="0" autoPict="0">
                <anchor moveWithCells="1" sizeWithCells="1">
                  <from>
                    <xdr:col>1</xdr:col>
                    <xdr:colOff>152400</xdr:colOff>
                    <xdr:row>15</xdr:row>
                    <xdr:rowOff>209550</xdr:rowOff>
                  </from>
                  <to>
                    <xdr:col>2</xdr:col>
                    <xdr:colOff>95250</xdr:colOff>
                    <xdr:row>17</xdr:row>
                    <xdr:rowOff>19050</xdr:rowOff>
                  </to>
                </anchor>
              </controlPr>
            </control>
          </mc:Choice>
        </mc:AlternateContent>
        <mc:AlternateContent xmlns:mc="http://schemas.openxmlformats.org/markup-compatibility/2006">
          <mc:Choice Requires="x14">
            <control shapeId="42020" r:id="rId30" name="Check Box 36">
              <controlPr defaultSize="0" autoFill="0" autoLine="0" autoPict="0">
                <anchor moveWithCells="1" sizeWithCells="1">
                  <from>
                    <xdr:col>1</xdr:col>
                    <xdr:colOff>152400</xdr:colOff>
                    <xdr:row>19</xdr:row>
                    <xdr:rowOff>219075</xdr:rowOff>
                  </from>
                  <to>
                    <xdr:col>2</xdr:col>
                    <xdr:colOff>95250</xdr:colOff>
                    <xdr:row>21</xdr:row>
                    <xdr:rowOff>19050</xdr:rowOff>
                  </to>
                </anchor>
              </controlPr>
            </control>
          </mc:Choice>
        </mc:AlternateContent>
        <mc:AlternateContent xmlns:mc="http://schemas.openxmlformats.org/markup-compatibility/2006">
          <mc:Choice Requires="x14">
            <control shapeId="42021" r:id="rId31" name="Check Box 37">
              <controlPr defaultSize="0" autoFill="0" autoLine="0" autoPict="0">
                <anchor moveWithCells="1" sizeWithCells="1">
                  <from>
                    <xdr:col>1</xdr:col>
                    <xdr:colOff>47625</xdr:colOff>
                    <xdr:row>20</xdr:row>
                    <xdr:rowOff>219075</xdr:rowOff>
                  </from>
                  <to>
                    <xdr:col>1</xdr:col>
                    <xdr:colOff>361950</xdr:colOff>
                    <xdr:row>22</xdr:row>
                    <xdr:rowOff>19050</xdr:rowOff>
                  </to>
                </anchor>
              </controlPr>
            </control>
          </mc:Choice>
        </mc:AlternateContent>
        <mc:AlternateContent xmlns:mc="http://schemas.openxmlformats.org/markup-compatibility/2006">
          <mc:Choice Requires="x14">
            <control shapeId="42022" r:id="rId32" name="Check Box 38">
              <controlPr defaultSize="0" autoFill="0" autoLine="0" autoPict="0">
                <anchor moveWithCells="1" sizeWithCells="1">
                  <from>
                    <xdr:col>1</xdr:col>
                    <xdr:colOff>47625</xdr:colOff>
                    <xdr:row>21</xdr:row>
                    <xdr:rowOff>219075</xdr:rowOff>
                  </from>
                  <to>
                    <xdr:col>1</xdr:col>
                    <xdr:colOff>361950</xdr:colOff>
                    <xdr:row>23</xdr:row>
                    <xdr:rowOff>19050</xdr:rowOff>
                  </to>
                </anchor>
              </controlPr>
            </control>
          </mc:Choice>
        </mc:AlternateContent>
        <mc:AlternateContent xmlns:mc="http://schemas.openxmlformats.org/markup-compatibility/2006">
          <mc:Choice Requires="x14">
            <control shapeId="42024" r:id="rId33" name="Check Box 40">
              <controlPr defaultSize="0" autoFill="0" autoLine="0" autoPict="0" altText="">
                <anchor moveWithCells="1">
                  <from>
                    <xdr:col>10</xdr:col>
                    <xdr:colOff>142875</xdr:colOff>
                    <xdr:row>7</xdr:row>
                    <xdr:rowOff>190500</xdr:rowOff>
                  </from>
                  <to>
                    <xdr:col>11</xdr:col>
                    <xdr:colOff>66675</xdr:colOff>
                    <xdr:row>9</xdr:row>
                    <xdr:rowOff>28575</xdr:rowOff>
                  </to>
                </anchor>
              </controlPr>
            </control>
          </mc:Choice>
        </mc:AlternateContent>
        <mc:AlternateContent xmlns:mc="http://schemas.openxmlformats.org/markup-compatibility/2006">
          <mc:Choice Requires="x14">
            <control shapeId="42025" r:id="rId34" name="Check Box 41">
              <controlPr defaultSize="0" autoFill="0" autoLine="0" autoPict="0">
                <anchor moveWithCells="1" sizeWithCells="1">
                  <from>
                    <xdr:col>0</xdr:col>
                    <xdr:colOff>95250</xdr:colOff>
                    <xdr:row>44</xdr:row>
                    <xdr:rowOff>38100</xdr:rowOff>
                  </from>
                  <to>
                    <xdr:col>1</xdr:col>
                    <xdr:colOff>38100</xdr:colOff>
                    <xdr:row>45</xdr:row>
                    <xdr:rowOff>0</xdr:rowOff>
                  </to>
                </anchor>
              </controlPr>
            </control>
          </mc:Choice>
        </mc:AlternateContent>
        <mc:AlternateContent xmlns:mc="http://schemas.openxmlformats.org/markup-compatibility/2006">
          <mc:Choice Requires="x14">
            <control shapeId="42028" r:id="rId35" name="Check Box 44">
              <controlPr defaultSize="0" autoFill="0" autoLine="0" autoPict="0">
                <anchor moveWithCells="1" sizeWithCells="1">
                  <from>
                    <xdr:col>1</xdr:col>
                    <xdr:colOff>152400</xdr:colOff>
                    <xdr:row>17</xdr:row>
                    <xdr:rowOff>209550</xdr:rowOff>
                  </from>
                  <to>
                    <xdr:col>2</xdr:col>
                    <xdr:colOff>95250</xdr:colOff>
                    <xdr:row>19</xdr:row>
                    <xdr:rowOff>28575</xdr:rowOff>
                  </to>
                </anchor>
              </controlPr>
            </control>
          </mc:Choice>
        </mc:AlternateContent>
        <mc:AlternateContent xmlns:mc="http://schemas.openxmlformats.org/markup-compatibility/2006">
          <mc:Choice Requires="x14">
            <control shapeId="42032" r:id="rId36" name="Check Box 48">
              <controlPr defaultSize="0" autoFill="0" autoLine="0" autoPict="0">
                <anchor moveWithCells="1" sizeWithCells="1">
                  <from>
                    <xdr:col>1</xdr:col>
                    <xdr:colOff>152400</xdr:colOff>
                    <xdr:row>15</xdr:row>
                    <xdr:rowOff>209550</xdr:rowOff>
                  </from>
                  <to>
                    <xdr:col>2</xdr:col>
                    <xdr:colOff>95250</xdr:colOff>
                    <xdr:row>17</xdr:row>
                    <xdr:rowOff>19050</xdr:rowOff>
                  </to>
                </anchor>
              </controlPr>
            </control>
          </mc:Choice>
        </mc:AlternateContent>
        <mc:AlternateContent xmlns:mc="http://schemas.openxmlformats.org/markup-compatibility/2006">
          <mc:Choice Requires="x14">
            <control shapeId="42033" r:id="rId37" name="Check Box 49">
              <controlPr defaultSize="0" autoFill="0" autoLine="0" autoPict="0">
                <anchor moveWithCells="1" sizeWithCells="1">
                  <from>
                    <xdr:col>1</xdr:col>
                    <xdr:colOff>152400</xdr:colOff>
                    <xdr:row>14</xdr:row>
                    <xdr:rowOff>209550</xdr:rowOff>
                  </from>
                  <to>
                    <xdr:col>2</xdr:col>
                    <xdr:colOff>95250</xdr:colOff>
                    <xdr:row>16</xdr:row>
                    <xdr:rowOff>19050</xdr:rowOff>
                  </to>
                </anchor>
              </controlPr>
            </control>
          </mc:Choice>
        </mc:AlternateContent>
        <mc:AlternateContent xmlns:mc="http://schemas.openxmlformats.org/markup-compatibility/2006">
          <mc:Choice Requires="x14">
            <control shapeId="42034" r:id="rId38" name="Check Box 50">
              <controlPr defaultSize="0" autoFill="0" autoLine="0" autoPict="0">
                <anchor moveWithCells="1" sizeWithCells="1">
                  <from>
                    <xdr:col>1</xdr:col>
                    <xdr:colOff>47625</xdr:colOff>
                    <xdr:row>26</xdr:row>
                    <xdr:rowOff>219075</xdr:rowOff>
                  </from>
                  <to>
                    <xdr:col>1</xdr:col>
                    <xdr:colOff>361950</xdr:colOff>
                    <xdr:row>27</xdr:row>
                    <xdr:rowOff>238125</xdr:rowOff>
                  </to>
                </anchor>
              </controlPr>
            </control>
          </mc:Choice>
        </mc:AlternateContent>
        <mc:AlternateContent xmlns:mc="http://schemas.openxmlformats.org/markup-compatibility/2006">
          <mc:Choice Requires="x14">
            <control shapeId="42035" r:id="rId39" name="Check Box 51">
              <controlPr defaultSize="0" autoFill="0" autoLine="0" autoPict="0">
                <anchor moveWithCells="1" sizeWithCells="1">
                  <from>
                    <xdr:col>1</xdr:col>
                    <xdr:colOff>47625</xdr:colOff>
                    <xdr:row>22</xdr:row>
                    <xdr:rowOff>219075</xdr:rowOff>
                  </from>
                  <to>
                    <xdr:col>1</xdr:col>
                    <xdr:colOff>361950</xdr:colOff>
                    <xdr:row>27</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50"/>
  <sheetViews>
    <sheetView view="pageBreakPreview" zoomScale="80" zoomScaleNormal="100" zoomScaleSheetLayoutView="80" zoomScalePageLayoutView="70" workbookViewId="0">
      <selection activeCell="P4" sqref="O1:P1048576"/>
    </sheetView>
  </sheetViews>
  <sheetFormatPr defaultColWidth="9" defaultRowHeight="18.75"/>
  <cols>
    <col min="1" max="2" width="4.875" style="63" customWidth="1"/>
    <col min="3" max="3" width="4.25" style="63" customWidth="1"/>
    <col min="4" max="4" width="16.25" style="63" customWidth="1"/>
    <col min="5" max="5" width="7.5" style="63" customWidth="1"/>
    <col min="6" max="7" width="6.875" style="63" customWidth="1"/>
    <col min="8" max="8" width="1.75" style="63" customWidth="1"/>
    <col min="9" max="9" width="2.625" style="63" customWidth="1"/>
    <col min="10" max="10" width="4.375" style="63" customWidth="1"/>
    <col min="11" max="11" width="4.875" style="63" customWidth="1"/>
    <col min="12" max="12" width="8.625" style="63" customWidth="1"/>
    <col min="13" max="13" width="16.75" style="63" customWidth="1"/>
    <col min="14" max="14" width="19.5" style="63" customWidth="1"/>
    <col min="15" max="15" width="12.375" style="63" hidden="1" customWidth="1"/>
    <col min="16" max="16" width="102.125" style="63" hidden="1" customWidth="1"/>
    <col min="17" max="16384" width="9" style="63"/>
  </cols>
  <sheetData>
    <row r="1" spans="1:18" ht="25.5" customHeight="1">
      <c r="A1" s="887" t="s">
        <v>403</v>
      </c>
      <c r="B1" s="887"/>
      <c r="C1" s="887"/>
      <c r="D1" s="887"/>
      <c r="E1" s="887"/>
      <c r="F1" s="887"/>
      <c r="G1" s="887"/>
      <c r="H1" s="887"/>
      <c r="I1" s="887"/>
      <c r="J1" s="887"/>
      <c r="K1" s="887"/>
      <c r="L1" s="887"/>
      <c r="M1" s="887"/>
      <c r="N1" s="887"/>
      <c r="O1" s="62"/>
      <c r="P1" s="888"/>
      <c r="Q1" s="888"/>
    </row>
    <row r="2" spans="1:18" ht="19.5" customHeight="1">
      <c r="A2" s="889" t="s">
        <v>226</v>
      </c>
      <c r="B2" s="889"/>
      <c r="C2" s="890" t="e">
        <f>IF(総表!#REF!=総表!#REF!,総表!#REF!,IF(総表!#REF!=総表!#REF!,総表!#REF!,IF(総表!#REF!=総表!#REF!,総表!#REF!,"")))</f>
        <v>#REF!</v>
      </c>
      <c r="D2" s="890"/>
      <c r="E2" s="890"/>
      <c r="F2" s="890"/>
      <c r="G2" s="890"/>
      <c r="H2" s="890"/>
      <c r="I2" s="890"/>
      <c r="J2" s="890"/>
      <c r="K2" s="890"/>
      <c r="L2" s="890"/>
      <c r="M2" s="890"/>
      <c r="N2" s="890"/>
      <c r="O2" s="64"/>
      <c r="P2" s="891"/>
      <c r="Q2" s="891"/>
    </row>
    <row r="3" spans="1:18" ht="19.5" customHeight="1">
      <c r="A3" s="889" t="s">
        <v>227</v>
      </c>
      <c r="B3" s="889"/>
      <c r="C3" s="890" t="e">
        <f>IF(総表!#REF!=総表!#REF!,総表!#REF!,IF(総表!#REF!=総表!#REF!,総表!#REF!,IF(総表!#REF!=総表!#REF!,総表!#REF!,"")))</f>
        <v>#REF!</v>
      </c>
      <c r="D3" s="890"/>
      <c r="E3" s="890"/>
      <c r="F3" s="890"/>
      <c r="G3" s="890"/>
      <c r="H3" s="890"/>
      <c r="I3" s="890"/>
      <c r="J3" s="890"/>
      <c r="K3" s="890"/>
      <c r="L3" s="890"/>
      <c r="M3" s="890"/>
      <c r="N3" s="890"/>
      <c r="O3" s="64"/>
      <c r="P3" s="891"/>
      <c r="Q3" s="891"/>
    </row>
    <row r="4" spans="1:18" ht="7.5" customHeight="1">
      <c r="A4" s="65"/>
      <c r="B4" s="65"/>
      <c r="C4" s="65"/>
      <c r="D4" s="65"/>
      <c r="E4" s="65"/>
      <c r="F4" s="65"/>
      <c r="G4" s="65"/>
      <c r="H4" s="65"/>
      <c r="I4" s="65"/>
      <c r="J4" s="65"/>
      <c r="K4" s="65"/>
      <c r="L4" s="65"/>
      <c r="M4" s="65"/>
      <c r="N4" s="65"/>
      <c r="O4" s="65"/>
      <c r="P4" s="66"/>
    </row>
    <row r="5" spans="1:18" ht="21.75" customHeight="1">
      <c r="A5" s="67" t="s">
        <v>228</v>
      </c>
      <c r="B5" s="68"/>
      <c r="C5" s="68"/>
      <c r="D5" s="68"/>
      <c r="E5" s="68"/>
      <c r="F5" s="68"/>
      <c r="G5" s="68"/>
      <c r="H5" s="69"/>
      <c r="I5" s="70" t="s">
        <v>324</v>
      </c>
      <c r="J5" s="71"/>
      <c r="K5" s="71"/>
      <c r="L5" s="71"/>
      <c r="M5" s="71"/>
      <c r="N5" s="72"/>
      <c r="O5" s="73" t="s">
        <v>230</v>
      </c>
      <c r="P5" s="74" t="s">
        <v>231</v>
      </c>
    </row>
    <row r="6" spans="1:18" ht="18.75" customHeight="1">
      <c r="A6" s="75"/>
      <c r="B6" s="76" t="s">
        <v>232</v>
      </c>
      <c r="C6" s="76"/>
      <c r="D6" s="76"/>
      <c r="E6" s="76"/>
      <c r="F6" s="76"/>
      <c r="G6" s="76"/>
      <c r="H6" s="77"/>
      <c r="I6" s="78"/>
      <c r="J6" s="79" t="s">
        <v>233</v>
      </c>
      <c r="K6" s="79"/>
      <c r="L6" s="79"/>
      <c r="M6" s="79"/>
      <c r="N6" s="80"/>
      <c r="O6" s="63" t="s">
        <v>234</v>
      </c>
      <c r="P6" s="74" t="s">
        <v>235</v>
      </c>
    </row>
    <row r="7" spans="1:18" ht="18.75" customHeight="1">
      <c r="A7" s="78"/>
      <c r="B7" s="76" t="s">
        <v>236</v>
      </c>
      <c r="C7" s="79"/>
      <c r="D7" s="79"/>
      <c r="E7" s="79"/>
      <c r="F7" s="79"/>
      <c r="G7" s="79"/>
      <c r="H7" s="80"/>
      <c r="I7" s="78"/>
      <c r="J7" s="79"/>
      <c r="K7" s="79" t="s">
        <v>237</v>
      </c>
      <c r="L7" s="79"/>
      <c r="M7" s="79"/>
      <c r="N7" s="80"/>
      <c r="O7" s="63" t="s">
        <v>238</v>
      </c>
      <c r="P7" s="74" t="s">
        <v>239</v>
      </c>
    </row>
    <row r="8" spans="1:18" ht="18.75" customHeight="1">
      <c r="A8" s="78"/>
      <c r="B8" s="81" t="s">
        <v>240</v>
      </c>
      <c r="C8" s="82"/>
      <c r="D8" s="82"/>
      <c r="E8" s="82"/>
      <c r="F8" s="82"/>
      <c r="G8" s="82"/>
      <c r="H8" s="83"/>
      <c r="I8" s="84"/>
      <c r="J8" s="79"/>
      <c r="K8" s="81"/>
      <c r="L8" s="85" t="s">
        <v>241</v>
      </c>
      <c r="M8" s="85"/>
      <c r="N8" s="86"/>
      <c r="O8" s="63" t="s">
        <v>242</v>
      </c>
      <c r="P8" s="74" t="s">
        <v>243</v>
      </c>
    </row>
    <row r="9" spans="1:18" ht="18.75" customHeight="1">
      <c r="A9" s="78"/>
      <c r="B9" s="79"/>
      <c r="C9" s="866" t="s">
        <v>247</v>
      </c>
      <c r="D9" s="866"/>
      <c r="E9" s="87"/>
      <c r="F9" s="88"/>
      <c r="G9" s="88"/>
      <c r="H9" s="89"/>
      <c r="I9" s="78"/>
      <c r="J9" s="79"/>
      <c r="K9" s="90"/>
      <c r="L9" s="892" t="s">
        <v>244</v>
      </c>
      <c r="M9" s="892"/>
      <c r="N9" s="893"/>
      <c r="O9" s="63" t="s">
        <v>245</v>
      </c>
      <c r="P9" s="74" t="s">
        <v>246</v>
      </c>
    </row>
    <row r="10" spans="1:18" ht="18.75" customHeight="1">
      <c r="A10" s="78"/>
      <c r="B10" s="79"/>
      <c r="C10" s="866" t="s">
        <v>251</v>
      </c>
      <c r="D10" s="866"/>
      <c r="E10" s="88"/>
      <c r="F10" s="88"/>
      <c r="G10" s="88"/>
      <c r="H10" s="89"/>
      <c r="I10" s="78"/>
      <c r="J10" s="79"/>
      <c r="K10" s="79" t="s">
        <v>248</v>
      </c>
      <c r="L10" s="79"/>
      <c r="M10" s="91"/>
      <c r="N10" s="92"/>
      <c r="O10" s="63" t="s">
        <v>249</v>
      </c>
      <c r="P10" s="74" t="s">
        <v>250</v>
      </c>
    </row>
    <row r="11" spans="1:18" ht="18.75" customHeight="1">
      <c r="A11" s="78"/>
      <c r="B11" s="79"/>
      <c r="C11" s="866" t="s">
        <v>329</v>
      </c>
      <c r="D11" s="866"/>
      <c r="E11" s="866"/>
      <c r="F11" s="88"/>
      <c r="G11" s="88"/>
      <c r="H11" s="89"/>
      <c r="I11" s="78"/>
      <c r="K11" s="79"/>
      <c r="L11" s="884" t="s">
        <v>404</v>
      </c>
      <c r="M11" s="884"/>
      <c r="N11" s="885"/>
      <c r="O11" s="63" t="s">
        <v>252</v>
      </c>
      <c r="P11" s="74" t="s">
        <v>253</v>
      </c>
    </row>
    <row r="12" spans="1:18" ht="18.75" customHeight="1">
      <c r="A12" s="78"/>
      <c r="B12" s="79"/>
      <c r="C12" s="866" t="s">
        <v>329</v>
      </c>
      <c r="D12" s="866"/>
      <c r="E12" s="866"/>
      <c r="F12" s="88"/>
      <c r="G12" s="88"/>
      <c r="H12" s="89"/>
      <c r="I12" s="78"/>
      <c r="K12" s="79"/>
      <c r="L12" s="884" t="s">
        <v>254</v>
      </c>
      <c r="M12" s="884"/>
      <c r="N12" s="885"/>
      <c r="O12" s="63" t="s">
        <v>255</v>
      </c>
      <c r="P12" s="74" t="s">
        <v>256</v>
      </c>
    </row>
    <row r="13" spans="1:18" ht="18.75" customHeight="1">
      <c r="A13" s="78"/>
      <c r="B13" s="79"/>
      <c r="C13" s="866" t="s">
        <v>257</v>
      </c>
      <c r="D13" s="866"/>
      <c r="E13" s="866"/>
      <c r="F13" s="88"/>
      <c r="G13" s="88"/>
      <c r="H13" s="89"/>
      <c r="I13" s="78"/>
      <c r="K13" s="79"/>
      <c r="L13" s="884" t="s">
        <v>258</v>
      </c>
      <c r="M13" s="884"/>
      <c r="N13" s="885"/>
      <c r="O13" s="79"/>
      <c r="P13" s="74" t="s">
        <v>259</v>
      </c>
    </row>
    <row r="14" spans="1:18" ht="18.75" customHeight="1">
      <c r="A14" s="78"/>
      <c r="B14" s="79"/>
      <c r="C14" s="866" t="s">
        <v>260</v>
      </c>
      <c r="D14" s="866"/>
      <c r="E14" s="866"/>
      <c r="F14" s="88"/>
      <c r="G14" s="88"/>
      <c r="H14" s="89"/>
      <c r="I14" s="78"/>
      <c r="K14" s="79"/>
      <c r="L14" s="884" t="s">
        <v>311</v>
      </c>
      <c r="M14" s="884"/>
      <c r="N14" s="885"/>
      <c r="O14" s="79"/>
      <c r="P14" s="74" t="s">
        <v>262</v>
      </c>
    </row>
    <row r="15" spans="1:18" ht="18.75" customHeight="1">
      <c r="A15" s="78"/>
      <c r="B15" s="79"/>
      <c r="C15" s="866" t="s">
        <v>266</v>
      </c>
      <c r="D15" s="866"/>
      <c r="E15" s="87"/>
      <c r="F15" s="88"/>
      <c r="G15" s="88"/>
      <c r="H15" s="89"/>
      <c r="I15" s="78"/>
      <c r="K15" s="79"/>
      <c r="L15" s="884" t="s">
        <v>312</v>
      </c>
      <c r="M15" s="884"/>
      <c r="N15" s="885"/>
      <c r="O15" s="79"/>
      <c r="P15" s="74" t="s">
        <v>265</v>
      </c>
    </row>
    <row r="16" spans="1:18" ht="18.75" customHeight="1">
      <c r="A16" s="78"/>
      <c r="B16" s="79"/>
      <c r="C16" s="866" t="s">
        <v>269</v>
      </c>
      <c r="D16" s="866"/>
      <c r="E16" s="866"/>
      <c r="F16" s="88"/>
      <c r="G16" s="88"/>
      <c r="H16" s="89"/>
      <c r="I16" s="78"/>
      <c r="J16" s="79"/>
      <c r="K16" s="79"/>
      <c r="L16" s="884" t="s">
        <v>267</v>
      </c>
      <c r="M16" s="884"/>
      <c r="N16" s="885"/>
      <c r="O16" s="93"/>
      <c r="P16" s="74" t="s">
        <v>268</v>
      </c>
      <c r="Q16" s="79"/>
      <c r="R16" s="79"/>
    </row>
    <row r="17" spans="1:19" ht="18.75" customHeight="1">
      <c r="A17" s="78"/>
      <c r="B17" s="79"/>
      <c r="C17" s="866" t="s">
        <v>272</v>
      </c>
      <c r="D17" s="866"/>
      <c r="E17" s="866"/>
      <c r="F17" s="88"/>
      <c r="G17" s="88"/>
      <c r="H17" s="89"/>
      <c r="I17" s="78"/>
      <c r="J17" s="79"/>
      <c r="K17" s="866" t="s">
        <v>270</v>
      </c>
      <c r="L17" s="866"/>
      <c r="M17" s="866"/>
      <c r="N17" s="886"/>
      <c r="O17" s="93"/>
      <c r="P17" s="74" t="s">
        <v>271</v>
      </c>
    </row>
    <row r="18" spans="1:19" ht="18.75" customHeight="1">
      <c r="A18" s="78"/>
      <c r="B18" s="79"/>
      <c r="C18" s="866" t="s">
        <v>454</v>
      </c>
      <c r="D18" s="866"/>
      <c r="E18" s="866"/>
      <c r="F18" s="87"/>
      <c r="G18" s="88"/>
      <c r="H18" s="89"/>
      <c r="I18" s="78"/>
      <c r="K18" s="866" t="s">
        <v>273</v>
      </c>
      <c r="L18" s="866"/>
      <c r="M18" s="866"/>
      <c r="N18" s="886"/>
      <c r="O18" s="94"/>
      <c r="P18" s="74" t="s">
        <v>274</v>
      </c>
    </row>
    <row r="19" spans="1:19" ht="18.75" customHeight="1">
      <c r="A19" s="78"/>
      <c r="B19" s="79"/>
      <c r="C19" s="866" t="s">
        <v>275</v>
      </c>
      <c r="D19" s="866"/>
      <c r="E19" s="866"/>
      <c r="F19" s="866"/>
      <c r="G19" s="87"/>
      <c r="H19" s="89"/>
      <c r="I19" s="78"/>
      <c r="J19" s="883" t="s">
        <v>276</v>
      </c>
      <c r="K19" s="883"/>
      <c r="L19" s="883"/>
      <c r="N19" s="95"/>
      <c r="O19" s="96"/>
      <c r="P19" s="74" t="s">
        <v>277</v>
      </c>
      <c r="Q19" s="94"/>
      <c r="R19" s="94"/>
      <c r="S19" s="94"/>
    </row>
    <row r="20" spans="1:19" ht="18.75" customHeight="1">
      <c r="A20" s="78"/>
      <c r="B20" s="79"/>
      <c r="C20" s="866" t="s">
        <v>313</v>
      </c>
      <c r="D20" s="866"/>
      <c r="E20" s="866"/>
      <c r="F20" s="866"/>
      <c r="G20" s="866"/>
      <c r="H20" s="97"/>
      <c r="I20" s="78"/>
      <c r="J20" s="883" t="s">
        <v>279</v>
      </c>
      <c r="K20" s="883"/>
      <c r="L20" s="883"/>
      <c r="M20" s="79"/>
      <c r="N20" s="80"/>
      <c r="O20" s="96"/>
      <c r="P20" s="74" t="s">
        <v>280</v>
      </c>
    </row>
    <row r="21" spans="1:19" ht="18.75" customHeight="1">
      <c r="A21" s="78"/>
      <c r="B21" s="79"/>
      <c r="C21" s="866" t="s">
        <v>281</v>
      </c>
      <c r="D21" s="866"/>
      <c r="E21" s="866"/>
      <c r="F21" s="866"/>
      <c r="G21" s="866"/>
      <c r="H21" s="97"/>
      <c r="I21" s="78"/>
      <c r="J21" s="79"/>
      <c r="K21" s="96" t="s">
        <v>282</v>
      </c>
      <c r="L21" s="93"/>
      <c r="M21" s="93"/>
      <c r="N21" s="83"/>
      <c r="O21" s="96"/>
      <c r="P21" s="74" t="s">
        <v>283</v>
      </c>
    </row>
    <row r="22" spans="1:19" ht="18.75" customHeight="1">
      <c r="A22" s="78"/>
      <c r="B22" s="79"/>
      <c r="C22" s="866" t="s">
        <v>314</v>
      </c>
      <c r="D22" s="866"/>
      <c r="E22" s="866"/>
      <c r="H22" s="97"/>
      <c r="I22" s="78"/>
      <c r="J22" s="79"/>
      <c r="K22" s="79"/>
      <c r="L22" s="882"/>
      <c r="M22" s="882"/>
      <c r="N22" s="98"/>
      <c r="O22" s="96"/>
      <c r="P22" s="74" t="s">
        <v>284</v>
      </c>
    </row>
    <row r="23" spans="1:19" ht="18.75" customHeight="1">
      <c r="A23" s="78"/>
      <c r="B23" s="79"/>
      <c r="C23" s="866" t="s">
        <v>488</v>
      </c>
      <c r="D23" s="866"/>
      <c r="E23" s="866"/>
      <c r="F23" s="88"/>
      <c r="G23" s="88"/>
      <c r="H23" s="97"/>
      <c r="I23" s="78"/>
      <c r="J23" s="79"/>
      <c r="K23" s="79"/>
      <c r="L23" s="882"/>
      <c r="M23" s="882"/>
      <c r="N23" s="80"/>
      <c r="O23" s="96"/>
      <c r="P23" s="74" t="s">
        <v>315</v>
      </c>
    </row>
    <row r="24" spans="1:19" ht="18.75" customHeight="1">
      <c r="A24" s="78"/>
      <c r="B24" s="79"/>
      <c r="C24" s="866" t="s">
        <v>441</v>
      </c>
      <c r="D24" s="866"/>
      <c r="E24" s="866"/>
      <c r="F24" s="99"/>
      <c r="G24" s="99"/>
      <c r="H24" s="100"/>
      <c r="I24" s="78"/>
      <c r="J24" s="79"/>
      <c r="L24" s="882"/>
      <c r="M24" s="882"/>
      <c r="N24" s="95"/>
      <c r="O24" s="96"/>
      <c r="P24" s="74" t="s">
        <v>316</v>
      </c>
    </row>
    <row r="25" spans="1:19" ht="18.75" hidden="1" customHeight="1">
      <c r="A25" s="78"/>
      <c r="B25" s="79"/>
      <c r="C25" s="866"/>
      <c r="D25" s="866"/>
      <c r="E25" s="866"/>
      <c r="F25" s="99"/>
      <c r="G25" s="99"/>
      <c r="H25" s="100"/>
      <c r="I25" s="78"/>
      <c r="J25" s="79"/>
      <c r="L25" s="882"/>
      <c r="M25" s="882"/>
      <c r="N25" s="95"/>
      <c r="O25" s="93"/>
      <c r="P25" s="74" t="s">
        <v>288</v>
      </c>
    </row>
    <row r="26" spans="1:19" ht="12" customHeight="1">
      <c r="A26" s="101"/>
      <c r="B26" s="102"/>
      <c r="C26" s="894"/>
      <c r="D26" s="894"/>
      <c r="E26" s="894"/>
      <c r="F26" s="150"/>
      <c r="G26" s="150"/>
      <c r="H26" s="103"/>
      <c r="I26" s="101"/>
      <c r="J26" s="102"/>
      <c r="K26" s="104"/>
      <c r="L26" s="105"/>
      <c r="M26" s="105"/>
      <c r="N26" s="106"/>
      <c r="P26" s="74" t="s">
        <v>289</v>
      </c>
    </row>
    <row r="27" spans="1:19" ht="21.75" customHeight="1">
      <c r="A27" s="67" t="s">
        <v>325</v>
      </c>
      <c r="B27" s="107"/>
      <c r="C27" s="108"/>
      <c r="D27" s="108"/>
      <c r="E27" s="108"/>
      <c r="F27" s="108"/>
      <c r="G27" s="108"/>
      <c r="H27" s="108"/>
      <c r="I27" s="71"/>
      <c r="J27" s="867"/>
      <c r="K27" s="867"/>
      <c r="L27" s="867"/>
      <c r="M27" s="867"/>
      <c r="N27" s="109"/>
    </row>
    <row r="28" spans="1:19" ht="14.25" hidden="1" customHeight="1">
      <c r="A28" s="110"/>
      <c r="B28" s="868" t="s">
        <v>291</v>
      </c>
      <c r="C28" s="868"/>
      <c r="D28" s="868"/>
      <c r="E28" s="868"/>
      <c r="F28" s="868"/>
      <c r="G28" s="868"/>
      <c r="H28" s="868"/>
      <c r="I28" s="79"/>
      <c r="J28" s="79"/>
      <c r="K28" s="93"/>
      <c r="L28" s="93"/>
      <c r="M28" s="93"/>
      <c r="N28" s="83"/>
    </row>
    <row r="29" spans="1:19" ht="18.75" customHeight="1">
      <c r="A29" s="78"/>
      <c r="B29" s="79"/>
      <c r="C29" s="79"/>
      <c r="D29" s="111" t="s">
        <v>292</v>
      </c>
      <c r="E29" s="869"/>
      <c r="F29" s="870"/>
      <c r="G29" s="870"/>
      <c r="H29" s="870"/>
      <c r="I29" s="112" t="s">
        <v>293</v>
      </c>
      <c r="J29" s="869" t="s">
        <v>294</v>
      </c>
      <c r="K29" s="871"/>
      <c r="L29" s="869"/>
      <c r="M29" s="871"/>
      <c r="N29" s="95"/>
    </row>
    <row r="30" spans="1:19" ht="18.75" hidden="1" customHeight="1">
      <c r="A30" s="84"/>
      <c r="B30" s="79"/>
      <c r="C30" s="79"/>
      <c r="D30" s="111" t="s">
        <v>295</v>
      </c>
      <c r="E30" s="863" t="s">
        <v>296</v>
      </c>
      <c r="F30" s="864"/>
      <c r="G30" s="864"/>
      <c r="H30" s="864"/>
      <c r="I30" s="864"/>
      <c r="J30" s="864"/>
      <c r="K30" s="864"/>
      <c r="L30" s="864"/>
      <c r="M30" s="865"/>
      <c r="N30" s="95"/>
    </row>
    <row r="31" spans="1:19" ht="55.5" customHeight="1">
      <c r="A31" s="84"/>
      <c r="B31" s="79"/>
      <c r="C31" s="79"/>
      <c r="D31" s="113" t="s">
        <v>297</v>
      </c>
      <c r="E31" s="872"/>
      <c r="F31" s="873"/>
      <c r="G31" s="873"/>
      <c r="H31" s="873"/>
      <c r="I31" s="873"/>
      <c r="J31" s="873"/>
      <c r="K31" s="873"/>
      <c r="L31" s="873"/>
      <c r="M31" s="874"/>
      <c r="N31" s="95"/>
      <c r="P31" s="114"/>
    </row>
    <row r="32" spans="1:19" ht="21" hidden="1" customHeight="1">
      <c r="A32" s="78"/>
      <c r="B32" s="79" t="s">
        <v>298</v>
      </c>
      <c r="C32" s="79"/>
      <c r="D32" s="111" t="s">
        <v>292</v>
      </c>
      <c r="E32" s="869"/>
      <c r="F32" s="870"/>
      <c r="G32" s="870"/>
      <c r="H32" s="870"/>
      <c r="I32" s="112" t="s">
        <v>293</v>
      </c>
      <c r="J32" s="869" t="s">
        <v>294</v>
      </c>
      <c r="K32" s="871"/>
      <c r="L32" s="869"/>
      <c r="M32" s="871"/>
      <c r="N32" s="95"/>
      <c r="P32" s="115"/>
    </row>
    <row r="33" spans="1:18" ht="18.75" hidden="1" customHeight="1">
      <c r="A33" s="78"/>
      <c r="C33" s="79"/>
      <c r="D33" s="111" t="s">
        <v>295</v>
      </c>
      <c r="E33" s="863" t="s">
        <v>296</v>
      </c>
      <c r="F33" s="864"/>
      <c r="G33" s="864"/>
      <c r="H33" s="864"/>
      <c r="I33" s="864"/>
      <c r="J33" s="864"/>
      <c r="K33" s="864"/>
      <c r="L33" s="864"/>
      <c r="M33" s="865"/>
      <c r="N33" s="95"/>
      <c r="P33" s="115"/>
    </row>
    <row r="34" spans="1:18" ht="37.5" hidden="1" customHeight="1">
      <c r="A34" s="84"/>
      <c r="B34" s="79"/>
      <c r="C34" s="79"/>
      <c r="D34" s="113" t="s">
        <v>297</v>
      </c>
      <c r="E34" s="872"/>
      <c r="F34" s="873"/>
      <c r="G34" s="873"/>
      <c r="H34" s="873"/>
      <c r="I34" s="873"/>
      <c r="J34" s="873"/>
      <c r="K34" s="873"/>
      <c r="L34" s="873"/>
      <c r="M34" s="874"/>
      <c r="N34" s="95"/>
      <c r="P34" s="115"/>
    </row>
    <row r="35" spans="1:18" ht="9.75" customHeight="1">
      <c r="A35" s="78"/>
      <c r="B35" s="79"/>
      <c r="C35" s="79"/>
      <c r="D35" s="79"/>
      <c r="E35" s="79"/>
      <c r="F35" s="79"/>
      <c r="G35" s="79"/>
      <c r="H35" s="79"/>
      <c r="I35" s="79"/>
      <c r="J35" s="114"/>
      <c r="K35" s="115"/>
      <c r="L35" s="79"/>
      <c r="M35" s="79"/>
      <c r="N35" s="95"/>
      <c r="P35" s="117"/>
    </row>
    <row r="36" spans="1:18" ht="18.75" customHeight="1">
      <c r="A36" s="78"/>
      <c r="B36" s="79"/>
      <c r="C36" s="79" t="s">
        <v>299</v>
      </c>
      <c r="D36" s="116"/>
      <c r="E36" s="116"/>
      <c r="F36" s="116"/>
      <c r="G36" s="116"/>
      <c r="H36" s="116"/>
      <c r="I36" s="79"/>
      <c r="J36" s="114"/>
      <c r="K36" s="114"/>
      <c r="L36" s="79"/>
      <c r="M36" s="79"/>
      <c r="N36" s="95"/>
      <c r="O36" s="114"/>
    </row>
    <row r="37" spans="1:18" ht="18.75" customHeight="1">
      <c r="A37" s="78"/>
      <c r="B37" s="96"/>
      <c r="C37" s="79" t="s">
        <v>300</v>
      </c>
      <c r="D37" s="79"/>
      <c r="E37" s="79"/>
      <c r="F37" s="79"/>
      <c r="G37" s="79"/>
      <c r="H37" s="79"/>
      <c r="I37" s="79"/>
      <c r="J37" s="79"/>
      <c r="K37" s="116"/>
      <c r="L37" s="116"/>
      <c r="M37" s="116"/>
      <c r="N37" s="80"/>
      <c r="O37" s="114"/>
      <c r="Q37" s="79"/>
      <c r="R37" s="79"/>
    </row>
    <row r="38" spans="1:18" ht="18.75" customHeight="1">
      <c r="A38" s="78"/>
      <c r="B38" s="79"/>
      <c r="C38" s="79" t="s">
        <v>301</v>
      </c>
      <c r="D38" s="79"/>
      <c r="E38" s="79"/>
      <c r="F38" s="79"/>
      <c r="G38" s="79"/>
      <c r="I38" s="878" t="s">
        <v>302</v>
      </c>
      <c r="J38" s="878"/>
      <c r="K38" s="879"/>
      <c r="L38" s="879"/>
      <c r="M38" s="79"/>
      <c r="N38" s="80"/>
      <c r="O38" s="118"/>
    </row>
    <row r="39" spans="1:18" ht="18.75" customHeight="1">
      <c r="A39" s="78"/>
      <c r="B39" s="79"/>
      <c r="C39" s="79" t="s">
        <v>303</v>
      </c>
      <c r="H39" s="79"/>
      <c r="I39" s="79"/>
      <c r="J39" s="79"/>
      <c r="K39" s="79"/>
      <c r="L39" s="79"/>
      <c r="M39" s="99"/>
      <c r="N39" s="119"/>
      <c r="O39" s="114"/>
      <c r="P39" s="124"/>
    </row>
    <row r="40" spans="1:18" ht="18.75" customHeight="1">
      <c r="A40" s="78"/>
      <c r="C40" s="79" t="s">
        <v>304</v>
      </c>
      <c r="D40" s="79"/>
      <c r="H40" s="79"/>
      <c r="I40" s="120"/>
      <c r="J40" s="79"/>
      <c r="M40" s="79"/>
      <c r="N40" s="80"/>
      <c r="O40" s="117"/>
    </row>
    <row r="41" spans="1:18" ht="6.75" customHeight="1">
      <c r="A41" s="101"/>
      <c r="B41" s="102"/>
      <c r="C41" s="121"/>
      <c r="D41" s="121"/>
      <c r="E41" s="121"/>
      <c r="F41" s="121"/>
      <c r="G41" s="121"/>
      <c r="H41" s="121"/>
      <c r="I41" s="102"/>
      <c r="J41" s="102"/>
      <c r="K41" s="102"/>
      <c r="L41" s="122"/>
      <c r="M41" s="122"/>
      <c r="N41" s="123"/>
      <c r="O41" s="85"/>
    </row>
    <row r="42" spans="1:18" ht="21.75" customHeight="1">
      <c r="A42" s="70" t="s">
        <v>305</v>
      </c>
      <c r="B42" s="71"/>
      <c r="C42" s="125"/>
      <c r="D42" s="125"/>
      <c r="E42" s="125"/>
      <c r="F42" s="125"/>
      <c r="G42" s="125"/>
      <c r="H42" s="125"/>
      <c r="I42" s="71"/>
      <c r="J42" s="71"/>
      <c r="K42" s="71"/>
      <c r="L42" s="71"/>
      <c r="M42" s="71"/>
      <c r="N42" s="72"/>
      <c r="O42" s="85"/>
    </row>
    <row r="43" spans="1:18" ht="22.5" customHeight="1">
      <c r="A43" s="78"/>
      <c r="B43" s="79" t="s">
        <v>306</v>
      </c>
      <c r="C43" s="79"/>
      <c r="D43" s="79" t="s">
        <v>307</v>
      </c>
      <c r="E43" s="880"/>
      <c r="F43" s="880"/>
      <c r="G43" s="880"/>
      <c r="H43" s="880"/>
      <c r="I43" s="880"/>
      <c r="J43" s="880"/>
      <c r="K43" s="880"/>
      <c r="L43" s="880"/>
      <c r="M43" s="880"/>
      <c r="N43" s="881"/>
      <c r="O43" s="85"/>
    </row>
    <row r="44" spans="1:18" ht="22.5" customHeight="1">
      <c r="A44" s="78"/>
      <c r="B44" s="79"/>
      <c r="C44" s="96"/>
      <c r="D44" s="93" t="s">
        <v>308</v>
      </c>
      <c r="E44" s="880"/>
      <c r="F44" s="880"/>
      <c r="G44" s="880"/>
      <c r="H44" s="880"/>
      <c r="I44" s="880"/>
      <c r="J44" s="880"/>
      <c r="K44" s="880"/>
      <c r="L44" s="880"/>
      <c r="M44" s="880"/>
      <c r="N44" s="881"/>
      <c r="O44" s="124"/>
    </row>
    <row r="45" spans="1:18" ht="22.5" customHeight="1">
      <c r="A45" s="78"/>
      <c r="B45" s="79"/>
      <c r="C45" s="79"/>
      <c r="E45" s="880"/>
      <c r="F45" s="880"/>
      <c r="G45" s="880"/>
      <c r="H45" s="880"/>
      <c r="I45" s="880"/>
      <c r="J45" s="880"/>
      <c r="K45" s="880"/>
      <c r="L45" s="880"/>
      <c r="M45" s="880"/>
      <c r="N45" s="881"/>
      <c r="O45" s="85"/>
    </row>
    <row r="46" spans="1:18" ht="7.5" customHeight="1">
      <c r="A46" s="101"/>
      <c r="B46" s="102"/>
      <c r="C46" s="102"/>
      <c r="D46" s="102"/>
      <c r="E46" s="126"/>
      <c r="F46" s="126"/>
      <c r="G46" s="126"/>
      <c r="H46" s="126"/>
      <c r="I46" s="102"/>
      <c r="J46" s="102"/>
      <c r="K46" s="102"/>
      <c r="L46" s="102"/>
      <c r="M46" s="102"/>
      <c r="N46" s="127"/>
      <c r="O46" s="85"/>
    </row>
    <row r="47" spans="1:18" ht="6.75" customHeight="1">
      <c r="A47" s="128"/>
      <c r="B47" s="128"/>
      <c r="C47" s="129"/>
      <c r="D47" s="129"/>
      <c r="E47" s="129"/>
      <c r="F47" s="129"/>
      <c r="G47" s="129"/>
      <c r="H47" s="129"/>
      <c r="I47" s="128"/>
      <c r="J47" s="128"/>
      <c r="K47" s="128"/>
      <c r="L47" s="128"/>
      <c r="M47" s="128"/>
      <c r="N47" s="128"/>
      <c r="O47" s="85"/>
    </row>
    <row r="48" spans="1:18" ht="21.75" customHeight="1">
      <c r="A48" s="70" t="s">
        <v>309</v>
      </c>
      <c r="B48" s="71"/>
      <c r="C48" s="125"/>
      <c r="D48" s="125"/>
      <c r="E48" s="125"/>
      <c r="F48" s="125"/>
      <c r="G48" s="125"/>
      <c r="H48" s="125"/>
      <c r="I48" s="71"/>
      <c r="J48" s="71"/>
      <c r="K48" s="71"/>
      <c r="L48" s="71"/>
      <c r="M48" s="71"/>
      <c r="N48" s="72"/>
      <c r="O48" s="79"/>
    </row>
    <row r="49" spans="1:15" ht="61.5" customHeight="1">
      <c r="A49" s="875"/>
      <c r="B49" s="876"/>
      <c r="C49" s="876"/>
      <c r="D49" s="876"/>
      <c r="E49" s="876"/>
      <c r="F49" s="876"/>
      <c r="G49" s="876"/>
      <c r="H49" s="876"/>
      <c r="I49" s="876"/>
      <c r="J49" s="876"/>
      <c r="K49" s="876"/>
      <c r="L49" s="876"/>
      <c r="M49" s="876"/>
      <c r="N49" s="877"/>
      <c r="O49" s="130"/>
    </row>
    <row r="50" spans="1:15" ht="15.75" customHeight="1">
      <c r="A50" s="76"/>
      <c r="B50" s="76"/>
      <c r="C50" s="131"/>
      <c r="D50" s="131"/>
      <c r="E50" s="131"/>
      <c r="F50" s="131"/>
      <c r="G50" s="131"/>
      <c r="H50" s="131"/>
      <c r="I50" s="130"/>
      <c r="J50" s="130"/>
      <c r="K50" s="76"/>
      <c r="L50" s="130"/>
      <c r="M50" s="132" t="s">
        <v>310</v>
      </c>
      <c r="N50" s="271" t="e">
        <f>総表!#REF!</f>
        <v>#REF!</v>
      </c>
    </row>
  </sheetData>
  <mergeCells count="58">
    <mergeCell ref="L12:N12"/>
    <mergeCell ref="A1:N1"/>
    <mergeCell ref="P1:Q1"/>
    <mergeCell ref="A2:B2"/>
    <mergeCell ref="C2:N2"/>
    <mergeCell ref="P2:Q3"/>
    <mergeCell ref="A3:B3"/>
    <mergeCell ref="C3:N3"/>
    <mergeCell ref="C9:D9"/>
    <mergeCell ref="L9:N9"/>
    <mergeCell ref="C10:D10"/>
    <mergeCell ref="L11:N11"/>
    <mergeCell ref="C12:E12"/>
    <mergeCell ref="C11:E11"/>
    <mergeCell ref="J19:L19"/>
    <mergeCell ref="C13:E13"/>
    <mergeCell ref="L13:N13"/>
    <mergeCell ref="L14:N14"/>
    <mergeCell ref="L15:N15"/>
    <mergeCell ref="C16:E16"/>
    <mergeCell ref="L16:N16"/>
    <mergeCell ref="C17:E17"/>
    <mergeCell ref="K18:N18"/>
    <mergeCell ref="C19:F19"/>
    <mergeCell ref="C18:E18"/>
    <mergeCell ref="C15:D15"/>
    <mergeCell ref="C14:E14"/>
    <mergeCell ref="K17:N17"/>
    <mergeCell ref="C25:E25"/>
    <mergeCell ref="L25:M25"/>
    <mergeCell ref="C20:G20"/>
    <mergeCell ref="J20:L20"/>
    <mergeCell ref="C21:G21"/>
    <mergeCell ref="C22:E22"/>
    <mergeCell ref="L22:M22"/>
    <mergeCell ref="C23:E23"/>
    <mergeCell ref="L23:M23"/>
    <mergeCell ref="C24:E24"/>
    <mergeCell ref="L24:M24"/>
    <mergeCell ref="A49:N49"/>
    <mergeCell ref="E34:M34"/>
    <mergeCell ref="I38:J38"/>
    <mergeCell ref="K38:L38"/>
    <mergeCell ref="E43:N43"/>
    <mergeCell ref="E44:N44"/>
    <mergeCell ref="E45:N45"/>
    <mergeCell ref="E33:M33"/>
    <mergeCell ref="C26:E26"/>
    <mergeCell ref="J27:M27"/>
    <mergeCell ref="B28:H28"/>
    <mergeCell ref="E29:H29"/>
    <mergeCell ref="J29:K29"/>
    <mergeCell ref="L29:M29"/>
    <mergeCell ref="E30:M30"/>
    <mergeCell ref="E31:M31"/>
    <mergeCell ref="E32:H32"/>
    <mergeCell ref="J32:K32"/>
    <mergeCell ref="L32:M32"/>
  </mergeCells>
  <phoneticPr fontId="38"/>
  <dataValidations count="2">
    <dataValidation type="list" allowBlank="1" showInputMessage="1" showErrorMessage="1" sqref="E43:N45" xr:uid="{00000000-0002-0000-0100-000001000000}">
      <formula1>不適合理由</formula1>
    </dataValidation>
    <dataValidation type="list" allowBlank="1" showInputMessage="1" showErrorMessage="1" sqref="L22:M25" xr:uid="{00000000-0002-0000-0100-000000000000}">
      <formula1>$O$6:$O$12</formula1>
    </dataValidation>
  </dataValidations>
  <printOptions horizontalCentered="1"/>
  <pageMargins left="0.78740157480314965" right="0.19685039370078741" top="0.59055118110236227" bottom="0.35433070866141736" header="0.39370078740157483" footer="0.31496062992125984"/>
  <pageSetup paperSize="9" scale="75" orientation="portrait" r:id="rId1"/>
  <headerFooter>
    <oddHeader>&amp;R&amp;"ＭＳ ゴシック,標準"&amp;12【記録映画】</oddHeader>
  </headerFooter>
  <colBreaks count="1" manualBreakCount="1">
    <brk id="1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43009" r:id="rId4" name="Check Box 1">
              <controlPr defaultSize="0" autoFill="0" autoLine="0" autoPict="0">
                <anchor moveWithCells="1">
                  <from>
                    <xdr:col>1</xdr:col>
                    <xdr:colOff>152400</xdr:colOff>
                    <xdr:row>14</xdr:row>
                    <xdr:rowOff>200025</xdr:rowOff>
                  </from>
                  <to>
                    <xdr:col>2</xdr:col>
                    <xdr:colOff>85725</xdr:colOff>
                    <xdr:row>16</xdr:row>
                    <xdr:rowOff>19050</xdr:rowOff>
                  </to>
                </anchor>
              </controlPr>
            </control>
          </mc:Choice>
        </mc:AlternateContent>
        <mc:AlternateContent xmlns:mc="http://schemas.openxmlformats.org/markup-compatibility/2006">
          <mc:Choice Requires="x14">
            <control shapeId="43010" r:id="rId5" name="Check Box 2">
              <controlPr defaultSize="0" autoFill="0" autoLine="0" autoPict="0" altText="">
                <anchor moveWithCells="1" sizeWithCells="1">
                  <from>
                    <xdr:col>0</xdr:col>
                    <xdr:colOff>114300</xdr:colOff>
                    <xdr:row>5</xdr:row>
                    <xdr:rowOff>228600</xdr:rowOff>
                  </from>
                  <to>
                    <xdr:col>1</xdr:col>
                    <xdr:colOff>38100</xdr:colOff>
                    <xdr:row>7</xdr:row>
                    <xdr:rowOff>28575</xdr:rowOff>
                  </to>
                </anchor>
              </controlPr>
            </control>
          </mc:Choice>
        </mc:AlternateContent>
        <mc:AlternateContent xmlns:mc="http://schemas.openxmlformats.org/markup-compatibility/2006">
          <mc:Choice Requires="x14">
            <control shapeId="43011" r:id="rId6" name="Check Box 3">
              <controlPr defaultSize="0" autoFill="0" autoLine="0" autoPict="0" altText="">
                <anchor moveWithCells="1" sizeWithCells="1">
                  <from>
                    <xdr:col>0</xdr:col>
                    <xdr:colOff>114300</xdr:colOff>
                    <xdr:row>4</xdr:row>
                    <xdr:rowOff>238125</xdr:rowOff>
                  </from>
                  <to>
                    <xdr:col>1</xdr:col>
                    <xdr:colOff>38100</xdr:colOff>
                    <xdr:row>6</xdr:row>
                    <xdr:rowOff>47625</xdr:rowOff>
                  </to>
                </anchor>
              </controlPr>
            </control>
          </mc:Choice>
        </mc:AlternateContent>
        <mc:AlternateContent xmlns:mc="http://schemas.openxmlformats.org/markup-compatibility/2006">
          <mc:Choice Requires="x14">
            <control shapeId="43012" r:id="rId7" name="Check Box 4">
              <controlPr defaultSize="0" autoFill="0" autoLine="0" autoPict="0">
                <anchor moveWithCells="1" sizeWithCells="1">
                  <from>
                    <xdr:col>0</xdr:col>
                    <xdr:colOff>123825</xdr:colOff>
                    <xdr:row>42</xdr:row>
                    <xdr:rowOff>28575</xdr:rowOff>
                  </from>
                  <to>
                    <xdr:col>1</xdr:col>
                    <xdr:colOff>57150</xdr:colOff>
                    <xdr:row>42</xdr:row>
                    <xdr:rowOff>276225</xdr:rowOff>
                  </to>
                </anchor>
              </controlPr>
            </control>
          </mc:Choice>
        </mc:AlternateContent>
        <mc:AlternateContent xmlns:mc="http://schemas.openxmlformats.org/markup-compatibility/2006">
          <mc:Choice Requires="x14">
            <control shapeId="43013" r:id="rId8" name="Check Box 5">
              <controlPr defaultSize="0" autoFill="0" autoLine="0" autoPict="0">
                <anchor moveWithCells="1" sizeWithCells="1">
                  <from>
                    <xdr:col>2</xdr:col>
                    <xdr:colOff>95250</xdr:colOff>
                    <xdr:row>42</xdr:row>
                    <xdr:rowOff>38100</xdr:rowOff>
                  </from>
                  <to>
                    <xdr:col>3</xdr:col>
                    <xdr:colOff>85725</xdr:colOff>
                    <xdr:row>43</xdr:row>
                    <xdr:rowOff>0</xdr:rowOff>
                  </to>
                </anchor>
              </controlPr>
            </control>
          </mc:Choice>
        </mc:AlternateContent>
        <mc:AlternateContent xmlns:mc="http://schemas.openxmlformats.org/markup-compatibility/2006">
          <mc:Choice Requires="x14">
            <control shapeId="43014" r:id="rId9" name="Check Box 6">
              <controlPr defaultSize="0" autoFill="0" autoLine="0" autoPict="0" altText="">
                <anchor moveWithCells="1" sizeWithCells="1">
                  <from>
                    <xdr:col>9</xdr:col>
                    <xdr:colOff>38100</xdr:colOff>
                    <xdr:row>4</xdr:row>
                    <xdr:rowOff>257175</xdr:rowOff>
                  </from>
                  <to>
                    <xdr:col>9</xdr:col>
                    <xdr:colOff>323850</xdr:colOff>
                    <xdr:row>6</xdr:row>
                    <xdr:rowOff>28575</xdr:rowOff>
                  </to>
                </anchor>
              </controlPr>
            </control>
          </mc:Choice>
        </mc:AlternateContent>
        <mc:AlternateContent xmlns:mc="http://schemas.openxmlformats.org/markup-compatibility/2006">
          <mc:Choice Requires="x14">
            <control shapeId="43015" r:id="rId10" name="Check Box 7">
              <controlPr defaultSize="0" autoFill="0" autoLine="0" autoPict="0" altText="">
                <anchor moveWithCells="1" sizeWithCells="1">
                  <from>
                    <xdr:col>9</xdr:col>
                    <xdr:colOff>123825</xdr:colOff>
                    <xdr:row>5</xdr:row>
                    <xdr:rowOff>209550</xdr:rowOff>
                  </from>
                  <to>
                    <xdr:col>10</xdr:col>
                    <xdr:colOff>85725</xdr:colOff>
                    <xdr:row>7</xdr:row>
                    <xdr:rowOff>47625</xdr:rowOff>
                  </to>
                </anchor>
              </controlPr>
            </control>
          </mc:Choice>
        </mc:AlternateContent>
        <mc:AlternateContent xmlns:mc="http://schemas.openxmlformats.org/markup-compatibility/2006">
          <mc:Choice Requires="x14">
            <control shapeId="43016" r:id="rId11" name="Check Box 8">
              <controlPr defaultSize="0" autoFill="0" autoLine="0" autoPict="0" altText="">
                <anchor moveWithCells="1" sizeWithCells="1">
                  <from>
                    <xdr:col>10</xdr:col>
                    <xdr:colOff>142875</xdr:colOff>
                    <xdr:row>7</xdr:row>
                    <xdr:rowOff>190500</xdr:rowOff>
                  </from>
                  <to>
                    <xdr:col>11</xdr:col>
                    <xdr:colOff>66675</xdr:colOff>
                    <xdr:row>9</xdr:row>
                    <xdr:rowOff>28575</xdr:rowOff>
                  </to>
                </anchor>
              </controlPr>
            </control>
          </mc:Choice>
        </mc:AlternateContent>
        <mc:AlternateContent xmlns:mc="http://schemas.openxmlformats.org/markup-compatibility/2006">
          <mc:Choice Requires="x14">
            <control shapeId="43017" r:id="rId12" name="Check Box 9">
              <controlPr defaultSize="0" autoFill="0" autoLine="0" autoPict="0" altText="">
                <anchor moveWithCells="1" sizeWithCells="1">
                  <from>
                    <xdr:col>10</xdr:col>
                    <xdr:colOff>142875</xdr:colOff>
                    <xdr:row>6</xdr:row>
                    <xdr:rowOff>209550</xdr:rowOff>
                  </from>
                  <to>
                    <xdr:col>11</xdr:col>
                    <xdr:colOff>57150</xdr:colOff>
                    <xdr:row>8</xdr:row>
                    <xdr:rowOff>19050</xdr:rowOff>
                  </to>
                </anchor>
              </controlPr>
            </control>
          </mc:Choice>
        </mc:AlternateContent>
        <mc:AlternateContent xmlns:mc="http://schemas.openxmlformats.org/markup-compatibility/2006">
          <mc:Choice Requires="x14">
            <control shapeId="43022" r:id="rId13" name="Check Box 14">
              <controlPr defaultSize="0" autoFill="0" autoLine="0" autoPict="0">
                <anchor moveWithCells="1" sizeWithCells="1">
                  <from>
                    <xdr:col>2</xdr:col>
                    <xdr:colOff>9525</xdr:colOff>
                    <xdr:row>35</xdr:row>
                    <xdr:rowOff>209550</xdr:rowOff>
                  </from>
                  <to>
                    <xdr:col>2</xdr:col>
                    <xdr:colOff>314325</xdr:colOff>
                    <xdr:row>37</xdr:row>
                    <xdr:rowOff>19050</xdr:rowOff>
                  </to>
                </anchor>
              </controlPr>
            </control>
          </mc:Choice>
        </mc:AlternateContent>
        <mc:AlternateContent xmlns:mc="http://schemas.openxmlformats.org/markup-compatibility/2006">
          <mc:Choice Requires="x14">
            <control shapeId="43023" r:id="rId14" name="Check Box 15">
              <controlPr defaultSize="0" autoFill="0" autoLine="0" autoPict="0">
                <anchor moveWithCells="1" sizeWithCells="1">
                  <from>
                    <xdr:col>2</xdr:col>
                    <xdr:colOff>9525</xdr:colOff>
                    <xdr:row>38</xdr:row>
                    <xdr:rowOff>219075</xdr:rowOff>
                  </from>
                  <to>
                    <xdr:col>2</xdr:col>
                    <xdr:colOff>314325</xdr:colOff>
                    <xdr:row>40</xdr:row>
                    <xdr:rowOff>28575</xdr:rowOff>
                  </to>
                </anchor>
              </controlPr>
            </control>
          </mc:Choice>
        </mc:AlternateContent>
        <mc:AlternateContent xmlns:mc="http://schemas.openxmlformats.org/markup-compatibility/2006">
          <mc:Choice Requires="x14">
            <control shapeId="43024" r:id="rId15" name="Check Box 16">
              <controlPr defaultSize="0" autoFill="0" autoLine="0" autoPict="0">
                <anchor moveWithCells="1" sizeWithCells="1">
                  <from>
                    <xdr:col>2</xdr:col>
                    <xdr:colOff>295275</xdr:colOff>
                    <xdr:row>36</xdr:row>
                    <xdr:rowOff>219075</xdr:rowOff>
                  </from>
                  <to>
                    <xdr:col>3</xdr:col>
                    <xdr:colOff>276225</xdr:colOff>
                    <xdr:row>38</xdr:row>
                    <xdr:rowOff>28575</xdr:rowOff>
                  </to>
                </anchor>
              </controlPr>
            </control>
          </mc:Choice>
        </mc:AlternateContent>
        <mc:AlternateContent xmlns:mc="http://schemas.openxmlformats.org/markup-compatibility/2006">
          <mc:Choice Requires="x14">
            <control shapeId="43025" r:id="rId16" name="Check Box 17">
              <controlPr defaultSize="0" autoFill="0" autoLine="0" autoPict="0">
                <anchor moveWithCells="1" sizeWithCells="1">
                  <from>
                    <xdr:col>2</xdr:col>
                    <xdr:colOff>295275</xdr:colOff>
                    <xdr:row>37</xdr:row>
                    <xdr:rowOff>219075</xdr:rowOff>
                  </from>
                  <to>
                    <xdr:col>3</xdr:col>
                    <xdr:colOff>285750</xdr:colOff>
                    <xdr:row>39</xdr:row>
                    <xdr:rowOff>28575</xdr:rowOff>
                  </to>
                </anchor>
              </controlPr>
            </control>
          </mc:Choice>
        </mc:AlternateContent>
        <mc:AlternateContent xmlns:mc="http://schemas.openxmlformats.org/markup-compatibility/2006">
          <mc:Choice Requires="x14">
            <control shapeId="43027" r:id="rId17" name="Check Box 19">
              <controlPr defaultSize="0" autoFill="0" autoLine="0" autoPict="0">
                <anchor moveWithCells="1" sizeWithCells="1">
                  <from>
                    <xdr:col>1</xdr:col>
                    <xdr:colOff>152400</xdr:colOff>
                    <xdr:row>10</xdr:row>
                    <xdr:rowOff>209550</xdr:rowOff>
                  </from>
                  <to>
                    <xdr:col>2</xdr:col>
                    <xdr:colOff>85725</xdr:colOff>
                    <xdr:row>12</xdr:row>
                    <xdr:rowOff>0</xdr:rowOff>
                  </to>
                </anchor>
              </controlPr>
            </control>
          </mc:Choice>
        </mc:AlternateContent>
        <mc:AlternateContent xmlns:mc="http://schemas.openxmlformats.org/markup-compatibility/2006">
          <mc:Choice Requires="x14">
            <control shapeId="43028" r:id="rId18" name="Check Box 20">
              <controlPr defaultSize="0" autoFill="0" autoLine="0" autoPict="0">
                <anchor moveWithCells="1" sizeWithCells="1">
                  <from>
                    <xdr:col>1</xdr:col>
                    <xdr:colOff>152400</xdr:colOff>
                    <xdr:row>11</xdr:row>
                    <xdr:rowOff>200025</xdr:rowOff>
                  </from>
                  <to>
                    <xdr:col>2</xdr:col>
                    <xdr:colOff>85725</xdr:colOff>
                    <xdr:row>13</xdr:row>
                    <xdr:rowOff>19050</xdr:rowOff>
                  </to>
                </anchor>
              </controlPr>
            </control>
          </mc:Choice>
        </mc:AlternateContent>
        <mc:AlternateContent xmlns:mc="http://schemas.openxmlformats.org/markup-compatibility/2006">
          <mc:Choice Requires="x14">
            <control shapeId="43029" r:id="rId19" name="Check Box 21">
              <controlPr defaultSize="0" autoFill="0" autoLine="0" autoPict="0">
                <anchor moveWithCells="1" sizeWithCells="1">
                  <from>
                    <xdr:col>1</xdr:col>
                    <xdr:colOff>152400</xdr:colOff>
                    <xdr:row>12</xdr:row>
                    <xdr:rowOff>209550</xdr:rowOff>
                  </from>
                  <to>
                    <xdr:col>2</xdr:col>
                    <xdr:colOff>85725</xdr:colOff>
                    <xdr:row>14</xdr:row>
                    <xdr:rowOff>38100</xdr:rowOff>
                  </to>
                </anchor>
              </controlPr>
            </control>
          </mc:Choice>
        </mc:AlternateContent>
        <mc:AlternateContent xmlns:mc="http://schemas.openxmlformats.org/markup-compatibility/2006">
          <mc:Choice Requires="x14">
            <control shapeId="43030" r:id="rId20" name="Check Box 22">
              <controlPr defaultSize="0" autoFill="0" autoLine="0" autoPict="0">
                <anchor moveWithCells="1" sizeWithCells="1">
                  <from>
                    <xdr:col>1</xdr:col>
                    <xdr:colOff>152400</xdr:colOff>
                    <xdr:row>9</xdr:row>
                    <xdr:rowOff>228600</xdr:rowOff>
                  </from>
                  <to>
                    <xdr:col>2</xdr:col>
                    <xdr:colOff>85725</xdr:colOff>
                    <xdr:row>11</xdr:row>
                    <xdr:rowOff>19050</xdr:rowOff>
                  </to>
                </anchor>
              </controlPr>
            </control>
          </mc:Choice>
        </mc:AlternateContent>
        <mc:AlternateContent xmlns:mc="http://schemas.openxmlformats.org/markup-compatibility/2006">
          <mc:Choice Requires="x14">
            <control shapeId="43031" r:id="rId21" name="Check Box 23">
              <controlPr defaultSize="0" autoFill="0" autoLine="0" autoPict="0">
                <anchor moveWithCells="1" sizeWithCells="1">
                  <from>
                    <xdr:col>1</xdr:col>
                    <xdr:colOff>152400</xdr:colOff>
                    <xdr:row>8</xdr:row>
                    <xdr:rowOff>228600</xdr:rowOff>
                  </from>
                  <to>
                    <xdr:col>2</xdr:col>
                    <xdr:colOff>85725</xdr:colOff>
                    <xdr:row>10</xdr:row>
                    <xdr:rowOff>28575</xdr:rowOff>
                  </to>
                </anchor>
              </controlPr>
            </control>
          </mc:Choice>
        </mc:AlternateContent>
        <mc:AlternateContent xmlns:mc="http://schemas.openxmlformats.org/markup-compatibility/2006">
          <mc:Choice Requires="x14">
            <control shapeId="43032" r:id="rId22" name="Check Box 24">
              <controlPr defaultSize="0" autoFill="0" autoLine="0" autoPict="0">
                <anchor moveWithCells="1" sizeWithCells="1">
                  <from>
                    <xdr:col>9</xdr:col>
                    <xdr:colOff>123825</xdr:colOff>
                    <xdr:row>8</xdr:row>
                    <xdr:rowOff>219075</xdr:rowOff>
                  </from>
                  <to>
                    <xdr:col>10</xdr:col>
                    <xdr:colOff>104775</xdr:colOff>
                    <xdr:row>10</xdr:row>
                    <xdr:rowOff>19050</xdr:rowOff>
                  </to>
                </anchor>
              </controlPr>
            </control>
          </mc:Choice>
        </mc:AlternateContent>
        <mc:AlternateContent xmlns:mc="http://schemas.openxmlformats.org/markup-compatibility/2006">
          <mc:Choice Requires="x14">
            <control shapeId="43036" r:id="rId23" name="Check Box 28">
              <controlPr defaultSize="0" autoFill="0" autoLine="0" autoPict="0" altText="">
                <anchor moveWithCells="1" sizeWithCells="1">
                  <from>
                    <xdr:col>9</xdr:col>
                    <xdr:colOff>38100</xdr:colOff>
                    <xdr:row>17</xdr:row>
                    <xdr:rowOff>219075</xdr:rowOff>
                  </from>
                  <to>
                    <xdr:col>9</xdr:col>
                    <xdr:colOff>323850</xdr:colOff>
                    <xdr:row>19</xdr:row>
                    <xdr:rowOff>28575</xdr:rowOff>
                  </to>
                </anchor>
              </controlPr>
            </control>
          </mc:Choice>
        </mc:AlternateContent>
        <mc:AlternateContent xmlns:mc="http://schemas.openxmlformats.org/markup-compatibility/2006">
          <mc:Choice Requires="x14">
            <control shapeId="43037" r:id="rId24" name="Check Box 29">
              <controlPr defaultSize="0" autoFill="0" autoLine="0" autoPict="0" altText="">
                <anchor moveWithCells="1" sizeWithCells="1">
                  <from>
                    <xdr:col>9</xdr:col>
                    <xdr:colOff>38100</xdr:colOff>
                    <xdr:row>18</xdr:row>
                    <xdr:rowOff>219075</xdr:rowOff>
                  </from>
                  <to>
                    <xdr:col>9</xdr:col>
                    <xdr:colOff>323850</xdr:colOff>
                    <xdr:row>20</xdr:row>
                    <xdr:rowOff>28575</xdr:rowOff>
                  </to>
                </anchor>
              </controlPr>
            </control>
          </mc:Choice>
        </mc:AlternateContent>
        <mc:AlternateContent xmlns:mc="http://schemas.openxmlformats.org/markup-compatibility/2006">
          <mc:Choice Requires="x14">
            <control shapeId="43038" r:id="rId25" name="Check Box 30">
              <controlPr defaultSize="0" autoFill="0" autoLine="0" autoPict="0">
                <anchor moveWithCells="1" sizeWithCells="1">
                  <from>
                    <xdr:col>9</xdr:col>
                    <xdr:colOff>123825</xdr:colOff>
                    <xdr:row>15</xdr:row>
                    <xdr:rowOff>219075</xdr:rowOff>
                  </from>
                  <to>
                    <xdr:col>10</xdr:col>
                    <xdr:colOff>104775</xdr:colOff>
                    <xdr:row>17</xdr:row>
                    <xdr:rowOff>19050</xdr:rowOff>
                  </to>
                </anchor>
              </controlPr>
            </control>
          </mc:Choice>
        </mc:AlternateContent>
        <mc:AlternateContent xmlns:mc="http://schemas.openxmlformats.org/markup-compatibility/2006">
          <mc:Choice Requires="x14">
            <control shapeId="43040" r:id="rId26" name="Check Box 32">
              <controlPr defaultSize="0" autoFill="0" autoLine="0" autoPict="0">
                <anchor moveWithCells="1" sizeWithCells="1">
                  <from>
                    <xdr:col>1</xdr:col>
                    <xdr:colOff>47625</xdr:colOff>
                    <xdr:row>17</xdr:row>
                    <xdr:rowOff>219075</xdr:rowOff>
                  </from>
                  <to>
                    <xdr:col>1</xdr:col>
                    <xdr:colOff>361950</xdr:colOff>
                    <xdr:row>19</xdr:row>
                    <xdr:rowOff>19050</xdr:rowOff>
                  </to>
                </anchor>
              </controlPr>
            </control>
          </mc:Choice>
        </mc:AlternateContent>
        <mc:AlternateContent xmlns:mc="http://schemas.openxmlformats.org/markup-compatibility/2006">
          <mc:Choice Requires="x14">
            <control shapeId="43041" r:id="rId27" name="Check Box 33">
              <controlPr defaultSize="0" autoFill="0" autoLine="0" autoPict="0">
                <anchor moveWithCells="1" sizeWithCells="1">
                  <from>
                    <xdr:col>1</xdr:col>
                    <xdr:colOff>152400</xdr:colOff>
                    <xdr:row>15</xdr:row>
                    <xdr:rowOff>209550</xdr:rowOff>
                  </from>
                  <to>
                    <xdr:col>2</xdr:col>
                    <xdr:colOff>85725</xdr:colOff>
                    <xdr:row>17</xdr:row>
                    <xdr:rowOff>38100</xdr:rowOff>
                  </to>
                </anchor>
              </controlPr>
            </control>
          </mc:Choice>
        </mc:AlternateContent>
        <mc:AlternateContent xmlns:mc="http://schemas.openxmlformats.org/markup-compatibility/2006">
          <mc:Choice Requires="x14">
            <control shapeId="43042" r:id="rId28" name="Check Box 34">
              <controlPr defaultSize="0" autoFill="0" autoLine="0" autoPict="0">
                <anchor moveWithCells="1" sizeWithCells="1">
                  <from>
                    <xdr:col>1</xdr:col>
                    <xdr:colOff>152400</xdr:colOff>
                    <xdr:row>13</xdr:row>
                    <xdr:rowOff>209550</xdr:rowOff>
                  </from>
                  <to>
                    <xdr:col>2</xdr:col>
                    <xdr:colOff>95250</xdr:colOff>
                    <xdr:row>15</xdr:row>
                    <xdr:rowOff>19050</xdr:rowOff>
                  </to>
                </anchor>
              </controlPr>
            </control>
          </mc:Choice>
        </mc:AlternateContent>
        <mc:AlternateContent xmlns:mc="http://schemas.openxmlformats.org/markup-compatibility/2006">
          <mc:Choice Requires="x14">
            <control shapeId="43043" r:id="rId29" name="Check Box 35">
              <controlPr defaultSize="0" autoFill="0" autoLine="0" autoPict="0">
                <anchor moveWithCells="1" sizeWithCells="1">
                  <from>
                    <xdr:col>1</xdr:col>
                    <xdr:colOff>152400</xdr:colOff>
                    <xdr:row>14</xdr:row>
                    <xdr:rowOff>209550</xdr:rowOff>
                  </from>
                  <to>
                    <xdr:col>2</xdr:col>
                    <xdr:colOff>95250</xdr:colOff>
                    <xdr:row>16</xdr:row>
                    <xdr:rowOff>19050</xdr:rowOff>
                  </to>
                </anchor>
              </controlPr>
            </control>
          </mc:Choice>
        </mc:AlternateContent>
        <mc:AlternateContent xmlns:mc="http://schemas.openxmlformats.org/markup-compatibility/2006">
          <mc:Choice Requires="x14">
            <control shapeId="43044" r:id="rId30" name="Check Box 36">
              <controlPr defaultSize="0" autoFill="0" autoLine="0" autoPict="0">
                <anchor moveWithCells="1" sizeWithCells="1">
                  <from>
                    <xdr:col>1</xdr:col>
                    <xdr:colOff>47625</xdr:colOff>
                    <xdr:row>18</xdr:row>
                    <xdr:rowOff>219075</xdr:rowOff>
                  </from>
                  <to>
                    <xdr:col>1</xdr:col>
                    <xdr:colOff>361950</xdr:colOff>
                    <xdr:row>20</xdr:row>
                    <xdr:rowOff>19050</xdr:rowOff>
                  </to>
                </anchor>
              </controlPr>
            </control>
          </mc:Choice>
        </mc:AlternateContent>
        <mc:AlternateContent xmlns:mc="http://schemas.openxmlformats.org/markup-compatibility/2006">
          <mc:Choice Requires="x14">
            <control shapeId="43045" r:id="rId31" name="Check Box 37">
              <controlPr defaultSize="0" autoFill="0" autoLine="0" autoPict="0">
                <anchor moveWithCells="1" sizeWithCells="1">
                  <from>
                    <xdr:col>1</xdr:col>
                    <xdr:colOff>47625</xdr:colOff>
                    <xdr:row>19</xdr:row>
                    <xdr:rowOff>219075</xdr:rowOff>
                  </from>
                  <to>
                    <xdr:col>1</xdr:col>
                    <xdr:colOff>361950</xdr:colOff>
                    <xdr:row>21</xdr:row>
                    <xdr:rowOff>19050</xdr:rowOff>
                  </to>
                </anchor>
              </controlPr>
            </control>
          </mc:Choice>
        </mc:AlternateContent>
        <mc:AlternateContent xmlns:mc="http://schemas.openxmlformats.org/markup-compatibility/2006">
          <mc:Choice Requires="x14">
            <control shapeId="43046" r:id="rId32" name="Check Box 38">
              <controlPr defaultSize="0" autoFill="0" autoLine="0" autoPict="0">
                <anchor moveWithCells="1" sizeWithCells="1">
                  <from>
                    <xdr:col>1</xdr:col>
                    <xdr:colOff>47625</xdr:colOff>
                    <xdr:row>21</xdr:row>
                    <xdr:rowOff>219075</xdr:rowOff>
                  </from>
                  <to>
                    <xdr:col>1</xdr:col>
                    <xdr:colOff>361950</xdr:colOff>
                    <xdr:row>23</xdr:row>
                    <xdr:rowOff>19050</xdr:rowOff>
                  </to>
                </anchor>
              </controlPr>
            </control>
          </mc:Choice>
        </mc:AlternateContent>
        <mc:AlternateContent xmlns:mc="http://schemas.openxmlformats.org/markup-compatibility/2006">
          <mc:Choice Requires="x14">
            <control shapeId="43047" r:id="rId33" name="Check Box 39">
              <controlPr defaultSize="0" autoFill="0" autoLine="0" autoPict="0">
                <anchor moveWithCells="1" sizeWithCells="1">
                  <from>
                    <xdr:col>1</xdr:col>
                    <xdr:colOff>47625</xdr:colOff>
                    <xdr:row>20</xdr:row>
                    <xdr:rowOff>219075</xdr:rowOff>
                  </from>
                  <to>
                    <xdr:col>1</xdr:col>
                    <xdr:colOff>361950</xdr:colOff>
                    <xdr:row>22</xdr:row>
                    <xdr:rowOff>19050</xdr:rowOff>
                  </to>
                </anchor>
              </controlPr>
            </control>
          </mc:Choice>
        </mc:AlternateContent>
        <mc:AlternateContent xmlns:mc="http://schemas.openxmlformats.org/markup-compatibility/2006">
          <mc:Choice Requires="x14">
            <control shapeId="43048" r:id="rId34" name="Check Box 40">
              <controlPr defaultSize="0" autoFill="0" autoLine="0" autoPict="0">
                <anchor moveWithCells="1" sizeWithCells="1">
                  <from>
                    <xdr:col>1</xdr:col>
                    <xdr:colOff>47625</xdr:colOff>
                    <xdr:row>22</xdr:row>
                    <xdr:rowOff>219075</xdr:rowOff>
                  </from>
                  <to>
                    <xdr:col>1</xdr:col>
                    <xdr:colOff>361950</xdr:colOff>
                    <xdr:row>24</xdr:row>
                    <xdr:rowOff>0</xdr:rowOff>
                  </to>
                </anchor>
              </controlPr>
            </control>
          </mc:Choice>
        </mc:AlternateContent>
        <mc:AlternateContent xmlns:mc="http://schemas.openxmlformats.org/markup-compatibility/2006">
          <mc:Choice Requires="x14">
            <control shapeId="43049" r:id="rId35" name="Check Box 41">
              <controlPr defaultSize="0" autoFill="0" autoLine="0" autoPict="0">
                <anchor moveWithCells="1" sizeWithCells="1">
                  <from>
                    <xdr:col>1</xdr:col>
                    <xdr:colOff>152400</xdr:colOff>
                    <xdr:row>16</xdr:row>
                    <xdr:rowOff>209550</xdr:rowOff>
                  </from>
                  <to>
                    <xdr:col>2</xdr:col>
                    <xdr:colOff>85725</xdr:colOff>
                    <xdr:row>18</xdr:row>
                    <xdr:rowOff>38100</xdr:rowOff>
                  </to>
                </anchor>
              </controlPr>
            </control>
          </mc:Choice>
        </mc:AlternateContent>
        <mc:AlternateContent xmlns:mc="http://schemas.openxmlformats.org/markup-compatibility/2006">
          <mc:Choice Requires="x14">
            <control shapeId="43052" r:id="rId36" name="Check Box 44">
              <controlPr defaultSize="0" autoFill="0" autoLine="0" autoPict="0">
                <anchor moveWithCells="1" sizeWithCells="1">
                  <from>
                    <xdr:col>1</xdr:col>
                    <xdr:colOff>152400</xdr:colOff>
                    <xdr:row>14</xdr:row>
                    <xdr:rowOff>209550</xdr:rowOff>
                  </from>
                  <to>
                    <xdr:col>2</xdr:col>
                    <xdr:colOff>95250</xdr:colOff>
                    <xdr:row>16</xdr:row>
                    <xdr:rowOff>19050</xdr:rowOff>
                  </to>
                </anchor>
              </controlPr>
            </control>
          </mc:Choice>
        </mc:AlternateContent>
        <mc:AlternateContent xmlns:mc="http://schemas.openxmlformats.org/markup-compatibility/2006">
          <mc:Choice Requires="x14">
            <control shapeId="43064" r:id="rId37" name="Check Box 56">
              <controlPr defaultSize="0" autoFill="0" autoLine="0" autoPict="0">
                <anchor moveWithCells="1" sizeWithCells="1">
                  <from>
                    <xdr:col>1</xdr:col>
                    <xdr:colOff>152400</xdr:colOff>
                    <xdr:row>7</xdr:row>
                    <xdr:rowOff>228600</xdr:rowOff>
                  </from>
                  <to>
                    <xdr:col>2</xdr:col>
                    <xdr:colOff>85725</xdr:colOff>
                    <xdr:row>9</xdr:row>
                    <xdr:rowOff>28575</xdr:rowOff>
                  </to>
                </anchor>
              </controlPr>
            </control>
          </mc:Choice>
        </mc:AlternateContent>
        <mc:AlternateContent xmlns:mc="http://schemas.openxmlformats.org/markup-compatibility/2006">
          <mc:Choice Requires="x14">
            <control shapeId="43070" r:id="rId38" name="Check Box 62">
              <controlPr defaultSize="0" autoFill="0" autoLine="0" autoPict="0">
                <anchor moveWithCells="1">
                  <from>
                    <xdr:col>1</xdr:col>
                    <xdr:colOff>152400</xdr:colOff>
                    <xdr:row>13</xdr:row>
                    <xdr:rowOff>200025</xdr:rowOff>
                  </from>
                  <to>
                    <xdr:col>2</xdr:col>
                    <xdr:colOff>85725</xdr:colOff>
                    <xdr:row>15</xdr:row>
                    <xdr:rowOff>19050</xdr:rowOff>
                  </to>
                </anchor>
              </controlPr>
            </control>
          </mc:Choice>
        </mc:AlternateContent>
        <mc:AlternateContent xmlns:mc="http://schemas.openxmlformats.org/markup-compatibility/2006">
          <mc:Choice Requires="x14">
            <control shapeId="43071" r:id="rId39" name="Check Box 63">
              <controlPr defaultSize="0" autoFill="0" autoLine="0" autoPict="0">
                <anchor moveWithCells="1" sizeWithCells="1">
                  <from>
                    <xdr:col>1</xdr:col>
                    <xdr:colOff>152400</xdr:colOff>
                    <xdr:row>13</xdr:row>
                    <xdr:rowOff>209550</xdr:rowOff>
                  </from>
                  <to>
                    <xdr:col>2</xdr:col>
                    <xdr:colOff>95250</xdr:colOff>
                    <xdr:row>15</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S47"/>
  <sheetViews>
    <sheetView view="pageBreakPreview" zoomScale="70" zoomScaleNormal="100" zoomScaleSheetLayoutView="70" zoomScalePageLayoutView="70" workbookViewId="0">
      <selection activeCell="P4" sqref="O1:P1048576"/>
    </sheetView>
  </sheetViews>
  <sheetFormatPr defaultColWidth="9" defaultRowHeight="18.75"/>
  <cols>
    <col min="1" max="2" width="4.875" style="63" customWidth="1"/>
    <col min="3" max="3" width="4.25" style="63" customWidth="1"/>
    <col min="4" max="4" width="16.25" style="63" customWidth="1"/>
    <col min="5" max="5" width="7.5" style="63" customWidth="1"/>
    <col min="6" max="7" width="6.875" style="63" customWidth="1"/>
    <col min="8" max="8" width="1.75" style="63" customWidth="1"/>
    <col min="9" max="9" width="2.625" style="63" customWidth="1"/>
    <col min="10" max="10" width="4.375" style="63" customWidth="1"/>
    <col min="11" max="11" width="4.875" style="63" customWidth="1"/>
    <col min="12" max="12" width="8.625" style="63" customWidth="1"/>
    <col min="13" max="13" width="16.75" style="63" customWidth="1"/>
    <col min="14" max="14" width="19.5" style="63" customWidth="1"/>
    <col min="15" max="15" width="12.375" style="63" hidden="1" customWidth="1"/>
    <col min="16" max="16" width="102.125" style="63" hidden="1" customWidth="1"/>
    <col min="17" max="16384" width="9" style="63"/>
  </cols>
  <sheetData>
    <row r="1" spans="1:18" ht="25.5" customHeight="1">
      <c r="A1" s="887" t="s">
        <v>403</v>
      </c>
      <c r="B1" s="887"/>
      <c r="C1" s="887"/>
      <c r="D1" s="887"/>
      <c r="E1" s="887"/>
      <c r="F1" s="887"/>
      <c r="G1" s="887"/>
      <c r="H1" s="887"/>
      <c r="I1" s="887"/>
      <c r="J1" s="887"/>
      <c r="K1" s="887"/>
      <c r="L1" s="887"/>
      <c r="M1" s="887"/>
      <c r="N1" s="887"/>
      <c r="O1" s="62"/>
      <c r="P1" s="888"/>
      <c r="Q1" s="888"/>
    </row>
    <row r="2" spans="1:18" ht="19.5" customHeight="1">
      <c r="A2" s="889" t="s">
        <v>226</v>
      </c>
      <c r="B2" s="889"/>
      <c r="C2" s="890" t="e">
        <f>IF(総表!#REF!=総表!#REF!,総表!#REF!,IF(総表!#REF!=総表!#REF!,総表!#REF!,IF(総表!#REF!=総表!#REF!,総表!#REF!,"")))</f>
        <v>#REF!</v>
      </c>
      <c r="D2" s="890"/>
      <c r="E2" s="890"/>
      <c r="F2" s="890"/>
      <c r="G2" s="890"/>
      <c r="H2" s="890"/>
      <c r="I2" s="890"/>
      <c r="J2" s="890"/>
      <c r="K2" s="890"/>
      <c r="L2" s="890"/>
      <c r="M2" s="890"/>
      <c r="N2" s="890"/>
      <c r="O2" s="64"/>
      <c r="P2" s="891"/>
      <c r="Q2" s="891"/>
    </row>
    <row r="3" spans="1:18" ht="19.5" customHeight="1">
      <c r="A3" s="889" t="s">
        <v>227</v>
      </c>
      <c r="B3" s="889"/>
      <c r="C3" s="890" t="e">
        <f>IF(総表!#REF!=総表!#REF!,総表!#REF!,IF(総表!#REF!=総表!#REF!,総表!#REF!,IF(総表!#REF!=総表!#REF!,総表!#REF!,"")))</f>
        <v>#REF!</v>
      </c>
      <c r="D3" s="890"/>
      <c r="E3" s="890"/>
      <c r="F3" s="890"/>
      <c r="G3" s="890"/>
      <c r="H3" s="890"/>
      <c r="I3" s="890"/>
      <c r="J3" s="890"/>
      <c r="K3" s="890"/>
      <c r="L3" s="890"/>
      <c r="M3" s="890"/>
      <c r="N3" s="890"/>
      <c r="O3" s="64"/>
      <c r="P3" s="891"/>
      <c r="Q3" s="891"/>
    </row>
    <row r="4" spans="1:18" ht="7.5" customHeight="1">
      <c r="A4" s="65"/>
      <c r="B4" s="65"/>
      <c r="C4" s="65"/>
      <c r="D4" s="65"/>
      <c r="E4" s="65"/>
      <c r="F4" s="65"/>
      <c r="G4" s="65"/>
      <c r="H4" s="65"/>
      <c r="I4" s="65"/>
      <c r="J4" s="65"/>
      <c r="K4" s="65"/>
      <c r="L4" s="65"/>
      <c r="M4" s="65"/>
      <c r="N4" s="65"/>
      <c r="O4" s="65"/>
      <c r="P4" s="66"/>
    </row>
    <row r="5" spans="1:18" ht="21.75" customHeight="1">
      <c r="A5" s="67" t="s">
        <v>228</v>
      </c>
      <c r="B5" s="68"/>
      <c r="C5" s="68"/>
      <c r="D5" s="68"/>
      <c r="E5" s="68"/>
      <c r="F5" s="68"/>
      <c r="G5" s="68"/>
      <c r="H5" s="69"/>
      <c r="I5" s="70" t="s">
        <v>324</v>
      </c>
      <c r="J5" s="71"/>
      <c r="K5" s="71"/>
      <c r="L5" s="71"/>
      <c r="M5" s="71"/>
      <c r="N5" s="72"/>
      <c r="O5" s="73" t="s">
        <v>230</v>
      </c>
      <c r="P5" s="74" t="s">
        <v>231</v>
      </c>
    </row>
    <row r="6" spans="1:18" ht="18.75" customHeight="1">
      <c r="A6" s="75"/>
      <c r="B6" s="76" t="s">
        <v>232</v>
      </c>
      <c r="C6" s="76"/>
      <c r="D6" s="76"/>
      <c r="E6" s="76"/>
      <c r="F6" s="76"/>
      <c r="G6" s="76"/>
      <c r="H6" s="77"/>
      <c r="I6" s="78"/>
      <c r="J6" s="79" t="s">
        <v>233</v>
      </c>
      <c r="K6" s="79"/>
      <c r="L6" s="79"/>
      <c r="M6" s="79"/>
      <c r="N6" s="80"/>
      <c r="O6" s="63" t="s">
        <v>234</v>
      </c>
      <c r="P6" s="74" t="s">
        <v>235</v>
      </c>
    </row>
    <row r="7" spans="1:18" ht="18.75" customHeight="1">
      <c r="A7" s="78"/>
      <c r="B7" s="76" t="s">
        <v>236</v>
      </c>
      <c r="C7" s="79"/>
      <c r="D7" s="79"/>
      <c r="E7" s="79"/>
      <c r="F7" s="79"/>
      <c r="G7" s="79"/>
      <c r="H7" s="80"/>
      <c r="I7" s="78"/>
      <c r="J7" s="79"/>
      <c r="K7" s="79" t="s">
        <v>237</v>
      </c>
      <c r="L7" s="79"/>
      <c r="M7" s="79"/>
      <c r="N7" s="80"/>
      <c r="O7" s="63" t="s">
        <v>238</v>
      </c>
      <c r="P7" s="74" t="s">
        <v>239</v>
      </c>
    </row>
    <row r="8" spans="1:18" ht="18.75" customHeight="1">
      <c r="A8" s="78"/>
      <c r="B8" s="81" t="s">
        <v>240</v>
      </c>
      <c r="C8" s="82"/>
      <c r="D8" s="82"/>
      <c r="E8" s="82"/>
      <c r="F8" s="82"/>
      <c r="G8" s="82"/>
      <c r="H8" s="83"/>
      <c r="I8" s="84"/>
      <c r="J8" s="79"/>
      <c r="K8" s="81"/>
      <c r="L8" s="85" t="s">
        <v>241</v>
      </c>
      <c r="M8" s="85"/>
      <c r="N8" s="86"/>
      <c r="O8" s="63" t="s">
        <v>242</v>
      </c>
      <c r="P8" s="74" t="s">
        <v>243</v>
      </c>
    </row>
    <row r="9" spans="1:18" ht="18.75" customHeight="1">
      <c r="A9" s="78"/>
      <c r="B9" s="79"/>
      <c r="C9" s="866" t="s">
        <v>247</v>
      </c>
      <c r="D9" s="866"/>
      <c r="E9" s="87"/>
      <c r="F9" s="88"/>
      <c r="G9" s="88"/>
      <c r="H9" s="89"/>
      <c r="I9" s="78"/>
      <c r="J9" s="79"/>
      <c r="K9" s="90"/>
      <c r="L9" s="892" t="s">
        <v>244</v>
      </c>
      <c r="M9" s="892"/>
      <c r="N9" s="893"/>
      <c r="O9" s="63" t="s">
        <v>245</v>
      </c>
      <c r="P9" s="74" t="s">
        <v>317</v>
      </c>
    </row>
    <row r="10" spans="1:18" ht="18.75" customHeight="1">
      <c r="A10" s="78"/>
      <c r="B10" s="79"/>
      <c r="C10" s="866" t="s">
        <v>251</v>
      </c>
      <c r="D10" s="866"/>
      <c r="E10" s="88"/>
      <c r="F10" s="88"/>
      <c r="G10" s="88"/>
      <c r="H10" s="89"/>
      <c r="I10" s="78"/>
      <c r="J10" s="79"/>
      <c r="K10" s="79" t="s">
        <v>248</v>
      </c>
      <c r="L10" s="79"/>
      <c r="M10" s="91"/>
      <c r="N10" s="92"/>
      <c r="O10" s="63" t="s">
        <v>249</v>
      </c>
      <c r="P10" s="74" t="s">
        <v>250</v>
      </c>
    </row>
    <row r="11" spans="1:18" ht="18.75" customHeight="1">
      <c r="A11" s="78"/>
      <c r="B11" s="79"/>
      <c r="C11" s="866" t="s">
        <v>329</v>
      </c>
      <c r="D11" s="866"/>
      <c r="E11" s="866"/>
      <c r="F11" s="88"/>
      <c r="G11" s="88"/>
      <c r="H11" s="89"/>
      <c r="I11" s="78"/>
      <c r="K11" s="79"/>
      <c r="L11" s="884" t="s">
        <v>404</v>
      </c>
      <c r="M11" s="884"/>
      <c r="N11" s="885"/>
      <c r="O11" s="63" t="s">
        <v>252</v>
      </c>
      <c r="P11" s="74" t="s">
        <v>253</v>
      </c>
    </row>
    <row r="12" spans="1:18" ht="18.75" customHeight="1">
      <c r="A12" s="78"/>
      <c r="B12" s="79"/>
      <c r="C12" s="866" t="s">
        <v>332</v>
      </c>
      <c r="D12" s="866"/>
      <c r="E12" s="866"/>
      <c r="F12" s="88"/>
      <c r="G12" s="88"/>
      <c r="H12" s="89"/>
      <c r="I12" s="78"/>
      <c r="K12" s="79"/>
      <c r="L12" s="884" t="s">
        <v>254</v>
      </c>
      <c r="M12" s="884"/>
      <c r="N12" s="885"/>
      <c r="O12" s="63" t="s">
        <v>255</v>
      </c>
      <c r="P12" s="74" t="s">
        <v>256</v>
      </c>
    </row>
    <row r="13" spans="1:18" ht="18.75" customHeight="1">
      <c r="A13" s="78"/>
      <c r="B13" s="79"/>
      <c r="C13" s="866" t="s">
        <v>331</v>
      </c>
      <c r="D13" s="866"/>
      <c r="E13" s="866"/>
      <c r="F13" s="88"/>
      <c r="G13" s="88"/>
      <c r="H13" s="89"/>
      <c r="I13" s="78"/>
      <c r="K13" s="79"/>
      <c r="L13" s="884" t="s">
        <v>258</v>
      </c>
      <c r="M13" s="884"/>
      <c r="N13" s="885"/>
      <c r="O13" s="79"/>
      <c r="P13" s="74" t="s">
        <v>259</v>
      </c>
    </row>
    <row r="14" spans="1:18" ht="18.75" customHeight="1">
      <c r="A14" s="78"/>
      <c r="B14" s="79"/>
      <c r="C14" s="866" t="s">
        <v>330</v>
      </c>
      <c r="D14" s="866"/>
      <c r="E14" s="866"/>
      <c r="F14" s="88"/>
      <c r="G14" s="88"/>
      <c r="H14" s="89"/>
      <c r="I14" s="78"/>
      <c r="K14" s="79"/>
      <c r="L14" s="884" t="s">
        <v>318</v>
      </c>
      <c r="M14" s="884"/>
      <c r="N14" s="885"/>
      <c r="O14" s="79"/>
      <c r="P14" s="74" t="s">
        <v>262</v>
      </c>
    </row>
    <row r="15" spans="1:18" ht="18.75" customHeight="1">
      <c r="A15" s="78"/>
      <c r="B15" s="79"/>
      <c r="C15" s="866" t="s">
        <v>372</v>
      </c>
      <c r="D15" s="866"/>
      <c r="E15" s="866"/>
      <c r="F15" s="88"/>
      <c r="G15" s="88"/>
      <c r="H15" s="89"/>
      <c r="I15" s="78"/>
      <c r="K15" s="79"/>
      <c r="L15" s="884" t="s">
        <v>319</v>
      </c>
      <c r="M15" s="884"/>
      <c r="N15" s="885"/>
      <c r="O15" s="79"/>
      <c r="P15" s="74" t="s">
        <v>265</v>
      </c>
    </row>
    <row r="16" spans="1:18" ht="18.75" customHeight="1">
      <c r="A16" s="78"/>
      <c r="B16" s="79"/>
      <c r="C16" s="866" t="s">
        <v>373</v>
      </c>
      <c r="D16" s="866"/>
      <c r="E16" s="866"/>
      <c r="F16" s="88"/>
      <c r="G16" s="88"/>
      <c r="H16" s="89"/>
      <c r="I16" s="78"/>
      <c r="J16" s="79"/>
      <c r="K16" s="79"/>
      <c r="L16" s="884" t="s">
        <v>267</v>
      </c>
      <c r="M16" s="884"/>
      <c r="N16" s="885"/>
      <c r="O16" s="93"/>
      <c r="P16" s="74" t="s">
        <v>268</v>
      </c>
      <c r="Q16" s="79"/>
      <c r="R16" s="79"/>
    </row>
    <row r="17" spans="1:19" ht="18.75" customHeight="1">
      <c r="A17" s="78"/>
      <c r="B17" s="79"/>
      <c r="C17" s="866" t="s">
        <v>272</v>
      </c>
      <c r="D17" s="866"/>
      <c r="E17" s="866"/>
      <c r="F17" s="88"/>
      <c r="G17" s="88"/>
      <c r="H17" s="89"/>
      <c r="I17" s="78"/>
      <c r="J17" s="79"/>
      <c r="K17" s="866" t="s">
        <v>270</v>
      </c>
      <c r="L17" s="866"/>
      <c r="M17" s="866"/>
      <c r="N17" s="886"/>
      <c r="O17" s="93"/>
      <c r="P17" s="74" t="s">
        <v>271</v>
      </c>
    </row>
    <row r="18" spans="1:19" ht="18.75" customHeight="1">
      <c r="A18" s="78"/>
      <c r="B18" s="79"/>
      <c r="C18" s="866" t="s">
        <v>320</v>
      </c>
      <c r="D18" s="866"/>
      <c r="E18" s="866"/>
      <c r="F18" s="866"/>
      <c r="G18" s="866"/>
      <c r="H18" s="89"/>
      <c r="I18" s="78"/>
      <c r="K18" s="866" t="s">
        <v>273</v>
      </c>
      <c r="L18" s="866"/>
      <c r="M18" s="866"/>
      <c r="N18" s="886"/>
      <c r="O18" s="94"/>
      <c r="P18" s="74" t="s">
        <v>274</v>
      </c>
    </row>
    <row r="19" spans="1:19" ht="18.75" customHeight="1">
      <c r="A19" s="78"/>
      <c r="B19" s="79"/>
      <c r="C19" s="866" t="s">
        <v>454</v>
      </c>
      <c r="D19" s="866"/>
      <c r="E19" s="866"/>
      <c r="F19" s="866"/>
      <c r="G19" s="866"/>
      <c r="H19" s="89"/>
      <c r="I19" s="78"/>
      <c r="J19" s="883" t="s">
        <v>276</v>
      </c>
      <c r="K19" s="883"/>
      <c r="L19" s="883"/>
      <c r="N19" s="95"/>
      <c r="O19" s="96"/>
      <c r="P19" s="74" t="s">
        <v>277</v>
      </c>
      <c r="Q19" s="94"/>
      <c r="R19" s="94"/>
      <c r="S19" s="94"/>
    </row>
    <row r="20" spans="1:19" ht="18.75" customHeight="1">
      <c r="A20" s="78"/>
      <c r="B20" s="79"/>
      <c r="C20" s="866" t="s">
        <v>275</v>
      </c>
      <c r="D20" s="866"/>
      <c r="E20" s="866"/>
      <c r="F20" s="88"/>
      <c r="G20" s="88"/>
      <c r="H20" s="97"/>
      <c r="I20" s="78"/>
      <c r="J20" s="883" t="s">
        <v>279</v>
      </c>
      <c r="K20" s="883"/>
      <c r="L20" s="883"/>
      <c r="M20" s="79"/>
      <c r="N20" s="80"/>
      <c r="O20" s="96"/>
      <c r="P20" s="74" t="s">
        <v>280</v>
      </c>
    </row>
    <row r="21" spans="1:19" ht="18.75" customHeight="1">
      <c r="A21" s="78"/>
      <c r="B21" s="79"/>
      <c r="C21" s="866" t="s">
        <v>313</v>
      </c>
      <c r="D21" s="866"/>
      <c r="E21" s="866"/>
      <c r="F21" s="88"/>
      <c r="G21" s="88"/>
      <c r="H21" s="97"/>
      <c r="I21" s="78"/>
      <c r="J21" s="79"/>
      <c r="K21" s="96" t="s">
        <v>282</v>
      </c>
      <c r="L21" s="93"/>
      <c r="M21" s="93"/>
      <c r="N21" s="83"/>
      <c r="O21" s="96"/>
      <c r="P21" s="74" t="s">
        <v>283</v>
      </c>
    </row>
    <row r="22" spans="1:19" ht="18.75" customHeight="1">
      <c r="A22" s="78"/>
      <c r="B22" s="79"/>
      <c r="C22" s="866" t="s">
        <v>281</v>
      </c>
      <c r="D22" s="866"/>
      <c r="E22" s="866"/>
      <c r="F22" s="87"/>
      <c r="G22" s="87"/>
      <c r="H22" s="97"/>
      <c r="I22" s="78"/>
      <c r="J22" s="79"/>
      <c r="K22" s="79"/>
      <c r="L22" s="882"/>
      <c r="M22" s="882"/>
      <c r="N22" s="98"/>
      <c r="O22" s="96"/>
      <c r="P22" s="74" t="s">
        <v>284</v>
      </c>
    </row>
    <row r="23" spans="1:19" ht="18.75" customHeight="1">
      <c r="A23" s="78"/>
      <c r="B23" s="79"/>
      <c r="C23" s="866" t="s">
        <v>441</v>
      </c>
      <c r="D23" s="866"/>
      <c r="E23" s="866"/>
      <c r="F23" s="88"/>
      <c r="G23" s="88"/>
      <c r="H23" s="97"/>
      <c r="I23" s="78"/>
      <c r="J23" s="79"/>
      <c r="K23" s="79"/>
      <c r="L23" s="882"/>
      <c r="M23" s="882"/>
      <c r="N23" s="80"/>
      <c r="O23" s="96"/>
      <c r="P23" s="74" t="s">
        <v>321</v>
      </c>
    </row>
    <row r="24" spans="1:19" ht="18.75" customHeight="1">
      <c r="A24" s="78"/>
      <c r="B24" s="79"/>
      <c r="C24" s="866" t="s">
        <v>442</v>
      </c>
      <c r="D24" s="866"/>
      <c r="E24" s="866"/>
      <c r="F24" s="88"/>
      <c r="G24" s="88"/>
      <c r="H24" s="97"/>
      <c r="I24" s="78"/>
      <c r="J24" s="79"/>
      <c r="K24" s="79"/>
      <c r="L24" s="882"/>
      <c r="M24" s="882"/>
      <c r="N24" s="80"/>
      <c r="O24" s="96"/>
      <c r="P24" s="74" t="s">
        <v>322</v>
      </c>
    </row>
    <row r="25" spans="1:19" ht="18.75" customHeight="1">
      <c r="A25" s="78"/>
      <c r="B25" s="79"/>
      <c r="C25" s="866" t="s">
        <v>443</v>
      </c>
      <c r="D25" s="866"/>
      <c r="E25" s="866"/>
      <c r="F25" s="866"/>
      <c r="G25" s="866"/>
      <c r="H25" s="97"/>
      <c r="I25" s="78"/>
      <c r="J25" s="79"/>
      <c r="K25" s="79"/>
      <c r="L25" s="882"/>
      <c r="M25" s="882"/>
      <c r="N25" s="80"/>
      <c r="O25" s="96"/>
      <c r="P25" s="74" t="s">
        <v>286</v>
      </c>
    </row>
    <row r="26" spans="1:19" ht="18.75" customHeight="1">
      <c r="A26" s="78"/>
      <c r="B26" s="79"/>
      <c r="C26" s="866" t="s">
        <v>444</v>
      </c>
      <c r="D26" s="866"/>
      <c r="E26" s="866"/>
      <c r="F26" s="88"/>
      <c r="G26" s="88"/>
      <c r="H26" s="97"/>
      <c r="I26" s="78"/>
      <c r="J26" s="79"/>
      <c r="K26" s="79"/>
      <c r="L26" s="882"/>
      <c r="M26" s="882"/>
      <c r="N26" s="80"/>
      <c r="O26" s="96"/>
      <c r="P26" s="74" t="s">
        <v>323</v>
      </c>
    </row>
    <row r="27" spans="1:19" ht="18.75" customHeight="1">
      <c r="A27" s="78"/>
      <c r="B27" s="79"/>
      <c r="C27" s="866" t="s">
        <v>445</v>
      </c>
      <c r="D27" s="866"/>
      <c r="E27" s="866"/>
      <c r="F27" s="866"/>
      <c r="G27" s="866"/>
      <c r="H27" s="100"/>
      <c r="I27" s="78"/>
      <c r="J27" s="79"/>
      <c r="L27" s="882"/>
      <c r="M27" s="882"/>
      <c r="N27" s="95"/>
      <c r="O27" s="96"/>
      <c r="P27" s="74" t="s">
        <v>288</v>
      </c>
    </row>
    <row r="28" spans="1:19" ht="18.75" customHeight="1">
      <c r="A28" s="78"/>
      <c r="B28" s="79"/>
      <c r="C28" s="88"/>
      <c r="D28" s="99"/>
      <c r="E28" s="99"/>
      <c r="F28" s="99"/>
      <c r="G28" s="99"/>
      <c r="H28" s="100"/>
      <c r="I28" s="78"/>
      <c r="J28" s="79"/>
      <c r="K28" s="79"/>
      <c r="L28" s="882"/>
      <c r="M28" s="882"/>
      <c r="N28" s="98"/>
      <c r="O28" s="96"/>
      <c r="P28" s="74" t="s">
        <v>289</v>
      </c>
    </row>
    <row r="29" spans="1:19" ht="21.75" customHeight="1">
      <c r="A29" s="67" t="s">
        <v>325</v>
      </c>
      <c r="B29" s="107"/>
      <c r="C29" s="108"/>
      <c r="D29" s="108"/>
      <c r="E29" s="108"/>
      <c r="F29" s="108"/>
      <c r="G29" s="108"/>
      <c r="H29" s="108"/>
      <c r="I29" s="71"/>
      <c r="J29" s="867"/>
      <c r="K29" s="867"/>
      <c r="L29" s="867"/>
      <c r="M29" s="867"/>
      <c r="N29" s="109"/>
      <c r="P29" s="74"/>
    </row>
    <row r="30" spans="1:19" ht="18.75" customHeight="1">
      <c r="A30" s="78"/>
      <c r="B30" s="79"/>
      <c r="C30" s="79"/>
      <c r="D30" s="111" t="s">
        <v>292</v>
      </c>
      <c r="E30" s="869"/>
      <c r="F30" s="870"/>
      <c r="G30" s="870"/>
      <c r="H30" s="870"/>
      <c r="I30" s="112" t="s">
        <v>293</v>
      </c>
      <c r="J30" s="869" t="s">
        <v>294</v>
      </c>
      <c r="K30" s="871"/>
      <c r="L30" s="869"/>
      <c r="M30" s="871"/>
      <c r="N30" s="95"/>
    </row>
    <row r="31" spans="1:19" ht="60" customHeight="1">
      <c r="A31" s="84"/>
      <c r="B31" s="79"/>
      <c r="C31" s="79"/>
      <c r="D31" s="113" t="s">
        <v>297</v>
      </c>
      <c r="E31" s="872"/>
      <c r="F31" s="873"/>
      <c r="G31" s="873"/>
      <c r="H31" s="873"/>
      <c r="I31" s="873"/>
      <c r="J31" s="873"/>
      <c r="K31" s="873"/>
      <c r="L31" s="873"/>
      <c r="M31" s="874"/>
      <c r="N31" s="95"/>
    </row>
    <row r="32" spans="1:19" ht="9.75" customHeight="1">
      <c r="A32" s="78"/>
      <c r="B32" s="79"/>
      <c r="C32" s="79"/>
      <c r="D32" s="79"/>
      <c r="E32" s="79"/>
      <c r="F32" s="79"/>
      <c r="G32" s="79"/>
      <c r="H32" s="79"/>
      <c r="I32" s="79"/>
      <c r="J32" s="114"/>
      <c r="K32" s="115"/>
      <c r="L32" s="79"/>
      <c r="M32" s="79"/>
      <c r="N32" s="95"/>
      <c r="P32" s="114"/>
    </row>
    <row r="33" spans="1:18" ht="18.75" customHeight="1">
      <c r="A33" s="78"/>
      <c r="B33" s="79"/>
      <c r="C33" s="79" t="s">
        <v>299</v>
      </c>
      <c r="D33" s="116"/>
      <c r="E33" s="116"/>
      <c r="F33" s="116"/>
      <c r="G33" s="116"/>
      <c r="H33" s="116"/>
      <c r="I33" s="79"/>
      <c r="J33" s="114"/>
      <c r="K33" s="114"/>
      <c r="L33" s="79"/>
      <c r="M33" s="79"/>
      <c r="N33" s="95"/>
      <c r="O33" s="114"/>
      <c r="P33" s="115"/>
    </row>
    <row r="34" spans="1:18" ht="18.75" customHeight="1">
      <c r="A34" s="78"/>
      <c r="B34" s="96"/>
      <c r="C34" s="79" t="s">
        <v>300</v>
      </c>
      <c r="D34" s="79"/>
      <c r="E34" s="79"/>
      <c r="F34" s="79"/>
      <c r="G34" s="79"/>
      <c r="H34" s="79"/>
      <c r="I34" s="79"/>
      <c r="J34" s="79"/>
      <c r="K34" s="116"/>
      <c r="L34" s="116"/>
      <c r="M34" s="116"/>
      <c r="N34" s="80"/>
      <c r="O34" s="114"/>
      <c r="P34" s="115"/>
      <c r="Q34" s="79"/>
      <c r="R34" s="79"/>
    </row>
    <row r="35" spans="1:18" ht="18.75" customHeight="1">
      <c r="A35" s="78"/>
      <c r="B35" s="79"/>
      <c r="C35" s="79" t="s">
        <v>301</v>
      </c>
      <c r="D35" s="79"/>
      <c r="E35" s="79"/>
      <c r="F35" s="79"/>
      <c r="G35" s="79"/>
      <c r="I35" s="878" t="s">
        <v>302</v>
      </c>
      <c r="J35" s="878"/>
      <c r="K35" s="879"/>
      <c r="L35" s="879"/>
      <c r="M35" s="79"/>
      <c r="N35" s="80"/>
      <c r="O35" s="118"/>
      <c r="P35" s="115"/>
    </row>
    <row r="36" spans="1:18" ht="18.75" customHeight="1">
      <c r="A36" s="78"/>
      <c r="B36" s="79"/>
      <c r="C36" s="79" t="s">
        <v>303</v>
      </c>
      <c r="H36" s="79"/>
      <c r="I36" s="79"/>
      <c r="J36" s="79"/>
      <c r="K36" s="79"/>
      <c r="L36" s="79"/>
      <c r="M36" s="99"/>
      <c r="N36" s="119"/>
      <c r="O36" s="114"/>
      <c r="P36" s="117"/>
    </row>
    <row r="37" spans="1:18" ht="18.75" customHeight="1">
      <c r="A37" s="78"/>
      <c r="C37" s="79" t="s">
        <v>304</v>
      </c>
      <c r="D37" s="79"/>
      <c r="H37" s="79"/>
      <c r="I37" s="120"/>
      <c r="J37" s="79"/>
      <c r="M37" s="79"/>
      <c r="N37" s="80"/>
      <c r="O37" s="117"/>
    </row>
    <row r="38" spans="1:18" ht="6.75" customHeight="1">
      <c r="A38" s="101"/>
      <c r="B38" s="102"/>
      <c r="C38" s="121"/>
      <c r="D38" s="121"/>
      <c r="E38" s="121"/>
      <c r="F38" s="121"/>
      <c r="G38" s="121"/>
      <c r="H38" s="121"/>
      <c r="I38" s="102"/>
      <c r="J38" s="102"/>
      <c r="K38" s="102"/>
      <c r="L38" s="122"/>
      <c r="M38" s="122"/>
      <c r="N38" s="123"/>
      <c r="O38" s="85"/>
    </row>
    <row r="39" spans="1:18" ht="21.75" customHeight="1">
      <c r="A39" s="70" t="s">
        <v>305</v>
      </c>
      <c r="B39" s="71"/>
      <c r="C39" s="125"/>
      <c r="D39" s="125"/>
      <c r="E39" s="125"/>
      <c r="F39" s="125"/>
      <c r="G39" s="125"/>
      <c r="H39" s="125"/>
      <c r="I39" s="71"/>
      <c r="J39" s="71"/>
      <c r="K39" s="71"/>
      <c r="L39" s="71"/>
      <c r="M39" s="71"/>
      <c r="N39" s="72"/>
      <c r="O39" s="85"/>
    </row>
    <row r="40" spans="1:18" ht="22.5" customHeight="1">
      <c r="A40" s="78"/>
      <c r="B40" s="79" t="s">
        <v>306</v>
      </c>
      <c r="C40" s="79"/>
      <c r="D40" s="79" t="s">
        <v>307</v>
      </c>
      <c r="E40" s="880"/>
      <c r="F40" s="880"/>
      <c r="G40" s="880"/>
      <c r="H40" s="880"/>
      <c r="I40" s="880"/>
      <c r="J40" s="880"/>
      <c r="K40" s="880"/>
      <c r="L40" s="880"/>
      <c r="M40" s="880"/>
      <c r="N40" s="881"/>
      <c r="O40" s="85"/>
      <c r="P40" s="124"/>
    </row>
    <row r="41" spans="1:18" ht="22.5" customHeight="1">
      <c r="A41" s="78"/>
      <c r="B41" s="79"/>
      <c r="C41" s="96"/>
      <c r="D41" s="93" t="s">
        <v>308</v>
      </c>
      <c r="E41" s="880"/>
      <c r="F41" s="880"/>
      <c r="G41" s="880"/>
      <c r="H41" s="880"/>
      <c r="I41" s="880"/>
      <c r="J41" s="880"/>
      <c r="K41" s="880"/>
      <c r="L41" s="880"/>
      <c r="M41" s="880"/>
      <c r="N41" s="881"/>
      <c r="O41" s="124"/>
    </row>
    <row r="42" spans="1:18" ht="22.5" customHeight="1">
      <c r="A42" s="78"/>
      <c r="B42" s="79"/>
      <c r="C42" s="79"/>
      <c r="E42" s="880"/>
      <c r="F42" s="880"/>
      <c r="G42" s="880"/>
      <c r="H42" s="880"/>
      <c r="I42" s="880"/>
      <c r="J42" s="880"/>
      <c r="K42" s="880"/>
      <c r="L42" s="880"/>
      <c r="M42" s="880"/>
      <c r="N42" s="881"/>
      <c r="O42" s="85"/>
    </row>
    <row r="43" spans="1:18" ht="7.5" customHeight="1">
      <c r="A43" s="101"/>
      <c r="B43" s="102"/>
      <c r="C43" s="102"/>
      <c r="D43" s="102"/>
      <c r="E43" s="126"/>
      <c r="F43" s="126"/>
      <c r="G43" s="126"/>
      <c r="H43" s="126"/>
      <c r="I43" s="102"/>
      <c r="J43" s="102"/>
      <c r="K43" s="102"/>
      <c r="L43" s="102"/>
      <c r="M43" s="102"/>
      <c r="N43" s="127"/>
      <c r="O43" s="85"/>
    </row>
    <row r="44" spans="1:18" ht="6.75" customHeight="1">
      <c r="A44" s="128"/>
      <c r="B44" s="128"/>
      <c r="C44" s="129"/>
      <c r="D44" s="129"/>
      <c r="E44" s="129"/>
      <c r="F44" s="129"/>
      <c r="G44" s="129"/>
      <c r="H44" s="129"/>
      <c r="I44" s="128"/>
      <c r="J44" s="128"/>
      <c r="K44" s="128"/>
      <c r="L44" s="128"/>
      <c r="M44" s="128"/>
      <c r="N44" s="128"/>
      <c r="O44" s="85"/>
    </row>
    <row r="45" spans="1:18" ht="21.75" customHeight="1">
      <c r="A45" s="70" t="s">
        <v>309</v>
      </c>
      <c r="B45" s="71"/>
      <c r="C45" s="125"/>
      <c r="D45" s="125"/>
      <c r="E45" s="125"/>
      <c r="F45" s="125"/>
      <c r="G45" s="125"/>
      <c r="H45" s="125"/>
      <c r="I45" s="71"/>
      <c r="J45" s="71"/>
      <c r="K45" s="71"/>
      <c r="L45" s="71"/>
      <c r="M45" s="71"/>
      <c r="N45" s="72"/>
      <c r="O45" s="79"/>
    </row>
    <row r="46" spans="1:18" ht="61.5" customHeight="1">
      <c r="A46" s="875"/>
      <c r="B46" s="876"/>
      <c r="C46" s="876"/>
      <c r="D46" s="876"/>
      <c r="E46" s="876"/>
      <c r="F46" s="876"/>
      <c r="G46" s="876"/>
      <c r="H46" s="876"/>
      <c r="I46" s="876"/>
      <c r="J46" s="876"/>
      <c r="K46" s="876"/>
      <c r="L46" s="876"/>
      <c r="M46" s="876"/>
      <c r="N46" s="877"/>
      <c r="O46" s="130"/>
    </row>
    <row r="47" spans="1:18" ht="15.75" customHeight="1">
      <c r="A47" s="76"/>
      <c r="B47" s="76"/>
      <c r="C47" s="131"/>
      <c r="D47" s="131"/>
      <c r="E47" s="131"/>
      <c r="F47" s="131"/>
      <c r="G47" s="131"/>
      <c r="H47" s="131"/>
      <c r="I47" s="130"/>
      <c r="J47" s="130"/>
      <c r="K47" s="76"/>
      <c r="L47" s="130"/>
      <c r="M47" s="132" t="s">
        <v>310</v>
      </c>
      <c r="N47" s="271" t="e">
        <f>総表!#REF!</f>
        <v>#REF!</v>
      </c>
    </row>
  </sheetData>
  <mergeCells count="55">
    <mergeCell ref="L12:N12"/>
    <mergeCell ref="A1:N1"/>
    <mergeCell ref="P1:Q1"/>
    <mergeCell ref="A2:B2"/>
    <mergeCell ref="C2:N2"/>
    <mergeCell ref="P2:Q3"/>
    <mergeCell ref="A3:B3"/>
    <mergeCell ref="C3:N3"/>
    <mergeCell ref="C9:D9"/>
    <mergeCell ref="L9:N9"/>
    <mergeCell ref="C10:D10"/>
    <mergeCell ref="L11:N11"/>
    <mergeCell ref="C12:E12"/>
    <mergeCell ref="C11:E11"/>
    <mergeCell ref="C13:E13"/>
    <mergeCell ref="L13:N13"/>
    <mergeCell ref="L14:N14"/>
    <mergeCell ref="C15:E15"/>
    <mergeCell ref="L15:N15"/>
    <mergeCell ref="C14:E14"/>
    <mergeCell ref="C23:E23"/>
    <mergeCell ref="L23:M23"/>
    <mergeCell ref="C16:E16"/>
    <mergeCell ref="L16:N16"/>
    <mergeCell ref="C17:E17"/>
    <mergeCell ref="C18:G18"/>
    <mergeCell ref="K18:N18"/>
    <mergeCell ref="J19:L19"/>
    <mergeCell ref="C20:E20"/>
    <mergeCell ref="J20:L20"/>
    <mergeCell ref="C21:E21"/>
    <mergeCell ref="L22:M22"/>
    <mergeCell ref="C22:E22"/>
    <mergeCell ref="C19:G19"/>
    <mergeCell ref="K17:N17"/>
    <mergeCell ref="E31:M31"/>
    <mergeCell ref="C24:E24"/>
    <mergeCell ref="L24:M24"/>
    <mergeCell ref="C25:G25"/>
    <mergeCell ref="L25:M25"/>
    <mergeCell ref="C26:E26"/>
    <mergeCell ref="L26:M26"/>
    <mergeCell ref="C27:G27"/>
    <mergeCell ref="L27:M27"/>
    <mergeCell ref="L28:M28"/>
    <mergeCell ref="J29:M29"/>
    <mergeCell ref="E30:H30"/>
    <mergeCell ref="J30:K30"/>
    <mergeCell ref="L30:M30"/>
    <mergeCell ref="A46:N46"/>
    <mergeCell ref="I35:J35"/>
    <mergeCell ref="K35:L35"/>
    <mergeCell ref="E40:N40"/>
    <mergeCell ref="E41:N41"/>
    <mergeCell ref="E42:N42"/>
  </mergeCells>
  <phoneticPr fontId="38"/>
  <dataValidations count="2">
    <dataValidation type="list" allowBlank="1" showInputMessage="1" showErrorMessage="1" sqref="L22:M28" xr:uid="{00000000-0002-0000-0200-000000000000}">
      <formula1>$O$6:$O$12</formula1>
    </dataValidation>
    <dataValidation type="list" allowBlank="1" showInputMessage="1" showErrorMessage="1" sqref="E40:N42" xr:uid="{00000000-0002-0000-0200-000001000000}">
      <formula1>不適合理由</formula1>
    </dataValidation>
  </dataValidations>
  <printOptions horizontalCentered="1"/>
  <pageMargins left="0.78740157480314965" right="0.19685039370078741" top="0.59055118110236227" bottom="0.19685039370078741" header="0.39370078740157483" footer="0.19685039370078741"/>
  <pageSetup paperSize="9" scale="77" orientation="portrait" r:id="rId1"/>
  <headerFooter>
    <oddHeader>&amp;R&amp;"ＭＳ ゴシック,標準"&amp;12【アニメーション映画】</oddHeader>
  </headerFooter>
  <colBreaks count="1" manualBreakCount="1">
    <brk id="1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44033" r:id="rId4" name="Check Box 1">
              <controlPr defaultSize="0" autoFill="0" autoLine="0" autoPict="0" altText="">
                <anchor moveWithCells="1">
                  <from>
                    <xdr:col>0</xdr:col>
                    <xdr:colOff>114300</xdr:colOff>
                    <xdr:row>5</xdr:row>
                    <xdr:rowOff>228600</xdr:rowOff>
                  </from>
                  <to>
                    <xdr:col>1</xdr:col>
                    <xdr:colOff>38100</xdr:colOff>
                    <xdr:row>7</xdr:row>
                    <xdr:rowOff>28575</xdr:rowOff>
                  </to>
                </anchor>
              </controlPr>
            </control>
          </mc:Choice>
        </mc:AlternateContent>
        <mc:AlternateContent xmlns:mc="http://schemas.openxmlformats.org/markup-compatibility/2006">
          <mc:Choice Requires="x14">
            <control shapeId="44034" r:id="rId5" name="Check Box 2">
              <controlPr defaultSize="0" autoFill="0" autoLine="0" autoPict="0" altText="">
                <anchor moveWithCells="1">
                  <from>
                    <xdr:col>0</xdr:col>
                    <xdr:colOff>114300</xdr:colOff>
                    <xdr:row>4</xdr:row>
                    <xdr:rowOff>238125</xdr:rowOff>
                  </from>
                  <to>
                    <xdr:col>1</xdr:col>
                    <xdr:colOff>38100</xdr:colOff>
                    <xdr:row>6</xdr:row>
                    <xdr:rowOff>47625</xdr:rowOff>
                  </to>
                </anchor>
              </controlPr>
            </control>
          </mc:Choice>
        </mc:AlternateContent>
        <mc:AlternateContent xmlns:mc="http://schemas.openxmlformats.org/markup-compatibility/2006">
          <mc:Choice Requires="x14">
            <control shapeId="44035" r:id="rId6" name="Check Box 3">
              <controlPr defaultSize="0" autoFill="0" autoLine="0" autoPict="0">
                <anchor moveWithCells="1" sizeWithCells="1">
                  <from>
                    <xdr:col>0</xdr:col>
                    <xdr:colOff>123825</xdr:colOff>
                    <xdr:row>39</xdr:row>
                    <xdr:rowOff>28575</xdr:rowOff>
                  </from>
                  <to>
                    <xdr:col>1</xdr:col>
                    <xdr:colOff>57150</xdr:colOff>
                    <xdr:row>39</xdr:row>
                    <xdr:rowOff>276225</xdr:rowOff>
                  </to>
                </anchor>
              </controlPr>
            </control>
          </mc:Choice>
        </mc:AlternateContent>
        <mc:AlternateContent xmlns:mc="http://schemas.openxmlformats.org/markup-compatibility/2006">
          <mc:Choice Requires="x14">
            <control shapeId="44036" r:id="rId7" name="Check Box 4">
              <controlPr defaultSize="0" autoFill="0" autoLine="0" autoPict="0">
                <anchor moveWithCells="1" sizeWithCells="1">
                  <from>
                    <xdr:col>2</xdr:col>
                    <xdr:colOff>104775</xdr:colOff>
                    <xdr:row>39</xdr:row>
                    <xdr:rowOff>38100</xdr:rowOff>
                  </from>
                  <to>
                    <xdr:col>3</xdr:col>
                    <xdr:colOff>85725</xdr:colOff>
                    <xdr:row>40</xdr:row>
                    <xdr:rowOff>0</xdr:rowOff>
                  </to>
                </anchor>
              </controlPr>
            </control>
          </mc:Choice>
        </mc:AlternateContent>
        <mc:AlternateContent xmlns:mc="http://schemas.openxmlformats.org/markup-compatibility/2006">
          <mc:Choice Requires="x14">
            <control shapeId="44037" r:id="rId8" name="Check Box 5">
              <controlPr defaultSize="0" autoFill="0" autoLine="0" autoPict="0" altText="">
                <anchor moveWithCells="1">
                  <from>
                    <xdr:col>9</xdr:col>
                    <xdr:colOff>38100</xdr:colOff>
                    <xdr:row>4</xdr:row>
                    <xdr:rowOff>257175</xdr:rowOff>
                  </from>
                  <to>
                    <xdr:col>9</xdr:col>
                    <xdr:colOff>323850</xdr:colOff>
                    <xdr:row>6</xdr:row>
                    <xdr:rowOff>28575</xdr:rowOff>
                  </to>
                </anchor>
              </controlPr>
            </control>
          </mc:Choice>
        </mc:AlternateContent>
        <mc:AlternateContent xmlns:mc="http://schemas.openxmlformats.org/markup-compatibility/2006">
          <mc:Choice Requires="x14">
            <control shapeId="44038" r:id="rId9" name="Check Box 6">
              <controlPr defaultSize="0" autoFill="0" autoLine="0" autoPict="0" altText="">
                <anchor moveWithCells="1">
                  <from>
                    <xdr:col>9</xdr:col>
                    <xdr:colOff>123825</xdr:colOff>
                    <xdr:row>5</xdr:row>
                    <xdr:rowOff>209550</xdr:rowOff>
                  </from>
                  <to>
                    <xdr:col>10</xdr:col>
                    <xdr:colOff>85725</xdr:colOff>
                    <xdr:row>7</xdr:row>
                    <xdr:rowOff>47625</xdr:rowOff>
                  </to>
                </anchor>
              </controlPr>
            </control>
          </mc:Choice>
        </mc:AlternateContent>
        <mc:AlternateContent xmlns:mc="http://schemas.openxmlformats.org/markup-compatibility/2006">
          <mc:Choice Requires="x14">
            <control shapeId="44039" r:id="rId10" name="Check Box 7">
              <controlPr defaultSize="0" autoFill="0" autoLine="0" autoPict="0" altText="">
                <anchor moveWithCells="1">
                  <from>
                    <xdr:col>10</xdr:col>
                    <xdr:colOff>142875</xdr:colOff>
                    <xdr:row>7</xdr:row>
                    <xdr:rowOff>190500</xdr:rowOff>
                  </from>
                  <to>
                    <xdr:col>11</xdr:col>
                    <xdr:colOff>66675</xdr:colOff>
                    <xdr:row>9</xdr:row>
                    <xdr:rowOff>28575</xdr:rowOff>
                  </to>
                </anchor>
              </controlPr>
            </control>
          </mc:Choice>
        </mc:AlternateContent>
        <mc:AlternateContent xmlns:mc="http://schemas.openxmlformats.org/markup-compatibility/2006">
          <mc:Choice Requires="x14">
            <control shapeId="44040" r:id="rId11" name="Check Box 8">
              <controlPr defaultSize="0" autoFill="0" autoLine="0" autoPict="0" altText="">
                <anchor moveWithCells="1">
                  <from>
                    <xdr:col>10</xdr:col>
                    <xdr:colOff>142875</xdr:colOff>
                    <xdr:row>6</xdr:row>
                    <xdr:rowOff>209550</xdr:rowOff>
                  </from>
                  <to>
                    <xdr:col>11</xdr:col>
                    <xdr:colOff>57150</xdr:colOff>
                    <xdr:row>8</xdr:row>
                    <xdr:rowOff>19050</xdr:rowOff>
                  </to>
                </anchor>
              </controlPr>
            </control>
          </mc:Choice>
        </mc:AlternateContent>
        <mc:AlternateContent xmlns:mc="http://schemas.openxmlformats.org/markup-compatibility/2006">
          <mc:Choice Requires="x14">
            <control shapeId="44045" r:id="rId12" name="Check Box 13">
              <controlPr defaultSize="0" autoFill="0" autoLine="0" autoPict="0">
                <anchor moveWithCells="1">
                  <from>
                    <xdr:col>2</xdr:col>
                    <xdr:colOff>9525</xdr:colOff>
                    <xdr:row>32</xdr:row>
                    <xdr:rowOff>209550</xdr:rowOff>
                  </from>
                  <to>
                    <xdr:col>2</xdr:col>
                    <xdr:colOff>314325</xdr:colOff>
                    <xdr:row>34</xdr:row>
                    <xdr:rowOff>19050</xdr:rowOff>
                  </to>
                </anchor>
              </controlPr>
            </control>
          </mc:Choice>
        </mc:AlternateContent>
        <mc:AlternateContent xmlns:mc="http://schemas.openxmlformats.org/markup-compatibility/2006">
          <mc:Choice Requires="x14">
            <control shapeId="44046" r:id="rId13" name="Check Box 14">
              <controlPr defaultSize="0" autoFill="0" autoLine="0" autoPict="0">
                <anchor moveWithCells="1">
                  <from>
                    <xdr:col>2</xdr:col>
                    <xdr:colOff>9525</xdr:colOff>
                    <xdr:row>35</xdr:row>
                    <xdr:rowOff>219075</xdr:rowOff>
                  </from>
                  <to>
                    <xdr:col>2</xdr:col>
                    <xdr:colOff>314325</xdr:colOff>
                    <xdr:row>37</xdr:row>
                    <xdr:rowOff>28575</xdr:rowOff>
                  </to>
                </anchor>
              </controlPr>
            </control>
          </mc:Choice>
        </mc:AlternateContent>
        <mc:AlternateContent xmlns:mc="http://schemas.openxmlformats.org/markup-compatibility/2006">
          <mc:Choice Requires="x14">
            <control shapeId="44047" r:id="rId14" name="Check Box 15">
              <controlPr defaultSize="0" autoFill="0" autoLine="0" autoPict="0">
                <anchor moveWithCells="1">
                  <from>
                    <xdr:col>2</xdr:col>
                    <xdr:colOff>295275</xdr:colOff>
                    <xdr:row>33</xdr:row>
                    <xdr:rowOff>219075</xdr:rowOff>
                  </from>
                  <to>
                    <xdr:col>3</xdr:col>
                    <xdr:colOff>276225</xdr:colOff>
                    <xdr:row>35</xdr:row>
                    <xdr:rowOff>28575</xdr:rowOff>
                  </to>
                </anchor>
              </controlPr>
            </control>
          </mc:Choice>
        </mc:AlternateContent>
        <mc:AlternateContent xmlns:mc="http://schemas.openxmlformats.org/markup-compatibility/2006">
          <mc:Choice Requires="x14">
            <control shapeId="44048" r:id="rId15" name="Check Box 16">
              <controlPr defaultSize="0" autoFill="0" autoLine="0" autoPict="0">
                <anchor moveWithCells="1">
                  <from>
                    <xdr:col>2</xdr:col>
                    <xdr:colOff>295275</xdr:colOff>
                    <xdr:row>34</xdr:row>
                    <xdr:rowOff>219075</xdr:rowOff>
                  </from>
                  <to>
                    <xdr:col>3</xdr:col>
                    <xdr:colOff>285750</xdr:colOff>
                    <xdr:row>36</xdr:row>
                    <xdr:rowOff>28575</xdr:rowOff>
                  </to>
                </anchor>
              </controlPr>
            </control>
          </mc:Choice>
        </mc:AlternateContent>
        <mc:AlternateContent xmlns:mc="http://schemas.openxmlformats.org/markup-compatibility/2006">
          <mc:Choice Requires="x14">
            <control shapeId="44050" r:id="rId16" name="Check Box 18">
              <controlPr defaultSize="0" autoFill="0" autoLine="0" autoPict="0">
                <anchor moveWithCells="1">
                  <from>
                    <xdr:col>1</xdr:col>
                    <xdr:colOff>152400</xdr:colOff>
                    <xdr:row>13</xdr:row>
                    <xdr:rowOff>209550</xdr:rowOff>
                  </from>
                  <to>
                    <xdr:col>2</xdr:col>
                    <xdr:colOff>95250</xdr:colOff>
                    <xdr:row>15</xdr:row>
                    <xdr:rowOff>19050</xdr:rowOff>
                  </to>
                </anchor>
              </controlPr>
            </control>
          </mc:Choice>
        </mc:AlternateContent>
        <mc:AlternateContent xmlns:mc="http://schemas.openxmlformats.org/markup-compatibility/2006">
          <mc:Choice Requires="x14">
            <control shapeId="44051" r:id="rId17" name="Check Box 19">
              <controlPr defaultSize="0" autoFill="0" autoLine="0" autoPict="0">
                <anchor moveWithCells="1">
                  <from>
                    <xdr:col>1</xdr:col>
                    <xdr:colOff>152400</xdr:colOff>
                    <xdr:row>10</xdr:row>
                    <xdr:rowOff>209550</xdr:rowOff>
                  </from>
                  <to>
                    <xdr:col>2</xdr:col>
                    <xdr:colOff>85725</xdr:colOff>
                    <xdr:row>12</xdr:row>
                    <xdr:rowOff>0</xdr:rowOff>
                  </to>
                </anchor>
              </controlPr>
            </control>
          </mc:Choice>
        </mc:AlternateContent>
        <mc:AlternateContent xmlns:mc="http://schemas.openxmlformats.org/markup-compatibility/2006">
          <mc:Choice Requires="x14">
            <control shapeId="44052" r:id="rId18" name="Check Box 20">
              <controlPr defaultSize="0" autoFill="0" autoLine="0" autoPict="0">
                <anchor moveWithCells="1">
                  <from>
                    <xdr:col>1</xdr:col>
                    <xdr:colOff>152400</xdr:colOff>
                    <xdr:row>11</xdr:row>
                    <xdr:rowOff>200025</xdr:rowOff>
                  </from>
                  <to>
                    <xdr:col>2</xdr:col>
                    <xdr:colOff>85725</xdr:colOff>
                    <xdr:row>13</xdr:row>
                    <xdr:rowOff>19050</xdr:rowOff>
                  </to>
                </anchor>
              </controlPr>
            </control>
          </mc:Choice>
        </mc:AlternateContent>
        <mc:AlternateContent xmlns:mc="http://schemas.openxmlformats.org/markup-compatibility/2006">
          <mc:Choice Requires="x14">
            <control shapeId="44053" r:id="rId19" name="Check Box 21">
              <controlPr defaultSize="0" autoFill="0" autoLine="0" autoPict="0">
                <anchor moveWithCells="1">
                  <from>
                    <xdr:col>1</xdr:col>
                    <xdr:colOff>152400</xdr:colOff>
                    <xdr:row>12</xdr:row>
                    <xdr:rowOff>209550</xdr:rowOff>
                  </from>
                  <to>
                    <xdr:col>2</xdr:col>
                    <xdr:colOff>85725</xdr:colOff>
                    <xdr:row>14</xdr:row>
                    <xdr:rowOff>38100</xdr:rowOff>
                  </to>
                </anchor>
              </controlPr>
            </control>
          </mc:Choice>
        </mc:AlternateContent>
        <mc:AlternateContent xmlns:mc="http://schemas.openxmlformats.org/markup-compatibility/2006">
          <mc:Choice Requires="x14">
            <control shapeId="44054" r:id="rId20" name="Check Box 22">
              <controlPr defaultSize="0" autoFill="0" autoLine="0" autoPict="0">
                <anchor moveWithCells="1">
                  <from>
                    <xdr:col>1</xdr:col>
                    <xdr:colOff>152400</xdr:colOff>
                    <xdr:row>9</xdr:row>
                    <xdr:rowOff>228600</xdr:rowOff>
                  </from>
                  <to>
                    <xdr:col>2</xdr:col>
                    <xdr:colOff>85725</xdr:colOff>
                    <xdr:row>11</xdr:row>
                    <xdr:rowOff>19050</xdr:rowOff>
                  </to>
                </anchor>
              </controlPr>
            </control>
          </mc:Choice>
        </mc:AlternateContent>
        <mc:AlternateContent xmlns:mc="http://schemas.openxmlformats.org/markup-compatibility/2006">
          <mc:Choice Requires="x14">
            <control shapeId="44055" r:id="rId21" name="Check Box 23">
              <controlPr defaultSize="0" autoFill="0" autoLine="0" autoPict="0">
                <anchor moveWithCells="1">
                  <from>
                    <xdr:col>1</xdr:col>
                    <xdr:colOff>152400</xdr:colOff>
                    <xdr:row>8</xdr:row>
                    <xdr:rowOff>228600</xdr:rowOff>
                  </from>
                  <to>
                    <xdr:col>2</xdr:col>
                    <xdr:colOff>85725</xdr:colOff>
                    <xdr:row>10</xdr:row>
                    <xdr:rowOff>28575</xdr:rowOff>
                  </to>
                </anchor>
              </controlPr>
            </control>
          </mc:Choice>
        </mc:AlternateContent>
        <mc:AlternateContent xmlns:mc="http://schemas.openxmlformats.org/markup-compatibility/2006">
          <mc:Choice Requires="x14">
            <control shapeId="44056" r:id="rId22" name="Check Box 24">
              <controlPr defaultSize="0" autoFill="0" autoLine="0" autoPict="0">
                <anchor moveWithCells="1">
                  <from>
                    <xdr:col>9</xdr:col>
                    <xdr:colOff>123825</xdr:colOff>
                    <xdr:row>8</xdr:row>
                    <xdr:rowOff>219075</xdr:rowOff>
                  </from>
                  <to>
                    <xdr:col>10</xdr:col>
                    <xdr:colOff>104775</xdr:colOff>
                    <xdr:row>10</xdr:row>
                    <xdr:rowOff>19050</xdr:rowOff>
                  </to>
                </anchor>
              </controlPr>
            </control>
          </mc:Choice>
        </mc:AlternateContent>
        <mc:AlternateContent xmlns:mc="http://schemas.openxmlformats.org/markup-compatibility/2006">
          <mc:Choice Requires="x14">
            <control shapeId="44060" r:id="rId23" name="Check Box 28">
              <controlPr defaultSize="0" autoFill="0" autoLine="0" autoPict="0" altText="">
                <anchor moveWithCells="1">
                  <from>
                    <xdr:col>9</xdr:col>
                    <xdr:colOff>38100</xdr:colOff>
                    <xdr:row>17</xdr:row>
                    <xdr:rowOff>219075</xdr:rowOff>
                  </from>
                  <to>
                    <xdr:col>9</xdr:col>
                    <xdr:colOff>323850</xdr:colOff>
                    <xdr:row>19</xdr:row>
                    <xdr:rowOff>28575</xdr:rowOff>
                  </to>
                </anchor>
              </controlPr>
            </control>
          </mc:Choice>
        </mc:AlternateContent>
        <mc:AlternateContent xmlns:mc="http://schemas.openxmlformats.org/markup-compatibility/2006">
          <mc:Choice Requires="x14">
            <control shapeId="44061" r:id="rId24" name="Check Box 29">
              <controlPr defaultSize="0" autoFill="0" autoLine="0" autoPict="0" altText="">
                <anchor moveWithCells="1">
                  <from>
                    <xdr:col>9</xdr:col>
                    <xdr:colOff>38100</xdr:colOff>
                    <xdr:row>18</xdr:row>
                    <xdr:rowOff>219075</xdr:rowOff>
                  </from>
                  <to>
                    <xdr:col>9</xdr:col>
                    <xdr:colOff>323850</xdr:colOff>
                    <xdr:row>20</xdr:row>
                    <xdr:rowOff>28575</xdr:rowOff>
                  </to>
                </anchor>
              </controlPr>
            </control>
          </mc:Choice>
        </mc:AlternateContent>
        <mc:AlternateContent xmlns:mc="http://schemas.openxmlformats.org/markup-compatibility/2006">
          <mc:Choice Requires="x14">
            <control shapeId="44064" r:id="rId25" name="Check Box 32">
              <controlPr defaultSize="0" autoFill="0" autoLine="0" autoPict="0">
                <anchor moveWithCells="1">
                  <from>
                    <xdr:col>1</xdr:col>
                    <xdr:colOff>47625</xdr:colOff>
                    <xdr:row>18</xdr:row>
                    <xdr:rowOff>219075</xdr:rowOff>
                  </from>
                  <to>
                    <xdr:col>1</xdr:col>
                    <xdr:colOff>361950</xdr:colOff>
                    <xdr:row>20</xdr:row>
                    <xdr:rowOff>19050</xdr:rowOff>
                  </to>
                </anchor>
              </controlPr>
            </control>
          </mc:Choice>
        </mc:AlternateContent>
        <mc:AlternateContent xmlns:mc="http://schemas.openxmlformats.org/markup-compatibility/2006">
          <mc:Choice Requires="x14">
            <control shapeId="44065" r:id="rId26" name="Check Box 33">
              <controlPr defaultSize="0" autoFill="0" autoLine="0" autoPict="0">
                <anchor moveWithCells="1">
                  <from>
                    <xdr:col>1</xdr:col>
                    <xdr:colOff>152400</xdr:colOff>
                    <xdr:row>15</xdr:row>
                    <xdr:rowOff>200025</xdr:rowOff>
                  </from>
                  <to>
                    <xdr:col>2</xdr:col>
                    <xdr:colOff>85725</xdr:colOff>
                    <xdr:row>17</xdr:row>
                    <xdr:rowOff>19050</xdr:rowOff>
                  </to>
                </anchor>
              </controlPr>
            </control>
          </mc:Choice>
        </mc:AlternateContent>
        <mc:AlternateContent xmlns:mc="http://schemas.openxmlformats.org/markup-compatibility/2006">
          <mc:Choice Requires="x14">
            <control shapeId="44066" r:id="rId27" name="Check Box 34">
              <controlPr defaultSize="0" autoFill="0" autoLine="0" autoPict="0">
                <anchor moveWithCells="1">
                  <from>
                    <xdr:col>1</xdr:col>
                    <xdr:colOff>152400</xdr:colOff>
                    <xdr:row>16</xdr:row>
                    <xdr:rowOff>209550</xdr:rowOff>
                  </from>
                  <to>
                    <xdr:col>2</xdr:col>
                    <xdr:colOff>85725</xdr:colOff>
                    <xdr:row>18</xdr:row>
                    <xdr:rowOff>38100</xdr:rowOff>
                  </to>
                </anchor>
              </controlPr>
            </control>
          </mc:Choice>
        </mc:AlternateContent>
        <mc:AlternateContent xmlns:mc="http://schemas.openxmlformats.org/markup-compatibility/2006">
          <mc:Choice Requires="x14">
            <control shapeId="44067" r:id="rId28" name="Check Box 35">
              <controlPr defaultSize="0" autoFill="0" autoLine="0" autoPict="0">
                <anchor moveWithCells="1">
                  <from>
                    <xdr:col>1</xdr:col>
                    <xdr:colOff>152400</xdr:colOff>
                    <xdr:row>14</xdr:row>
                    <xdr:rowOff>209550</xdr:rowOff>
                  </from>
                  <to>
                    <xdr:col>2</xdr:col>
                    <xdr:colOff>95250</xdr:colOff>
                    <xdr:row>16</xdr:row>
                    <xdr:rowOff>19050</xdr:rowOff>
                  </to>
                </anchor>
              </controlPr>
            </control>
          </mc:Choice>
        </mc:AlternateContent>
        <mc:AlternateContent xmlns:mc="http://schemas.openxmlformats.org/markup-compatibility/2006">
          <mc:Choice Requires="x14">
            <control shapeId="44068" r:id="rId29" name="Check Box 36">
              <controlPr defaultSize="0" autoFill="0" autoLine="0" autoPict="0">
                <anchor moveWithCells="1">
                  <from>
                    <xdr:col>1</xdr:col>
                    <xdr:colOff>152400</xdr:colOff>
                    <xdr:row>15</xdr:row>
                    <xdr:rowOff>209550</xdr:rowOff>
                  </from>
                  <to>
                    <xdr:col>2</xdr:col>
                    <xdr:colOff>95250</xdr:colOff>
                    <xdr:row>17</xdr:row>
                    <xdr:rowOff>19050</xdr:rowOff>
                  </to>
                </anchor>
              </controlPr>
            </control>
          </mc:Choice>
        </mc:AlternateContent>
        <mc:AlternateContent xmlns:mc="http://schemas.openxmlformats.org/markup-compatibility/2006">
          <mc:Choice Requires="x14">
            <control shapeId="44069" r:id="rId30" name="Check Box 37">
              <controlPr defaultSize="0" autoFill="0" autoLine="0" autoPict="0">
                <anchor moveWithCells="1">
                  <from>
                    <xdr:col>1</xdr:col>
                    <xdr:colOff>47625</xdr:colOff>
                    <xdr:row>19</xdr:row>
                    <xdr:rowOff>219075</xdr:rowOff>
                  </from>
                  <to>
                    <xdr:col>1</xdr:col>
                    <xdr:colOff>361950</xdr:colOff>
                    <xdr:row>21</xdr:row>
                    <xdr:rowOff>19050</xdr:rowOff>
                  </to>
                </anchor>
              </controlPr>
            </control>
          </mc:Choice>
        </mc:AlternateContent>
        <mc:AlternateContent xmlns:mc="http://schemas.openxmlformats.org/markup-compatibility/2006">
          <mc:Choice Requires="x14">
            <control shapeId="44070" r:id="rId31" name="Check Box 38">
              <controlPr defaultSize="0" autoFill="0" autoLine="0" autoPict="0">
                <anchor moveWithCells="1">
                  <from>
                    <xdr:col>1</xdr:col>
                    <xdr:colOff>47625</xdr:colOff>
                    <xdr:row>20</xdr:row>
                    <xdr:rowOff>219075</xdr:rowOff>
                  </from>
                  <to>
                    <xdr:col>1</xdr:col>
                    <xdr:colOff>361950</xdr:colOff>
                    <xdr:row>22</xdr:row>
                    <xdr:rowOff>19050</xdr:rowOff>
                  </to>
                </anchor>
              </controlPr>
            </control>
          </mc:Choice>
        </mc:AlternateContent>
        <mc:AlternateContent xmlns:mc="http://schemas.openxmlformats.org/markup-compatibility/2006">
          <mc:Choice Requires="x14">
            <control shapeId="44071" r:id="rId32" name="Check Box 39">
              <controlPr defaultSize="0" autoFill="0" autoLine="0" autoPict="0">
                <anchor moveWithCells="1">
                  <from>
                    <xdr:col>1</xdr:col>
                    <xdr:colOff>47625</xdr:colOff>
                    <xdr:row>21</xdr:row>
                    <xdr:rowOff>219075</xdr:rowOff>
                  </from>
                  <to>
                    <xdr:col>1</xdr:col>
                    <xdr:colOff>361950</xdr:colOff>
                    <xdr:row>23</xdr:row>
                    <xdr:rowOff>19050</xdr:rowOff>
                  </to>
                </anchor>
              </controlPr>
            </control>
          </mc:Choice>
        </mc:AlternateContent>
        <mc:AlternateContent xmlns:mc="http://schemas.openxmlformats.org/markup-compatibility/2006">
          <mc:Choice Requires="x14">
            <control shapeId="44072" r:id="rId33" name="Check Box 40">
              <controlPr defaultSize="0" autoFill="0" autoLine="0" autoPict="0">
                <anchor moveWithCells="1">
                  <from>
                    <xdr:col>1</xdr:col>
                    <xdr:colOff>47625</xdr:colOff>
                    <xdr:row>22</xdr:row>
                    <xdr:rowOff>219075</xdr:rowOff>
                  </from>
                  <to>
                    <xdr:col>1</xdr:col>
                    <xdr:colOff>361950</xdr:colOff>
                    <xdr:row>24</xdr:row>
                    <xdr:rowOff>19050</xdr:rowOff>
                  </to>
                </anchor>
              </controlPr>
            </control>
          </mc:Choice>
        </mc:AlternateContent>
        <mc:AlternateContent xmlns:mc="http://schemas.openxmlformats.org/markup-compatibility/2006">
          <mc:Choice Requires="x14">
            <control shapeId="44073" r:id="rId34" name="Check Box 41">
              <controlPr defaultSize="0" autoFill="0" autoLine="0" autoPict="0">
                <anchor moveWithCells="1">
                  <from>
                    <xdr:col>1</xdr:col>
                    <xdr:colOff>47625</xdr:colOff>
                    <xdr:row>23</xdr:row>
                    <xdr:rowOff>219075</xdr:rowOff>
                  </from>
                  <to>
                    <xdr:col>1</xdr:col>
                    <xdr:colOff>361950</xdr:colOff>
                    <xdr:row>25</xdr:row>
                    <xdr:rowOff>19050</xdr:rowOff>
                  </to>
                </anchor>
              </controlPr>
            </control>
          </mc:Choice>
        </mc:AlternateContent>
        <mc:AlternateContent xmlns:mc="http://schemas.openxmlformats.org/markup-compatibility/2006">
          <mc:Choice Requires="x14">
            <control shapeId="44074" r:id="rId35" name="Check Box 42">
              <controlPr defaultSize="0" autoFill="0" autoLine="0" autoPict="0">
                <anchor moveWithCells="1">
                  <from>
                    <xdr:col>1</xdr:col>
                    <xdr:colOff>47625</xdr:colOff>
                    <xdr:row>24</xdr:row>
                    <xdr:rowOff>219075</xdr:rowOff>
                  </from>
                  <to>
                    <xdr:col>1</xdr:col>
                    <xdr:colOff>361950</xdr:colOff>
                    <xdr:row>26</xdr:row>
                    <xdr:rowOff>19050</xdr:rowOff>
                  </to>
                </anchor>
              </controlPr>
            </control>
          </mc:Choice>
        </mc:AlternateContent>
        <mc:AlternateContent xmlns:mc="http://schemas.openxmlformats.org/markup-compatibility/2006">
          <mc:Choice Requires="x14">
            <control shapeId="44075" r:id="rId36" name="Check Box 43">
              <controlPr defaultSize="0" autoFill="0" autoLine="0" autoPict="0">
                <anchor moveWithCells="1">
                  <from>
                    <xdr:col>1</xdr:col>
                    <xdr:colOff>47625</xdr:colOff>
                    <xdr:row>25</xdr:row>
                    <xdr:rowOff>219075</xdr:rowOff>
                  </from>
                  <to>
                    <xdr:col>1</xdr:col>
                    <xdr:colOff>361950</xdr:colOff>
                    <xdr:row>27</xdr:row>
                    <xdr:rowOff>19050</xdr:rowOff>
                  </to>
                </anchor>
              </controlPr>
            </control>
          </mc:Choice>
        </mc:AlternateContent>
        <mc:AlternateContent xmlns:mc="http://schemas.openxmlformats.org/markup-compatibility/2006">
          <mc:Choice Requires="x14">
            <control shapeId="44076" r:id="rId37" name="Check Box 44">
              <controlPr defaultSize="0" autoFill="0" autoLine="0" autoPict="0">
                <anchor moveWithCells="1">
                  <from>
                    <xdr:col>1</xdr:col>
                    <xdr:colOff>152400</xdr:colOff>
                    <xdr:row>17</xdr:row>
                    <xdr:rowOff>209550</xdr:rowOff>
                  </from>
                  <to>
                    <xdr:col>2</xdr:col>
                    <xdr:colOff>85725</xdr:colOff>
                    <xdr:row>19</xdr:row>
                    <xdr:rowOff>38100</xdr:rowOff>
                  </to>
                </anchor>
              </controlPr>
            </control>
          </mc:Choice>
        </mc:AlternateContent>
        <mc:AlternateContent xmlns:mc="http://schemas.openxmlformats.org/markup-compatibility/2006">
          <mc:Choice Requires="x14">
            <control shapeId="44062" r:id="rId38" name="Check Box 30">
              <controlPr defaultSize="0" autoFill="0" autoLine="0" autoPict="0">
                <anchor moveWithCells="1">
                  <from>
                    <xdr:col>9</xdr:col>
                    <xdr:colOff>123825</xdr:colOff>
                    <xdr:row>15</xdr:row>
                    <xdr:rowOff>219075</xdr:rowOff>
                  </from>
                  <to>
                    <xdr:col>10</xdr:col>
                    <xdr:colOff>104775</xdr:colOff>
                    <xdr:row>17</xdr:row>
                    <xdr:rowOff>19050</xdr:rowOff>
                  </to>
                </anchor>
              </controlPr>
            </control>
          </mc:Choice>
        </mc:AlternateContent>
        <mc:AlternateContent xmlns:mc="http://schemas.openxmlformats.org/markup-compatibility/2006">
          <mc:Choice Requires="x14">
            <control shapeId="44077" r:id="rId39" name="Check Box 45">
              <controlPr defaultSize="0" autoFill="0" autoLine="0" autoPict="0">
                <anchor moveWithCells="1">
                  <from>
                    <xdr:col>1</xdr:col>
                    <xdr:colOff>152400</xdr:colOff>
                    <xdr:row>7</xdr:row>
                    <xdr:rowOff>228600</xdr:rowOff>
                  </from>
                  <to>
                    <xdr:col>2</xdr:col>
                    <xdr:colOff>85725</xdr:colOff>
                    <xdr:row>9</xdr:row>
                    <xdr:rowOff>28575</xdr:rowOff>
                  </to>
                </anchor>
              </controlPr>
            </control>
          </mc:Choice>
        </mc:AlternateContent>
        <mc:AlternateContent xmlns:mc="http://schemas.openxmlformats.org/markup-compatibility/2006">
          <mc:Choice Requires="x14">
            <control shapeId="44085" r:id="rId40" name="Check Box 53">
              <controlPr defaultSize="0" autoFill="0" autoLine="0" autoPict="0">
                <anchor moveWithCells="1">
                  <from>
                    <xdr:col>1</xdr:col>
                    <xdr:colOff>152400</xdr:colOff>
                    <xdr:row>14</xdr:row>
                    <xdr:rowOff>200025</xdr:rowOff>
                  </from>
                  <to>
                    <xdr:col>2</xdr:col>
                    <xdr:colOff>85725</xdr:colOff>
                    <xdr:row>16</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11777-8F9A-4615-9A8C-BC171CB7DB84}">
  <dimension ref="A1:F109"/>
  <sheetViews>
    <sheetView topLeftCell="A34" zoomScale="80" zoomScaleNormal="80" workbookViewId="0">
      <selection activeCell="C7" sqref="C7:D7"/>
    </sheetView>
  </sheetViews>
  <sheetFormatPr defaultColWidth="9" defaultRowHeight="18.75"/>
  <cols>
    <col min="1" max="1" width="52.25" bestFit="1" customWidth="1"/>
    <col min="2" max="2" width="5" customWidth="1"/>
    <col min="3" max="3" width="11.25" style="272" bestFit="1" customWidth="1"/>
    <col min="4" max="4" width="63.5" bestFit="1" customWidth="1"/>
    <col min="5" max="5" width="4.75" customWidth="1"/>
    <col min="6" max="7" width="5" customWidth="1"/>
  </cols>
  <sheetData>
    <row r="1" spans="1:6">
      <c r="A1" s="61" t="s">
        <v>349</v>
      </c>
      <c r="B1" s="61"/>
      <c r="C1" s="342"/>
      <c r="F1" s="61"/>
    </row>
    <row r="2" spans="1:6" ht="19.5" thickBot="1">
      <c r="A2" s="291" t="s">
        <v>350</v>
      </c>
      <c r="B2" s="291" t="s">
        <v>351</v>
      </c>
      <c r="C2" s="343" t="s">
        <v>352</v>
      </c>
      <c r="D2" s="291" t="s">
        <v>353</v>
      </c>
      <c r="E2" s="292"/>
      <c r="F2" s="61"/>
    </row>
    <row r="3" spans="1:6" ht="19.5" thickBot="1">
      <c r="A3" s="293" t="s">
        <v>354</v>
      </c>
      <c r="B3" s="294"/>
      <c r="C3" s="344"/>
      <c r="D3" s="295" t="s">
        <v>448</v>
      </c>
      <c r="F3" s="296"/>
    </row>
    <row r="4" spans="1:6">
      <c r="A4" s="297" t="s">
        <v>176</v>
      </c>
      <c r="B4" s="298"/>
      <c r="C4" s="345" t="s">
        <v>408</v>
      </c>
      <c r="D4" s="299" t="str">
        <f t="array" aca="1" ref="D4" ca="1">IF($C4="-","",IF(ISBLANK(INDIRECT($C4)),"",INDIRECT($C4)))</f>
        <v/>
      </c>
      <c r="F4" s="296"/>
    </row>
    <row r="5" spans="1:6">
      <c r="A5" s="300" t="s">
        <v>177</v>
      </c>
      <c r="B5" s="301"/>
      <c r="C5" s="303" t="s">
        <v>369</v>
      </c>
      <c r="D5" s="302" t="str">
        <f t="array" aca="1" ref="D5" ca="1">IF($C5="-","",IF(ISBLANK(INDIRECT($C5)),"",INDIRECT($C5)))</f>
        <v/>
      </c>
      <c r="F5" s="296"/>
    </row>
    <row r="6" spans="1:6">
      <c r="A6" s="300" t="s">
        <v>178</v>
      </c>
      <c r="B6" s="301"/>
      <c r="C6" s="303" t="s">
        <v>409</v>
      </c>
      <c r="D6" s="302">
        <f t="array" aca="1" ref="D6" ca="1">IF($C6="-","",IF(ISBLANK(INDIRECT($C6)),"",INDIRECT($C6)))</f>
        <v>0</v>
      </c>
      <c r="F6" s="296"/>
    </row>
    <row r="7" spans="1:6">
      <c r="A7" s="300" t="s">
        <v>224</v>
      </c>
      <c r="B7" s="301"/>
      <c r="C7" s="303" t="s">
        <v>379</v>
      </c>
      <c r="D7" s="302" t="str">
        <f t="array" aca="1" ref="D7" ca="1">IF($C7="-","",IF(ISBLANK(INDIRECT($C7)),"",INDIRECT($C7)))</f>
        <v/>
      </c>
    </row>
    <row r="8" spans="1:6">
      <c r="A8" s="300" t="s">
        <v>179</v>
      </c>
      <c r="B8" s="301"/>
      <c r="C8" s="303" t="s">
        <v>495</v>
      </c>
      <c r="D8" s="302" t="str" cm="1">
        <f t="array" aca="1" ref="D8" ca="1">IF($C8="-","",IF(ISBLANK(INDIRECT($C8)),"",INDIRECT($C8)+OFFSET(INDIRECT($C8),1,0)+OFFSET(INDIRECT($C8),2,0)))</f>
        <v/>
      </c>
    </row>
    <row r="9" spans="1:6">
      <c r="A9" s="300" t="s">
        <v>180</v>
      </c>
      <c r="B9" s="301"/>
      <c r="C9" s="303" t="s">
        <v>446</v>
      </c>
      <c r="D9" s="302" cm="1">
        <f t="array" aca="1" ref="D9" ca="1">IF($C9="-","",IF(ISBLANK(INDIRECT($C9)),0,INDIRECT($C9)+OFFSET(INDIRECT($C9),5,0)))</f>
        <v>0</v>
      </c>
    </row>
    <row r="10" spans="1:6">
      <c r="A10" s="300" t="s">
        <v>181</v>
      </c>
      <c r="B10" s="301"/>
      <c r="C10" s="303" t="s">
        <v>410</v>
      </c>
      <c r="D10" s="302" t="str">
        <f t="array" aca="1" ref="D10" ca="1">IF($C10="-","",IF(ISBLANK(INDIRECT($C10)),"",INDIRECT($C10)))</f>
        <v/>
      </c>
    </row>
    <row r="11" spans="1:6">
      <c r="A11" s="300" t="s">
        <v>182</v>
      </c>
      <c r="B11" s="301"/>
      <c r="C11" s="303" t="s">
        <v>379</v>
      </c>
      <c r="D11" s="302" t="str">
        <f t="array" aca="1" ref="D11" ca="1">IF($C11="-","",IF(ISBLANK(INDIRECT($C11)),"",INDIRECT($C11)))</f>
        <v/>
      </c>
      <c r="F11" s="296"/>
    </row>
    <row r="12" spans="1:6">
      <c r="A12" s="300" t="s">
        <v>225</v>
      </c>
      <c r="B12" s="301"/>
      <c r="C12" s="303" t="s">
        <v>500</v>
      </c>
      <c r="D12" s="323" t="str">
        <f ca="1">IF($C12="-","",IF(ISBLANK(INDIRECT($C12)),"","助成金算入可能経費："&amp;INDIRECT($C12)&amp;"、本体額："&amp;総表!#REF!&amp;"、バリアフリー字幕制作費："&amp;総表!#REF!&amp;"、音声ガイド制作費："&amp;総表!#REF!))</f>
        <v/>
      </c>
    </row>
    <row r="13" spans="1:6">
      <c r="A13" s="304" t="s">
        <v>183</v>
      </c>
      <c r="B13" s="305"/>
      <c r="C13" s="315" t="s">
        <v>379</v>
      </c>
      <c r="D13" s="302" t="str">
        <f t="array" aca="1" ref="D13" ca="1">IF($C13="-","",IF(ISBLANK(INDIRECT($C13)),"",INDIRECT($C13)))</f>
        <v/>
      </c>
      <c r="F13" s="296"/>
    </row>
    <row r="14" spans="1:6">
      <c r="A14" s="307" t="s">
        <v>184</v>
      </c>
      <c r="B14" s="308"/>
      <c r="C14" s="309" t="s">
        <v>411</v>
      </c>
      <c r="D14" s="307" t="str">
        <f t="array" aca="1" ref="D14" ca="1">IF($C14="-","",IF(ISBLANK(INDIRECT($C14)),"",INDIRECT($C14)))</f>
        <v/>
      </c>
    </row>
    <row r="15" spans="1:6">
      <c r="A15" s="302" t="s">
        <v>185</v>
      </c>
      <c r="B15" s="310"/>
      <c r="C15" s="303" t="s">
        <v>412</v>
      </c>
      <c r="D15" s="311">
        <f t="array" aca="1" ref="D15" ca="1">IF($C15="-","",IF(ISBLANK(INDIRECT($C15)),"",INDIRECT($C15)))</f>
        <v>0</v>
      </c>
      <c r="F15" s="312"/>
    </row>
    <row r="16" spans="1:6">
      <c r="A16" s="302" t="s">
        <v>186</v>
      </c>
      <c r="B16" s="310"/>
      <c r="C16" s="303" t="s">
        <v>413</v>
      </c>
      <c r="D16" s="311">
        <f t="array" aca="1" ref="D16" ca="1">IF($C16="-","",IF(ISBLANK(INDIRECT($C16)),"",INDIRECT($C16)))</f>
        <v>0</v>
      </c>
    </row>
    <row r="17" spans="1:4">
      <c r="A17" s="302" t="s">
        <v>187</v>
      </c>
      <c r="B17" s="310"/>
      <c r="C17" s="303" t="s">
        <v>414</v>
      </c>
      <c r="D17" s="302" t="str">
        <f t="array" aca="1" ref="D17" ca="1">IF($C17="-","",IF(ISBLANK(INDIRECT($C17)),"",INDIRECT($C17)))</f>
        <v/>
      </c>
    </row>
    <row r="18" spans="1:4">
      <c r="A18" s="302" t="s">
        <v>188</v>
      </c>
      <c r="B18" s="310"/>
      <c r="C18" s="303" t="s">
        <v>415</v>
      </c>
      <c r="D18" s="302" t="str">
        <f t="array" aca="1" ref="D18" ca="1">IF($C18="-","",IF(ISBLANK(INDIRECT($C18)),"",INDIRECT($C18)))</f>
        <v/>
      </c>
    </row>
    <row r="19" spans="1:4">
      <c r="A19" s="302" t="s">
        <v>189</v>
      </c>
      <c r="B19" s="310"/>
      <c r="C19" s="303" t="s">
        <v>416</v>
      </c>
      <c r="D19" s="302" t="str">
        <f t="array" aca="1" ref="D19" ca="1">IF($C19="-","",IF(ISBLANK(INDIRECT($C19)),"",INDIRECT($C19)))</f>
        <v/>
      </c>
    </row>
    <row r="20" spans="1:4">
      <c r="A20" s="302" t="s">
        <v>190</v>
      </c>
      <c r="B20" s="310"/>
      <c r="C20" s="303" t="s">
        <v>417</v>
      </c>
      <c r="D20" s="302" t="str">
        <f t="array" aca="1" ref="D20" ca="1">IF($C20="-","",IF(ISBLANK(INDIRECT($C20)),"",INDIRECT($C20)))</f>
        <v/>
      </c>
    </row>
    <row r="21" spans="1:4">
      <c r="A21" s="302" t="s">
        <v>191</v>
      </c>
      <c r="B21" s="310"/>
      <c r="C21" s="303" t="s">
        <v>418</v>
      </c>
      <c r="D21" s="302" t="str">
        <f t="array" aca="1" ref="D21" ca="1">IF($C21="-","",IF(ISBLANK(INDIRECT($C21)),"",INDIRECT($C21)))</f>
        <v/>
      </c>
    </row>
    <row r="22" spans="1:4">
      <c r="A22" s="302" t="s">
        <v>192</v>
      </c>
      <c r="B22" s="310"/>
      <c r="C22" s="303" t="s">
        <v>419</v>
      </c>
      <c r="D22" s="302">
        <f t="array" aca="1" ref="D22" ca="1">IF($C22="-","",IF(ISBLANK(INDIRECT($C22)),"",INDIRECT($C22)))</f>
        <v>0</v>
      </c>
    </row>
    <row r="23" spans="1:4">
      <c r="A23" s="302" t="s">
        <v>193</v>
      </c>
      <c r="B23" s="310"/>
      <c r="C23" s="303" t="s">
        <v>420</v>
      </c>
      <c r="D23" s="311">
        <f t="array" aca="1" ref="D23" ca="1">IF($C23="-","",IF(ISBLANK(INDIRECT($C23)),"",INDIRECT($C23)))</f>
        <v>0</v>
      </c>
    </row>
    <row r="24" spans="1:4">
      <c r="A24" s="313" t="s">
        <v>194</v>
      </c>
      <c r="B24" s="314"/>
      <c r="C24" s="315" t="s">
        <v>421</v>
      </c>
      <c r="D24" s="316">
        <f t="array" aca="1" ref="D24" ca="1">IF($C24="-","",IF(ISBLANK(INDIRECT($C24)),"",INDIRECT($C24)))</f>
        <v>0</v>
      </c>
    </row>
    <row r="25" spans="1:4">
      <c r="A25" s="307" t="s">
        <v>195</v>
      </c>
      <c r="B25" s="308"/>
      <c r="C25" s="309" t="s">
        <v>369</v>
      </c>
      <c r="D25" s="307" t="str">
        <f t="array" aca="1" ref="D25" ca="1">IF($C25="-","",IF(ISBLANK(INDIRECT($C25)),"",INDIRECT($C25)))</f>
        <v/>
      </c>
    </row>
    <row r="26" spans="1:4">
      <c r="A26" s="302" t="s">
        <v>196</v>
      </c>
      <c r="B26" s="310"/>
      <c r="C26" s="303" t="s">
        <v>369</v>
      </c>
      <c r="D26" s="302" t="str">
        <f t="array" aca="1" ref="D26" ca="1">IF($C26="-","",IF(ISBLANK(INDIRECT($C26)),"",INDIRECT($C26)))</f>
        <v/>
      </c>
    </row>
    <row r="27" spans="1:4">
      <c r="A27" s="302" t="s">
        <v>197</v>
      </c>
      <c r="B27" s="310"/>
      <c r="C27" s="303" t="s">
        <v>369</v>
      </c>
      <c r="D27" s="302" t="str">
        <f t="array" aca="1" ref="D27" ca="1">IF($C27="-","",IF(ISBLANK(INDIRECT($C27)),"",INDIRECT($C27)))</f>
        <v/>
      </c>
    </row>
    <row r="28" spans="1:4" ht="37.5">
      <c r="A28" s="317" t="s">
        <v>198</v>
      </c>
      <c r="B28" s="310"/>
      <c r="C28" s="346" t="s">
        <v>422</v>
      </c>
      <c r="D28" s="302" t="str">
        <f t="array" aca="1" ref="D28" ca="1">IF($C28="-","",IF(ISBLANK(INDIRECT($C28)),"",INDIRECT($C28)))</f>
        <v>日本映画製作支援事業</v>
      </c>
    </row>
    <row r="29" spans="1:4" ht="37.5">
      <c r="A29" s="317" t="s">
        <v>199</v>
      </c>
      <c r="B29" s="310"/>
      <c r="C29" s="346" t="s">
        <v>423</v>
      </c>
      <c r="D29" s="302" t="str">
        <f t="array" aca="1" ref="D29" ca="1">IF($C29="-","",IF(ISBLANK(INDIRECT($C29)),"",INDIRECT($C29)))</f>
        <v>プルダウンから選択してください。</v>
      </c>
    </row>
    <row r="30" spans="1:4" ht="37.5">
      <c r="A30" s="318" t="s">
        <v>355</v>
      </c>
      <c r="B30" s="310"/>
      <c r="C30" s="346" t="s">
        <v>423</v>
      </c>
      <c r="D30" s="302" t="str">
        <f t="array" aca="1" ref="D30" ca="1">IF($C30="-","",IF(ISBLANK(INDIRECT($C30)),"",INDIRECT($C30)))</f>
        <v>プルダウンから選択してください。</v>
      </c>
    </row>
    <row r="31" spans="1:4" ht="37.5">
      <c r="A31" s="319" t="s">
        <v>200</v>
      </c>
      <c r="B31" s="301"/>
      <c r="C31" s="349" t="s">
        <v>424</v>
      </c>
      <c r="D31" s="311" t="str">
        <f t="array" aca="1" ref="D31" ca="1">IF($C31="-","",IF(ISBLANK(INDIRECT($C31)),"",INDIRECT($C31)))</f>
        <v/>
      </c>
    </row>
    <row r="32" spans="1:4" ht="37.5">
      <c r="A32" s="320" t="s">
        <v>201</v>
      </c>
      <c r="B32" s="305"/>
      <c r="C32" s="347" t="s">
        <v>369</v>
      </c>
      <c r="D32" s="313" t="str">
        <f t="array" aca="1" ref="D32" ca="1">IF($C32="-","",IF(ISBLANK(INDIRECT($C32)),"",INDIRECT($C32)))</f>
        <v/>
      </c>
    </row>
    <row r="33" spans="1:4">
      <c r="A33" s="321" t="s">
        <v>202</v>
      </c>
      <c r="B33" s="321">
        <v>1</v>
      </c>
      <c r="C33" s="348" t="s">
        <v>369</v>
      </c>
      <c r="D33" s="322" t="str">
        <f t="array" aca="1" ref="D33" ca="1">IF($C33="-","",IF(ISBLANK(INDIRECT($C33)),"",INDIRECT($C33)))</f>
        <v/>
      </c>
    </row>
    <row r="34" spans="1:4">
      <c r="A34" s="300" t="s">
        <v>203</v>
      </c>
      <c r="B34" s="300">
        <v>1</v>
      </c>
      <c r="C34" s="346" t="s">
        <v>369</v>
      </c>
      <c r="D34" s="311" t="str">
        <f t="array" aca="1" ref="D34" ca="1">IF($C34="-","",IF(ISBLANK(INDIRECT($C34)),"",INDIRECT($C34)))</f>
        <v/>
      </c>
    </row>
    <row r="35" spans="1:4">
      <c r="A35" s="300" t="s">
        <v>204</v>
      </c>
      <c r="B35" s="300">
        <v>1</v>
      </c>
      <c r="C35" s="346" t="s">
        <v>369</v>
      </c>
      <c r="D35" s="323" t="str">
        <f t="array" aca="1" ref="D35" ca="1">IF($C35="-","",IF(ISBLANK(INDIRECT($C35)),"",INDIRECT($C35))&amp;IF(OFFSET(INDIRECT($C35),0,2)&amp;OFFSET(INDIRECT($C35),0,3)="","","("&amp;OFFSET(INDIRECT($C35),0,2)&amp;OFFSET(INDIRECT($C35),0,3)&amp;")"))</f>
        <v/>
      </c>
    </row>
    <row r="36" spans="1:4">
      <c r="A36" s="300" t="s">
        <v>202</v>
      </c>
      <c r="B36" s="300">
        <v>2</v>
      </c>
      <c r="C36" s="303" t="s">
        <v>369</v>
      </c>
      <c r="D36" s="311" t="str">
        <f t="array" aca="1" ref="D36" ca="1">IF($C36="-","",IF(ISBLANK(INDIRECT($C36)),"",INDIRECT($C36)))</f>
        <v/>
      </c>
    </row>
    <row r="37" spans="1:4">
      <c r="A37" s="300" t="s">
        <v>203</v>
      </c>
      <c r="B37" s="300">
        <v>2</v>
      </c>
      <c r="C37" s="303" t="s">
        <v>369</v>
      </c>
      <c r="D37" s="311" t="str">
        <f t="array" aca="1" ref="D37" ca="1">IF($C37="-","",IF(ISBLANK(INDIRECT($C37)),"",INDIRECT($C37)))</f>
        <v/>
      </c>
    </row>
    <row r="38" spans="1:4">
      <c r="A38" s="300" t="s">
        <v>204</v>
      </c>
      <c r="B38" s="300">
        <v>2</v>
      </c>
      <c r="C38" s="303" t="s">
        <v>369</v>
      </c>
      <c r="D38" s="323" t="str">
        <f t="array" aca="1" ref="D38" ca="1">IF($C38="-","",IF(ISBLANK(INDIRECT($C38)),"",INDIRECT($C38))&amp;IF(OFFSET(INDIRECT($C38),0,2)&amp;OFFSET(INDIRECT($C38),0,3)="","","("&amp;OFFSET(INDIRECT($C38),0,2)&amp;OFFSET(INDIRECT($C38),0,3)&amp;")"))</f>
        <v/>
      </c>
    </row>
    <row r="39" spans="1:4">
      <c r="A39" s="300" t="s">
        <v>202</v>
      </c>
      <c r="B39" s="300">
        <v>3</v>
      </c>
      <c r="C39" s="303" t="s">
        <v>369</v>
      </c>
      <c r="D39" s="311" t="str">
        <f t="array" aca="1" ref="D39" ca="1">IF($C39="-","",IF(ISBLANK(INDIRECT($C39)),"",INDIRECT($C39)))</f>
        <v/>
      </c>
    </row>
    <row r="40" spans="1:4">
      <c r="A40" s="300" t="s">
        <v>203</v>
      </c>
      <c r="B40" s="300">
        <v>3</v>
      </c>
      <c r="C40" s="303" t="s">
        <v>369</v>
      </c>
      <c r="D40" s="311" t="str">
        <f t="array" aca="1" ref="D40" ca="1">IF($C40="-","",IF(ISBLANK(INDIRECT($C40)),"",INDIRECT($C40)))</f>
        <v/>
      </c>
    </row>
    <row r="41" spans="1:4">
      <c r="A41" s="300" t="s">
        <v>204</v>
      </c>
      <c r="B41" s="300">
        <v>3</v>
      </c>
      <c r="C41" s="303" t="s">
        <v>369</v>
      </c>
      <c r="D41" s="323" t="str">
        <f t="array" aca="1" ref="D41" ca="1">IF($C41="-","",IF(ISBLANK(INDIRECT($C41)),"",INDIRECT($C41))&amp;IF(OFFSET(INDIRECT($C41),0,2)&amp;OFFSET(INDIRECT($C41),0,3)="","","("&amp;OFFSET(INDIRECT($C41),0,2)&amp;OFFSET(INDIRECT($C41),0,3)&amp;")"))</f>
        <v/>
      </c>
    </row>
    <row r="42" spans="1:4">
      <c r="A42" s="300" t="s">
        <v>202</v>
      </c>
      <c r="B42" s="300">
        <v>4</v>
      </c>
      <c r="C42" s="303" t="s">
        <v>369</v>
      </c>
      <c r="D42" s="311" t="str">
        <f t="array" aca="1" ref="D42" ca="1">IF($C42="-","",IF(ISBLANK(INDIRECT($C42)),"",INDIRECT($C42)))</f>
        <v/>
      </c>
    </row>
    <row r="43" spans="1:4">
      <c r="A43" s="300" t="s">
        <v>203</v>
      </c>
      <c r="B43" s="300">
        <v>4</v>
      </c>
      <c r="C43" s="303" t="s">
        <v>369</v>
      </c>
      <c r="D43" s="311" t="str">
        <f t="array" aca="1" ref="D43" ca="1">IF($C43="-","",IF(ISBLANK(INDIRECT($C43)),"",INDIRECT($C43)))</f>
        <v/>
      </c>
    </row>
    <row r="44" spans="1:4">
      <c r="A44" s="300" t="s">
        <v>204</v>
      </c>
      <c r="B44" s="300">
        <v>4</v>
      </c>
      <c r="C44" s="303" t="s">
        <v>369</v>
      </c>
      <c r="D44" s="323" t="str">
        <f t="array" aca="1" ref="D44" ca="1">IF($C44="-","",IF(ISBLANK(INDIRECT($C44)),"",INDIRECT($C44))&amp;IF(OFFSET(INDIRECT($C44),0,2)&amp;OFFSET(INDIRECT($C44),0,3)="","","("&amp;OFFSET(INDIRECT($C44),0,2)&amp;OFFSET(INDIRECT($C44),0,3)&amp;")"))</f>
        <v/>
      </c>
    </row>
    <row r="45" spans="1:4">
      <c r="A45" s="300" t="s">
        <v>202</v>
      </c>
      <c r="B45" s="300">
        <v>5</v>
      </c>
      <c r="C45" s="303" t="s">
        <v>369</v>
      </c>
      <c r="D45" s="311" t="str">
        <f t="array" aca="1" ref="D45" ca="1">IF($C45="-","",IF(ISBLANK(INDIRECT($C45)),"",INDIRECT($C45)))</f>
        <v/>
      </c>
    </row>
    <row r="46" spans="1:4">
      <c r="A46" s="300" t="s">
        <v>203</v>
      </c>
      <c r="B46" s="300">
        <v>5</v>
      </c>
      <c r="C46" s="303" t="s">
        <v>369</v>
      </c>
      <c r="D46" s="311" t="str">
        <f t="array" aca="1" ref="D46" ca="1">IF($C46="-","",IF(ISBLANK(INDIRECT($C46)),"",INDIRECT($C46)))</f>
        <v/>
      </c>
    </row>
    <row r="47" spans="1:4">
      <c r="A47" s="300" t="s">
        <v>204</v>
      </c>
      <c r="B47" s="300">
        <v>5</v>
      </c>
      <c r="C47" s="303" t="s">
        <v>369</v>
      </c>
      <c r="D47" s="323" t="str">
        <f t="array" aca="1" ref="D47" ca="1">IF($C47="-","",IF(ISBLANK(INDIRECT($C47)),"",INDIRECT($C47))&amp;IF(OFFSET(INDIRECT($C47),0,2)&amp;OFFSET(INDIRECT($C47),0,3)="","","("&amp;OFFSET(INDIRECT($C47),0,2)&amp;OFFSET(INDIRECT($C47),0,3)&amp;")"))</f>
        <v/>
      </c>
    </row>
    <row r="48" spans="1:4">
      <c r="A48" s="300" t="s">
        <v>202</v>
      </c>
      <c r="B48" s="300">
        <v>6</v>
      </c>
      <c r="C48" s="303" t="s">
        <v>369</v>
      </c>
      <c r="D48" s="311" t="str">
        <f t="array" aca="1" ref="D48" ca="1">IF($C48="-","",IF(ISBLANK(INDIRECT($C48)),"",INDIRECT($C48)))</f>
        <v/>
      </c>
    </row>
    <row r="49" spans="1:4">
      <c r="A49" s="300" t="s">
        <v>203</v>
      </c>
      <c r="B49" s="300">
        <v>6</v>
      </c>
      <c r="C49" s="303" t="s">
        <v>369</v>
      </c>
      <c r="D49" s="311" t="str">
        <f t="array" aca="1" ref="D49" ca="1">IF($C49="-","",IF(ISBLANK(INDIRECT($C49)),"",INDIRECT($C49)))</f>
        <v/>
      </c>
    </row>
    <row r="50" spans="1:4">
      <c r="A50" s="300" t="s">
        <v>204</v>
      </c>
      <c r="B50" s="300">
        <v>6</v>
      </c>
      <c r="C50" s="303" t="s">
        <v>369</v>
      </c>
      <c r="D50" s="323" t="str">
        <f t="array" aca="1" ref="D50" ca="1">IF($C50="-","",IF(ISBLANK(INDIRECT($C50)),"",INDIRECT($C50))&amp;IF(OFFSET(INDIRECT($C50),0,2)&amp;OFFSET(INDIRECT($C50),0,3)="","","("&amp;OFFSET(INDIRECT($C50),0,2)&amp;OFFSET(INDIRECT($C50),0,3)&amp;")"))</f>
        <v/>
      </c>
    </row>
    <row r="51" spans="1:4">
      <c r="A51" s="300" t="s">
        <v>202</v>
      </c>
      <c r="B51" s="300">
        <v>7</v>
      </c>
      <c r="C51" s="303" t="s">
        <v>369</v>
      </c>
      <c r="D51" s="311" t="str">
        <f t="array" aca="1" ref="D51" ca="1">IF($C51="-","",IF(ISBLANK(INDIRECT($C51)),"",INDIRECT($C51)))</f>
        <v/>
      </c>
    </row>
    <row r="52" spans="1:4">
      <c r="A52" s="300" t="s">
        <v>203</v>
      </c>
      <c r="B52" s="300">
        <v>7</v>
      </c>
      <c r="C52" s="303" t="s">
        <v>369</v>
      </c>
      <c r="D52" s="311" t="str">
        <f t="array" aca="1" ref="D52" ca="1">IF($C52="-","",IF(ISBLANK(INDIRECT($C52)),"",INDIRECT($C52)))</f>
        <v/>
      </c>
    </row>
    <row r="53" spans="1:4">
      <c r="A53" s="300" t="s">
        <v>204</v>
      </c>
      <c r="B53" s="300">
        <v>7</v>
      </c>
      <c r="C53" s="303" t="s">
        <v>369</v>
      </c>
      <c r="D53" s="323" t="str">
        <f t="array" aca="1" ref="D53" ca="1">IF($C53="-","",IF(ISBLANK(INDIRECT($C53)),"",INDIRECT($C53))&amp;IF(OFFSET(INDIRECT($C53),0,2)&amp;OFFSET(INDIRECT($C53),0,3)="","","("&amp;OFFSET(INDIRECT($C53),0,2)&amp;OFFSET(INDIRECT($C53),0,3)&amp;")"))</f>
        <v/>
      </c>
    </row>
    <row r="54" spans="1:4">
      <c r="A54" s="300" t="s">
        <v>202</v>
      </c>
      <c r="B54" s="300">
        <v>8</v>
      </c>
      <c r="C54" s="303" t="s">
        <v>369</v>
      </c>
      <c r="D54" s="311" t="str">
        <f t="array" aca="1" ref="D54" ca="1">IF($C54="-","",IF(ISBLANK(INDIRECT($C54)),"",INDIRECT($C54)))</f>
        <v/>
      </c>
    </row>
    <row r="55" spans="1:4">
      <c r="A55" s="300" t="s">
        <v>203</v>
      </c>
      <c r="B55" s="300">
        <v>8</v>
      </c>
      <c r="C55" s="303" t="s">
        <v>369</v>
      </c>
      <c r="D55" s="311" t="str">
        <f t="array" aca="1" ref="D55" ca="1">IF($C55="-","",IF(ISBLANK(INDIRECT($C55)),"",INDIRECT($C55)))</f>
        <v/>
      </c>
    </row>
    <row r="56" spans="1:4">
      <c r="A56" s="300" t="s">
        <v>204</v>
      </c>
      <c r="B56" s="300">
        <v>8</v>
      </c>
      <c r="C56" s="303" t="s">
        <v>369</v>
      </c>
      <c r="D56" s="323" t="str">
        <f t="array" aca="1" ref="D56" ca="1">IF($C56="-","",IF(ISBLANK(INDIRECT($C56)),"",INDIRECT($C56))&amp;IF(OFFSET(INDIRECT($C56),0,2)&amp;OFFSET(INDIRECT($C56),0,3)="","","("&amp;OFFSET(INDIRECT($C56),0,2)&amp;OFFSET(INDIRECT($C56),0,3)&amp;")"))</f>
        <v/>
      </c>
    </row>
    <row r="57" spans="1:4">
      <c r="A57" s="300" t="s">
        <v>202</v>
      </c>
      <c r="B57" s="300">
        <v>9</v>
      </c>
      <c r="C57" s="303" t="s">
        <v>369</v>
      </c>
      <c r="D57" s="311" t="str">
        <f t="array" aca="1" ref="D57" ca="1">IF($C57="-","",IF(ISBLANK(INDIRECT($C57)),"",INDIRECT($C57)))</f>
        <v/>
      </c>
    </row>
    <row r="58" spans="1:4">
      <c r="A58" s="300" t="s">
        <v>203</v>
      </c>
      <c r="B58" s="300">
        <v>9</v>
      </c>
      <c r="C58" s="303" t="s">
        <v>369</v>
      </c>
      <c r="D58" s="311" t="str">
        <f t="array" aca="1" ref="D58" ca="1">IF($C58="-","",IF(ISBLANK(INDIRECT($C58)),"",INDIRECT($C58)))</f>
        <v/>
      </c>
    </row>
    <row r="59" spans="1:4">
      <c r="A59" s="300" t="s">
        <v>204</v>
      </c>
      <c r="B59" s="300">
        <v>9</v>
      </c>
      <c r="C59" s="303" t="s">
        <v>369</v>
      </c>
      <c r="D59" s="323" t="str">
        <f t="array" aca="1" ref="D59" ca="1">IF($C59="-","",IF(ISBLANK(INDIRECT($C59)),"",INDIRECT($C59))&amp;IF(OFFSET(INDIRECT($C59),0,2)&amp;OFFSET(INDIRECT($C59),0,3)="","","("&amp;OFFSET(INDIRECT($C59),0,2)&amp;OFFSET(INDIRECT($C59),0,3)&amp;")"))</f>
        <v/>
      </c>
    </row>
    <row r="60" spans="1:4">
      <c r="A60" s="300" t="s">
        <v>202</v>
      </c>
      <c r="B60" s="300">
        <v>10</v>
      </c>
      <c r="C60" s="303" t="s">
        <v>369</v>
      </c>
      <c r="D60" s="311" t="str">
        <f t="array" aca="1" ref="D60" ca="1">IF($C60="-","",IF(ISBLANK(INDIRECT($C60)),"",INDIRECT($C60)))</f>
        <v/>
      </c>
    </row>
    <row r="61" spans="1:4">
      <c r="A61" s="300" t="s">
        <v>203</v>
      </c>
      <c r="B61" s="300">
        <v>10</v>
      </c>
      <c r="C61" s="303" t="s">
        <v>369</v>
      </c>
      <c r="D61" s="311" t="str">
        <f t="array" aca="1" ref="D61" ca="1">IF($C61="-","",IF(ISBLANK(INDIRECT($C61)),"",INDIRECT($C61)))</f>
        <v/>
      </c>
    </row>
    <row r="62" spans="1:4">
      <c r="A62" s="300" t="s">
        <v>204</v>
      </c>
      <c r="B62" s="300">
        <v>10</v>
      </c>
      <c r="C62" s="303" t="s">
        <v>369</v>
      </c>
      <c r="D62" s="323" t="str">
        <f t="array" aca="1" ref="D62" ca="1">IF($C62="-","",IF(ISBLANK(INDIRECT($C62)),"",INDIRECT($C62))&amp;IF(OFFSET(INDIRECT($C62),0,2)&amp;OFFSET(INDIRECT($C62),0,3)="","","("&amp;OFFSET(INDIRECT($C62),0,2)&amp;OFFSET(INDIRECT($C62),0,3)&amp;")"))</f>
        <v/>
      </c>
    </row>
    <row r="63" spans="1:4">
      <c r="A63" s="300" t="s">
        <v>202</v>
      </c>
      <c r="B63" s="300">
        <v>11</v>
      </c>
      <c r="C63" s="303" t="s">
        <v>369</v>
      </c>
      <c r="D63" s="311" t="str">
        <f t="array" aca="1" ref="D63" ca="1">IF($C63="-","",IF(ISBLANK(INDIRECT($C63)),"",INDIRECT($C63)))</f>
        <v/>
      </c>
    </row>
    <row r="64" spans="1:4">
      <c r="A64" s="300" t="s">
        <v>203</v>
      </c>
      <c r="B64" s="300">
        <v>11</v>
      </c>
      <c r="C64" s="303" t="s">
        <v>369</v>
      </c>
      <c r="D64" s="311" t="str">
        <f t="array" aca="1" ref="D64" ca="1">IF($C64="-","",IF(ISBLANK(INDIRECT($C64)),"",INDIRECT($C64)))</f>
        <v/>
      </c>
    </row>
    <row r="65" spans="1:4">
      <c r="A65" s="300" t="s">
        <v>204</v>
      </c>
      <c r="B65" s="300">
        <v>11</v>
      </c>
      <c r="C65" s="303" t="s">
        <v>369</v>
      </c>
      <c r="D65" s="323" t="str">
        <f t="array" aca="1" ref="D65" ca="1">IF($C65="-","",IF(ISBLANK(INDIRECT($C65)),"",INDIRECT($C65))&amp;IF(OFFSET(INDIRECT($C65),0,2)&amp;OFFSET(INDIRECT($C65),0,3)="","","("&amp;OFFSET(INDIRECT($C65),0,2)&amp;OFFSET(INDIRECT($C65),0,3)&amp;")"))</f>
        <v/>
      </c>
    </row>
    <row r="66" spans="1:4">
      <c r="A66" s="300" t="s">
        <v>202</v>
      </c>
      <c r="B66" s="300">
        <v>12</v>
      </c>
      <c r="C66" s="303" t="s">
        <v>369</v>
      </c>
      <c r="D66" s="311" t="str">
        <f t="array" aca="1" ref="D66" ca="1">IF($C66="-","",IF(ISBLANK(INDIRECT($C66)),"",INDIRECT($C66)))</f>
        <v/>
      </c>
    </row>
    <row r="67" spans="1:4">
      <c r="A67" s="300" t="s">
        <v>203</v>
      </c>
      <c r="B67" s="300">
        <v>12</v>
      </c>
      <c r="C67" s="303" t="s">
        <v>369</v>
      </c>
      <c r="D67" s="311" t="str">
        <f t="array" aca="1" ref="D67" ca="1">IF($C67="-","",IF(ISBLANK(INDIRECT($C67)),"",INDIRECT($C67)))</f>
        <v/>
      </c>
    </row>
    <row r="68" spans="1:4">
      <c r="A68" s="300" t="s">
        <v>204</v>
      </c>
      <c r="B68" s="300">
        <v>12</v>
      </c>
      <c r="C68" s="303" t="s">
        <v>369</v>
      </c>
      <c r="D68" s="323" t="str">
        <f t="array" aca="1" ref="D68" ca="1">IF($C68="-","",IF(ISBLANK(INDIRECT($C68)),"",INDIRECT($C68))&amp;IF(OFFSET(INDIRECT($C68),0,2)&amp;OFFSET(INDIRECT($C68),0,3)="","","("&amp;OFFSET(INDIRECT($C68),0,2)&amp;OFFSET(INDIRECT($C68),0,3)&amp;")"))</f>
        <v/>
      </c>
    </row>
    <row r="69" spans="1:4">
      <c r="A69" s="300" t="s">
        <v>202</v>
      </c>
      <c r="B69" s="300">
        <v>13</v>
      </c>
      <c r="C69" s="303" t="s">
        <v>369</v>
      </c>
      <c r="D69" s="311" t="str">
        <f t="array" aca="1" ref="D69" ca="1">IF($C69="-","",IF(ISBLANK(INDIRECT($C69)),"",INDIRECT($C69)))</f>
        <v/>
      </c>
    </row>
    <row r="70" spans="1:4">
      <c r="A70" s="300" t="s">
        <v>203</v>
      </c>
      <c r="B70" s="300">
        <v>13</v>
      </c>
      <c r="C70" s="303" t="s">
        <v>369</v>
      </c>
      <c r="D70" s="311" t="str">
        <f t="array" aca="1" ref="D70" ca="1">IF($C70="-","",IF(ISBLANK(INDIRECT($C70)),"",INDIRECT($C70)))</f>
        <v/>
      </c>
    </row>
    <row r="71" spans="1:4">
      <c r="A71" s="300" t="s">
        <v>204</v>
      </c>
      <c r="B71" s="300">
        <v>13</v>
      </c>
      <c r="C71" s="303" t="s">
        <v>369</v>
      </c>
      <c r="D71" s="323" t="str">
        <f t="array" aca="1" ref="D71" ca="1">IF($C71="-","",IF(ISBLANK(INDIRECT($C71)),"",INDIRECT($C71))&amp;IF(OFFSET(INDIRECT($C71),0,2)&amp;OFFSET(INDIRECT($C71),0,3)="","","("&amp;OFFSET(INDIRECT($C71),0,2)&amp;OFFSET(INDIRECT($C71),0,3)&amp;")"))</f>
        <v/>
      </c>
    </row>
    <row r="72" spans="1:4">
      <c r="A72" s="300" t="s">
        <v>202</v>
      </c>
      <c r="B72" s="300">
        <v>14</v>
      </c>
      <c r="C72" s="303" t="s">
        <v>369</v>
      </c>
      <c r="D72" s="311" t="str">
        <f t="array" aca="1" ref="D72" ca="1">IF($C72="-","",IF(ISBLANK(INDIRECT($C72)),"",INDIRECT($C72)))</f>
        <v/>
      </c>
    </row>
    <row r="73" spans="1:4">
      <c r="A73" s="300" t="s">
        <v>203</v>
      </c>
      <c r="B73" s="300">
        <v>14</v>
      </c>
      <c r="C73" s="303" t="s">
        <v>369</v>
      </c>
      <c r="D73" s="311" t="str">
        <f t="array" aca="1" ref="D73" ca="1">IF($C73="-","",IF(ISBLANK(INDIRECT($C73)),"",INDIRECT($C73)))</f>
        <v/>
      </c>
    </row>
    <row r="74" spans="1:4">
      <c r="A74" s="300" t="s">
        <v>204</v>
      </c>
      <c r="B74" s="300">
        <v>14</v>
      </c>
      <c r="C74" s="303" t="s">
        <v>369</v>
      </c>
      <c r="D74" s="323" t="str">
        <f t="array" aca="1" ref="D74" ca="1">IF($C74="-","",IF(ISBLANK(INDIRECT($C74)),"",INDIRECT($C74))&amp;IF(OFFSET(INDIRECT($C74),0,2)&amp;OFFSET(INDIRECT($C74),0,3)="","","("&amp;OFFSET(INDIRECT($C74),0,2)&amp;OFFSET(INDIRECT($C74),0,3)&amp;")"))</f>
        <v/>
      </c>
    </row>
    <row r="75" spans="1:4">
      <c r="A75" s="300" t="s">
        <v>202</v>
      </c>
      <c r="B75" s="300">
        <v>15</v>
      </c>
      <c r="C75" s="303" t="s">
        <v>369</v>
      </c>
      <c r="D75" s="311" t="str">
        <f t="array" aca="1" ref="D75" ca="1">IF($C75="-","",IF(ISBLANK(INDIRECT($C75)),"",INDIRECT($C75)))</f>
        <v/>
      </c>
    </row>
    <row r="76" spans="1:4">
      <c r="A76" s="300" t="s">
        <v>203</v>
      </c>
      <c r="B76" s="300">
        <v>15</v>
      </c>
      <c r="C76" s="303" t="s">
        <v>369</v>
      </c>
      <c r="D76" s="311" t="str">
        <f t="array" aca="1" ref="D76" ca="1">IF($C76="-","",IF(ISBLANK(INDIRECT($C76)),"",INDIRECT($C76)))</f>
        <v/>
      </c>
    </row>
    <row r="77" spans="1:4">
      <c r="A77" s="304" t="s">
        <v>204</v>
      </c>
      <c r="B77" s="304">
        <v>15</v>
      </c>
      <c r="C77" s="315" t="s">
        <v>369</v>
      </c>
      <c r="D77" s="306" t="str">
        <f t="array" aca="1" ref="D77" ca="1">IF($C77="-","",IF(ISBLANK(INDIRECT($C77)),"",INDIRECT($C77))&amp;IF(OFFSET(INDIRECT($C77),0,2)&amp;OFFSET(INDIRECT($C77),0,3)="","","("&amp;OFFSET(INDIRECT($C77),0,2)&amp;OFFSET(INDIRECT($C77),0,3)&amp;")"))</f>
        <v/>
      </c>
    </row>
    <row r="78" spans="1:4">
      <c r="A78" s="321" t="s">
        <v>205</v>
      </c>
      <c r="B78" s="324"/>
      <c r="C78" s="309" t="s">
        <v>425</v>
      </c>
      <c r="D78" s="307" t="str">
        <f t="array" aca="1" ref="D78" ca="1">IF($C78="-","",IF(ISBLANK(INDIRECT($C78)),"",INDIRECT($C78)))</f>
        <v/>
      </c>
    </row>
    <row r="79" spans="1:4">
      <c r="A79" s="300" t="s">
        <v>206</v>
      </c>
      <c r="B79" s="301"/>
      <c r="C79" s="303" t="s">
        <v>426</v>
      </c>
      <c r="D79" s="302" t="str">
        <f t="array" aca="1" ref="D79" ca="1">IF($C79="-","",IF(ISBLANK(INDIRECT($C79)),"",INDIRECT($C79)))</f>
        <v/>
      </c>
    </row>
    <row r="80" spans="1:4">
      <c r="A80" s="300" t="s">
        <v>207</v>
      </c>
      <c r="B80" s="301"/>
      <c r="C80" s="303" t="s">
        <v>427</v>
      </c>
      <c r="D80" s="302" t="str">
        <f t="array" aca="1" ref="D80" ca="1">IF($C80="-","",IF(ISBLANK(INDIRECT($C80)),"",INDIRECT($C80)))</f>
        <v/>
      </c>
    </row>
    <row r="81" spans="1:4">
      <c r="A81" s="300" t="s">
        <v>208</v>
      </c>
      <c r="B81" s="301"/>
      <c r="C81" s="303" t="s">
        <v>428</v>
      </c>
      <c r="D81" s="302" t="str">
        <f t="array" aca="1" ref="D81" ca="1">IF($C81="-","",IF(ISBLANK(INDIRECT($C81)),"",INDIRECT($C81)))</f>
        <v/>
      </c>
    </row>
    <row r="82" spans="1:4">
      <c r="A82" s="300" t="s">
        <v>209</v>
      </c>
      <c r="B82" s="301"/>
      <c r="C82" s="303" t="s">
        <v>429</v>
      </c>
      <c r="D82" s="323" t="str">
        <f t="array" aca="1" ref="D82" ca="1">IF($C82="-","",IF(ISBLANK(INDIRECT($C82)),"",INDIRECT($C82)&amp;"-"&amp;OFFSET(INDIRECT($C82),0,2)))</f>
        <v/>
      </c>
    </row>
    <row r="83" spans="1:4">
      <c r="A83" s="300" t="s">
        <v>210</v>
      </c>
      <c r="B83" s="301"/>
      <c r="C83" s="303" t="s">
        <v>430</v>
      </c>
      <c r="D83" s="302" t="str">
        <f t="array" aca="1" ref="D83" ca="1">IF($C83="-","",IF(ISBLANK(INDIRECT($C83)),"",INDIRECT($C83)))</f>
        <v>選択してください</v>
      </c>
    </row>
    <row r="84" spans="1:4">
      <c r="A84" s="300" t="s">
        <v>211</v>
      </c>
      <c r="B84" s="301"/>
      <c r="C84" s="303" t="s">
        <v>431</v>
      </c>
      <c r="D84" s="302" t="str">
        <f t="array" aca="1" ref="D84" ca="1">IF($C84="-","",IF(ISBLANK(INDIRECT($C84)),"",INDIRECT($C84)))</f>
        <v/>
      </c>
    </row>
    <row r="85" spans="1:4">
      <c r="A85" s="300" t="s">
        <v>212</v>
      </c>
      <c r="B85" s="301"/>
      <c r="C85" s="350" t="s">
        <v>432</v>
      </c>
      <c r="D85" s="302" t="str">
        <f t="array" aca="1" ref="D85" ca="1">IF($C85="-","",IF(ISBLANK(INDIRECT($C85)),"",INDIRECT($C85)))</f>
        <v/>
      </c>
    </row>
    <row r="86" spans="1:4">
      <c r="A86" s="300" t="s">
        <v>213</v>
      </c>
      <c r="B86" s="301"/>
      <c r="C86" s="303" t="s">
        <v>433</v>
      </c>
      <c r="D86" s="302" t="str">
        <f t="array" aca="1" ref="D86" ca="1">IF($C86="-","",IF(ISBLANK(INDIRECT($C86)),"",INDIRECT($C86)))</f>
        <v/>
      </c>
    </row>
    <row r="87" spans="1:4">
      <c r="A87" s="300" t="s">
        <v>214</v>
      </c>
      <c r="B87" s="301"/>
      <c r="C87" s="303" t="s">
        <v>369</v>
      </c>
      <c r="D87" s="302" t="str">
        <f t="array" aca="1" ref="D87" ca="1">IF($C87="-","",IF(ISBLANK(INDIRECT($C87)),"",INDIRECT($C87)))</f>
        <v/>
      </c>
    </row>
    <row r="88" spans="1:4">
      <c r="A88" s="302" t="s">
        <v>215</v>
      </c>
      <c r="B88" s="310"/>
      <c r="C88" s="303" t="s">
        <v>369</v>
      </c>
      <c r="D88" s="302" t="str">
        <f t="array" aca="1" ref="D88" ca="1">IF($C88="-","",IF(ISBLANK(INDIRECT($C88)),"",INDIRECT($C88)))</f>
        <v/>
      </c>
    </row>
    <row r="89" spans="1:4">
      <c r="A89" s="325" t="s">
        <v>216</v>
      </c>
      <c r="B89" s="326"/>
      <c r="C89" s="327" t="s">
        <v>369</v>
      </c>
      <c r="D89" s="328" t="str">
        <f t="array" aca="1" ref="D89" ca="1">IF($C89="-","",IF(ISBLANK(INDIRECT($C89)),"",INDIRECT($C89)))</f>
        <v/>
      </c>
    </row>
    <row r="90" spans="1:4">
      <c r="A90" s="300" t="s">
        <v>217</v>
      </c>
      <c r="B90" s="301"/>
      <c r="C90" s="303" t="s">
        <v>425</v>
      </c>
      <c r="D90" s="302" t="str">
        <f t="array" aca="1" ref="D90" ca="1">IF($C90="-","",IF(ISBLANK(INDIRECT($C90)),"",INDIRECT($C90)))</f>
        <v/>
      </c>
    </row>
    <row r="91" spans="1:4">
      <c r="A91" s="313" t="s">
        <v>218</v>
      </c>
      <c r="B91" s="314"/>
      <c r="C91" s="315" t="s">
        <v>369</v>
      </c>
      <c r="D91" s="313" t="str">
        <f t="array" aca="1" ref="D91" ca="1">IF($C91="-","",IF(ISBLANK(INDIRECT($C91)),"",INDIRECT($C91)))</f>
        <v/>
      </c>
    </row>
    <row r="92" spans="1:4">
      <c r="A92" s="321" t="s">
        <v>219</v>
      </c>
      <c r="B92" s="324"/>
      <c r="C92" s="309" t="s">
        <v>369</v>
      </c>
      <c r="D92" s="329" t="str">
        <f ca="1">IF($C92="-","",IF(ISBLANK(INDIRECT($C92)),"",(INDIRECT($C92)&amp;IF(ISBLANK(OFFSET(INDIRECT($C92),1,0)),"","("&amp;OFFSET(INDIRECT($C92),1,0)&amp;")"))))</f>
        <v/>
      </c>
    </row>
    <row r="93" spans="1:4">
      <c r="A93" s="300" t="s">
        <v>220</v>
      </c>
      <c r="B93" s="301"/>
      <c r="C93" s="303" t="s">
        <v>369</v>
      </c>
      <c r="D93" s="323" t="str">
        <f t="array" aca="1" ref="D93" ca="1">IF($C93="-","",IF(ISBLANK(INDIRECT($C93)),"",INDIRECT($C93)&amp;"-"&amp;OFFSET(INDIRECT($C93),0,2)))</f>
        <v/>
      </c>
    </row>
    <row r="94" spans="1:4">
      <c r="A94" s="300" t="s">
        <v>221</v>
      </c>
      <c r="B94" s="301"/>
      <c r="C94" s="303" t="s">
        <v>369</v>
      </c>
      <c r="D94" s="302" t="str">
        <f t="array" aca="1" ref="D94" ca="1">IF($C94="-","",IF(ISBLANK(INDIRECT($C94)),"",INDIRECT($C94)))</f>
        <v/>
      </c>
    </row>
    <row r="95" spans="1:4">
      <c r="A95" s="300" t="s">
        <v>222</v>
      </c>
      <c r="B95" s="301"/>
      <c r="C95" s="303" t="s">
        <v>369</v>
      </c>
      <c r="D95" s="302" t="str">
        <f t="array" aca="1" ref="D95" ca="1">IF($C95="-","",IF(ISBLANK(INDIRECT($C95)),"",INDIRECT($C95)))</f>
        <v/>
      </c>
    </row>
    <row r="96" spans="1:4">
      <c r="A96" s="304" t="s">
        <v>223</v>
      </c>
      <c r="B96" s="305"/>
      <c r="C96" s="315" t="s">
        <v>369</v>
      </c>
      <c r="D96" s="313" t="str">
        <f t="array" aca="1" ref="D96" ca="1">IF($C96="-","",IF(ISBLANK(INDIRECT($C96)),"",INDIRECT($C96)))</f>
        <v/>
      </c>
    </row>
    <row r="97" spans="1:4">
      <c r="A97" s="321" t="s">
        <v>356</v>
      </c>
      <c r="B97" s="324"/>
      <c r="C97" s="309" t="s">
        <v>434</v>
      </c>
      <c r="D97" s="329" t="str">
        <f t="array" aca="1" ref="D97" ca="1">IF($C97="-","",IF(ISBLANK(INDIRECT($C97)),"",INDIRECT($C97)&amp;"-"&amp;OFFSET(INDIRECT($C97),0,2)))</f>
        <v/>
      </c>
    </row>
    <row r="98" spans="1:4">
      <c r="A98" s="300" t="s">
        <v>357</v>
      </c>
      <c r="B98" s="301"/>
      <c r="C98" s="303" t="s">
        <v>435</v>
      </c>
      <c r="D98" s="323" t="str">
        <f t="array" aca="1" ref="D98" ca="1">IF($C98="-","",IF(ISBLANK(INDIRECT($C98)),"",INDIRECT($C98)&amp;OFFSET(INDIRECT($C98),0,1)))</f>
        <v>選択してください</v>
      </c>
    </row>
    <row r="99" spans="1:4">
      <c r="A99" s="300" t="s">
        <v>358</v>
      </c>
      <c r="B99" s="301"/>
      <c r="C99" s="350" t="s">
        <v>436</v>
      </c>
      <c r="D99" s="302" t="str">
        <f t="array" aca="1" ref="D99" ca="1">IF($C99="-","",IF(ISBLANK(INDIRECT($C99)),"",INDIRECT($C99)))</f>
        <v/>
      </c>
    </row>
    <row r="100" spans="1:4">
      <c r="A100" s="300" t="s">
        <v>359</v>
      </c>
      <c r="B100" s="301"/>
      <c r="C100" s="303" t="s">
        <v>437</v>
      </c>
      <c r="D100" s="302" t="str">
        <f t="array" aca="1" ref="D100" ca="1">IF($C100="-","",IF(ISBLANK(INDIRECT($C100)),"",INDIRECT($C100)))</f>
        <v/>
      </c>
    </row>
    <row r="101" spans="1:4">
      <c r="A101" s="300" t="s">
        <v>360</v>
      </c>
      <c r="B101" s="301"/>
      <c r="C101" s="303" t="s">
        <v>369</v>
      </c>
      <c r="D101" s="302" t="str">
        <f t="array" aca="1" ref="D101" ca="1">IF($C101="-","",IF(ISBLANK(INDIRECT($C101)),"",INDIRECT($C101)))</f>
        <v/>
      </c>
    </row>
    <row r="102" spans="1:4">
      <c r="A102" s="300" t="s">
        <v>361</v>
      </c>
      <c r="B102" s="301"/>
      <c r="C102" s="303" t="s">
        <v>438</v>
      </c>
      <c r="D102" s="302" t="str">
        <f t="array" aca="1" ref="D102" ca="1">IF($C102="-","",IF(ISBLANK(INDIRECT($C102)),"",INDIRECT($C102)))</f>
        <v/>
      </c>
    </row>
    <row r="103" spans="1:4">
      <c r="A103" s="300" t="s">
        <v>362</v>
      </c>
      <c r="B103" s="301"/>
      <c r="C103" s="303" t="s">
        <v>439</v>
      </c>
      <c r="D103" s="302" t="str">
        <f t="array" aca="1" ref="D103" ca="1">IF($C103="-","",IF(ISBLANK(INDIRECT($C103)),"",INDIRECT($C103)))</f>
        <v/>
      </c>
    </row>
    <row r="104" spans="1:4">
      <c r="A104" s="300" t="s">
        <v>363</v>
      </c>
      <c r="B104" s="301"/>
      <c r="C104" s="303" t="s">
        <v>369</v>
      </c>
      <c r="D104" s="302" t="str">
        <f t="array" aca="1" ref="D104" ca="1">IF($C104="-","",IF(ISBLANK(INDIRECT($C104)),"",INDIRECT($C104)))</f>
        <v/>
      </c>
    </row>
    <row r="105" spans="1:4" ht="19.5" thickBot="1">
      <c r="A105" s="330" t="s">
        <v>364</v>
      </c>
      <c r="B105" s="331"/>
      <c r="C105" s="332" t="s">
        <v>440</v>
      </c>
      <c r="D105" s="333" t="str">
        <f t="array" aca="1" ref="D105" ca="1">IF($C105="-","",IF(ISBLANK(INDIRECT($C105)),"",INDIRECT($C105)))</f>
        <v/>
      </c>
    </row>
    <row r="106" spans="1:4">
      <c r="A106" s="334" t="s">
        <v>365</v>
      </c>
      <c r="B106" s="335"/>
      <c r="C106" s="336" t="s">
        <v>371</v>
      </c>
      <c r="D106" s="337"/>
    </row>
    <row r="107" spans="1:4">
      <c r="A107" s="338" t="s">
        <v>366</v>
      </c>
      <c r="B107" s="301"/>
      <c r="C107" s="303" t="s">
        <v>371</v>
      </c>
      <c r="D107" s="339"/>
    </row>
    <row r="108" spans="1:4">
      <c r="A108" s="338" t="s">
        <v>367</v>
      </c>
      <c r="B108" s="301"/>
      <c r="C108" s="303" t="s">
        <v>369</v>
      </c>
      <c r="D108" s="339" t="str">
        <f t="array" aca="1" ref="D108" ca="1">IF($C108="-","",IF(ISBLANK(INDIRECT($C108)),"",INDIRECT($C108)))</f>
        <v/>
      </c>
    </row>
    <row r="109" spans="1:4" ht="19.5" thickBot="1">
      <c r="A109" s="340" t="s">
        <v>368</v>
      </c>
      <c r="B109" s="331"/>
      <c r="C109" s="332" t="s">
        <v>369</v>
      </c>
      <c r="D109" s="341" t="str">
        <f t="array" aca="1" ref="D109" ca="1">IF($C109="-","",IF(ISBLANK(INDIRECT($C109)),"",INDIRECT($C109)))</f>
        <v/>
      </c>
    </row>
  </sheetData>
  <sheetProtection algorithmName="SHA-512" hashValue="ir4IIXrh/LRnb+gyBh2yz33xA1fqGUHQYXQgIf3BQtfUH8ubj6W4RaTfn5rFlR2yfNB5pVCj8Fu6kX6dJxA6hg==" saltValue="aZIJfTGvKXtFfhOY2HhvDg==" spinCount="100000" sheet="1" objects="1" scenarios="1"/>
  <phoneticPr fontId="38"/>
  <conditionalFormatting sqref="D1:D1048576">
    <cfRule type="expression" dxfId="20" priority="1">
      <formula>$C1="-"</formula>
    </cfRule>
  </conditionalFormatting>
  <conditionalFormatting sqref="E2">
    <cfRule type="expression" dxfId="19" priority="27">
      <formula>$C2="-"</formula>
    </cfRule>
  </conditionalFormatting>
  <conditionalFormatting sqref="F15">
    <cfRule type="expression" dxfId="18" priority="22">
      <formula>$C15="-"</formula>
    </cfRule>
  </conditionalFormatting>
  <conditionalFormatting sqref="G3:G4">
    <cfRule type="expression" dxfId="17" priority="21">
      <formula>$C3="-"</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pageSetUpPr fitToPage="1"/>
  </sheetPr>
  <dimension ref="A1:W79"/>
  <sheetViews>
    <sheetView tabSelected="1" view="pageBreakPreview" zoomScale="70" zoomScaleNormal="70" zoomScaleSheetLayoutView="70" workbookViewId="0">
      <selection sqref="A1:C1"/>
    </sheetView>
  </sheetViews>
  <sheetFormatPr defaultColWidth="9" defaultRowHeight="18.75"/>
  <cols>
    <col min="2" max="2" width="19.625" customWidth="1"/>
    <col min="3" max="3" width="22.5" customWidth="1"/>
    <col min="4" max="4" width="5.25" customWidth="1"/>
    <col min="5" max="6" width="8.625" customWidth="1"/>
    <col min="7" max="7" width="4.25" customWidth="1"/>
    <col min="8" max="9" width="9.875" customWidth="1"/>
    <col min="10" max="10" width="23.5" customWidth="1"/>
    <col min="11" max="11" width="3.625" customWidth="1"/>
    <col min="12" max="12" width="98.625" customWidth="1"/>
    <col min="13" max="14" width="9" customWidth="1"/>
    <col min="15" max="15" width="29.25" hidden="1" customWidth="1"/>
    <col min="16" max="16" width="11.125" hidden="1" customWidth="1"/>
    <col min="17" max="17" width="25.25" hidden="1" customWidth="1"/>
    <col min="18" max="18" width="8" hidden="1" customWidth="1"/>
    <col min="19" max="19" width="5.75" hidden="1" customWidth="1"/>
    <col min="20" max="20" width="13.125" hidden="1" customWidth="1"/>
    <col min="21" max="21" width="19.375" hidden="1" customWidth="1"/>
  </cols>
  <sheetData>
    <row r="1" spans="1:23" ht="40.5" customHeight="1">
      <c r="A1" s="839" t="s">
        <v>545</v>
      </c>
      <c r="B1" s="840"/>
      <c r="C1" s="840"/>
      <c r="L1" s="509" t="s">
        <v>489</v>
      </c>
    </row>
    <row r="2" spans="1:23" ht="51.75" customHeight="1">
      <c r="A2" s="841" t="s">
        <v>627</v>
      </c>
      <c r="B2" s="842"/>
      <c r="C2" s="842"/>
      <c r="D2" s="842"/>
      <c r="E2" s="842"/>
      <c r="F2" s="842"/>
      <c r="G2" s="842"/>
      <c r="H2" s="842"/>
      <c r="I2" s="842"/>
      <c r="J2" s="842"/>
      <c r="K2" s="471"/>
      <c r="O2" s="19" t="s">
        <v>640</v>
      </c>
      <c r="P2" s="19">
        <v>0</v>
      </c>
    </row>
    <row r="3" spans="1:23" ht="63.75" customHeight="1" thickBot="1">
      <c r="A3" s="843" t="s">
        <v>604</v>
      </c>
      <c r="B3" s="843"/>
      <c r="C3" s="843"/>
      <c r="D3" s="843"/>
      <c r="E3" s="843"/>
      <c r="F3" s="843"/>
      <c r="G3" s="843"/>
      <c r="H3" s="843"/>
      <c r="I3" s="843"/>
      <c r="J3" s="843"/>
      <c r="K3" s="441"/>
      <c r="O3" s="19" t="s">
        <v>50</v>
      </c>
      <c r="P3" s="20">
        <v>21400000</v>
      </c>
      <c r="Q3" s="19">
        <f>P3*1.3</f>
        <v>27820000</v>
      </c>
      <c r="R3" s="19" t="s">
        <v>641</v>
      </c>
    </row>
    <row r="4" spans="1:23" ht="21.75" customHeight="1" thickBot="1">
      <c r="A4" s="441"/>
      <c r="B4" s="441"/>
      <c r="C4" s="441"/>
      <c r="D4" s="441"/>
      <c r="E4" s="441"/>
      <c r="F4" s="775" t="s">
        <v>405</v>
      </c>
      <c r="G4" s="775"/>
      <c r="H4" s="844">
        <f>C15</f>
        <v>0</v>
      </c>
      <c r="I4" s="844"/>
      <c r="J4" s="844"/>
      <c r="K4" s="490"/>
      <c r="L4" s="510" t="s">
        <v>484</v>
      </c>
      <c r="O4" s="19" t="s">
        <v>51</v>
      </c>
      <c r="P4" s="20">
        <v>10700000</v>
      </c>
      <c r="Q4" s="19">
        <f t="shared" ref="Q4:Q6" si="0">P4*1.3</f>
        <v>13910000</v>
      </c>
      <c r="R4" s="19" t="s">
        <v>631</v>
      </c>
    </row>
    <row r="5" spans="1:23" ht="21.75" customHeight="1">
      <c r="A5" s="441"/>
      <c r="B5" s="441"/>
      <c r="C5" s="441"/>
      <c r="D5" s="441"/>
      <c r="E5" s="441"/>
      <c r="F5" s="845" t="s">
        <v>406</v>
      </c>
      <c r="G5" s="845"/>
      <c r="H5" s="846">
        <f>C16</f>
        <v>0</v>
      </c>
      <c r="I5" s="846"/>
      <c r="J5" s="846"/>
      <c r="K5" s="491"/>
      <c r="L5" s="838" t="s">
        <v>480</v>
      </c>
      <c r="O5" s="19" t="s">
        <v>52</v>
      </c>
      <c r="P5" s="20">
        <v>5350000</v>
      </c>
      <c r="Q5" s="19">
        <f t="shared" si="0"/>
        <v>6955000</v>
      </c>
    </row>
    <row r="6" spans="1:23" ht="21.75" customHeight="1" thickBot="1">
      <c r="A6" s="441"/>
      <c r="B6" s="441"/>
      <c r="C6" s="441"/>
      <c r="D6" s="441"/>
      <c r="E6" s="441"/>
      <c r="F6" s="857" t="s">
        <v>407</v>
      </c>
      <c r="G6" s="857"/>
      <c r="H6" s="858">
        <f>C17</f>
        <v>0</v>
      </c>
      <c r="I6" s="858"/>
      <c r="J6" s="858"/>
      <c r="K6" s="491"/>
      <c r="L6" s="838"/>
      <c r="O6" s="19" t="s">
        <v>486</v>
      </c>
      <c r="P6" s="20">
        <v>8239000</v>
      </c>
      <c r="Q6" s="19">
        <f t="shared" si="0"/>
        <v>10710700</v>
      </c>
    </row>
    <row r="7" spans="1:23" ht="30" customHeight="1" thickBot="1">
      <c r="A7" s="859" t="s">
        <v>24</v>
      </c>
      <c r="B7" s="860"/>
      <c r="C7" s="861"/>
      <c r="D7" s="862"/>
      <c r="L7" s="454" t="s">
        <v>664</v>
      </c>
      <c r="O7" s="19" t="s">
        <v>53</v>
      </c>
      <c r="P7" s="20">
        <v>16050000</v>
      </c>
    </row>
    <row r="8" spans="1:23" ht="33.75" customHeight="1">
      <c r="A8" s="151" t="s">
        <v>6</v>
      </c>
      <c r="B8" s="847" t="s">
        <v>167</v>
      </c>
      <c r="C8" s="848"/>
      <c r="D8" s="848"/>
      <c r="E8" s="848"/>
      <c r="F8" s="848"/>
      <c r="G8" s="848"/>
      <c r="H8" s="848"/>
      <c r="I8" s="848"/>
      <c r="J8" s="849"/>
      <c r="K8" s="492"/>
      <c r="L8" s="685" t="s">
        <v>671</v>
      </c>
      <c r="O8" s="19" t="s">
        <v>54</v>
      </c>
      <c r="P8" s="20">
        <v>5350000</v>
      </c>
    </row>
    <row r="9" spans="1:23" ht="33.75" customHeight="1">
      <c r="A9" s="850" t="s">
        <v>0</v>
      </c>
      <c r="B9" s="851" t="s">
        <v>447</v>
      </c>
      <c r="C9" s="852"/>
      <c r="D9" s="852"/>
      <c r="E9" s="852"/>
      <c r="F9" s="852"/>
      <c r="G9" s="852"/>
      <c r="H9" s="852"/>
      <c r="I9" s="852"/>
      <c r="J9" s="853"/>
      <c r="K9" s="493"/>
      <c r="L9" s="454"/>
      <c r="O9" s="19" t="s">
        <v>55</v>
      </c>
      <c r="P9" s="20">
        <v>2140000</v>
      </c>
    </row>
    <row r="10" spans="1:23" ht="35.1" customHeight="1" thickBot="1">
      <c r="A10" s="713"/>
      <c r="B10" s="211" t="s">
        <v>397</v>
      </c>
      <c r="C10" s="854" t="s">
        <v>670</v>
      </c>
      <c r="D10" s="855"/>
      <c r="E10" s="855"/>
      <c r="F10" s="855"/>
      <c r="G10" s="855"/>
      <c r="H10" s="855"/>
      <c r="I10" s="855"/>
      <c r="J10" s="856"/>
      <c r="K10" s="494"/>
      <c r="L10" s="469" t="s">
        <v>659</v>
      </c>
      <c r="O10" s="19" t="s">
        <v>374</v>
      </c>
      <c r="P10" s="20">
        <v>21400000</v>
      </c>
      <c r="V10" s="18"/>
      <c r="W10" s="18"/>
    </row>
    <row r="11" spans="1:23" ht="24.75" customHeight="1">
      <c r="A11" s="711" t="s">
        <v>632</v>
      </c>
      <c r="B11" s="204" t="s">
        <v>1</v>
      </c>
      <c r="C11" s="208"/>
      <c r="D11" s="209" t="s">
        <v>3</v>
      </c>
      <c r="E11" s="813"/>
      <c r="F11" s="814"/>
      <c r="G11" s="815"/>
      <c r="H11" s="278"/>
      <c r="I11" s="279"/>
      <c r="J11" s="280"/>
      <c r="K11" s="495"/>
      <c r="L11" s="750" t="s">
        <v>660</v>
      </c>
      <c r="O11" s="19" t="s">
        <v>375</v>
      </c>
      <c r="P11" s="20">
        <v>3210000</v>
      </c>
      <c r="V11" s="18"/>
      <c r="W11" s="18"/>
    </row>
    <row r="12" spans="1:23" ht="15" customHeight="1">
      <c r="A12" s="712"/>
      <c r="B12" s="836" t="s">
        <v>4</v>
      </c>
      <c r="C12" s="2" t="s">
        <v>19</v>
      </c>
      <c r="D12" s="818" t="s">
        <v>20</v>
      </c>
      <c r="E12" s="819"/>
      <c r="F12" s="819"/>
      <c r="G12" s="820"/>
      <c r="H12" s="281" t="s">
        <v>21</v>
      </c>
      <c r="I12" s="282"/>
      <c r="J12" s="283"/>
      <c r="K12" s="496"/>
      <c r="L12" s="750"/>
      <c r="O12" s="19" t="s">
        <v>56</v>
      </c>
      <c r="P12" s="20">
        <v>1070000</v>
      </c>
    </row>
    <row r="13" spans="1:23" ht="31.5" customHeight="1">
      <c r="A13" s="712"/>
      <c r="B13" s="837"/>
      <c r="C13" s="210" t="s">
        <v>633</v>
      </c>
      <c r="D13" s="821"/>
      <c r="E13" s="822"/>
      <c r="F13" s="822"/>
      <c r="G13" s="823"/>
      <c r="H13" s="784"/>
      <c r="I13" s="785"/>
      <c r="J13" s="786"/>
      <c r="K13" s="497"/>
      <c r="L13" s="469"/>
      <c r="O13" s="372"/>
      <c r="P13" s="373"/>
    </row>
    <row r="14" spans="1:23" ht="22.5" customHeight="1">
      <c r="A14" s="712"/>
      <c r="B14" s="205" t="s">
        <v>370</v>
      </c>
      <c r="C14" s="831"/>
      <c r="D14" s="832"/>
      <c r="E14" s="832"/>
      <c r="F14" s="832"/>
      <c r="G14" s="832"/>
      <c r="H14" s="832"/>
      <c r="I14" s="833"/>
      <c r="J14" s="834"/>
      <c r="K14" s="498"/>
      <c r="L14" s="750" t="s">
        <v>634</v>
      </c>
      <c r="O14" s="19"/>
      <c r="P14" s="824" t="s">
        <v>381</v>
      </c>
      <c r="Q14" s="825"/>
      <c r="R14" s="825"/>
      <c r="S14" s="825"/>
      <c r="T14" s="825"/>
      <c r="U14" s="826"/>
    </row>
    <row r="15" spans="1:23" ht="31.5" customHeight="1">
      <c r="A15" s="712"/>
      <c r="B15" s="205" t="s">
        <v>5</v>
      </c>
      <c r="C15" s="827"/>
      <c r="D15" s="828"/>
      <c r="E15" s="828"/>
      <c r="F15" s="828"/>
      <c r="G15" s="828"/>
      <c r="H15" s="828"/>
      <c r="I15" s="829"/>
      <c r="J15" s="830"/>
      <c r="K15" s="499"/>
      <c r="L15" s="750"/>
      <c r="O15" s="19" t="s">
        <v>50</v>
      </c>
      <c r="P15" s="19" t="s">
        <v>382</v>
      </c>
      <c r="Q15" s="19" t="s">
        <v>383</v>
      </c>
      <c r="R15" s="19"/>
      <c r="S15" s="19"/>
      <c r="T15" s="19"/>
      <c r="U15" s="19"/>
    </row>
    <row r="16" spans="1:23" ht="31.5" customHeight="1">
      <c r="A16" s="712"/>
      <c r="B16" s="205" t="s">
        <v>23</v>
      </c>
      <c r="C16" s="827"/>
      <c r="D16" s="828"/>
      <c r="E16" s="828"/>
      <c r="F16" s="828"/>
      <c r="G16" s="828"/>
      <c r="H16" s="828"/>
      <c r="I16" s="829"/>
      <c r="J16" s="830"/>
      <c r="K16" s="499"/>
      <c r="L16" s="454"/>
      <c r="O16" s="19" t="s">
        <v>51</v>
      </c>
      <c r="P16" s="19" t="s">
        <v>382</v>
      </c>
      <c r="Q16" s="19" t="s">
        <v>383</v>
      </c>
      <c r="R16" s="19"/>
      <c r="S16" s="19"/>
      <c r="T16" s="19"/>
      <c r="U16" s="19"/>
    </row>
    <row r="17" spans="1:21" ht="31.5" customHeight="1">
      <c r="A17" s="712"/>
      <c r="B17" s="205" t="s">
        <v>2</v>
      </c>
      <c r="C17" s="827"/>
      <c r="D17" s="828"/>
      <c r="E17" s="828"/>
      <c r="F17" s="828"/>
      <c r="G17" s="828"/>
      <c r="H17" s="828"/>
      <c r="I17" s="829"/>
      <c r="J17" s="830"/>
      <c r="K17" s="499"/>
      <c r="L17" s="454"/>
      <c r="O17" s="19" t="s">
        <v>52</v>
      </c>
      <c r="P17" s="19" t="s">
        <v>382</v>
      </c>
      <c r="Q17" s="19" t="s">
        <v>383</v>
      </c>
      <c r="R17" s="19"/>
      <c r="S17" s="19"/>
      <c r="T17" s="19"/>
      <c r="U17" s="19"/>
    </row>
    <row r="18" spans="1:21" ht="31.5" customHeight="1" thickBot="1">
      <c r="A18" s="713"/>
      <c r="B18" s="277" t="s">
        <v>342</v>
      </c>
      <c r="C18" s="835"/>
      <c r="D18" s="794"/>
      <c r="E18" s="794"/>
      <c r="F18" s="794"/>
      <c r="G18" s="794"/>
      <c r="H18" s="794"/>
      <c r="I18" s="794"/>
      <c r="J18" s="795"/>
      <c r="K18" s="499"/>
      <c r="L18" s="454"/>
      <c r="O18" s="19" t="s">
        <v>53</v>
      </c>
      <c r="P18" s="19" t="s">
        <v>382</v>
      </c>
      <c r="Q18" s="19" t="s">
        <v>384</v>
      </c>
      <c r="R18" s="19" t="s">
        <v>385</v>
      </c>
      <c r="S18" s="19" t="s">
        <v>386</v>
      </c>
      <c r="T18" s="19" t="s">
        <v>387</v>
      </c>
      <c r="U18" s="19" t="s">
        <v>388</v>
      </c>
    </row>
    <row r="19" spans="1:21" ht="24.75" customHeight="1">
      <c r="A19" s="810" t="s">
        <v>335</v>
      </c>
      <c r="B19" s="273" t="s">
        <v>336</v>
      </c>
      <c r="C19" s="208"/>
      <c r="D19" s="209" t="s">
        <v>3</v>
      </c>
      <c r="E19" s="813"/>
      <c r="F19" s="814"/>
      <c r="G19" s="815"/>
      <c r="H19" s="278"/>
      <c r="I19" s="279"/>
      <c r="J19" s="280"/>
      <c r="K19" s="495"/>
      <c r="L19" s="507" t="s">
        <v>477</v>
      </c>
      <c r="O19" s="19" t="s">
        <v>54</v>
      </c>
      <c r="P19" s="19" t="s">
        <v>382</v>
      </c>
      <c r="Q19" s="19" t="s">
        <v>384</v>
      </c>
      <c r="R19" s="19" t="s">
        <v>385</v>
      </c>
      <c r="S19" s="19" t="s">
        <v>386</v>
      </c>
      <c r="T19" s="19" t="s">
        <v>387</v>
      </c>
      <c r="U19" s="19" t="s">
        <v>388</v>
      </c>
    </row>
    <row r="20" spans="1:21" ht="15" customHeight="1">
      <c r="A20" s="811"/>
      <c r="B20" s="816" t="s">
        <v>337</v>
      </c>
      <c r="C20" s="2" t="s">
        <v>19</v>
      </c>
      <c r="D20" s="818" t="s">
        <v>20</v>
      </c>
      <c r="E20" s="819"/>
      <c r="F20" s="819"/>
      <c r="G20" s="820"/>
      <c r="H20" s="281" t="s">
        <v>21</v>
      </c>
      <c r="I20" s="282"/>
      <c r="J20" s="283"/>
      <c r="K20" s="496"/>
      <c r="L20" s="469"/>
      <c r="O20" s="19" t="s">
        <v>55</v>
      </c>
      <c r="P20" s="19" t="s">
        <v>382</v>
      </c>
      <c r="Q20" s="19" t="s">
        <v>384</v>
      </c>
      <c r="R20" s="19" t="s">
        <v>385</v>
      </c>
      <c r="S20" s="19" t="s">
        <v>386</v>
      </c>
      <c r="T20" s="19" t="s">
        <v>387</v>
      </c>
      <c r="U20" s="19" t="s">
        <v>388</v>
      </c>
    </row>
    <row r="21" spans="1:21" ht="31.5" customHeight="1">
      <c r="A21" s="811"/>
      <c r="B21" s="817"/>
      <c r="C21" s="210" t="s">
        <v>633</v>
      </c>
      <c r="D21" s="821"/>
      <c r="E21" s="822"/>
      <c r="F21" s="822"/>
      <c r="G21" s="823"/>
      <c r="H21" s="784"/>
      <c r="I21" s="785"/>
      <c r="J21" s="786"/>
      <c r="K21" s="497"/>
      <c r="L21" s="469"/>
      <c r="O21" s="19" t="s">
        <v>374</v>
      </c>
      <c r="P21" s="19" t="s">
        <v>382</v>
      </c>
      <c r="Q21" s="19" t="s">
        <v>384</v>
      </c>
      <c r="R21" s="19" t="s">
        <v>385</v>
      </c>
      <c r="S21" s="19" t="s">
        <v>386</v>
      </c>
      <c r="T21" s="19" t="s">
        <v>387</v>
      </c>
      <c r="U21" s="19" t="s">
        <v>388</v>
      </c>
    </row>
    <row r="22" spans="1:21" ht="32.1" customHeight="1">
      <c r="A22" s="811"/>
      <c r="B22" s="274" t="s">
        <v>338</v>
      </c>
      <c r="C22" s="787"/>
      <c r="D22" s="788"/>
      <c r="E22" s="788"/>
      <c r="F22" s="788"/>
      <c r="G22" s="788"/>
      <c r="H22" s="788"/>
      <c r="I22" s="788"/>
      <c r="J22" s="789"/>
      <c r="K22" s="499"/>
      <c r="L22" s="454"/>
      <c r="O22" s="19" t="s">
        <v>375</v>
      </c>
      <c r="P22" s="19" t="s">
        <v>382</v>
      </c>
      <c r="Q22" s="19" t="s">
        <v>384</v>
      </c>
      <c r="R22" s="19" t="s">
        <v>385</v>
      </c>
      <c r="S22" s="19" t="s">
        <v>386</v>
      </c>
      <c r="T22" s="19" t="s">
        <v>387</v>
      </c>
      <c r="U22" s="19" t="s">
        <v>388</v>
      </c>
    </row>
    <row r="23" spans="1:21" ht="32.1" customHeight="1">
      <c r="A23" s="811"/>
      <c r="B23" s="275" t="s">
        <v>339</v>
      </c>
      <c r="C23" s="790"/>
      <c r="D23" s="791"/>
      <c r="E23" s="791"/>
      <c r="F23" s="791"/>
      <c r="G23" s="791"/>
      <c r="H23" s="791"/>
      <c r="I23" s="791"/>
      <c r="J23" s="792"/>
      <c r="K23" s="500"/>
      <c r="L23" s="454" t="s">
        <v>346</v>
      </c>
      <c r="O23" s="19" t="s">
        <v>56</v>
      </c>
      <c r="P23" s="19" t="s">
        <v>382</v>
      </c>
      <c r="Q23" s="19" t="s">
        <v>384</v>
      </c>
      <c r="R23" s="19" t="s">
        <v>385</v>
      </c>
      <c r="S23" s="19" t="s">
        <v>386</v>
      </c>
      <c r="T23" s="19" t="s">
        <v>387</v>
      </c>
      <c r="U23" s="19" t="s">
        <v>388</v>
      </c>
    </row>
    <row r="24" spans="1:21" ht="32.1" customHeight="1">
      <c r="A24" s="811"/>
      <c r="B24" s="275" t="s">
        <v>340</v>
      </c>
      <c r="C24" s="790"/>
      <c r="D24" s="791"/>
      <c r="E24" s="791"/>
      <c r="F24" s="791"/>
      <c r="G24" s="791"/>
      <c r="H24" s="791"/>
      <c r="I24" s="791"/>
      <c r="J24" s="792"/>
      <c r="K24" s="500"/>
      <c r="L24" s="469" t="s">
        <v>478</v>
      </c>
    </row>
    <row r="25" spans="1:21" ht="32.1" customHeight="1" thickBot="1">
      <c r="A25" s="812"/>
      <c r="B25" s="276" t="s">
        <v>341</v>
      </c>
      <c r="C25" s="793"/>
      <c r="D25" s="794"/>
      <c r="E25" s="794"/>
      <c r="F25" s="794"/>
      <c r="G25" s="794"/>
      <c r="H25" s="794"/>
      <c r="I25" s="794"/>
      <c r="J25" s="795"/>
      <c r="K25" s="499"/>
      <c r="L25" s="454" t="s">
        <v>479</v>
      </c>
    </row>
    <row r="26" spans="1:21" ht="25.5" customHeight="1">
      <c r="A26" s="711" t="s">
        <v>635</v>
      </c>
      <c r="B26" s="152" t="s">
        <v>636</v>
      </c>
      <c r="C26" s="796"/>
      <c r="D26" s="797"/>
      <c r="E26" s="797"/>
      <c r="F26" s="797"/>
      <c r="G26" s="797"/>
      <c r="H26" s="797"/>
      <c r="I26" s="798"/>
      <c r="J26" s="799"/>
      <c r="K26" s="501"/>
      <c r="L26" s="750" t="s">
        <v>661</v>
      </c>
    </row>
    <row r="27" spans="1:21" ht="36" customHeight="1">
      <c r="A27" s="712"/>
      <c r="B27" s="206" t="s">
        <v>637</v>
      </c>
      <c r="C27" s="800"/>
      <c r="D27" s="801"/>
      <c r="E27" s="801"/>
      <c r="F27" s="801"/>
      <c r="G27" s="801"/>
      <c r="H27" s="801"/>
      <c r="I27" s="802"/>
      <c r="J27" s="803"/>
      <c r="K27" s="462"/>
      <c r="L27" s="750"/>
    </row>
    <row r="28" spans="1:21" ht="30" customHeight="1">
      <c r="A28" s="712"/>
      <c r="B28" s="744" t="s">
        <v>16</v>
      </c>
      <c r="C28" s="212" t="s">
        <v>11</v>
      </c>
      <c r="D28" s="804"/>
      <c r="E28" s="805"/>
      <c r="F28" s="805"/>
      <c r="G28" s="385" t="s">
        <v>22</v>
      </c>
      <c r="H28" s="806" t="s">
        <v>638</v>
      </c>
      <c r="I28" s="807"/>
      <c r="J28" s="213"/>
      <c r="K28" s="462"/>
      <c r="L28" s="454" t="s">
        <v>347</v>
      </c>
    </row>
    <row r="29" spans="1:21" ht="30" customHeight="1">
      <c r="A29" s="712"/>
      <c r="B29" s="745"/>
      <c r="C29" s="212" t="s">
        <v>13</v>
      </c>
      <c r="D29" s="808">
        <f>個表!E55</f>
        <v>0</v>
      </c>
      <c r="E29" s="809"/>
      <c r="F29" s="809"/>
      <c r="G29" s="809"/>
      <c r="H29" s="809"/>
      <c r="I29" s="809"/>
      <c r="J29" s="391"/>
      <c r="K29" s="502"/>
      <c r="L29" s="454" t="s">
        <v>483</v>
      </c>
    </row>
    <row r="30" spans="1:21" ht="30" customHeight="1">
      <c r="A30" s="712"/>
      <c r="B30" s="745"/>
      <c r="C30" s="212" t="s">
        <v>14</v>
      </c>
      <c r="D30" s="735"/>
      <c r="E30" s="736"/>
      <c r="F30" s="736"/>
      <c r="G30" s="736"/>
      <c r="H30" s="736"/>
      <c r="I30" s="736"/>
      <c r="J30" s="737"/>
      <c r="K30" s="462"/>
      <c r="L30" s="750" t="s">
        <v>662</v>
      </c>
    </row>
    <row r="31" spans="1:21" ht="30" customHeight="1">
      <c r="A31" s="712"/>
      <c r="B31" s="745"/>
      <c r="C31" s="212" t="s">
        <v>15</v>
      </c>
      <c r="D31" s="735"/>
      <c r="E31" s="736"/>
      <c r="F31" s="736"/>
      <c r="G31" s="736"/>
      <c r="H31" s="736"/>
      <c r="I31" s="736"/>
      <c r="J31" s="737"/>
      <c r="K31" s="462"/>
      <c r="L31" s="750"/>
    </row>
    <row r="32" spans="1:21" ht="30" customHeight="1">
      <c r="A32" s="712"/>
      <c r="B32" s="745"/>
      <c r="C32" s="212" t="s">
        <v>333</v>
      </c>
      <c r="D32" s="735"/>
      <c r="E32" s="736"/>
      <c r="F32" s="736"/>
      <c r="G32" s="736"/>
      <c r="H32" s="736"/>
      <c r="I32" s="736"/>
      <c r="J32" s="737"/>
      <c r="K32" s="462"/>
      <c r="L32" s="454"/>
    </row>
    <row r="33" spans="1:12" ht="30" customHeight="1">
      <c r="A33" s="712"/>
      <c r="B33" s="745"/>
      <c r="C33" s="212" t="s">
        <v>334</v>
      </c>
      <c r="D33" s="735"/>
      <c r="E33" s="736"/>
      <c r="F33" s="736"/>
      <c r="G33" s="736"/>
      <c r="H33" s="736"/>
      <c r="I33" s="736"/>
      <c r="J33" s="737"/>
      <c r="K33" s="462"/>
      <c r="L33" s="454"/>
    </row>
    <row r="34" spans="1:12" ht="30" customHeight="1">
      <c r="A34" s="712"/>
      <c r="B34" s="745"/>
      <c r="C34" s="212" t="s">
        <v>17</v>
      </c>
      <c r="D34" s="735"/>
      <c r="E34" s="736"/>
      <c r="F34" s="736"/>
      <c r="G34" s="736"/>
      <c r="H34" s="736"/>
      <c r="I34" s="736"/>
      <c r="J34" s="737"/>
      <c r="K34" s="462"/>
      <c r="L34" s="454"/>
    </row>
    <row r="35" spans="1:12" ht="36.75" customHeight="1">
      <c r="A35" s="712"/>
      <c r="B35" s="745"/>
      <c r="C35" s="153" t="s">
        <v>18</v>
      </c>
      <c r="D35" s="747"/>
      <c r="E35" s="748"/>
      <c r="F35" s="748"/>
      <c r="G35" s="748"/>
      <c r="H35" s="748"/>
      <c r="I35" s="748"/>
      <c r="J35" s="749"/>
      <c r="K35" s="511"/>
      <c r="L35" s="751" t="s">
        <v>663</v>
      </c>
    </row>
    <row r="36" spans="1:12" ht="31.5" customHeight="1">
      <c r="A36" s="712"/>
      <c r="B36" s="746"/>
      <c r="C36" s="284" t="s">
        <v>343</v>
      </c>
      <c r="D36" s="285" t="s">
        <v>487</v>
      </c>
      <c r="E36" s="286" t="s">
        <v>344</v>
      </c>
      <c r="F36" s="735"/>
      <c r="G36" s="736"/>
      <c r="H36" s="752"/>
      <c r="I36" s="288" t="s">
        <v>345</v>
      </c>
      <c r="J36" s="351"/>
      <c r="K36" s="462"/>
      <c r="L36" s="751"/>
    </row>
    <row r="37" spans="1:12" ht="31.5" customHeight="1">
      <c r="A37" s="712"/>
      <c r="B37" s="205" t="s">
        <v>12</v>
      </c>
      <c r="C37" s="214">
        <f>個表!E48</f>
        <v>0</v>
      </c>
      <c r="D37" s="215" t="s">
        <v>7</v>
      </c>
      <c r="E37" s="776">
        <f>個表!G50</f>
        <v>0</v>
      </c>
      <c r="F37" s="777"/>
      <c r="G37" s="777"/>
      <c r="H37" s="778" t="s">
        <v>639</v>
      </c>
      <c r="I37" s="779"/>
      <c r="J37" s="216">
        <f>個表!L50</f>
        <v>0</v>
      </c>
      <c r="K37" s="503"/>
      <c r="L37" s="454" t="s">
        <v>481</v>
      </c>
    </row>
    <row r="38" spans="1:12" ht="31.5" customHeight="1">
      <c r="A38" s="712"/>
      <c r="B38" s="205" t="s">
        <v>8</v>
      </c>
      <c r="C38" s="214">
        <f>個表!E53</f>
        <v>0</v>
      </c>
      <c r="D38" s="215" t="s">
        <v>7</v>
      </c>
      <c r="E38" s="776">
        <f>個表!G53</f>
        <v>0</v>
      </c>
      <c r="F38" s="777"/>
      <c r="G38" s="780"/>
      <c r="H38" s="781" t="str">
        <f>"（"&amp;個表!H53&amp;個表!I53&amp;"）"</f>
        <v>（週間）</v>
      </c>
      <c r="I38" s="782"/>
      <c r="J38" s="783"/>
      <c r="K38" s="504"/>
      <c r="L38" s="454" t="s">
        <v>482</v>
      </c>
    </row>
    <row r="39" spans="1:12" ht="31.5" customHeight="1">
      <c r="A39" s="712"/>
      <c r="B39" s="669" t="s">
        <v>628</v>
      </c>
      <c r="C39" s="683" t="s">
        <v>668</v>
      </c>
      <c r="D39" s="722"/>
      <c r="E39" s="723"/>
      <c r="F39" s="723"/>
      <c r="G39" s="724"/>
      <c r="H39" s="738" t="s">
        <v>677</v>
      </c>
      <c r="I39" s="739"/>
      <c r="J39" s="684" t="s">
        <v>669</v>
      </c>
      <c r="K39" s="504"/>
      <c r="L39" s="454" t="s">
        <v>672</v>
      </c>
    </row>
    <row r="40" spans="1:12" ht="49.5" customHeight="1">
      <c r="A40" s="712"/>
      <c r="B40" s="669" t="s">
        <v>629</v>
      </c>
      <c r="C40" s="678" t="s">
        <v>666</v>
      </c>
      <c r="D40" s="733">
        <f>IF($C$10=$O$2,$P$2,IF($C$10=$O$3,$P$3,IF($C$10=$O$4,$P$4,IF($C$10=$O$5,$P$5,IF($C$10=$O$6,$P$6,IF($C$10=$O$7,$P$7,IF($C$10=$O$8,$P$8,IF($C$10=$O$9,$P$9,IF($C$10=$O$10,$P$10,IF($C$10=$O$11,$P$11,IF($C$10=$O$12,$P$12)))))))))))</f>
        <v>0</v>
      </c>
      <c r="E40" s="733"/>
      <c r="F40" s="733"/>
      <c r="G40" s="734"/>
      <c r="H40" s="707" t="s">
        <v>630</v>
      </c>
      <c r="I40" s="708"/>
      <c r="J40" s="670">
        <f>IF($D$39="有", ROUND($D$40*1.3, -1), $D$40)</f>
        <v>0</v>
      </c>
      <c r="K40" s="671"/>
      <c r="L40" s="686" t="s">
        <v>673</v>
      </c>
    </row>
    <row r="41" spans="1:12" ht="50.1" customHeight="1">
      <c r="A41" s="712"/>
      <c r="B41" s="725" t="s">
        <v>647</v>
      </c>
      <c r="C41" s="679" t="s">
        <v>648</v>
      </c>
      <c r="D41" s="727">
        <f>収入!E4</f>
        <v>0</v>
      </c>
      <c r="E41" s="728"/>
      <c r="F41" s="728"/>
      <c r="G41" s="729"/>
      <c r="H41" s="763" t="s">
        <v>139</v>
      </c>
      <c r="I41" s="764"/>
      <c r="J41" s="771">
        <f>支出!G5</f>
        <v>0</v>
      </c>
      <c r="K41" s="672"/>
      <c r="L41" s="454" t="s">
        <v>667</v>
      </c>
    </row>
    <row r="42" spans="1:12" ht="32.25" customHeight="1">
      <c r="A42" s="712"/>
      <c r="B42" s="725"/>
      <c r="C42" s="680" t="s">
        <v>9</v>
      </c>
      <c r="D42" s="727">
        <f>収入!E5</f>
        <v>0</v>
      </c>
      <c r="E42" s="728"/>
      <c r="F42" s="728"/>
      <c r="G42" s="729"/>
      <c r="H42" s="765"/>
      <c r="I42" s="766"/>
      <c r="J42" s="772"/>
      <c r="K42" s="505"/>
      <c r="L42" s="454"/>
    </row>
    <row r="43" spans="1:12" ht="32.25" customHeight="1">
      <c r="A43" s="712"/>
      <c r="B43" s="725"/>
      <c r="C43" s="681" t="s">
        <v>649</v>
      </c>
      <c r="D43" s="727">
        <f>収入!E3</f>
        <v>0</v>
      </c>
      <c r="E43" s="728"/>
      <c r="F43" s="728"/>
      <c r="G43" s="729"/>
      <c r="H43" s="773" t="s">
        <v>650</v>
      </c>
      <c r="I43" s="774"/>
      <c r="J43" s="705">
        <f>支出!H9</f>
        <v>0</v>
      </c>
      <c r="K43" s="505"/>
      <c r="L43" s="454"/>
    </row>
    <row r="44" spans="1:12" ht="32.25" customHeight="1">
      <c r="A44" s="712"/>
      <c r="B44" s="725"/>
      <c r="C44" s="681" t="s">
        <v>651</v>
      </c>
      <c r="D44" s="727">
        <f>D49-D43-D47</f>
        <v>0</v>
      </c>
      <c r="E44" s="728"/>
      <c r="F44" s="728"/>
      <c r="G44" s="729"/>
      <c r="H44" s="765"/>
      <c r="I44" s="766"/>
      <c r="J44" s="772"/>
      <c r="K44" s="505"/>
      <c r="L44" s="454"/>
    </row>
    <row r="45" spans="1:12" ht="32.25" customHeight="1">
      <c r="A45" s="712"/>
      <c r="B45" s="725"/>
      <c r="C45" s="681" t="s">
        <v>653</v>
      </c>
      <c r="D45" s="727">
        <f>ROUNDDOWN(IF(支出!$G$11&gt;1000000,1000000,支出!$G$11),-1)</f>
        <v>0</v>
      </c>
      <c r="E45" s="728"/>
      <c r="F45" s="728"/>
      <c r="G45" s="729"/>
      <c r="H45" s="767" t="s">
        <v>652</v>
      </c>
      <c r="I45" s="768"/>
      <c r="J45" s="705">
        <f>支出!H10</f>
        <v>0</v>
      </c>
      <c r="K45" s="505"/>
      <c r="L45" s="454"/>
    </row>
    <row r="46" spans="1:12" ht="32.25" customHeight="1" thickBot="1">
      <c r="A46" s="712"/>
      <c r="B46" s="725"/>
      <c r="C46" s="442" t="s">
        <v>654</v>
      </c>
      <c r="D46" s="730">
        <f>ROUNDDOWN(IF(支出!$G$12&gt;1000000,1000000,支出!$G$12),-1)</f>
        <v>0</v>
      </c>
      <c r="E46" s="731"/>
      <c r="F46" s="731"/>
      <c r="G46" s="732"/>
      <c r="H46" s="769"/>
      <c r="I46" s="770"/>
      <c r="J46" s="772"/>
      <c r="K46" s="505"/>
      <c r="L46" s="673" t="s">
        <v>348</v>
      </c>
    </row>
    <row r="47" spans="1:12" ht="32.25" customHeight="1" thickBot="1">
      <c r="A47" s="712"/>
      <c r="B47" s="726"/>
      <c r="C47" s="714" t="s">
        <v>656</v>
      </c>
      <c r="D47" s="716">
        <f>J51+D45+D46</f>
        <v>0</v>
      </c>
      <c r="E47" s="717"/>
      <c r="F47" s="717"/>
      <c r="G47" s="718"/>
      <c r="H47" s="740" t="s">
        <v>655</v>
      </c>
      <c r="I47" s="741"/>
      <c r="J47" s="705">
        <f>支出!G13</f>
        <v>0</v>
      </c>
      <c r="K47" s="505"/>
      <c r="L47" s="508" t="s">
        <v>658</v>
      </c>
    </row>
    <row r="48" spans="1:12" ht="32.25" customHeight="1" thickBot="1">
      <c r="A48" s="712"/>
      <c r="B48" s="726"/>
      <c r="C48" s="715"/>
      <c r="D48" s="719"/>
      <c r="E48" s="720"/>
      <c r="F48" s="720"/>
      <c r="G48" s="721"/>
      <c r="H48" s="742"/>
      <c r="I48" s="743"/>
      <c r="J48" s="706"/>
      <c r="K48" s="505"/>
      <c r="L48" s="287"/>
    </row>
    <row r="49" spans="1:18" ht="32.25" customHeight="1" thickTop="1">
      <c r="A49" s="712"/>
      <c r="B49" s="725"/>
      <c r="C49" s="682" t="s">
        <v>657</v>
      </c>
      <c r="D49" s="753">
        <f>J49</f>
        <v>0</v>
      </c>
      <c r="E49" s="754"/>
      <c r="F49" s="754"/>
      <c r="G49" s="755"/>
      <c r="H49" s="756" t="s">
        <v>449</v>
      </c>
      <c r="I49" s="757"/>
      <c r="J49" s="429">
        <f>支出!$G$4</f>
        <v>0</v>
      </c>
      <c r="K49" s="505"/>
      <c r="L49" s="675"/>
    </row>
    <row r="50" spans="1:18" ht="32.25" customHeight="1" thickBot="1">
      <c r="A50" s="713"/>
      <c r="B50" s="207" t="s">
        <v>10</v>
      </c>
      <c r="C50" s="758" t="s">
        <v>175</v>
      </c>
      <c r="D50" s="759"/>
      <c r="E50" s="759"/>
      <c r="F50" s="759"/>
      <c r="G50" s="760"/>
      <c r="H50" s="761" t="s">
        <v>161</v>
      </c>
      <c r="I50" s="762"/>
      <c r="J50" s="674"/>
      <c r="K50" s="505"/>
      <c r="L50" s="675"/>
      <c r="O50" s="1"/>
      <c r="P50" s="1"/>
      <c r="Q50" s="1"/>
      <c r="R50" s="1"/>
    </row>
    <row r="51" spans="1:18" ht="26.25" hidden="1" customHeight="1">
      <c r="B51" s="676" t="s">
        <v>665</v>
      </c>
      <c r="D51" s="709"/>
      <c r="E51" s="710"/>
      <c r="F51" s="710"/>
      <c r="G51" s="710"/>
      <c r="J51" s="677">
        <f>LARGE(C40:J40,1)</f>
        <v>0</v>
      </c>
      <c r="K51" s="506"/>
      <c r="L51" s="675"/>
      <c r="O51" s="1"/>
      <c r="P51" s="1"/>
      <c r="Q51" s="1"/>
      <c r="R51" s="1"/>
    </row>
    <row r="52" spans="1:18" ht="19.5" customHeight="1">
      <c r="L52" s="287"/>
      <c r="M52" s="1"/>
      <c r="N52" s="1"/>
      <c r="O52" s="1"/>
      <c r="P52" s="1"/>
      <c r="Q52" s="1"/>
      <c r="R52" s="1"/>
    </row>
    <row r="53" spans="1:18">
      <c r="L53" s="675"/>
      <c r="N53" s="1"/>
      <c r="O53" s="1"/>
      <c r="P53" s="1"/>
      <c r="Q53" s="1"/>
      <c r="R53" s="1"/>
    </row>
    <row r="54" spans="1:18">
      <c r="L54" s="675"/>
      <c r="N54" s="1"/>
      <c r="O54" s="1"/>
      <c r="P54" s="1"/>
      <c r="Q54" s="1"/>
      <c r="R54" s="1"/>
    </row>
    <row r="55" spans="1:18">
      <c r="L55" s="675"/>
      <c r="N55" s="1"/>
      <c r="O55" s="1"/>
      <c r="P55" s="1"/>
      <c r="Q55" s="1"/>
      <c r="R55" s="1"/>
    </row>
    <row r="56" spans="1:18">
      <c r="L56" s="675"/>
      <c r="N56" s="1"/>
      <c r="O56" s="1"/>
      <c r="P56" s="1"/>
      <c r="Q56" s="1"/>
      <c r="R56" s="1"/>
    </row>
    <row r="57" spans="1:18">
      <c r="L57" s="675"/>
      <c r="N57" s="1"/>
      <c r="O57" s="1"/>
      <c r="P57" s="1"/>
      <c r="Q57" s="1"/>
      <c r="R57" s="1"/>
    </row>
    <row r="58" spans="1:18">
      <c r="L58" s="675"/>
      <c r="N58" s="1"/>
      <c r="O58" s="1"/>
      <c r="P58" s="1"/>
      <c r="Q58" s="1"/>
      <c r="R58" s="1"/>
    </row>
    <row r="59" spans="1:18">
      <c r="L59" s="675"/>
      <c r="N59" s="1"/>
      <c r="O59" s="1"/>
      <c r="P59" s="1"/>
      <c r="Q59" s="1"/>
      <c r="R59" s="1"/>
    </row>
    <row r="60" spans="1:18">
      <c r="L60" s="675"/>
      <c r="N60" s="1"/>
      <c r="O60" s="1"/>
      <c r="P60" s="1"/>
      <c r="Q60" s="1"/>
      <c r="R60" s="1"/>
    </row>
    <row r="61" spans="1:18">
      <c r="L61" s="675"/>
      <c r="N61" s="1"/>
      <c r="O61" s="1"/>
      <c r="P61" s="1"/>
      <c r="Q61" s="1"/>
      <c r="R61" s="1"/>
    </row>
    <row r="62" spans="1:18">
      <c r="L62" s="675"/>
      <c r="N62" s="1"/>
      <c r="O62" s="1"/>
      <c r="P62" s="1"/>
      <c r="Q62" s="1"/>
      <c r="R62" s="1"/>
    </row>
    <row r="63" spans="1:18">
      <c r="L63" s="675"/>
      <c r="N63" s="1"/>
      <c r="O63" s="1"/>
      <c r="P63" s="1"/>
      <c r="Q63" s="1"/>
      <c r="R63" s="1"/>
    </row>
    <row r="64" spans="1:18">
      <c r="L64" s="675"/>
      <c r="N64" s="1"/>
      <c r="O64" s="1"/>
      <c r="P64" s="1"/>
      <c r="Q64" s="1"/>
      <c r="R64" s="1"/>
    </row>
    <row r="65" spans="12:18">
      <c r="L65" s="675"/>
      <c r="N65" s="1"/>
      <c r="O65" s="1"/>
      <c r="P65" s="1"/>
      <c r="Q65" s="1"/>
      <c r="R65" s="1"/>
    </row>
    <row r="66" spans="12:18">
      <c r="L66" s="675"/>
      <c r="N66" s="1"/>
      <c r="O66" s="1"/>
      <c r="P66" s="1"/>
      <c r="Q66" s="1"/>
      <c r="R66" s="1"/>
    </row>
    <row r="67" spans="12:18">
      <c r="L67" s="675"/>
      <c r="N67" s="1"/>
      <c r="O67" s="1"/>
      <c r="P67" s="1"/>
      <c r="Q67" s="1"/>
      <c r="R67" s="1"/>
    </row>
    <row r="68" spans="12:18">
      <c r="L68" s="675"/>
      <c r="N68" s="1"/>
      <c r="O68" s="1"/>
      <c r="P68" s="1"/>
      <c r="Q68" s="1"/>
      <c r="R68" s="1"/>
    </row>
    <row r="69" spans="12:18">
      <c r="L69" s="675"/>
      <c r="N69" s="1"/>
      <c r="O69" s="1"/>
      <c r="P69" s="1"/>
      <c r="Q69" s="1"/>
      <c r="R69" s="1"/>
    </row>
    <row r="70" spans="12:18">
      <c r="L70" s="675"/>
      <c r="N70" s="1"/>
      <c r="O70" s="1"/>
      <c r="P70" s="1"/>
      <c r="Q70" s="1"/>
      <c r="R70" s="1"/>
    </row>
    <row r="71" spans="12:18">
      <c r="L71" s="675"/>
      <c r="N71" s="1"/>
      <c r="O71" s="1"/>
      <c r="P71" s="1"/>
      <c r="Q71" s="1"/>
      <c r="R71" s="1"/>
    </row>
    <row r="72" spans="12:18">
      <c r="L72" s="675"/>
      <c r="N72" s="1"/>
      <c r="O72" s="1"/>
      <c r="P72" s="1"/>
      <c r="Q72" s="1"/>
      <c r="R72" s="1"/>
    </row>
    <row r="73" spans="12:18">
      <c r="L73" s="675"/>
      <c r="N73" s="1"/>
      <c r="O73" s="1"/>
      <c r="P73" s="1"/>
      <c r="Q73" s="1"/>
      <c r="R73" s="1"/>
    </row>
    <row r="74" spans="12:18">
      <c r="L74" s="675"/>
      <c r="N74" s="1"/>
      <c r="O74" s="1"/>
      <c r="P74" s="1"/>
      <c r="Q74" s="1"/>
      <c r="R74" s="1"/>
    </row>
    <row r="75" spans="12:18">
      <c r="L75" s="675"/>
      <c r="N75" s="1"/>
      <c r="O75" s="1"/>
      <c r="P75" s="1"/>
      <c r="Q75" s="1"/>
      <c r="R75" s="1"/>
    </row>
    <row r="76" spans="12:18">
      <c r="N76" s="1"/>
      <c r="O76" s="1"/>
      <c r="P76" s="1"/>
      <c r="Q76" s="1"/>
      <c r="R76" s="1"/>
    </row>
    <row r="77" spans="12:18">
      <c r="N77" s="1"/>
      <c r="Q77" s="1"/>
      <c r="R77" s="1"/>
    </row>
    <row r="78" spans="12:18">
      <c r="N78" s="1"/>
    </row>
    <row r="79" spans="12:18">
      <c r="N79" s="1"/>
    </row>
  </sheetData>
  <sheetProtection algorithmName="SHA-512" hashValue="iKsTLIwgkyU77Vxld9+K4MHwXx2Sk4Aq3i5aww310eM9wrQ4IWpgWMlRGSCFpJm/Lr6xZBmScLUUXctK5OiWKw==" saltValue="VUIZhoh2ZES36WdyCz8M7A==" spinCount="100000" sheet="1" objects="1" scenarios="1"/>
  <mergeCells count="87">
    <mergeCell ref="B8:J8"/>
    <mergeCell ref="A9:A10"/>
    <mergeCell ref="B9:J9"/>
    <mergeCell ref="C10:J10"/>
    <mergeCell ref="F6:G6"/>
    <mergeCell ref="H6:J6"/>
    <mergeCell ref="A7:B7"/>
    <mergeCell ref="C7:D7"/>
    <mergeCell ref="L5:L6"/>
    <mergeCell ref="A1:C1"/>
    <mergeCell ref="A2:J2"/>
    <mergeCell ref="A3:J3"/>
    <mergeCell ref="H4:J4"/>
    <mergeCell ref="F5:G5"/>
    <mergeCell ref="H5:J5"/>
    <mergeCell ref="A11:A18"/>
    <mergeCell ref="E11:G11"/>
    <mergeCell ref="C14:J14"/>
    <mergeCell ref="C18:J18"/>
    <mergeCell ref="B12:B13"/>
    <mergeCell ref="D12:G12"/>
    <mergeCell ref="D13:G13"/>
    <mergeCell ref="H13:J13"/>
    <mergeCell ref="L11:L12"/>
    <mergeCell ref="P14:U14"/>
    <mergeCell ref="C15:J15"/>
    <mergeCell ref="C16:J16"/>
    <mergeCell ref="C17:J17"/>
    <mergeCell ref="L14:L15"/>
    <mergeCell ref="A19:A25"/>
    <mergeCell ref="E19:G19"/>
    <mergeCell ref="B20:B21"/>
    <mergeCell ref="D20:G20"/>
    <mergeCell ref="D21:G21"/>
    <mergeCell ref="J45:J46"/>
    <mergeCell ref="F4:G4"/>
    <mergeCell ref="E37:G37"/>
    <mergeCell ref="H37:I37"/>
    <mergeCell ref="E38:G38"/>
    <mergeCell ref="H38:J38"/>
    <mergeCell ref="H21:J21"/>
    <mergeCell ref="C22:J22"/>
    <mergeCell ref="C23:J23"/>
    <mergeCell ref="C24:J24"/>
    <mergeCell ref="C25:J25"/>
    <mergeCell ref="C26:J26"/>
    <mergeCell ref="C27:J27"/>
    <mergeCell ref="D28:F28"/>
    <mergeCell ref="H28:I28"/>
    <mergeCell ref="D29:I29"/>
    <mergeCell ref="J41:J42"/>
    <mergeCell ref="D42:G42"/>
    <mergeCell ref="D43:G43"/>
    <mergeCell ref="H43:I44"/>
    <mergeCell ref="J43:J44"/>
    <mergeCell ref="D44:G44"/>
    <mergeCell ref="D49:G49"/>
    <mergeCell ref="H49:I49"/>
    <mergeCell ref="C50:G50"/>
    <mergeCell ref="H50:I50"/>
    <mergeCell ref="D41:G41"/>
    <mergeCell ref="H41:I42"/>
    <mergeCell ref="H45:I46"/>
    <mergeCell ref="D33:J33"/>
    <mergeCell ref="D34:J34"/>
    <mergeCell ref="D35:J35"/>
    <mergeCell ref="L26:L27"/>
    <mergeCell ref="L30:L31"/>
    <mergeCell ref="D30:J30"/>
    <mergeCell ref="L35:L36"/>
    <mergeCell ref="F36:H36"/>
    <mergeCell ref="J47:J48"/>
    <mergeCell ref="H40:I40"/>
    <mergeCell ref="D51:G51"/>
    <mergeCell ref="A26:A50"/>
    <mergeCell ref="C47:C48"/>
    <mergeCell ref="D47:G48"/>
    <mergeCell ref="D39:G39"/>
    <mergeCell ref="B41:B49"/>
    <mergeCell ref="D45:G45"/>
    <mergeCell ref="D46:G46"/>
    <mergeCell ref="D40:G40"/>
    <mergeCell ref="D31:J31"/>
    <mergeCell ref="D32:J32"/>
    <mergeCell ref="H39:I39"/>
    <mergeCell ref="H47:I48"/>
    <mergeCell ref="B28:B36"/>
  </mergeCells>
  <phoneticPr fontId="7"/>
  <conditionalFormatting sqref="C39">
    <cfRule type="expression" dxfId="16" priority="2">
      <formula>COUNTIF($O$7:$O$12, $C$10)&gt;0</formula>
    </cfRule>
  </conditionalFormatting>
  <conditionalFormatting sqref="C39:J39">
    <cfRule type="expression" dxfId="15" priority="3">
      <formula>COUNTIF($O$7:$O$12,$C$10)&gt;0</formula>
    </cfRule>
  </conditionalFormatting>
  <conditionalFormatting sqref="D39">
    <cfRule type="expression" dxfId="14" priority="5">
      <formula>COUNTIF($O$7:$O$11, $C$10)&gt;0</formula>
    </cfRule>
  </conditionalFormatting>
  <conditionalFormatting sqref="D32:J32">
    <cfRule type="expression" dxfId="13" priority="34" stopIfTrue="1">
      <formula>OR($C$10=$N$7,$C$10=$N$8,$N$9)</formula>
    </cfRule>
  </conditionalFormatting>
  <conditionalFormatting sqref="D33:J33">
    <cfRule type="expression" dxfId="12" priority="35" stopIfTrue="1">
      <formula>OR($C$10=$N$10,$C$10=$N$11,$C$10=$N$14)</formula>
    </cfRule>
  </conditionalFormatting>
  <conditionalFormatting sqref="D35:J35">
    <cfRule type="expression" dxfId="11" priority="36" stopIfTrue="1">
      <formula>OR($C$10=$N$3,$C$10=#REF!,$C$10=#REF!,$C$10=$N$7,$C$10=$N$8,$C$10=$N$9)</formula>
    </cfRule>
  </conditionalFormatting>
  <conditionalFormatting sqref="F36:K36">
    <cfRule type="expression" dxfId="10" priority="10">
      <formula>$D$36="無"</formula>
    </cfRule>
  </conditionalFormatting>
  <conditionalFormatting sqref="H39:I39">
    <cfRule type="expression" dxfId="9" priority="1">
      <formula>COUNTIF($O$7:$O$11, $C$10)&gt;0</formula>
    </cfRule>
  </conditionalFormatting>
  <conditionalFormatting sqref="H40:J40">
    <cfRule type="expression" dxfId="8" priority="38">
      <formula>COUNTIF($O$7:$O$13, $C$10)&gt;0</formula>
    </cfRule>
  </conditionalFormatting>
  <conditionalFormatting sqref="K32">
    <cfRule type="expression" dxfId="7" priority="11" stopIfTrue="1">
      <formula>OR($C$10=$O$7,$C$10=$O$8,$O$9)</formula>
    </cfRule>
  </conditionalFormatting>
  <conditionalFormatting sqref="K33">
    <cfRule type="expression" dxfId="6" priority="12" stopIfTrue="1">
      <formula>OR($C$10=$O$10,$C$10=$O$11,$C$10=$O$14)</formula>
    </cfRule>
  </conditionalFormatting>
  <conditionalFormatting sqref="K35">
    <cfRule type="expression" dxfId="5" priority="13" stopIfTrue="1">
      <formula>OR($C$10=$O$3,$C$10=#REF!,$C$10=#REF!,$C$10=$O$7,$C$10=$O$8,$C$10=$O$9)</formula>
    </cfRule>
  </conditionalFormatting>
  <dataValidations xWindow="292" yWindow="730" count="13">
    <dataValidation type="list" allowBlank="1" showInputMessage="1" sqref="C13 C21" xr:uid="{834A4F57-CF19-469A-970D-B3A917F9A3CB}">
      <formula1>"選択してください,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qref="C10:J10" xr:uid="{A420DF7F-A656-4642-A3D1-4E36DE65713D}">
      <formula1>$O$2:$O$12</formula1>
    </dataValidation>
    <dataValidation type="list" allowBlank="1" showInputMessage="1" sqref="K10" xr:uid="{320096DA-F183-4522-B131-C76829E4DC2C}">
      <formula1>"劇映画（特別）,劇映画（A）,記録映画（特別）,記録映画（A）,記録映画（B）,アニメーション映画（長編）,アニメーション映画（短編A）,アニメーション映画（短編B）"</formula1>
    </dataValidation>
    <dataValidation type="list" allowBlank="1" showInputMessage="1" showErrorMessage="1" sqref="D36" xr:uid="{6C7E94D9-8A9D-4712-876F-95D44A5DD994}">
      <formula1>"有,無"</formula1>
    </dataValidation>
    <dataValidation type="whole" operator="greaterThanOrEqual" allowBlank="1" showInputMessage="1" showErrorMessage="1" sqref="D28" xr:uid="{7C0DC6AA-6691-467F-9F9D-276369EC7A9F}">
      <formula1>0</formula1>
    </dataValidation>
    <dataValidation allowBlank="1" showInputMessage="1" showErrorMessage="1" errorTitle="提出期間内で入力してください。" error="2022/5/16～2022/5/27" sqref="C7:D7" xr:uid="{8A558311-552C-4F1E-B095-7E38BB9D24B6}"/>
    <dataValidation type="whole" allowBlank="1" showInputMessage="1" errorTitle="要望額について" error="助成対象経費（Ａ）の２分の１以内、かつ自己負担金（ロ）と同額以下の額を記入してください。_x000a_なお、本助成金に応募するには、この欄の額が２０万円以上の活動規模である必要があります。" sqref="D40:G40" xr:uid="{97B50A95-2CC1-4E4B-ABA0-48E74F3E78C5}">
      <formula1>0</formula1>
      <formula2>20000</formula2>
    </dataValidation>
    <dataValidation type="list" allowBlank="1" showInputMessage="1" sqref="J28:K28" xr:uid="{E763400D-26CC-412D-867E-4C2CED9F0A3E}">
      <formula1>"DCP,35mmフィルム,16mmフィルム,DVD,ブルーレイ,ビデオテープ,その他"</formula1>
    </dataValidation>
    <dataValidation type="list" allowBlank="1" showInputMessage="1" sqref="C50:G50" xr:uid="{A652B1F8-C424-4D25-A44D-013FD52FD79E}">
      <formula1>"課税事業者,免税事業者及び簡易課税事業者"</formula1>
    </dataValidation>
    <dataValidation type="date" allowBlank="1" showInputMessage="1" sqref="C37:C38 E37:F38" xr:uid="{B8372E0E-1406-4A2C-9901-DD33CE272FC2}">
      <formula1>44287</formula1>
      <formula2>44651</formula2>
    </dataValidation>
    <dataValidation imeMode="halfAlpha" operator="greaterThanOrEqual" allowBlank="1" showInputMessage="1" showErrorMessage="1" sqref="C19:C20 C11:C12 H19:I19 E19:F19 H11:I11 E11:F11" xr:uid="{5D62377F-A865-4FB3-867F-9BC8892D26B9}"/>
    <dataValidation type="list" allowBlank="1" showInputMessage="1" showErrorMessage="1" sqref="D39" xr:uid="{C92D38C1-C6E1-4D72-918A-4D64568F9964}">
      <formula1>IF(COUNTIF($O$3:$O$6, $C$10)&gt;0, $R$3:$R$4, $Z$1)</formula1>
    </dataValidation>
    <dataValidation imeMode="fullKatakana" allowBlank="1" showInputMessage="1" showErrorMessage="1" sqref="C14:J14 C26:J26" xr:uid="{5F5A4FCD-F6B5-4B55-B21E-831CB7503542}"/>
  </dataValidations>
  <printOptions horizontalCentered="1"/>
  <pageMargins left="0.74803149606299213" right="0.74803149606299213" top="0.55118110236220474" bottom="0.55118110236220474" header="0.31496062992125984" footer="0.31496062992125984"/>
  <pageSetup paperSize="9" scale="48" fitToWidth="0" orientation="portrait" r:id="rId1"/>
  <headerFooter>
    <oddHeader xml:space="preserve">&amp;L様式第4号（第7条関係）
【総表】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S118"/>
  <sheetViews>
    <sheetView view="pageBreakPreview" zoomScale="70" zoomScaleNormal="60" zoomScaleSheetLayoutView="70" workbookViewId="0">
      <selection activeCell="B1" sqref="B1:C1"/>
    </sheetView>
  </sheetViews>
  <sheetFormatPr defaultColWidth="9" defaultRowHeight="24"/>
  <cols>
    <col min="1" max="1" width="3.75" bestFit="1" customWidth="1"/>
    <col min="2" max="2" width="3.75" style="3" bestFit="1" customWidth="1"/>
    <col min="3" max="3" width="6.25" style="3" customWidth="1"/>
    <col min="4" max="4" width="21.25" style="3" customWidth="1"/>
    <col min="5" max="5" width="22.5" style="3" customWidth="1"/>
    <col min="6" max="6" width="5.625" style="3" customWidth="1"/>
    <col min="7" max="7" width="22.5" style="3" customWidth="1"/>
    <col min="8" max="8" width="13.75" style="3" customWidth="1"/>
    <col min="9" max="9" width="8.75" style="3" customWidth="1"/>
    <col min="10" max="10" width="13.75" style="3" customWidth="1"/>
    <col min="11" max="11" width="10.75" style="3" customWidth="1"/>
    <col min="12" max="12" width="7.125" style="3" customWidth="1"/>
    <col min="13" max="13" width="5.625" style="3" customWidth="1"/>
    <col min="14" max="14" width="4.5" style="3" customWidth="1"/>
    <col min="15" max="15" width="5.625" style="3" customWidth="1"/>
    <col min="16" max="17" width="3.625" style="3" customWidth="1"/>
    <col min="18" max="18" width="110" customWidth="1"/>
    <col min="19" max="19" width="68.75" customWidth="1"/>
  </cols>
  <sheetData>
    <row r="1" spans="1:18" ht="24.75" thickBot="1">
      <c r="B1" s="957" t="s">
        <v>172</v>
      </c>
      <c r="C1" s="958"/>
      <c r="D1" s="959">
        <f>総表!C27</f>
        <v>0</v>
      </c>
      <c r="E1" s="959"/>
      <c r="F1" s="959"/>
      <c r="G1" s="959"/>
      <c r="H1" s="468" t="s">
        <v>173</v>
      </c>
      <c r="I1" s="959">
        <f>総表!C15</f>
        <v>0</v>
      </c>
      <c r="J1" s="959"/>
      <c r="K1" s="959"/>
      <c r="L1" s="959"/>
      <c r="M1" s="959"/>
      <c r="N1" s="959"/>
      <c r="O1" s="959"/>
      <c r="P1" s="960"/>
      <c r="Q1" s="269"/>
      <c r="R1" s="455" t="s">
        <v>471</v>
      </c>
    </row>
    <row r="2" spans="1:18" ht="24" customHeight="1">
      <c r="B2" s="964" t="s">
        <v>25</v>
      </c>
      <c r="C2" s="948" t="s">
        <v>585</v>
      </c>
      <c r="D2" s="949"/>
      <c r="E2" s="949"/>
      <c r="F2" s="949"/>
      <c r="G2" s="949"/>
      <c r="H2" s="949"/>
      <c r="I2" s="949"/>
      <c r="J2" s="949"/>
      <c r="K2" s="949"/>
      <c r="L2" s="949"/>
      <c r="M2" s="949"/>
      <c r="N2" s="949"/>
      <c r="O2" s="949"/>
      <c r="P2" s="950"/>
      <c r="Q2" s="456"/>
      <c r="R2" s="472" t="s">
        <v>464</v>
      </c>
    </row>
    <row r="3" spans="1:18" ht="24" customHeight="1">
      <c r="A3">
        <v>1</v>
      </c>
      <c r="B3" s="965"/>
      <c r="C3" s="903" t="s">
        <v>591</v>
      </c>
      <c r="D3" s="904"/>
      <c r="E3" s="904"/>
      <c r="F3" s="904"/>
      <c r="G3" s="904"/>
      <c r="H3" s="904"/>
      <c r="I3" s="904"/>
      <c r="J3" s="904"/>
      <c r="K3" s="904"/>
      <c r="L3" s="904"/>
      <c r="M3" s="904"/>
      <c r="N3" s="904"/>
      <c r="O3" s="904"/>
      <c r="P3" s="905"/>
      <c r="Q3" s="457"/>
      <c r="R3" s="907" t="s">
        <v>590</v>
      </c>
    </row>
    <row r="4" spans="1:18" ht="24" customHeight="1">
      <c r="A4">
        <v>2</v>
      </c>
      <c r="B4" s="965"/>
      <c r="C4" s="903"/>
      <c r="D4" s="904"/>
      <c r="E4" s="904"/>
      <c r="F4" s="904"/>
      <c r="G4" s="904"/>
      <c r="H4" s="904"/>
      <c r="I4" s="904"/>
      <c r="J4" s="904"/>
      <c r="K4" s="904"/>
      <c r="L4" s="904"/>
      <c r="M4" s="904"/>
      <c r="N4" s="904"/>
      <c r="O4" s="904"/>
      <c r="P4" s="905"/>
      <c r="Q4" s="457"/>
      <c r="R4" s="907"/>
    </row>
    <row r="5" spans="1:18" ht="24" customHeight="1">
      <c r="A5">
        <v>3</v>
      </c>
      <c r="B5" s="965"/>
      <c r="C5" s="903"/>
      <c r="D5" s="904"/>
      <c r="E5" s="904"/>
      <c r="F5" s="904"/>
      <c r="G5" s="904"/>
      <c r="H5" s="904"/>
      <c r="I5" s="904"/>
      <c r="J5" s="904"/>
      <c r="K5" s="904"/>
      <c r="L5" s="904"/>
      <c r="M5" s="904"/>
      <c r="N5" s="904"/>
      <c r="O5" s="904"/>
      <c r="P5" s="905"/>
      <c r="Q5" s="457"/>
      <c r="R5" s="907"/>
    </row>
    <row r="6" spans="1:18" ht="24" customHeight="1">
      <c r="A6">
        <v>4</v>
      </c>
      <c r="B6" s="965"/>
      <c r="C6" s="903"/>
      <c r="D6" s="904"/>
      <c r="E6" s="904"/>
      <c r="F6" s="904"/>
      <c r="G6" s="904"/>
      <c r="H6" s="904"/>
      <c r="I6" s="904"/>
      <c r="J6" s="904"/>
      <c r="K6" s="904"/>
      <c r="L6" s="904"/>
      <c r="M6" s="904"/>
      <c r="N6" s="904"/>
      <c r="O6" s="904"/>
      <c r="P6" s="905"/>
      <c r="Q6" s="457"/>
      <c r="R6" s="907"/>
    </row>
    <row r="7" spans="1:18" ht="24" customHeight="1">
      <c r="A7">
        <v>5</v>
      </c>
      <c r="B7" s="965"/>
      <c r="C7" s="903"/>
      <c r="D7" s="904"/>
      <c r="E7" s="904"/>
      <c r="F7" s="904"/>
      <c r="G7" s="904"/>
      <c r="H7" s="904"/>
      <c r="I7" s="904"/>
      <c r="J7" s="904"/>
      <c r="K7" s="904"/>
      <c r="L7" s="904"/>
      <c r="M7" s="904"/>
      <c r="N7" s="904"/>
      <c r="O7" s="904"/>
      <c r="P7" s="905"/>
      <c r="Q7" s="457"/>
      <c r="R7" s="907"/>
    </row>
    <row r="8" spans="1:18" ht="24" customHeight="1">
      <c r="A8">
        <v>6</v>
      </c>
      <c r="B8" s="965"/>
      <c r="C8" s="903"/>
      <c r="D8" s="904"/>
      <c r="E8" s="904"/>
      <c r="F8" s="904"/>
      <c r="G8" s="904"/>
      <c r="H8" s="904"/>
      <c r="I8" s="904"/>
      <c r="J8" s="904"/>
      <c r="K8" s="904"/>
      <c r="L8" s="904"/>
      <c r="M8" s="904"/>
      <c r="N8" s="904"/>
      <c r="O8" s="904"/>
      <c r="P8" s="905"/>
      <c r="Q8" s="457"/>
      <c r="R8" s="907"/>
    </row>
    <row r="9" spans="1:18" ht="24" customHeight="1">
      <c r="A9">
        <v>7</v>
      </c>
      <c r="B9" s="965"/>
      <c r="C9" s="903"/>
      <c r="D9" s="904"/>
      <c r="E9" s="904"/>
      <c r="F9" s="904"/>
      <c r="G9" s="904"/>
      <c r="H9" s="904"/>
      <c r="I9" s="904"/>
      <c r="J9" s="904"/>
      <c r="K9" s="904"/>
      <c r="L9" s="904"/>
      <c r="M9" s="904"/>
      <c r="N9" s="904"/>
      <c r="O9" s="904"/>
      <c r="P9" s="905"/>
      <c r="Q9" s="457"/>
      <c r="R9" s="907"/>
    </row>
    <row r="10" spans="1:18" ht="24" customHeight="1">
      <c r="A10">
        <v>8</v>
      </c>
      <c r="B10" s="965"/>
      <c r="C10" s="903"/>
      <c r="D10" s="904"/>
      <c r="E10" s="904"/>
      <c r="F10" s="904"/>
      <c r="G10" s="904"/>
      <c r="H10" s="904"/>
      <c r="I10" s="904"/>
      <c r="J10" s="904"/>
      <c r="K10" s="904"/>
      <c r="L10" s="904"/>
      <c r="M10" s="904"/>
      <c r="N10" s="904"/>
      <c r="O10" s="904"/>
      <c r="P10" s="905"/>
      <c r="Q10" s="457"/>
      <c r="R10" s="907"/>
    </row>
    <row r="11" spans="1:18" ht="24" customHeight="1">
      <c r="A11">
        <v>9</v>
      </c>
      <c r="B11" s="965"/>
      <c r="C11" s="903"/>
      <c r="D11" s="904"/>
      <c r="E11" s="904"/>
      <c r="F11" s="904"/>
      <c r="G11" s="904"/>
      <c r="H11" s="904"/>
      <c r="I11" s="904"/>
      <c r="J11" s="904"/>
      <c r="K11" s="904"/>
      <c r="L11" s="904"/>
      <c r="M11" s="904"/>
      <c r="N11" s="904"/>
      <c r="O11" s="904"/>
      <c r="P11" s="905"/>
      <c r="Q11" s="457"/>
      <c r="R11" s="907"/>
    </row>
    <row r="12" spans="1:18" ht="24" customHeight="1">
      <c r="A12">
        <v>10</v>
      </c>
      <c r="B12" s="965"/>
      <c r="C12" s="903"/>
      <c r="D12" s="904"/>
      <c r="E12" s="904"/>
      <c r="F12" s="904"/>
      <c r="G12" s="904"/>
      <c r="H12" s="904"/>
      <c r="I12" s="904"/>
      <c r="J12" s="904"/>
      <c r="K12" s="904"/>
      <c r="L12" s="904"/>
      <c r="M12" s="904"/>
      <c r="N12" s="904"/>
      <c r="O12" s="904"/>
      <c r="P12" s="905"/>
      <c r="Q12" s="457"/>
      <c r="R12" s="907"/>
    </row>
    <row r="13" spans="1:18" ht="18.75" customHeight="1">
      <c r="B13" s="965"/>
      <c r="C13" s="1015" t="s">
        <v>594</v>
      </c>
      <c r="D13" s="1015"/>
      <c r="E13" s="1015"/>
      <c r="F13" s="1015"/>
      <c r="G13" s="1015"/>
      <c r="H13" s="1015"/>
      <c r="I13" s="1015"/>
      <c r="J13" s="1015"/>
      <c r="K13" s="1015"/>
      <c r="L13" s="1015"/>
      <c r="M13" s="1015"/>
      <c r="N13" s="1015"/>
      <c r="O13" s="1015"/>
      <c r="P13" s="1016"/>
      <c r="Q13" s="456"/>
      <c r="R13" s="473" t="s">
        <v>595</v>
      </c>
    </row>
    <row r="14" spans="1:18" ht="24" customHeight="1">
      <c r="A14">
        <v>1</v>
      </c>
      <c r="B14" s="965"/>
      <c r="C14" s="1017" t="s">
        <v>597</v>
      </c>
      <c r="D14" s="1018"/>
      <c r="E14" s="1018"/>
      <c r="F14" s="1018"/>
      <c r="G14" s="1018"/>
      <c r="H14" s="1018"/>
      <c r="I14" s="1018"/>
      <c r="J14" s="1018"/>
      <c r="K14" s="1018"/>
      <c r="L14" s="1018"/>
      <c r="M14" s="1018"/>
      <c r="N14" s="1018"/>
      <c r="O14" s="1018"/>
      <c r="P14" s="1019"/>
      <c r="Q14" s="457"/>
      <c r="R14" s="991" t="s">
        <v>600</v>
      </c>
    </row>
    <row r="15" spans="1:18" ht="24" customHeight="1">
      <c r="A15">
        <v>2</v>
      </c>
      <c r="B15" s="965"/>
      <c r="C15" s="903"/>
      <c r="D15" s="904"/>
      <c r="E15" s="904"/>
      <c r="F15" s="904"/>
      <c r="G15" s="904"/>
      <c r="H15" s="904"/>
      <c r="I15" s="904"/>
      <c r="J15" s="904"/>
      <c r="K15" s="904"/>
      <c r="L15" s="904"/>
      <c r="M15" s="904"/>
      <c r="N15" s="904"/>
      <c r="O15" s="904"/>
      <c r="P15" s="905"/>
      <c r="Q15" s="457"/>
      <c r="R15" s="907"/>
    </row>
    <row r="16" spans="1:18" ht="24" customHeight="1">
      <c r="A16">
        <v>3</v>
      </c>
      <c r="B16" s="965"/>
      <c r="C16" s="903"/>
      <c r="D16" s="904"/>
      <c r="E16" s="904"/>
      <c r="F16" s="904"/>
      <c r="G16" s="904"/>
      <c r="H16" s="904"/>
      <c r="I16" s="904"/>
      <c r="J16" s="904"/>
      <c r="K16" s="904"/>
      <c r="L16" s="904"/>
      <c r="M16" s="904"/>
      <c r="N16" s="904"/>
      <c r="O16" s="904"/>
      <c r="P16" s="905"/>
      <c r="Q16" s="457"/>
      <c r="R16" s="907"/>
    </row>
    <row r="17" spans="1:18" ht="24" customHeight="1">
      <c r="A17">
        <v>4</v>
      </c>
      <c r="B17" s="965"/>
      <c r="C17" s="903"/>
      <c r="D17" s="904"/>
      <c r="E17" s="904"/>
      <c r="F17" s="904"/>
      <c r="G17" s="904"/>
      <c r="H17" s="904"/>
      <c r="I17" s="904"/>
      <c r="J17" s="904"/>
      <c r="K17" s="904"/>
      <c r="L17" s="904"/>
      <c r="M17" s="904"/>
      <c r="N17" s="904"/>
      <c r="O17" s="904"/>
      <c r="P17" s="905"/>
      <c r="Q17" s="457"/>
      <c r="R17" s="907"/>
    </row>
    <row r="18" spans="1:18" ht="24" customHeight="1" thickBot="1">
      <c r="A18">
        <v>5</v>
      </c>
      <c r="B18" s="965"/>
      <c r="C18" s="1020"/>
      <c r="D18" s="1021"/>
      <c r="E18" s="1021"/>
      <c r="F18" s="1021"/>
      <c r="G18" s="1021"/>
      <c r="H18" s="1021"/>
      <c r="I18" s="1021"/>
      <c r="J18" s="1021"/>
      <c r="K18" s="1021"/>
      <c r="L18" s="1021"/>
      <c r="M18" s="1021"/>
      <c r="N18" s="1021"/>
      <c r="O18" s="1021"/>
      <c r="P18" s="1022"/>
      <c r="Q18" s="457"/>
      <c r="R18" s="992"/>
    </row>
    <row r="19" spans="1:18" ht="24" customHeight="1">
      <c r="B19" s="965"/>
      <c r="C19" s="948" t="s">
        <v>593</v>
      </c>
      <c r="D19" s="949"/>
      <c r="E19" s="949"/>
      <c r="F19" s="949"/>
      <c r="G19" s="949"/>
      <c r="H19" s="949"/>
      <c r="I19" s="949"/>
      <c r="J19" s="949"/>
      <c r="K19" s="949"/>
      <c r="L19" s="949"/>
      <c r="M19" s="949"/>
      <c r="N19" s="949"/>
      <c r="O19" s="949"/>
      <c r="P19" s="950"/>
      <c r="Q19" s="456"/>
      <c r="R19" s="473" t="s">
        <v>596</v>
      </c>
    </row>
    <row r="20" spans="1:18" ht="24" customHeight="1">
      <c r="A20">
        <v>1</v>
      </c>
      <c r="B20" s="965"/>
      <c r="C20" s="903" t="s">
        <v>597</v>
      </c>
      <c r="D20" s="904"/>
      <c r="E20" s="904"/>
      <c r="F20" s="904"/>
      <c r="G20" s="904"/>
      <c r="H20" s="904"/>
      <c r="I20" s="904"/>
      <c r="J20" s="904"/>
      <c r="K20" s="904"/>
      <c r="L20" s="904"/>
      <c r="M20" s="904"/>
      <c r="N20" s="904"/>
      <c r="O20" s="904"/>
      <c r="P20" s="905"/>
      <c r="Q20" s="457"/>
      <c r="R20" s="907" t="s">
        <v>601</v>
      </c>
    </row>
    <row r="21" spans="1:18" ht="24" customHeight="1">
      <c r="A21">
        <v>2</v>
      </c>
      <c r="B21" s="965"/>
      <c r="C21" s="903"/>
      <c r="D21" s="904"/>
      <c r="E21" s="904"/>
      <c r="F21" s="904"/>
      <c r="G21" s="904"/>
      <c r="H21" s="904"/>
      <c r="I21" s="904"/>
      <c r="J21" s="904"/>
      <c r="K21" s="904"/>
      <c r="L21" s="904"/>
      <c r="M21" s="904"/>
      <c r="N21" s="904"/>
      <c r="O21" s="904"/>
      <c r="P21" s="905"/>
      <c r="Q21" s="457"/>
      <c r="R21" s="907"/>
    </row>
    <row r="22" spans="1:18" ht="24" customHeight="1">
      <c r="A22">
        <v>3</v>
      </c>
      <c r="B22" s="965"/>
      <c r="C22" s="903"/>
      <c r="D22" s="904"/>
      <c r="E22" s="904"/>
      <c r="F22" s="904"/>
      <c r="G22" s="904"/>
      <c r="H22" s="904"/>
      <c r="I22" s="904"/>
      <c r="J22" s="904"/>
      <c r="K22" s="904"/>
      <c r="L22" s="904"/>
      <c r="M22" s="904"/>
      <c r="N22" s="904"/>
      <c r="O22" s="904"/>
      <c r="P22" s="905"/>
      <c r="Q22" s="457"/>
      <c r="R22" s="907"/>
    </row>
    <row r="23" spans="1:18" ht="24" customHeight="1">
      <c r="A23">
        <v>4</v>
      </c>
      <c r="B23" s="965"/>
      <c r="C23" s="903"/>
      <c r="D23" s="904"/>
      <c r="E23" s="904"/>
      <c r="F23" s="904"/>
      <c r="G23" s="904"/>
      <c r="H23" s="904"/>
      <c r="I23" s="904"/>
      <c r="J23" s="904"/>
      <c r="K23" s="904"/>
      <c r="L23" s="904"/>
      <c r="M23" s="904"/>
      <c r="N23" s="904"/>
      <c r="O23" s="904"/>
      <c r="P23" s="905"/>
      <c r="Q23" s="457"/>
      <c r="R23" s="907"/>
    </row>
    <row r="24" spans="1:18" ht="24" customHeight="1">
      <c r="A24">
        <v>5</v>
      </c>
      <c r="B24" s="965"/>
      <c r="C24" s="903"/>
      <c r="D24" s="904"/>
      <c r="E24" s="904"/>
      <c r="F24" s="904"/>
      <c r="G24" s="904"/>
      <c r="H24" s="904"/>
      <c r="I24" s="904"/>
      <c r="J24" s="904"/>
      <c r="K24" s="904"/>
      <c r="L24" s="904"/>
      <c r="M24" s="904"/>
      <c r="N24" s="904"/>
      <c r="O24" s="904"/>
      <c r="P24" s="905"/>
      <c r="Q24" s="457"/>
      <c r="R24" s="907"/>
    </row>
    <row r="25" spans="1:18" ht="24" customHeight="1">
      <c r="A25">
        <v>6</v>
      </c>
      <c r="B25" s="965"/>
      <c r="C25" s="903"/>
      <c r="D25" s="904"/>
      <c r="E25" s="904"/>
      <c r="F25" s="904"/>
      <c r="G25" s="904"/>
      <c r="H25" s="904"/>
      <c r="I25" s="904"/>
      <c r="J25" s="904"/>
      <c r="K25" s="904"/>
      <c r="L25" s="904"/>
      <c r="M25" s="904"/>
      <c r="N25" s="904"/>
      <c r="O25" s="904"/>
      <c r="P25" s="905"/>
      <c r="Q25" s="457"/>
      <c r="R25" s="907"/>
    </row>
    <row r="26" spans="1:18" ht="24" customHeight="1">
      <c r="A26">
        <v>7</v>
      </c>
      <c r="B26" s="965"/>
      <c r="C26" s="903"/>
      <c r="D26" s="904"/>
      <c r="E26" s="904"/>
      <c r="F26" s="904"/>
      <c r="G26" s="904"/>
      <c r="H26" s="904"/>
      <c r="I26" s="904"/>
      <c r="J26" s="904"/>
      <c r="K26" s="904"/>
      <c r="L26" s="904"/>
      <c r="M26" s="904"/>
      <c r="N26" s="904"/>
      <c r="O26" s="904"/>
      <c r="P26" s="905"/>
      <c r="Q26" s="457"/>
      <c r="R26" s="907"/>
    </row>
    <row r="27" spans="1:18" ht="24" customHeight="1">
      <c r="A27">
        <v>8</v>
      </c>
      <c r="B27" s="965"/>
      <c r="C27" s="903"/>
      <c r="D27" s="904"/>
      <c r="E27" s="904"/>
      <c r="F27" s="904"/>
      <c r="G27" s="904"/>
      <c r="H27" s="904"/>
      <c r="I27" s="904"/>
      <c r="J27" s="904"/>
      <c r="K27" s="904"/>
      <c r="L27" s="904"/>
      <c r="M27" s="904"/>
      <c r="N27" s="904"/>
      <c r="O27" s="904"/>
      <c r="P27" s="905"/>
      <c r="Q27" s="457"/>
      <c r="R27" s="907"/>
    </row>
    <row r="28" spans="1:18" ht="24" customHeight="1">
      <c r="A28">
        <v>9</v>
      </c>
      <c r="B28" s="965"/>
      <c r="C28" s="903"/>
      <c r="D28" s="904"/>
      <c r="E28" s="904"/>
      <c r="F28" s="904"/>
      <c r="G28" s="904"/>
      <c r="H28" s="904"/>
      <c r="I28" s="904"/>
      <c r="J28" s="904"/>
      <c r="K28" s="904"/>
      <c r="L28" s="904"/>
      <c r="M28" s="904"/>
      <c r="N28" s="904"/>
      <c r="O28" s="904"/>
      <c r="P28" s="905"/>
      <c r="Q28" s="457"/>
      <c r="R28" s="907"/>
    </row>
    <row r="29" spans="1:18" ht="24" customHeight="1">
      <c r="A29">
        <v>10</v>
      </c>
      <c r="B29" s="965"/>
      <c r="C29" s="926"/>
      <c r="D29" s="927"/>
      <c r="E29" s="927"/>
      <c r="F29" s="927"/>
      <c r="G29" s="927"/>
      <c r="H29" s="927"/>
      <c r="I29" s="927"/>
      <c r="J29" s="927"/>
      <c r="K29" s="927"/>
      <c r="L29" s="927"/>
      <c r="M29" s="927"/>
      <c r="N29" s="927"/>
      <c r="O29" s="927"/>
      <c r="P29" s="928"/>
      <c r="Q29" s="457"/>
      <c r="R29" s="907"/>
    </row>
    <row r="30" spans="1:18" ht="24" customHeight="1">
      <c r="B30" s="965"/>
      <c r="C30" s="961" t="s">
        <v>33</v>
      </c>
      <c r="D30" s="962"/>
      <c r="E30" s="962"/>
      <c r="F30" s="962"/>
      <c r="G30" s="962"/>
      <c r="H30" s="962"/>
      <c r="I30" s="962"/>
      <c r="J30" s="962"/>
      <c r="K30" s="962"/>
      <c r="L30" s="962"/>
      <c r="M30" s="962"/>
      <c r="N30" s="962"/>
      <c r="O30" s="962"/>
      <c r="P30" s="963"/>
      <c r="Q30" s="458"/>
      <c r="R30" s="473" t="s">
        <v>465</v>
      </c>
    </row>
    <row r="31" spans="1:18" ht="24" customHeight="1">
      <c r="A31">
        <v>1</v>
      </c>
      <c r="B31" s="965"/>
      <c r="C31" s="934" t="s">
        <v>598</v>
      </c>
      <c r="D31" s="935"/>
      <c r="E31" s="935"/>
      <c r="F31" s="935"/>
      <c r="G31" s="935"/>
      <c r="H31" s="935"/>
      <c r="I31" s="935"/>
      <c r="J31" s="935"/>
      <c r="K31" s="935"/>
      <c r="L31" s="935"/>
      <c r="M31" s="935"/>
      <c r="N31" s="935"/>
      <c r="O31" s="935"/>
      <c r="P31" s="936"/>
      <c r="Q31" s="459"/>
      <c r="R31" s="907" t="s">
        <v>599</v>
      </c>
    </row>
    <row r="32" spans="1:18" ht="24" customHeight="1">
      <c r="A32">
        <v>2</v>
      </c>
      <c r="B32" s="965"/>
      <c r="C32" s="934"/>
      <c r="D32" s="935"/>
      <c r="E32" s="935"/>
      <c r="F32" s="935"/>
      <c r="G32" s="935"/>
      <c r="H32" s="935"/>
      <c r="I32" s="935"/>
      <c r="J32" s="935"/>
      <c r="K32" s="935"/>
      <c r="L32" s="935"/>
      <c r="M32" s="935"/>
      <c r="N32" s="935"/>
      <c r="O32" s="935"/>
      <c r="P32" s="936"/>
      <c r="Q32" s="459"/>
      <c r="R32" s="907"/>
    </row>
    <row r="33" spans="1:18" ht="24" customHeight="1">
      <c r="A33">
        <v>3</v>
      </c>
      <c r="B33" s="965"/>
      <c r="C33" s="934"/>
      <c r="D33" s="935"/>
      <c r="E33" s="935"/>
      <c r="F33" s="935"/>
      <c r="G33" s="935"/>
      <c r="H33" s="935"/>
      <c r="I33" s="935"/>
      <c r="J33" s="935"/>
      <c r="K33" s="935"/>
      <c r="L33" s="935"/>
      <c r="M33" s="935"/>
      <c r="N33" s="935"/>
      <c r="O33" s="935"/>
      <c r="P33" s="936"/>
      <c r="Q33" s="459"/>
      <c r="R33" s="907"/>
    </row>
    <row r="34" spans="1:18" ht="24" customHeight="1">
      <c r="A34">
        <v>4</v>
      </c>
      <c r="B34" s="965"/>
      <c r="C34" s="934"/>
      <c r="D34" s="935"/>
      <c r="E34" s="935"/>
      <c r="F34" s="935"/>
      <c r="G34" s="935"/>
      <c r="H34" s="935"/>
      <c r="I34" s="935"/>
      <c r="J34" s="935"/>
      <c r="K34" s="935"/>
      <c r="L34" s="935"/>
      <c r="M34" s="935"/>
      <c r="N34" s="935"/>
      <c r="O34" s="935"/>
      <c r="P34" s="936"/>
      <c r="Q34" s="459"/>
      <c r="R34" s="907"/>
    </row>
    <row r="35" spans="1:18" ht="24" customHeight="1">
      <c r="A35">
        <v>5</v>
      </c>
      <c r="B35" s="965"/>
      <c r="C35" s="934"/>
      <c r="D35" s="935"/>
      <c r="E35" s="935"/>
      <c r="F35" s="935"/>
      <c r="G35" s="935"/>
      <c r="H35" s="935"/>
      <c r="I35" s="935"/>
      <c r="J35" s="935"/>
      <c r="K35" s="935"/>
      <c r="L35" s="935"/>
      <c r="M35" s="935"/>
      <c r="N35" s="935"/>
      <c r="O35" s="935"/>
      <c r="P35" s="936"/>
      <c r="Q35" s="459"/>
      <c r="R35" s="907"/>
    </row>
    <row r="36" spans="1:18" ht="24" customHeight="1">
      <c r="A36">
        <v>6</v>
      </c>
      <c r="B36" s="965"/>
      <c r="C36" s="934"/>
      <c r="D36" s="935"/>
      <c r="E36" s="935"/>
      <c r="F36" s="935"/>
      <c r="G36" s="935"/>
      <c r="H36" s="935"/>
      <c r="I36" s="935"/>
      <c r="J36" s="935"/>
      <c r="K36" s="935"/>
      <c r="L36" s="935"/>
      <c r="M36" s="935"/>
      <c r="N36" s="935"/>
      <c r="O36" s="935"/>
      <c r="P36" s="936"/>
      <c r="Q36" s="459"/>
      <c r="R36" s="907"/>
    </row>
    <row r="37" spans="1:18" ht="24" customHeight="1">
      <c r="A37">
        <v>7</v>
      </c>
      <c r="B37" s="965"/>
      <c r="C37" s="934"/>
      <c r="D37" s="935"/>
      <c r="E37" s="935"/>
      <c r="F37" s="935"/>
      <c r="G37" s="935"/>
      <c r="H37" s="935"/>
      <c r="I37" s="935"/>
      <c r="J37" s="935"/>
      <c r="K37" s="935"/>
      <c r="L37" s="935"/>
      <c r="M37" s="935"/>
      <c r="N37" s="935"/>
      <c r="O37" s="935"/>
      <c r="P37" s="936"/>
      <c r="Q37" s="459"/>
      <c r="R37" s="907"/>
    </row>
    <row r="38" spans="1:18" ht="24" customHeight="1">
      <c r="A38">
        <v>8</v>
      </c>
      <c r="B38" s="965"/>
      <c r="C38" s="934"/>
      <c r="D38" s="935"/>
      <c r="E38" s="935"/>
      <c r="F38" s="935"/>
      <c r="G38" s="935"/>
      <c r="H38" s="935"/>
      <c r="I38" s="935"/>
      <c r="J38" s="935"/>
      <c r="K38" s="935"/>
      <c r="L38" s="935"/>
      <c r="M38" s="935"/>
      <c r="N38" s="935"/>
      <c r="O38" s="935"/>
      <c r="P38" s="936"/>
      <c r="Q38" s="459"/>
      <c r="R38" s="907"/>
    </row>
    <row r="39" spans="1:18" ht="24" customHeight="1">
      <c r="A39">
        <v>9</v>
      </c>
      <c r="B39" s="965"/>
      <c r="C39" s="934"/>
      <c r="D39" s="935"/>
      <c r="E39" s="935"/>
      <c r="F39" s="935"/>
      <c r="G39" s="935"/>
      <c r="H39" s="935"/>
      <c r="I39" s="935"/>
      <c r="J39" s="935"/>
      <c r="K39" s="935"/>
      <c r="L39" s="935"/>
      <c r="M39" s="935"/>
      <c r="N39" s="935"/>
      <c r="O39" s="935"/>
      <c r="P39" s="936"/>
      <c r="Q39" s="459"/>
      <c r="R39" s="907"/>
    </row>
    <row r="40" spans="1:18" ht="24" customHeight="1">
      <c r="A40">
        <v>10</v>
      </c>
      <c r="B40" s="965"/>
      <c r="C40" s="934"/>
      <c r="D40" s="935"/>
      <c r="E40" s="935"/>
      <c r="F40" s="935"/>
      <c r="G40" s="935"/>
      <c r="H40" s="935"/>
      <c r="I40" s="935"/>
      <c r="J40" s="935"/>
      <c r="K40" s="935"/>
      <c r="L40" s="935"/>
      <c r="M40" s="935"/>
      <c r="N40" s="935"/>
      <c r="O40" s="935"/>
      <c r="P40" s="936"/>
      <c r="Q40" s="459"/>
      <c r="R40" s="907"/>
    </row>
    <row r="41" spans="1:18" ht="24" customHeight="1">
      <c r="A41">
        <v>11</v>
      </c>
      <c r="B41" s="965"/>
      <c r="C41" s="934"/>
      <c r="D41" s="935"/>
      <c r="E41" s="935"/>
      <c r="F41" s="935"/>
      <c r="G41" s="935"/>
      <c r="H41" s="935"/>
      <c r="I41" s="935"/>
      <c r="J41" s="935"/>
      <c r="K41" s="935"/>
      <c r="L41" s="935"/>
      <c r="M41" s="935"/>
      <c r="N41" s="935"/>
      <c r="O41" s="935"/>
      <c r="P41" s="936"/>
      <c r="Q41" s="459"/>
      <c r="R41" s="907"/>
    </row>
    <row r="42" spans="1:18" ht="24" customHeight="1">
      <c r="A42">
        <v>12</v>
      </c>
      <c r="B42" s="965"/>
      <c r="C42" s="954"/>
      <c r="D42" s="955"/>
      <c r="E42" s="955"/>
      <c r="F42" s="955"/>
      <c r="G42" s="955"/>
      <c r="H42" s="955"/>
      <c r="I42" s="955"/>
      <c r="J42" s="955"/>
      <c r="K42" s="955"/>
      <c r="L42" s="955"/>
      <c r="M42" s="955"/>
      <c r="N42" s="955"/>
      <c r="O42" s="955"/>
      <c r="P42" s="956"/>
      <c r="Q42" s="459"/>
      <c r="R42" s="907"/>
    </row>
    <row r="43" spans="1:18" ht="26.25" customHeight="1">
      <c r="B43" s="965"/>
      <c r="C43" s="978" t="s">
        <v>394</v>
      </c>
      <c r="D43" s="979"/>
      <c r="E43" s="975" t="s">
        <v>455</v>
      </c>
      <c r="F43" s="976"/>
      <c r="G43" s="976"/>
      <c r="H43" s="976"/>
      <c r="I43" s="976"/>
      <c r="J43" s="976"/>
      <c r="K43" s="976"/>
      <c r="L43" s="976"/>
      <c r="M43" s="976"/>
      <c r="N43" s="976"/>
      <c r="O43" s="976"/>
      <c r="P43" s="977"/>
      <c r="Q43" s="448"/>
      <c r="R43" s="469" t="s">
        <v>470</v>
      </c>
    </row>
    <row r="44" spans="1:18" ht="26.25" customHeight="1">
      <c r="B44" s="965"/>
      <c r="C44" s="994" t="s">
        <v>11</v>
      </c>
      <c r="D44" s="995"/>
      <c r="E44" s="217">
        <f>総表!D28</f>
        <v>0</v>
      </c>
      <c r="F44" s="427" t="s">
        <v>34</v>
      </c>
      <c r="G44" s="982" t="s">
        <v>26</v>
      </c>
      <c r="H44" s="984"/>
      <c r="I44" s="984"/>
      <c r="J44" s="984"/>
      <c r="K44" s="984"/>
      <c r="L44" s="984"/>
      <c r="M44" s="984"/>
      <c r="N44" s="984"/>
      <c r="O44" s="984"/>
      <c r="P44" s="985"/>
      <c r="Q44" s="460"/>
      <c r="R44" s="454" t="s">
        <v>456</v>
      </c>
    </row>
    <row r="45" spans="1:18" ht="26.25" customHeight="1">
      <c r="B45" s="965"/>
      <c r="C45" s="994" t="s">
        <v>462</v>
      </c>
      <c r="D45" s="995"/>
      <c r="E45" s="980">
        <f>総表!J28</f>
        <v>0</v>
      </c>
      <c r="F45" s="981"/>
      <c r="G45" s="983"/>
      <c r="H45" s="986"/>
      <c r="I45" s="986"/>
      <c r="J45" s="986"/>
      <c r="K45" s="986"/>
      <c r="L45" s="986"/>
      <c r="M45" s="986"/>
      <c r="N45" s="986"/>
      <c r="O45" s="986"/>
      <c r="P45" s="987"/>
      <c r="Q45" s="460"/>
      <c r="R45" s="454"/>
    </row>
    <row r="46" spans="1:18" ht="26.25" customHeight="1">
      <c r="B46" s="965"/>
      <c r="C46" s="996" t="s">
        <v>27</v>
      </c>
      <c r="D46" s="997"/>
      <c r="E46" s="997"/>
      <c r="F46" s="997"/>
      <c r="G46" s="997"/>
      <c r="H46" s="997"/>
      <c r="I46" s="997"/>
      <c r="J46" s="997"/>
      <c r="K46" s="997"/>
      <c r="L46" s="997"/>
      <c r="M46" s="997"/>
      <c r="N46" s="997"/>
      <c r="O46" s="997"/>
      <c r="P46" s="998"/>
      <c r="Q46" s="461"/>
      <c r="R46" s="474" t="s">
        <v>466</v>
      </c>
    </row>
    <row r="47" spans="1:18" ht="26.25" customHeight="1">
      <c r="B47" s="965"/>
      <c r="C47" s="999"/>
      <c r="D47" s="969"/>
      <c r="E47" s="967" t="s">
        <v>35</v>
      </c>
      <c r="F47" s="968"/>
      <c r="G47" s="969"/>
      <c r="H47" s="970" t="s">
        <v>166</v>
      </c>
      <c r="I47" s="971"/>
      <c r="J47" s="972" t="s">
        <v>401</v>
      </c>
      <c r="K47" s="973"/>
      <c r="L47" s="973"/>
      <c r="M47" s="973"/>
      <c r="N47" s="973"/>
      <c r="O47" s="973"/>
      <c r="P47" s="974"/>
      <c r="Q47" s="462"/>
      <c r="R47" s="907" t="s">
        <v>622</v>
      </c>
    </row>
    <row r="48" spans="1:18" ht="26.25" customHeight="1">
      <c r="B48" s="965"/>
      <c r="C48" s="413"/>
      <c r="D48" s="414" t="s">
        <v>29</v>
      </c>
      <c r="E48" s="416"/>
      <c r="F48" s="415" t="s">
        <v>28</v>
      </c>
      <c r="G48" s="416"/>
      <c r="H48" s="417"/>
      <c r="I48" s="390" t="s">
        <v>32</v>
      </c>
      <c r="J48" s="988"/>
      <c r="K48" s="989"/>
      <c r="L48" s="989"/>
      <c r="M48" s="989"/>
      <c r="N48" s="989"/>
      <c r="O48" s="989"/>
      <c r="P48" s="990"/>
      <c r="Q48" s="463"/>
      <c r="R48" s="907"/>
    </row>
    <row r="49" spans="1:18" ht="26.25" customHeight="1">
      <c r="B49" s="965"/>
      <c r="C49" s="413"/>
      <c r="D49" s="414" t="s">
        <v>30</v>
      </c>
      <c r="E49" s="416"/>
      <c r="F49" s="415" t="s">
        <v>28</v>
      </c>
      <c r="G49" s="416"/>
      <c r="H49" s="417"/>
      <c r="I49" s="390" t="s">
        <v>32</v>
      </c>
      <c r="J49" s="988"/>
      <c r="K49" s="989"/>
      <c r="L49" s="989"/>
      <c r="M49" s="989"/>
      <c r="N49" s="989"/>
      <c r="O49" s="989"/>
      <c r="P49" s="990"/>
      <c r="Q49" s="463"/>
      <c r="R49" s="907"/>
    </row>
    <row r="50" spans="1:18" ht="26.25" customHeight="1">
      <c r="B50" s="966"/>
      <c r="C50" s="418"/>
      <c r="D50" s="419" t="s">
        <v>31</v>
      </c>
      <c r="E50" s="421"/>
      <c r="F50" s="420" t="s">
        <v>28</v>
      </c>
      <c r="G50" s="421"/>
      <c r="H50" s="422"/>
      <c r="I50" s="423" t="s">
        <v>32</v>
      </c>
      <c r="J50" s="1000" t="s">
        <v>549</v>
      </c>
      <c r="K50" s="1001"/>
      <c r="L50" s="1002"/>
      <c r="M50" s="1003"/>
      <c r="N50" s="1003"/>
      <c r="O50" s="1003"/>
      <c r="P50" s="1004"/>
      <c r="Q50" s="268"/>
      <c r="R50" s="907"/>
    </row>
    <row r="51" spans="1:18" ht="26.25" customHeight="1">
      <c r="B51" s="542"/>
      <c r="C51" s="1005" t="s">
        <v>678</v>
      </c>
      <c r="D51" s="1006"/>
      <c r="E51" s="1006"/>
      <c r="F51" s="1006"/>
      <c r="G51" s="1006"/>
      <c r="H51" s="1006"/>
      <c r="I51" s="1006"/>
      <c r="J51" s="1006"/>
      <c r="K51" s="1006"/>
      <c r="L51" s="1006"/>
      <c r="M51" s="1006"/>
      <c r="N51" s="1006"/>
      <c r="O51" s="1006"/>
      <c r="P51" s="1007"/>
      <c r="Q51" s="461"/>
      <c r="R51" s="473" t="s">
        <v>679</v>
      </c>
    </row>
    <row r="52" spans="1:18" ht="26.25" customHeight="1">
      <c r="B52" s="542"/>
      <c r="C52" s="424"/>
      <c r="D52" s="1008" t="s">
        <v>680</v>
      </c>
      <c r="E52" s="967" t="s">
        <v>681</v>
      </c>
      <c r="F52" s="968"/>
      <c r="G52" s="969"/>
      <c r="H52" s="970" t="s">
        <v>682</v>
      </c>
      <c r="I52" s="1010"/>
      <c r="J52" s="688" t="s">
        <v>48</v>
      </c>
      <c r="K52" s="1011" t="s">
        <v>683</v>
      </c>
      <c r="L52" s="1012"/>
      <c r="M52" s="1012"/>
      <c r="N52" s="1012"/>
      <c r="O52" s="1013"/>
      <c r="P52" s="1014"/>
      <c r="Q52" s="464"/>
      <c r="R52" s="991" t="s">
        <v>684</v>
      </c>
    </row>
    <row r="53" spans="1:18" ht="26.25" customHeight="1">
      <c r="B53" s="542"/>
      <c r="C53" s="425"/>
      <c r="D53" s="1009"/>
      <c r="E53" s="416"/>
      <c r="F53" s="415" t="s">
        <v>7</v>
      </c>
      <c r="G53" s="416"/>
      <c r="H53" s="417"/>
      <c r="I53" s="426" t="s">
        <v>164</v>
      </c>
      <c r="J53" s="689" t="s">
        <v>168</v>
      </c>
      <c r="K53" s="908" t="s">
        <v>685</v>
      </c>
      <c r="L53" s="909"/>
      <c r="M53" s="910"/>
      <c r="N53" s="911" t="s">
        <v>686</v>
      </c>
      <c r="O53" s="912"/>
      <c r="P53" s="913"/>
      <c r="Q53" s="464"/>
      <c r="R53" s="907"/>
    </row>
    <row r="54" spans="1:18" ht="26.25" customHeight="1">
      <c r="B54" s="542"/>
      <c r="C54" s="413"/>
      <c r="D54" s="414" t="s">
        <v>687</v>
      </c>
      <c r="E54" s="895"/>
      <c r="F54" s="896"/>
      <c r="G54" s="896"/>
      <c r="H54" s="896"/>
      <c r="I54" s="897"/>
      <c r="J54" s="689" t="s">
        <v>169</v>
      </c>
      <c r="K54" s="908" t="s">
        <v>688</v>
      </c>
      <c r="L54" s="909"/>
      <c r="M54" s="910"/>
      <c r="N54" s="914" t="s">
        <v>686</v>
      </c>
      <c r="O54" s="915"/>
      <c r="P54" s="916"/>
      <c r="Q54" s="690"/>
      <c r="R54" s="907"/>
    </row>
    <row r="55" spans="1:18" ht="29.25" customHeight="1">
      <c r="B55" s="542"/>
      <c r="C55" s="413"/>
      <c r="D55" s="414" t="s">
        <v>689</v>
      </c>
      <c r="E55" s="895"/>
      <c r="F55" s="896"/>
      <c r="G55" s="896"/>
      <c r="H55" s="896"/>
      <c r="I55" s="897"/>
      <c r="J55" s="689" t="s">
        <v>170</v>
      </c>
      <c r="K55" s="691"/>
      <c r="L55" s="692"/>
      <c r="M55" s="692"/>
      <c r="N55" s="692"/>
      <c r="O55" s="692"/>
      <c r="P55" s="693"/>
      <c r="Q55" s="464"/>
      <c r="R55" s="907"/>
    </row>
    <row r="56" spans="1:18" ht="26.25" customHeight="1">
      <c r="B56" s="542"/>
      <c r="C56" s="424"/>
      <c r="D56" s="687" t="s">
        <v>690</v>
      </c>
      <c r="E56" s="416"/>
      <c r="F56" s="415" t="s">
        <v>7</v>
      </c>
      <c r="G56" s="416"/>
      <c r="H56" s="417"/>
      <c r="I56" s="426" t="s">
        <v>164</v>
      </c>
      <c r="J56" s="689" t="s">
        <v>168</v>
      </c>
      <c r="K56" s="694"/>
      <c r="L56" s="695"/>
      <c r="M56" s="695"/>
      <c r="N56" s="695"/>
      <c r="O56" s="695"/>
      <c r="P56" s="696"/>
      <c r="Q56" s="464"/>
      <c r="R56" s="907"/>
    </row>
    <row r="57" spans="1:18" ht="29.25" customHeight="1">
      <c r="B57" s="542"/>
      <c r="C57" s="418"/>
      <c r="D57" s="697" t="s">
        <v>691</v>
      </c>
      <c r="E57" s="895"/>
      <c r="F57" s="896"/>
      <c r="G57" s="896"/>
      <c r="H57" s="898"/>
      <c r="I57" s="899"/>
      <c r="J57" s="698" t="s">
        <v>170</v>
      </c>
      <c r="K57" s="699"/>
      <c r="L57" s="700"/>
      <c r="M57" s="700"/>
      <c r="N57" s="700"/>
      <c r="O57" s="700"/>
      <c r="P57" s="701"/>
      <c r="Q57" s="464"/>
      <c r="R57" s="992"/>
    </row>
    <row r="58" spans="1:18" ht="24.75" customHeight="1">
      <c r="B58" s="542"/>
      <c r="C58" s="923" t="s">
        <v>393</v>
      </c>
      <c r="D58" s="924"/>
      <c r="E58" s="924"/>
      <c r="F58" s="924"/>
      <c r="G58" s="924"/>
      <c r="H58" s="924"/>
      <c r="I58" s="924"/>
      <c r="J58" s="924"/>
      <c r="K58" s="924"/>
      <c r="L58" s="924"/>
      <c r="M58" s="924"/>
      <c r="N58" s="924"/>
      <c r="O58" s="924"/>
      <c r="P58" s="925"/>
      <c r="Q58" s="465"/>
      <c r="R58" s="473" t="s">
        <v>457</v>
      </c>
    </row>
    <row r="59" spans="1:18" ht="24" customHeight="1">
      <c r="A59">
        <v>1</v>
      </c>
      <c r="B59" s="542"/>
      <c r="C59" s="903" t="s">
        <v>469</v>
      </c>
      <c r="D59" s="904"/>
      <c r="E59" s="904"/>
      <c r="F59" s="904"/>
      <c r="G59" s="904"/>
      <c r="H59" s="904"/>
      <c r="I59" s="904"/>
      <c r="J59" s="904"/>
      <c r="K59" s="904"/>
      <c r="L59" s="904"/>
      <c r="M59" s="904"/>
      <c r="N59" s="904"/>
      <c r="O59" s="904"/>
      <c r="P59" s="905"/>
      <c r="Q59" s="457"/>
      <c r="R59" s="907" t="s">
        <v>472</v>
      </c>
    </row>
    <row r="60" spans="1:18" ht="24" customHeight="1">
      <c r="A60">
        <v>2</v>
      </c>
      <c r="B60" s="542"/>
      <c r="C60" s="903"/>
      <c r="D60" s="904"/>
      <c r="E60" s="904"/>
      <c r="F60" s="904"/>
      <c r="G60" s="904"/>
      <c r="H60" s="904"/>
      <c r="I60" s="904"/>
      <c r="J60" s="904"/>
      <c r="K60" s="904"/>
      <c r="L60" s="904"/>
      <c r="M60" s="904"/>
      <c r="N60" s="904"/>
      <c r="O60" s="904"/>
      <c r="P60" s="905"/>
      <c r="Q60" s="457"/>
      <c r="R60" s="907"/>
    </row>
    <row r="61" spans="1:18" ht="24" customHeight="1">
      <c r="A61">
        <v>3</v>
      </c>
      <c r="B61" s="542"/>
      <c r="C61" s="903"/>
      <c r="D61" s="904"/>
      <c r="E61" s="904"/>
      <c r="F61" s="904"/>
      <c r="G61" s="904"/>
      <c r="H61" s="904"/>
      <c r="I61" s="904"/>
      <c r="J61" s="904"/>
      <c r="K61" s="904"/>
      <c r="L61" s="904"/>
      <c r="M61" s="904"/>
      <c r="N61" s="904"/>
      <c r="O61" s="904"/>
      <c r="P61" s="905"/>
      <c r="Q61" s="457"/>
      <c r="R61" s="907"/>
    </row>
    <row r="62" spans="1:18" ht="24" customHeight="1">
      <c r="A62">
        <v>4</v>
      </c>
      <c r="B62" s="542"/>
      <c r="C62" s="903"/>
      <c r="D62" s="904"/>
      <c r="E62" s="904"/>
      <c r="F62" s="904"/>
      <c r="G62" s="904"/>
      <c r="H62" s="904"/>
      <c r="I62" s="904"/>
      <c r="J62" s="904"/>
      <c r="K62" s="904"/>
      <c r="L62" s="904"/>
      <c r="M62" s="904"/>
      <c r="N62" s="904"/>
      <c r="O62" s="904"/>
      <c r="P62" s="905"/>
      <c r="Q62" s="457"/>
      <c r="R62" s="907"/>
    </row>
    <row r="63" spans="1:18" ht="24" customHeight="1">
      <c r="A63">
        <v>5</v>
      </c>
      <c r="B63" s="542"/>
      <c r="C63" s="926"/>
      <c r="D63" s="927"/>
      <c r="E63" s="927"/>
      <c r="F63" s="927"/>
      <c r="G63" s="927"/>
      <c r="H63" s="927"/>
      <c r="I63" s="927"/>
      <c r="J63" s="927"/>
      <c r="K63" s="927"/>
      <c r="L63" s="927"/>
      <c r="M63" s="927"/>
      <c r="N63" s="927"/>
      <c r="O63" s="927"/>
      <c r="P63" s="928"/>
      <c r="Q63" s="457"/>
      <c r="R63" s="907"/>
    </row>
    <row r="64" spans="1:18" ht="24" customHeight="1">
      <c r="B64" s="542"/>
      <c r="C64" s="920" t="s">
        <v>450</v>
      </c>
      <c r="D64" s="921"/>
      <c r="E64" s="921"/>
      <c r="F64" s="921"/>
      <c r="G64" s="921"/>
      <c r="H64" s="921"/>
      <c r="I64" s="921"/>
      <c r="J64" s="921"/>
      <c r="K64" s="921"/>
      <c r="L64" s="921"/>
      <c r="M64" s="921"/>
      <c r="N64" s="921"/>
      <c r="O64" s="921"/>
      <c r="P64" s="922"/>
      <c r="Q64" s="466"/>
      <c r="R64" s="473" t="s">
        <v>485</v>
      </c>
    </row>
    <row r="65" spans="1:19" ht="24" customHeight="1">
      <c r="A65">
        <v>1</v>
      </c>
      <c r="B65" s="542"/>
      <c r="C65" s="903" t="s">
        <v>608</v>
      </c>
      <c r="D65" s="904"/>
      <c r="E65" s="904"/>
      <c r="F65" s="904"/>
      <c r="G65" s="904"/>
      <c r="H65" s="904"/>
      <c r="I65" s="904"/>
      <c r="J65" s="904"/>
      <c r="K65" s="904"/>
      <c r="L65" s="904"/>
      <c r="M65" s="904"/>
      <c r="N65" s="904"/>
      <c r="O65" s="904"/>
      <c r="P65" s="905"/>
      <c r="Q65" s="459"/>
      <c r="R65" s="906" t="s">
        <v>624</v>
      </c>
    </row>
    <row r="66" spans="1:19" ht="24" customHeight="1">
      <c r="A66">
        <v>2</v>
      </c>
      <c r="B66" s="542"/>
      <c r="C66" s="903"/>
      <c r="D66" s="904"/>
      <c r="E66" s="904"/>
      <c r="F66" s="904"/>
      <c r="G66" s="904"/>
      <c r="H66" s="904"/>
      <c r="I66" s="904"/>
      <c r="J66" s="904"/>
      <c r="K66" s="904"/>
      <c r="L66" s="904"/>
      <c r="M66" s="904"/>
      <c r="N66" s="904"/>
      <c r="O66" s="904"/>
      <c r="P66" s="905"/>
      <c r="Q66" s="459"/>
      <c r="R66" s="906"/>
      <c r="S66" s="287"/>
    </row>
    <row r="67" spans="1:19" ht="24" customHeight="1">
      <c r="A67">
        <v>3</v>
      </c>
      <c r="B67" s="542"/>
      <c r="C67" s="903"/>
      <c r="D67" s="904"/>
      <c r="E67" s="904"/>
      <c r="F67" s="904"/>
      <c r="G67" s="904"/>
      <c r="H67" s="904"/>
      <c r="I67" s="904"/>
      <c r="J67" s="904"/>
      <c r="K67" s="904"/>
      <c r="L67" s="904"/>
      <c r="M67" s="904"/>
      <c r="N67" s="904"/>
      <c r="O67" s="904"/>
      <c r="P67" s="905"/>
      <c r="Q67" s="459"/>
      <c r="R67" s="906"/>
    </row>
    <row r="68" spans="1:19" ht="24" customHeight="1">
      <c r="A68">
        <v>4</v>
      </c>
      <c r="B68" s="542"/>
      <c r="C68" s="903"/>
      <c r="D68" s="904"/>
      <c r="E68" s="904"/>
      <c r="F68" s="904"/>
      <c r="G68" s="904"/>
      <c r="H68" s="904"/>
      <c r="I68" s="904"/>
      <c r="J68" s="904"/>
      <c r="K68" s="904"/>
      <c r="L68" s="904"/>
      <c r="M68" s="904"/>
      <c r="N68" s="904"/>
      <c r="O68" s="904"/>
      <c r="P68" s="905"/>
      <c r="Q68" s="459"/>
      <c r="R68" s="906"/>
    </row>
    <row r="69" spans="1:19" ht="24" customHeight="1">
      <c r="A69">
        <v>5</v>
      </c>
      <c r="B69" s="542"/>
      <c r="C69" s="903"/>
      <c r="D69" s="904"/>
      <c r="E69" s="904"/>
      <c r="F69" s="904"/>
      <c r="G69" s="904"/>
      <c r="H69" s="904"/>
      <c r="I69" s="904"/>
      <c r="J69" s="904"/>
      <c r="K69" s="904"/>
      <c r="L69" s="904"/>
      <c r="M69" s="904"/>
      <c r="N69" s="904"/>
      <c r="O69" s="904"/>
      <c r="P69" s="905"/>
      <c r="Q69" s="459"/>
      <c r="R69" s="906"/>
    </row>
    <row r="70" spans="1:19" ht="24" customHeight="1">
      <c r="A70">
        <v>6</v>
      </c>
      <c r="B70" s="542"/>
      <c r="C70" s="903"/>
      <c r="D70" s="904"/>
      <c r="E70" s="904"/>
      <c r="F70" s="904"/>
      <c r="G70" s="904"/>
      <c r="H70" s="904"/>
      <c r="I70" s="904"/>
      <c r="J70" s="904"/>
      <c r="K70" s="904"/>
      <c r="L70" s="904"/>
      <c r="M70" s="904"/>
      <c r="N70" s="904"/>
      <c r="O70" s="904"/>
      <c r="P70" s="905"/>
      <c r="Q70" s="459"/>
      <c r="R70" s="906"/>
    </row>
    <row r="71" spans="1:19" ht="24" customHeight="1">
      <c r="A71">
        <v>7</v>
      </c>
      <c r="B71" s="542"/>
      <c r="C71" s="903"/>
      <c r="D71" s="904"/>
      <c r="E71" s="904"/>
      <c r="F71" s="904"/>
      <c r="G71" s="904"/>
      <c r="H71" s="904"/>
      <c r="I71" s="904"/>
      <c r="J71" s="904"/>
      <c r="K71" s="904"/>
      <c r="L71" s="904"/>
      <c r="M71" s="904"/>
      <c r="N71" s="904"/>
      <c r="O71" s="904"/>
      <c r="P71" s="905"/>
      <c r="Q71" s="459"/>
      <c r="R71" s="906"/>
    </row>
    <row r="72" spans="1:19" ht="24" customHeight="1">
      <c r="A72">
        <v>8</v>
      </c>
      <c r="B72" s="542"/>
      <c r="C72" s="903"/>
      <c r="D72" s="904"/>
      <c r="E72" s="904"/>
      <c r="F72" s="904"/>
      <c r="G72" s="904"/>
      <c r="H72" s="904"/>
      <c r="I72" s="904"/>
      <c r="J72" s="904"/>
      <c r="K72" s="904"/>
      <c r="L72" s="904"/>
      <c r="M72" s="904"/>
      <c r="N72" s="904"/>
      <c r="O72" s="904"/>
      <c r="P72" s="905"/>
      <c r="Q72" s="459"/>
      <c r="R72" s="906"/>
    </row>
    <row r="73" spans="1:19" ht="24" customHeight="1">
      <c r="B73" s="542"/>
      <c r="C73" s="920" t="s">
        <v>451</v>
      </c>
      <c r="D73" s="921"/>
      <c r="E73" s="921"/>
      <c r="F73" s="921"/>
      <c r="G73" s="921"/>
      <c r="H73" s="921"/>
      <c r="I73" s="921"/>
      <c r="J73" s="921"/>
      <c r="K73" s="921"/>
      <c r="L73" s="921"/>
      <c r="M73" s="921"/>
      <c r="N73" s="921"/>
      <c r="O73" s="921"/>
      <c r="P73" s="922"/>
      <c r="Q73" s="466"/>
      <c r="R73" s="473" t="s">
        <v>458</v>
      </c>
    </row>
    <row r="74" spans="1:19" ht="24.75" customHeight="1">
      <c r="A74">
        <v>1</v>
      </c>
      <c r="B74" s="542"/>
      <c r="C74" s="903" t="s">
        <v>609</v>
      </c>
      <c r="D74" s="904"/>
      <c r="E74" s="904"/>
      <c r="F74" s="904"/>
      <c r="G74" s="904"/>
      <c r="H74" s="904"/>
      <c r="I74" s="904"/>
      <c r="J74" s="904"/>
      <c r="K74" s="904"/>
      <c r="L74" s="904"/>
      <c r="M74" s="904"/>
      <c r="N74" s="904"/>
      <c r="O74" s="904"/>
      <c r="P74" s="905"/>
      <c r="Q74" s="457"/>
      <c r="R74" s="906" t="s">
        <v>494</v>
      </c>
    </row>
    <row r="75" spans="1:19" ht="24" customHeight="1">
      <c r="A75">
        <v>2</v>
      </c>
      <c r="B75" s="542"/>
      <c r="C75" s="903"/>
      <c r="D75" s="904"/>
      <c r="E75" s="904"/>
      <c r="F75" s="904"/>
      <c r="G75" s="904"/>
      <c r="H75" s="904"/>
      <c r="I75" s="904"/>
      <c r="J75" s="904"/>
      <c r="K75" s="904"/>
      <c r="L75" s="904"/>
      <c r="M75" s="904"/>
      <c r="N75" s="904"/>
      <c r="O75" s="904"/>
      <c r="P75" s="905"/>
      <c r="Q75" s="457"/>
      <c r="R75" s="906"/>
    </row>
    <row r="76" spans="1:19" ht="24" customHeight="1">
      <c r="A76">
        <v>3</v>
      </c>
      <c r="B76" s="542"/>
      <c r="C76" s="903"/>
      <c r="D76" s="904"/>
      <c r="E76" s="904"/>
      <c r="F76" s="904"/>
      <c r="G76" s="904"/>
      <c r="H76" s="904"/>
      <c r="I76" s="904"/>
      <c r="J76" s="904"/>
      <c r="K76" s="904"/>
      <c r="L76" s="904"/>
      <c r="M76" s="904"/>
      <c r="N76" s="904"/>
      <c r="O76" s="904"/>
      <c r="P76" s="905"/>
      <c r="Q76" s="457"/>
      <c r="R76" s="906"/>
    </row>
    <row r="77" spans="1:19" ht="24" customHeight="1">
      <c r="A77">
        <v>4</v>
      </c>
      <c r="B77" s="542"/>
      <c r="C77" s="903"/>
      <c r="D77" s="904"/>
      <c r="E77" s="904"/>
      <c r="F77" s="904"/>
      <c r="G77" s="904"/>
      <c r="H77" s="904"/>
      <c r="I77" s="904"/>
      <c r="J77" s="904"/>
      <c r="K77" s="904"/>
      <c r="L77" s="904"/>
      <c r="M77" s="904"/>
      <c r="N77" s="904"/>
      <c r="O77" s="904"/>
      <c r="P77" s="905"/>
      <c r="Q77" s="457"/>
      <c r="R77" s="906"/>
    </row>
    <row r="78" spans="1:19" ht="24" customHeight="1">
      <c r="A78">
        <v>5</v>
      </c>
      <c r="B78" s="542"/>
      <c r="C78" s="903"/>
      <c r="D78" s="904"/>
      <c r="E78" s="904"/>
      <c r="F78" s="904"/>
      <c r="G78" s="904"/>
      <c r="H78" s="904"/>
      <c r="I78" s="904"/>
      <c r="J78" s="904"/>
      <c r="K78" s="904"/>
      <c r="L78" s="904"/>
      <c r="M78" s="904"/>
      <c r="N78" s="904"/>
      <c r="O78" s="904"/>
      <c r="P78" s="905"/>
      <c r="Q78" s="457"/>
      <c r="R78" s="906"/>
    </row>
    <row r="79" spans="1:19" ht="24" customHeight="1">
      <c r="A79">
        <v>6</v>
      </c>
      <c r="B79" s="542"/>
      <c r="C79" s="903"/>
      <c r="D79" s="904"/>
      <c r="E79" s="904"/>
      <c r="F79" s="904"/>
      <c r="G79" s="904"/>
      <c r="H79" s="904"/>
      <c r="I79" s="904"/>
      <c r="J79" s="904"/>
      <c r="K79" s="904"/>
      <c r="L79" s="904"/>
      <c r="M79" s="904"/>
      <c r="N79" s="904"/>
      <c r="O79" s="904"/>
      <c r="P79" s="905"/>
      <c r="Q79" s="457"/>
      <c r="R79" s="906"/>
    </row>
    <row r="80" spans="1:19" ht="24" customHeight="1">
      <c r="A80">
        <v>7</v>
      </c>
      <c r="B80" s="542"/>
      <c r="C80" s="903"/>
      <c r="D80" s="904"/>
      <c r="E80" s="904"/>
      <c r="F80" s="904"/>
      <c r="G80" s="904"/>
      <c r="H80" s="904"/>
      <c r="I80" s="904"/>
      <c r="J80" s="904"/>
      <c r="K80" s="904"/>
      <c r="L80" s="904"/>
      <c r="M80" s="904"/>
      <c r="N80" s="904"/>
      <c r="O80" s="904"/>
      <c r="P80" s="905"/>
      <c r="Q80" s="457"/>
      <c r="R80" s="906"/>
    </row>
    <row r="81" spans="1:18" ht="24" customHeight="1">
      <c r="A81">
        <v>8</v>
      </c>
      <c r="B81" s="542"/>
      <c r="C81" s="903"/>
      <c r="D81" s="904"/>
      <c r="E81" s="904"/>
      <c r="F81" s="904"/>
      <c r="G81" s="904"/>
      <c r="H81" s="904"/>
      <c r="I81" s="904"/>
      <c r="J81" s="904"/>
      <c r="K81" s="904"/>
      <c r="L81" s="904"/>
      <c r="M81" s="904"/>
      <c r="N81" s="904"/>
      <c r="O81" s="904"/>
      <c r="P81" s="905"/>
      <c r="Q81" s="457"/>
      <c r="R81" s="906"/>
    </row>
    <row r="82" spans="1:18" ht="24" customHeight="1">
      <c r="B82" s="940" t="s">
        <v>461</v>
      </c>
      <c r="C82" s="943" t="s">
        <v>459</v>
      </c>
      <c r="D82" s="943"/>
      <c r="E82" s="943"/>
      <c r="F82" s="943"/>
      <c r="G82" s="943"/>
      <c r="H82" s="943"/>
      <c r="I82" s="943"/>
      <c r="J82" s="943"/>
      <c r="K82" s="943"/>
      <c r="L82" s="943"/>
      <c r="M82" s="943"/>
      <c r="N82" s="943"/>
      <c r="O82" s="943"/>
      <c r="P82" s="944"/>
      <c r="Q82" s="457"/>
      <c r="R82" s="475" t="s">
        <v>463</v>
      </c>
    </row>
    <row r="83" spans="1:18" ht="24" customHeight="1">
      <c r="A83">
        <v>1</v>
      </c>
      <c r="B83" s="941"/>
      <c r="C83" s="951" t="s">
        <v>610</v>
      </c>
      <c r="D83" s="952"/>
      <c r="E83" s="952"/>
      <c r="F83" s="952"/>
      <c r="G83" s="952"/>
      <c r="H83" s="952"/>
      <c r="I83" s="952"/>
      <c r="J83" s="952"/>
      <c r="K83" s="952"/>
      <c r="L83" s="952"/>
      <c r="M83" s="952"/>
      <c r="N83" s="952"/>
      <c r="O83" s="952"/>
      <c r="P83" s="953"/>
      <c r="Q83" s="459"/>
      <c r="R83" s="907" t="s">
        <v>615</v>
      </c>
    </row>
    <row r="84" spans="1:18" ht="24" customHeight="1">
      <c r="A84">
        <v>2</v>
      </c>
      <c r="B84" s="941"/>
      <c r="C84" s="934"/>
      <c r="D84" s="935"/>
      <c r="E84" s="935"/>
      <c r="F84" s="935"/>
      <c r="G84" s="935"/>
      <c r="H84" s="935"/>
      <c r="I84" s="935"/>
      <c r="J84" s="935"/>
      <c r="K84" s="935"/>
      <c r="L84" s="935"/>
      <c r="M84" s="935"/>
      <c r="N84" s="935"/>
      <c r="O84" s="935"/>
      <c r="P84" s="936"/>
      <c r="Q84" s="459"/>
      <c r="R84" s="907"/>
    </row>
    <row r="85" spans="1:18" ht="24" customHeight="1">
      <c r="A85">
        <v>3</v>
      </c>
      <c r="B85" s="941"/>
      <c r="C85" s="934"/>
      <c r="D85" s="935"/>
      <c r="E85" s="935"/>
      <c r="F85" s="935"/>
      <c r="G85" s="935"/>
      <c r="H85" s="935"/>
      <c r="I85" s="935"/>
      <c r="J85" s="935"/>
      <c r="K85" s="935"/>
      <c r="L85" s="935"/>
      <c r="M85" s="935"/>
      <c r="N85" s="935"/>
      <c r="O85" s="935"/>
      <c r="P85" s="936"/>
      <c r="Q85" s="459"/>
      <c r="R85" s="907"/>
    </row>
    <row r="86" spans="1:18" ht="24" customHeight="1">
      <c r="A86">
        <v>4</v>
      </c>
      <c r="B86" s="941"/>
      <c r="C86" s="934"/>
      <c r="D86" s="935"/>
      <c r="E86" s="935"/>
      <c r="F86" s="935"/>
      <c r="G86" s="935"/>
      <c r="H86" s="935"/>
      <c r="I86" s="935"/>
      <c r="J86" s="935"/>
      <c r="K86" s="935"/>
      <c r="L86" s="935"/>
      <c r="M86" s="935"/>
      <c r="N86" s="935"/>
      <c r="O86" s="935"/>
      <c r="P86" s="936"/>
      <c r="Q86" s="459"/>
      <c r="R86" s="907"/>
    </row>
    <row r="87" spans="1:18" ht="24" customHeight="1">
      <c r="A87">
        <v>5</v>
      </c>
      <c r="B87" s="941"/>
      <c r="C87" s="954"/>
      <c r="D87" s="955"/>
      <c r="E87" s="955"/>
      <c r="F87" s="955"/>
      <c r="G87" s="955"/>
      <c r="H87" s="955"/>
      <c r="I87" s="955"/>
      <c r="J87" s="955"/>
      <c r="K87" s="955"/>
      <c r="L87" s="955"/>
      <c r="M87" s="955"/>
      <c r="N87" s="955"/>
      <c r="O87" s="955"/>
      <c r="P87" s="956"/>
      <c r="Q87" s="459"/>
      <c r="R87" s="907"/>
    </row>
    <row r="88" spans="1:18" ht="24" customHeight="1">
      <c r="B88" s="941"/>
      <c r="C88" s="900" t="s">
        <v>692</v>
      </c>
      <c r="D88" s="901"/>
      <c r="E88" s="901"/>
      <c r="F88" s="901"/>
      <c r="G88" s="901"/>
      <c r="H88" s="901"/>
      <c r="I88" s="901"/>
      <c r="J88" s="901"/>
      <c r="K88" s="901"/>
      <c r="L88" s="901"/>
      <c r="M88" s="901"/>
      <c r="N88" s="901"/>
      <c r="O88" s="901"/>
      <c r="P88" s="902"/>
      <c r="Q88" s="457"/>
      <c r="R88" s="702" t="s">
        <v>693</v>
      </c>
    </row>
    <row r="89" spans="1:18" ht="24" customHeight="1">
      <c r="A89">
        <v>1</v>
      </c>
      <c r="B89" s="941"/>
      <c r="C89" s="903" t="s">
        <v>694</v>
      </c>
      <c r="D89" s="904"/>
      <c r="E89" s="904"/>
      <c r="F89" s="904"/>
      <c r="G89" s="904"/>
      <c r="H89" s="904"/>
      <c r="I89" s="904"/>
      <c r="J89" s="904"/>
      <c r="K89" s="904"/>
      <c r="L89" s="904"/>
      <c r="M89" s="904"/>
      <c r="N89" s="904"/>
      <c r="O89" s="904"/>
      <c r="P89" s="905"/>
      <c r="Q89" s="459"/>
      <c r="R89" s="906"/>
    </row>
    <row r="90" spans="1:18" ht="24" customHeight="1">
      <c r="A90">
        <v>2</v>
      </c>
      <c r="B90" s="941"/>
      <c r="C90" s="903"/>
      <c r="D90" s="904"/>
      <c r="E90" s="904"/>
      <c r="F90" s="904"/>
      <c r="G90" s="904"/>
      <c r="H90" s="904"/>
      <c r="I90" s="904"/>
      <c r="J90" s="904"/>
      <c r="K90" s="904"/>
      <c r="L90" s="904"/>
      <c r="M90" s="904"/>
      <c r="N90" s="904"/>
      <c r="O90" s="904"/>
      <c r="P90" s="905"/>
      <c r="Q90" s="459"/>
      <c r="R90" s="906"/>
    </row>
    <row r="91" spans="1:18" ht="24" customHeight="1">
      <c r="A91">
        <v>3</v>
      </c>
      <c r="B91" s="941"/>
      <c r="C91" s="903"/>
      <c r="D91" s="904"/>
      <c r="E91" s="904"/>
      <c r="F91" s="904"/>
      <c r="G91" s="904"/>
      <c r="H91" s="904"/>
      <c r="I91" s="904"/>
      <c r="J91" s="904"/>
      <c r="K91" s="904"/>
      <c r="L91" s="904"/>
      <c r="M91" s="904"/>
      <c r="N91" s="904"/>
      <c r="O91" s="904"/>
      <c r="P91" s="905"/>
      <c r="Q91" s="459"/>
      <c r="R91" s="906"/>
    </row>
    <row r="92" spans="1:18" ht="24" customHeight="1">
      <c r="A92">
        <v>4</v>
      </c>
      <c r="B92" s="941"/>
      <c r="C92" s="903"/>
      <c r="D92" s="904"/>
      <c r="E92" s="904"/>
      <c r="F92" s="904"/>
      <c r="G92" s="904"/>
      <c r="H92" s="904"/>
      <c r="I92" s="904"/>
      <c r="J92" s="904"/>
      <c r="K92" s="904"/>
      <c r="L92" s="904"/>
      <c r="M92" s="904"/>
      <c r="N92" s="904"/>
      <c r="O92" s="904"/>
      <c r="P92" s="905"/>
      <c r="Q92" s="459"/>
      <c r="R92" s="906"/>
    </row>
    <row r="93" spans="1:18" ht="24" customHeight="1">
      <c r="A93">
        <v>5</v>
      </c>
      <c r="B93" s="941"/>
      <c r="C93" s="903"/>
      <c r="D93" s="904"/>
      <c r="E93" s="904"/>
      <c r="F93" s="904"/>
      <c r="G93" s="904"/>
      <c r="H93" s="904"/>
      <c r="I93" s="904"/>
      <c r="J93" s="904"/>
      <c r="K93" s="904"/>
      <c r="L93" s="904"/>
      <c r="M93" s="904"/>
      <c r="N93" s="904"/>
      <c r="O93" s="904"/>
      <c r="P93" s="905"/>
      <c r="Q93" s="459"/>
      <c r="R93" s="906"/>
    </row>
    <row r="94" spans="1:18" ht="24" customHeight="1">
      <c r="B94" s="941"/>
      <c r="C94" s="949" t="s">
        <v>460</v>
      </c>
      <c r="D94" s="949"/>
      <c r="E94" s="949"/>
      <c r="F94" s="949"/>
      <c r="G94" s="949"/>
      <c r="H94" s="949"/>
      <c r="I94" s="949"/>
      <c r="J94" s="949"/>
      <c r="K94" s="949"/>
      <c r="L94" s="949"/>
      <c r="M94" s="949"/>
      <c r="N94" s="949"/>
      <c r="O94" s="949"/>
      <c r="P94" s="950"/>
      <c r="Q94" s="459"/>
      <c r="R94" s="475" t="s">
        <v>695</v>
      </c>
    </row>
    <row r="95" spans="1:18" ht="24" customHeight="1">
      <c r="A95">
        <v>1</v>
      </c>
      <c r="B95" s="941"/>
      <c r="C95" s="945" t="s">
        <v>586</v>
      </c>
      <c r="D95" s="946"/>
      <c r="E95" s="946"/>
      <c r="F95" s="946"/>
      <c r="G95" s="946"/>
      <c r="H95" s="946"/>
      <c r="I95" s="946"/>
      <c r="J95" s="946"/>
      <c r="K95" s="946"/>
      <c r="L95" s="946"/>
      <c r="M95" s="946"/>
      <c r="N95" s="946"/>
      <c r="O95" s="946"/>
      <c r="P95" s="947"/>
      <c r="Q95" s="457"/>
      <c r="R95" s="907" t="s">
        <v>625</v>
      </c>
    </row>
    <row r="96" spans="1:18" ht="24" customHeight="1">
      <c r="A96">
        <v>2</v>
      </c>
      <c r="B96" s="941"/>
      <c r="C96" s="903"/>
      <c r="D96" s="904"/>
      <c r="E96" s="904"/>
      <c r="F96" s="904"/>
      <c r="G96" s="904"/>
      <c r="H96" s="904"/>
      <c r="I96" s="904"/>
      <c r="J96" s="904"/>
      <c r="K96" s="904"/>
      <c r="L96" s="904"/>
      <c r="M96" s="904"/>
      <c r="N96" s="904"/>
      <c r="O96" s="904"/>
      <c r="P96" s="905"/>
      <c r="Q96" s="457"/>
      <c r="R96" s="993"/>
    </row>
    <row r="97" spans="1:18" ht="24" customHeight="1">
      <c r="A97">
        <v>3</v>
      </c>
      <c r="B97" s="941"/>
      <c r="C97" s="903"/>
      <c r="D97" s="904"/>
      <c r="E97" s="904"/>
      <c r="F97" s="904"/>
      <c r="G97" s="904"/>
      <c r="H97" s="904"/>
      <c r="I97" s="904"/>
      <c r="J97" s="904"/>
      <c r="K97" s="904"/>
      <c r="L97" s="904"/>
      <c r="M97" s="904"/>
      <c r="N97" s="904"/>
      <c r="O97" s="904"/>
      <c r="P97" s="905"/>
      <c r="Q97" s="457"/>
      <c r="R97" s="993"/>
    </row>
    <row r="98" spans="1:18" ht="24" customHeight="1">
      <c r="A98">
        <v>4</v>
      </c>
      <c r="B98" s="941"/>
      <c r="C98" s="903"/>
      <c r="D98" s="904"/>
      <c r="E98" s="904"/>
      <c r="F98" s="904"/>
      <c r="G98" s="904"/>
      <c r="H98" s="904"/>
      <c r="I98" s="904"/>
      <c r="J98" s="904"/>
      <c r="K98" s="904"/>
      <c r="L98" s="904"/>
      <c r="M98" s="904"/>
      <c r="N98" s="904"/>
      <c r="O98" s="904"/>
      <c r="P98" s="905"/>
      <c r="Q98" s="457"/>
      <c r="R98" s="993"/>
    </row>
    <row r="99" spans="1:18" ht="24" customHeight="1">
      <c r="A99">
        <v>5</v>
      </c>
      <c r="B99" s="941"/>
      <c r="C99" s="926"/>
      <c r="D99" s="927"/>
      <c r="E99" s="927"/>
      <c r="F99" s="927"/>
      <c r="G99" s="927"/>
      <c r="H99" s="927"/>
      <c r="I99" s="927"/>
      <c r="J99" s="927"/>
      <c r="K99" s="927"/>
      <c r="L99" s="927"/>
      <c r="M99" s="927"/>
      <c r="N99" s="927"/>
      <c r="O99" s="927"/>
      <c r="P99" s="928"/>
      <c r="Q99" s="457"/>
      <c r="R99" s="993"/>
    </row>
    <row r="100" spans="1:18" ht="24" customHeight="1">
      <c r="B100" s="941"/>
      <c r="C100" s="948" t="s">
        <v>467</v>
      </c>
      <c r="D100" s="949"/>
      <c r="E100" s="949"/>
      <c r="F100" s="949"/>
      <c r="G100" s="949"/>
      <c r="H100" s="949"/>
      <c r="I100" s="949"/>
      <c r="J100" s="949"/>
      <c r="K100" s="949"/>
      <c r="L100" s="949"/>
      <c r="M100" s="949"/>
      <c r="N100" s="949"/>
      <c r="O100" s="949"/>
      <c r="P100" s="950"/>
      <c r="Q100" s="459"/>
      <c r="R100" s="476" t="s">
        <v>468</v>
      </c>
    </row>
    <row r="101" spans="1:18" ht="24" customHeight="1">
      <c r="A101">
        <v>1</v>
      </c>
      <c r="B101" s="941"/>
      <c r="C101" s="945" t="s">
        <v>587</v>
      </c>
      <c r="D101" s="946"/>
      <c r="E101" s="946"/>
      <c r="F101" s="946"/>
      <c r="G101" s="946"/>
      <c r="H101" s="946"/>
      <c r="I101" s="946"/>
      <c r="J101" s="946"/>
      <c r="K101" s="946"/>
      <c r="L101" s="946"/>
      <c r="M101" s="946"/>
      <c r="N101" s="946"/>
      <c r="O101" s="946"/>
      <c r="P101" s="947"/>
      <c r="Q101" s="459"/>
      <c r="R101" s="906" t="s">
        <v>623</v>
      </c>
    </row>
    <row r="102" spans="1:18" ht="24" customHeight="1">
      <c r="A102">
        <v>2</v>
      </c>
      <c r="B102" s="941"/>
      <c r="C102" s="903"/>
      <c r="D102" s="904"/>
      <c r="E102" s="904"/>
      <c r="F102" s="904"/>
      <c r="G102" s="904"/>
      <c r="H102" s="904"/>
      <c r="I102" s="904"/>
      <c r="J102" s="904"/>
      <c r="K102" s="904"/>
      <c r="L102" s="904"/>
      <c r="M102" s="904"/>
      <c r="N102" s="904"/>
      <c r="O102" s="904"/>
      <c r="P102" s="905"/>
      <c r="Q102" s="459"/>
      <c r="R102" s="906"/>
    </row>
    <row r="103" spans="1:18" ht="24" customHeight="1">
      <c r="A103">
        <v>3</v>
      </c>
      <c r="B103" s="941"/>
      <c r="C103" s="903"/>
      <c r="D103" s="904"/>
      <c r="E103" s="904"/>
      <c r="F103" s="904"/>
      <c r="G103" s="904"/>
      <c r="H103" s="904"/>
      <c r="I103" s="904"/>
      <c r="J103" s="904"/>
      <c r="K103" s="904"/>
      <c r="L103" s="904"/>
      <c r="M103" s="904"/>
      <c r="N103" s="904"/>
      <c r="O103" s="904"/>
      <c r="P103" s="905"/>
      <c r="Q103" s="459"/>
      <c r="R103" s="906"/>
    </row>
    <row r="104" spans="1:18" ht="24" customHeight="1">
      <c r="A104">
        <v>4</v>
      </c>
      <c r="B104" s="941"/>
      <c r="C104" s="903"/>
      <c r="D104" s="904"/>
      <c r="E104" s="904"/>
      <c r="F104" s="904"/>
      <c r="G104" s="904"/>
      <c r="H104" s="904"/>
      <c r="I104" s="904"/>
      <c r="J104" s="904"/>
      <c r="K104" s="904"/>
      <c r="L104" s="904"/>
      <c r="M104" s="904"/>
      <c r="N104" s="904"/>
      <c r="O104" s="904"/>
      <c r="P104" s="905"/>
      <c r="Q104" s="459"/>
      <c r="R104" s="906"/>
    </row>
    <row r="105" spans="1:18" ht="24" customHeight="1">
      <c r="A105">
        <v>5</v>
      </c>
      <c r="B105" s="941"/>
      <c r="C105" s="903"/>
      <c r="D105" s="904"/>
      <c r="E105" s="904"/>
      <c r="F105" s="904"/>
      <c r="G105" s="904"/>
      <c r="H105" s="904"/>
      <c r="I105" s="904"/>
      <c r="J105" s="904"/>
      <c r="K105" s="904"/>
      <c r="L105" s="904"/>
      <c r="M105" s="904"/>
      <c r="N105" s="904"/>
      <c r="O105" s="904"/>
      <c r="P105" s="905"/>
      <c r="Q105" s="459"/>
      <c r="R105" s="906"/>
    </row>
    <row r="106" spans="1:18">
      <c r="B106" s="941"/>
      <c r="C106" s="929" t="s">
        <v>550</v>
      </c>
      <c r="D106" s="929"/>
      <c r="E106" s="929"/>
      <c r="F106" s="929"/>
      <c r="G106" s="929"/>
      <c r="H106" s="929"/>
      <c r="I106" s="929"/>
      <c r="J106" s="929"/>
      <c r="K106" s="929"/>
      <c r="L106" s="929"/>
      <c r="M106" s="929"/>
      <c r="N106" s="929"/>
      <c r="O106" s="929"/>
      <c r="P106" s="930"/>
      <c r="Q106" s="154"/>
      <c r="R106" s="658" t="s">
        <v>553</v>
      </c>
    </row>
    <row r="107" spans="1:18" ht="24" customHeight="1">
      <c r="A107">
        <v>1</v>
      </c>
      <c r="B107" s="941"/>
      <c r="C107" s="931"/>
      <c r="D107" s="932"/>
      <c r="E107" s="932"/>
      <c r="F107" s="932"/>
      <c r="G107" s="932"/>
      <c r="H107" s="932"/>
      <c r="I107" s="932"/>
      <c r="J107" s="932"/>
      <c r="K107" s="932"/>
      <c r="L107" s="932"/>
      <c r="M107" s="932"/>
      <c r="N107" s="932"/>
      <c r="O107" s="932"/>
      <c r="P107" s="933"/>
      <c r="R107" s="659" t="s">
        <v>552</v>
      </c>
    </row>
    <row r="108" spans="1:18" ht="24" customHeight="1">
      <c r="A108">
        <v>2</v>
      </c>
      <c r="B108" s="941"/>
      <c r="C108" s="934"/>
      <c r="D108" s="935"/>
      <c r="E108" s="935"/>
      <c r="F108" s="935"/>
      <c r="G108" s="935"/>
      <c r="H108" s="935"/>
      <c r="I108" s="935"/>
      <c r="J108" s="935"/>
      <c r="K108" s="935"/>
      <c r="L108" s="935"/>
      <c r="M108" s="935"/>
      <c r="N108" s="935"/>
      <c r="O108" s="935"/>
      <c r="P108" s="936"/>
      <c r="Q108" s="614"/>
      <c r="R108" s="660"/>
    </row>
    <row r="109" spans="1:18" ht="24" customHeight="1">
      <c r="A109">
        <v>3</v>
      </c>
      <c r="B109" s="941"/>
      <c r="C109" s="934"/>
      <c r="D109" s="935"/>
      <c r="E109" s="935"/>
      <c r="F109" s="935"/>
      <c r="G109" s="935"/>
      <c r="H109" s="935"/>
      <c r="I109" s="935"/>
      <c r="J109" s="935"/>
      <c r="K109" s="935"/>
      <c r="L109" s="935"/>
      <c r="M109" s="935"/>
      <c r="N109" s="935"/>
      <c r="O109" s="935"/>
      <c r="P109" s="936"/>
      <c r="Q109" s="287"/>
      <c r="R109" s="660"/>
    </row>
    <row r="110" spans="1:18" ht="24" customHeight="1">
      <c r="A110">
        <v>4</v>
      </c>
      <c r="B110" s="941"/>
      <c r="C110" s="934"/>
      <c r="D110" s="935"/>
      <c r="E110" s="935"/>
      <c r="F110" s="935"/>
      <c r="G110" s="935"/>
      <c r="H110" s="935"/>
      <c r="I110" s="935"/>
      <c r="J110" s="935"/>
      <c r="K110" s="935"/>
      <c r="L110" s="935"/>
      <c r="M110" s="935"/>
      <c r="N110" s="935"/>
      <c r="O110" s="935"/>
      <c r="P110" s="936"/>
      <c r="Q110" s="614"/>
      <c r="R110" s="660"/>
    </row>
    <row r="111" spans="1:18" ht="24" customHeight="1">
      <c r="A111">
        <v>5</v>
      </c>
      <c r="B111" s="941"/>
      <c r="C111" s="934"/>
      <c r="D111" s="935"/>
      <c r="E111" s="935"/>
      <c r="F111" s="935"/>
      <c r="G111" s="935"/>
      <c r="H111" s="935"/>
      <c r="I111" s="935"/>
      <c r="J111" s="935"/>
      <c r="K111" s="935"/>
      <c r="L111" s="935"/>
      <c r="M111" s="935"/>
      <c r="N111" s="935"/>
      <c r="O111" s="935"/>
      <c r="P111" s="936"/>
      <c r="Q111" s="614"/>
      <c r="R111" s="660"/>
    </row>
    <row r="112" spans="1:18">
      <c r="B112" s="941"/>
      <c r="C112" s="929" t="s">
        <v>551</v>
      </c>
      <c r="D112" s="929"/>
      <c r="E112" s="929"/>
      <c r="F112" s="929"/>
      <c r="G112" s="929"/>
      <c r="H112" s="929"/>
      <c r="I112" s="929"/>
      <c r="J112" s="929"/>
      <c r="K112" s="929"/>
      <c r="L112" s="929"/>
      <c r="M112" s="929"/>
      <c r="N112" s="929"/>
      <c r="O112" s="929"/>
      <c r="P112" s="930"/>
      <c r="Q112" s="154"/>
      <c r="R112" s="658" t="s">
        <v>554</v>
      </c>
    </row>
    <row r="113" spans="1:18" ht="24" customHeight="1">
      <c r="A113">
        <v>1</v>
      </c>
      <c r="B113" s="941"/>
      <c r="C113" s="931"/>
      <c r="D113" s="932"/>
      <c r="E113" s="932"/>
      <c r="F113" s="932"/>
      <c r="G113" s="932"/>
      <c r="H113" s="932"/>
      <c r="I113" s="932"/>
      <c r="J113" s="932"/>
      <c r="K113" s="932"/>
      <c r="L113" s="932"/>
      <c r="M113" s="932"/>
      <c r="N113" s="932"/>
      <c r="O113" s="932"/>
      <c r="P113" s="933"/>
      <c r="R113" s="659" t="s">
        <v>552</v>
      </c>
    </row>
    <row r="114" spans="1:18" ht="24" customHeight="1">
      <c r="A114">
        <v>2</v>
      </c>
      <c r="B114" s="941"/>
      <c r="C114" s="934"/>
      <c r="D114" s="935"/>
      <c r="E114" s="935"/>
      <c r="F114" s="935"/>
      <c r="G114" s="935"/>
      <c r="H114" s="935"/>
      <c r="I114" s="935"/>
      <c r="J114" s="935"/>
      <c r="K114" s="935"/>
      <c r="L114" s="935"/>
      <c r="M114" s="935"/>
      <c r="N114" s="935"/>
      <c r="O114" s="935"/>
      <c r="P114" s="936"/>
      <c r="Q114" s="614"/>
      <c r="R114" s="660"/>
    </row>
    <row r="115" spans="1:18" ht="24" customHeight="1">
      <c r="A115">
        <v>3</v>
      </c>
      <c r="B115" s="941"/>
      <c r="C115" s="934"/>
      <c r="D115" s="935"/>
      <c r="E115" s="935"/>
      <c r="F115" s="935"/>
      <c r="G115" s="935"/>
      <c r="H115" s="935"/>
      <c r="I115" s="935"/>
      <c r="J115" s="935"/>
      <c r="K115" s="935"/>
      <c r="L115" s="935"/>
      <c r="M115" s="935"/>
      <c r="N115" s="935"/>
      <c r="O115" s="935"/>
      <c r="P115" s="936"/>
      <c r="Q115" s="287"/>
      <c r="R115" s="660"/>
    </row>
    <row r="116" spans="1:18" ht="24" customHeight="1">
      <c r="A116">
        <v>4</v>
      </c>
      <c r="B116" s="941"/>
      <c r="C116" s="934"/>
      <c r="D116" s="935"/>
      <c r="E116" s="935"/>
      <c r="F116" s="935"/>
      <c r="G116" s="935"/>
      <c r="H116" s="935"/>
      <c r="I116" s="935"/>
      <c r="J116" s="935"/>
      <c r="K116" s="935"/>
      <c r="L116" s="935"/>
      <c r="M116" s="935"/>
      <c r="N116" s="935"/>
      <c r="O116" s="935"/>
      <c r="P116" s="936"/>
      <c r="Q116" s="614"/>
      <c r="R116" s="660"/>
    </row>
    <row r="117" spans="1:18" ht="24" customHeight="1" thickBot="1">
      <c r="A117">
        <v>5</v>
      </c>
      <c r="B117" s="942"/>
      <c r="C117" s="937"/>
      <c r="D117" s="938"/>
      <c r="E117" s="938"/>
      <c r="F117" s="938"/>
      <c r="G117" s="938"/>
      <c r="H117" s="938"/>
      <c r="I117" s="938"/>
      <c r="J117" s="938"/>
      <c r="K117" s="938"/>
      <c r="L117" s="938"/>
      <c r="M117" s="938"/>
      <c r="N117" s="938"/>
      <c r="O117" s="938"/>
      <c r="P117" s="939"/>
      <c r="Q117" s="614"/>
      <c r="R117" s="660"/>
    </row>
    <row r="118" spans="1:18" ht="24.75" thickBot="1">
      <c r="B118" s="919"/>
      <c r="C118" s="919"/>
      <c r="D118" s="919"/>
      <c r="E118" s="919"/>
      <c r="F118" s="919"/>
      <c r="G118" s="919"/>
      <c r="H118" s="919"/>
      <c r="I118" s="919"/>
      <c r="J118" s="218" t="s">
        <v>171</v>
      </c>
      <c r="K118" s="917">
        <f>総表!J50</f>
        <v>0</v>
      </c>
      <c r="L118" s="917"/>
      <c r="M118" s="917"/>
      <c r="N118" s="917"/>
      <c r="O118" s="917"/>
      <c r="P118" s="918"/>
      <c r="Q118" s="467"/>
      <c r="R118" s="574"/>
    </row>
  </sheetData>
  <sheetProtection algorithmName="SHA-512" hashValue="hHZf//PqN30sCf63bFBTgOZY2K+j5eRuDZnAfTELVnQseUzCl5FV/okxz11RteYHHNMaoeLaIsWrsO46Avy+mQ==" saltValue="/ZjxTAeNTBRR5l3D68jJTw==" spinCount="100000" sheet="1" objects="1" scenarios="1"/>
  <dataConsolidate/>
  <mergeCells count="73">
    <mergeCell ref="C13:P13"/>
    <mergeCell ref="C14:P18"/>
    <mergeCell ref="C19:P19"/>
    <mergeCell ref="C20:P29"/>
    <mergeCell ref="C31:P42"/>
    <mergeCell ref="R101:R105"/>
    <mergeCell ref="R95:R99"/>
    <mergeCell ref="C44:D44"/>
    <mergeCell ref="C46:P46"/>
    <mergeCell ref="C64:P64"/>
    <mergeCell ref="C47:D47"/>
    <mergeCell ref="J50:K50"/>
    <mergeCell ref="C45:D45"/>
    <mergeCell ref="L50:P50"/>
    <mergeCell ref="C51:P51"/>
    <mergeCell ref="D52:D53"/>
    <mergeCell ref="E52:G52"/>
    <mergeCell ref="H52:I52"/>
    <mergeCell ref="K52:P52"/>
    <mergeCell ref="C95:P99"/>
    <mergeCell ref="C94:P94"/>
    <mergeCell ref="R3:R12"/>
    <mergeCell ref="R31:R42"/>
    <mergeCell ref="R47:R50"/>
    <mergeCell ref="R65:R72"/>
    <mergeCell ref="R74:R81"/>
    <mergeCell ref="R14:R18"/>
    <mergeCell ref="R20:R29"/>
    <mergeCell ref="R52:R57"/>
    <mergeCell ref="R59:R63"/>
    <mergeCell ref="B1:C1"/>
    <mergeCell ref="D1:G1"/>
    <mergeCell ref="I1:P1"/>
    <mergeCell ref="C2:P2"/>
    <mergeCell ref="C30:P30"/>
    <mergeCell ref="B2:B50"/>
    <mergeCell ref="E47:G47"/>
    <mergeCell ref="H47:I47"/>
    <mergeCell ref="C3:P12"/>
    <mergeCell ref="J47:P47"/>
    <mergeCell ref="E43:P43"/>
    <mergeCell ref="C43:D43"/>
    <mergeCell ref="E45:F45"/>
    <mergeCell ref="G44:G45"/>
    <mergeCell ref="H44:P45"/>
    <mergeCell ref="J48:P49"/>
    <mergeCell ref="K118:P118"/>
    <mergeCell ref="B118:I118"/>
    <mergeCell ref="C73:P73"/>
    <mergeCell ref="C74:P81"/>
    <mergeCell ref="C58:P58"/>
    <mergeCell ref="C59:P63"/>
    <mergeCell ref="C112:P112"/>
    <mergeCell ref="C113:P117"/>
    <mergeCell ref="B82:B117"/>
    <mergeCell ref="C106:P106"/>
    <mergeCell ref="C107:P111"/>
    <mergeCell ref="C65:P72"/>
    <mergeCell ref="C82:P82"/>
    <mergeCell ref="C101:P105"/>
    <mergeCell ref="C100:P100"/>
    <mergeCell ref="C83:P87"/>
    <mergeCell ref="K53:M53"/>
    <mergeCell ref="N53:P53"/>
    <mergeCell ref="E54:I54"/>
    <mergeCell ref="K54:M54"/>
    <mergeCell ref="N54:P54"/>
    <mergeCell ref="E55:I55"/>
    <mergeCell ref="E57:I57"/>
    <mergeCell ref="C88:P88"/>
    <mergeCell ref="C89:P93"/>
    <mergeCell ref="R89:R93"/>
    <mergeCell ref="R83:R87"/>
  </mergeCells>
  <phoneticPr fontId="8"/>
  <dataValidations disablePrompts="1" count="14">
    <dataValidation operator="lessThanOrEqual" allowBlank="1" showInputMessage="1" showErrorMessage="1" errorTitle="字数超過" error="300字・6行以内でご記入ください。" sqref="D74:P81 C65:Q72 C95 C74:C83 Q74:Q105 C89" xr:uid="{00000000-0002-0000-0600-000000000000}"/>
    <dataValidation operator="lessThanOrEqual" allowBlank="1" showInputMessage="1" showErrorMessage="1" errorTitle="字数超過" error="800字・12行以内でご記入ください。" sqref="C3:Q12 C20:Q29 C14" xr:uid="{00000000-0002-0000-0600-000001000000}"/>
    <dataValidation type="list" allowBlank="1" showInputMessage="1" showErrorMessage="1" sqref="J53:J54 J56" xr:uid="{00000000-0002-0000-0600-000002000000}">
      <formula1>"確定,予定"</formula1>
    </dataValidation>
    <dataValidation type="list" allowBlank="1" showInputMessage="1" showErrorMessage="1" sqref="J55 J57" xr:uid="{00000000-0002-0000-0600-000003000000}">
      <formula1>"確定,交渉中,予定"</formula1>
    </dataValidation>
    <dataValidation type="list" allowBlank="1" showInputMessage="1" showErrorMessage="1" sqref="I53 I56" xr:uid="{00000000-0002-0000-0600-000004000000}">
      <formula1>"週間,日間,ヶ月間"</formula1>
    </dataValidation>
    <dataValidation type="whole" operator="greaterThanOrEqual" allowBlank="1" showInputMessage="1" showErrorMessage="1" sqref="H48:H50" xr:uid="{00000000-0002-0000-0600-000008000000}">
      <formula1>0</formula1>
    </dataValidation>
    <dataValidation type="date" operator="greaterThanOrEqual" allowBlank="1" showInputMessage="1" showErrorMessage="1" sqref="G53 E53 E56 G56" xr:uid="{00000000-0002-0000-0600-000009000000}">
      <formula1>45748</formula1>
    </dataValidation>
    <dataValidation type="whole" operator="greaterThanOrEqual" allowBlank="1" showInputMessage="1" showErrorMessage="1" sqref="H53 H56" xr:uid="{00000000-0002-0000-0600-00000A000000}">
      <formula1>1</formula1>
    </dataValidation>
    <dataValidation operator="lessThanOrEqual" allowBlank="1" showInputMessage="1" showErrorMessage="1" errorTitle="字数超過" error="2,000字・30行以下で入力してください。" sqref="C31:Q42 C59:Q63" xr:uid="{00000000-0002-0000-0600-00000D000000}"/>
    <dataValidation operator="lessThanOrEqual" allowBlank="1" showInputMessage="1" showErrorMessage="1" sqref="G48:G50" xr:uid="{F62CF888-4F27-4FFD-96B2-86E3E0F637EC}"/>
    <dataValidation operator="lessThanOrEqual" allowBlank="1" errorTitle="字数超過" error="300字・6行以内でご記入ください。" sqref="C107:P111" xr:uid="{719AA6B5-F7AD-4BC8-8275-8E292DDE2DB5}"/>
    <dataValidation operator="lessThanOrEqual" allowBlank="1" showInputMessage="1" errorTitle="字数超過" error="300字・6行以内でご記入ください。" sqref="C113:P117" xr:uid="{8AD1A9DD-90FB-4ABF-B8A6-126A42CED3EA}"/>
    <dataValidation type="date" allowBlank="1" showInputMessage="1" showErrorMessage="1" errorTitle="エラー" error="2026/4/1～2027/3/31で記載してください。" sqref="L50:P50" xr:uid="{444513DB-26CC-4636-A021-BC589AA867C7}">
      <formula1>46113</formula1>
      <formula2>46477</formula2>
    </dataValidation>
    <dataValidation type="list" allowBlank="1" showInputMessage="1" showErrorMessage="1" sqref="N53:P54" xr:uid="{CCF65F74-5267-463C-B4E8-50D5F17D49FA}">
      <formula1>"ー,確定,予定"</formula1>
    </dataValidation>
  </dataValidations>
  <printOptions horizontalCentered="1"/>
  <pageMargins left="0.74803149606299213" right="0.74803149606299213" top="0.55118110236220474" bottom="0.55118110236220474" header="0.31496062992125984" footer="0.31496062992125984"/>
  <pageSetup paperSize="9" scale="51" fitToHeight="2" orientation="portrait" r:id="rId1"/>
  <rowBreaks count="1" manualBreakCount="1">
    <brk id="57" min="1" max="1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pageSetUpPr fitToPage="1"/>
  </sheetPr>
  <dimension ref="A1:J45"/>
  <sheetViews>
    <sheetView view="pageBreakPreview" zoomScaleNormal="70" zoomScaleSheetLayoutView="100" workbookViewId="0"/>
  </sheetViews>
  <sheetFormatPr defaultColWidth="9" defaultRowHeight="19.5"/>
  <cols>
    <col min="1" max="1" width="6.875" style="10" customWidth="1"/>
    <col min="2" max="2" width="4" style="10" customWidth="1"/>
    <col min="3" max="3" width="7.875" style="10" customWidth="1"/>
    <col min="4" max="4" width="27" style="10" customWidth="1"/>
    <col min="5" max="5" width="12.5" style="11" customWidth="1"/>
    <col min="6" max="6" width="14.5" style="147" customWidth="1"/>
    <col min="7" max="7" width="17.25" style="142" customWidth="1"/>
    <col min="8" max="8" width="3.75" style="142" customWidth="1"/>
    <col min="9" max="9" width="66.625" style="160" customWidth="1"/>
    <col min="10" max="10" width="7.875" style="12" customWidth="1"/>
    <col min="11" max="16384" width="9" style="11"/>
  </cols>
  <sheetData>
    <row r="1" spans="1:10">
      <c r="A1" s="58" t="s">
        <v>163</v>
      </c>
      <c r="B1" s="1041">
        <f>総表!C27</f>
        <v>0</v>
      </c>
      <c r="C1" s="1042"/>
      <c r="D1" s="1043"/>
      <c r="E1" s="58" t="s">
        <v>162</v>
      </c>
      <c r="F1" s="1033">
        <f>総表!C15</f>
        <v>0</v>
      </c>
      <c r="G1" s="1033"/>
      <c r="H1" s="477"/>
      <c r="I1" s="289"/>
    </row>
    <row r="2" spans="1:10" ht="7.5" customHeight="1" thickBot="1">
      <c r="I2" s="289"/>
    </row>
    <row r="3" spans="1:10" customFormat="1" ht="24">
      <c r="A3" s="4"/>
      <c r="B3" s="572" t="s">
        <v>548</v>
      </c>
      <c r="C3" s="5"/>
      <c r="D3" s="243"/>
      <c r="E3" s="221">
        <f>G11</f>
        <v>0</v>
      </c>
      <c r="F3" s="143"/>
      <c r="G3" s="143"/>
      <c r="H3" s="478"/>
      <c r="I3" s="290"/>
    </row>
    <row r="4" spans="1:10" customFormat="1" ht="24">
      <c r="A4" s="4"/>
      <c r="B4" s="8"/>
      <c r="C4" s="570" t="s">
        <v>391</v>
      </c>
      <c r="D4" s="410"/>
      <c r="E4" s="392">
        <f>G13</f>
        <v>0</v>
      </c>
      <c r="F4" s="144"/>
      <c r="G4" s="144"/>
      <c r="H4" s="479"/>
      <c r="I4" s="290"/>
    </row>
    <row r="5" spans="1:10" customFormat="1" ht="24">
      <c r="A5" s="4"/>
      <c r="B5" s="8"/>
      <c r="C5" s="223" t="s">
        <v>44</v>
      </c>
      <c r="D5" s="411"/>
      <c r="E5" s="222">
        <f>G15</f>
        <v>0</v>
      </c>
      <c r="F5" s="144"/>
      <c r="G5" s="144"/>
      <c r="H5" s="479"/>
      <c r="I5" s="290"/>
    </row>
    <row r="6" spans="1:10" customFormat="1" ht="24">
      <c r="A6" s="4"/>
      <c r="B6" s="8"/>
      <c r="C6" s="223" t="s">
        <v>45</v>
      </c>
      <c r="D6" s="411"/>
      <c r="E6" s="222">
        <f>G28</f>
        <v>0</v>
      </c>
      <c r="F6" s="144"/>
      <c r="G6" s="144"/>
      <c r="H6" s="479"/>
      <c r="I6" s="290"/>
    </row>
    <row r="7" spans="1:10" customFormat="1" ht="24">
      <c r="A7" s="4"/>
      <c r="B7" s="540"/>
      <c r="C7" s="223" t="s">
        <v>36</v>
      </c>
      <c r="D7" s="411"/>
      <c r="E7" s="222">
        <f>G34</f>
        <v>0</v>
      </c>
      <c r="F7" s="144"/>
      <c r="G7" s="144"/>
      <c r="H7" s="479"/>
      <c r="I7" s="290"/>
    </row>
    <row r="8" spans="1:10" customFormat="1" ht="24.75" thickBot="1">
      <c r="A8" s="4"/>
      <c r="B8" s="599"/>
      <c r="C8" s="600" t="s">
        <v>46</v>
      </c>
      <c r="D8" s="601"/>
      <c r="E8" s="602">
        <f>G40</f>
        <v>0</v>
      </c>
      <c r="F8" s="144"/>
      <c r="G8" s="144"/>
      <c r="H8" s="479"/>
      <c r="I8" s="290"/>
    </row>
    <row r="9" spans="1:10" ht="23.25" customHeight="1" thickBot="1">
      <c r="I9" s="289"/>
    </row>
    <row r="10" spans="1:10" s="13" customFormat="1" ht="20.25" thickBot="1">
      <c r="A10" s="155" t="s">
        <v>37</v>
      </c>
      <c r="B10" s="156" t="s">
        <v>38</v>
      </c>
      <c r="C10" s="433" t="s">
        <v>402</v>
      </c>
      <c r="D10" s="157" t="s">
        <v>40</v>
      </c>
      <c r="E10" s="157" t="s">
        <v>48</v>
      </c>
      <c r="F10" s="158" t="s">
        <v>41</v>
      </c>
      <c r="G10" s="159" t="s">
        <v>607</v>
      </c>
      <c r="H10" s="480"/>
      <c r="I10" s="485" t="s">
        <v>165</v>
      </c>
    </row>
    <row r="11" spans="1:10" ht="30" customHeight="1" thickBot="1">
      <c r="A11" s="571" t="s">
        <v>42</v>
      </c>
      <c r="B11" s="17"/>
      <c r="C11" s="17"/>
      <c r="D11" s="17"/>
      <c r="E11" s="14"/>
      <c r="F11" s="148"/>
      <c r="G11" s="145">
        <f>SUM(G13,G15,G28,G34,G40)</f>
        <v>0</v>
      </c>
      <c r="H11" s="481"/>
      <c r="I11" s="486" t="s">
        <v>380</v>
      </c>
      <c r="J11" s="11"/>
    </row>
    <row r="12" spans="1:10" ht="30" customHeight="1">
      <c r="A12" s="15"/>
      <c r="B12" s="443" t="s">
        <v>392</v>
      </c>
      <c r="C12" s="16"/>
      <c r="D12" s="16"/>
      <c r="E12" s="16"/>
      <c r="F12" s="149"/>
      <c r="G12" s="146"/>
      <c r="H12" s="482"/>
      <c r="I12" s="1027" t="s">
        <v>626</v>
      </c>
      <c r="J12" s="11"/>
    </row>
    <row r="13" spans="1:10" s="133" customFormat="1" ht="45" customHeight="1">
      <c r="A13" s="15"/>
      <c r="B13" s="432"/>
      <c r="C13" s="437"/>
      <c r="D13" s="430">
        <f>総表!C15</f>
        <v>0</v>
      </c>
      <c r="E13" s="352" t="s">
        <v>169</v>
      </c>
      <c r="F13" s="412"/>
      <c r="G13" s="388">
        <f>SUM(F13:F13)</f>
        <v>0</v>
      </c>
      <c r="H13" s="483"/>
      <c r="I13" s="1028"/>
    </row>
    <row r="14" spans="1:10" ht="30" customHeight="1">
      <c r="A14" s="15"/>
      <c r="B14" s="224" t="s">
        <v>44</v>
      </c>
      <c r="C14" s="16"/>
      <c r="D14" s="16"/>
      <c r="E14" s="16"/>
      <c r="F14" s="149"/>
      <c r="G14" s="146"/>
      <c r="H14" s="482"/>
      <c r="I14" s="1029" t="s">
        <v>616</v>
      </c>
      <c r="J14" s="11"/>
    </row>
    <row r="15" spans="1:10" s="133" customFormat="1" ht="20.100000000000001" customHeight="1">
      <c r="A15" s="15"/>
      <c r="B15" s="374" t="s">
        <v>377</v>
      </c>
      <c r="C15" s="438"/>
      <c r="D15" s="434"/>
      <c r="E15" s="352"/>
      <c r="F15" s="359"/>
      <c r="G15" s="1034">
        <f>SUM(F15:F26)</f>
        <v>0</v>
      </c>
      <c r="H15" s="483"/>
      <c r="I15" s="1029"/>
    </row>
    <row r="16" spans="1:10" s="133" customFormat="1" ht="20.100000000000001" customHeight="1">
      <c r="A16" s="15"/>
      <c r="B16" s="374"/>
      <c r="C16" s="439"/>
      <c r="D16" s="435"/>
      <c r="E16" s="353"/>
      <c r="F16" s="360"/>
      <c r="G16" s="1035"/>
      <c r="H16" s="483"/>
      <c r="I16" s="1029"/>
    </row>
    <row r="17" spans="1:10" s="133" customFormat="1" ht="20.100000000000001" customHeight="1">
      <c r="A17" s="15"/>
      <c r="B17" s="374"/>
      <c r="C17" s="439"/>
      <c r="D17" s="435"/>
      <c r="E17" s="353"/>
      <c r="F17" s="360"/>
      <c r="G17" s="1035"/>
      <c r="H17" s="483"/>
      <c r="I17" s="1029"/>
    </row>
    <row r="18" spans="1:10" s="133" customFormat="1" ht="20.100000000000001" customHeight="1">
      <c r="A18" s="15"/>
      <c r="B18" s="374"/>
      <c r="C18" s="439"/>
      <c r="D18" s="435"/>
      <c r="E18" s="353"/>
      <c r="F18" s="360"/>
      <c r="G18" s="1035"/>
      <c r="H18" s="483"/>
      <c r="I18" s="1029"/>
    </row>
    <row r="19" spans="1:10" s="133" customFormat="1" ht="20.100000000000001" customHeight="1">
      <c r="A19" s="15"/>
      <c r="B19" s="374"/>
      <c r="C19" s="439"/>
      <c r="D19" s="435"/>
      <c r="E19" s="353"/>
      <c r="F19" s="360"/>
      <c r="G19" s="1035"/>
      <c r="H19" s="483"/>
      <c r="I19" s="1029"/>
    </row>
    <row r="20" spans="1:10" s="133" customFormat="1" ht="20.100000000000001" customHeight="1">
      <c r="A20" s="15"/>
      <c r="B20" s="374"/>
      <c r="C20" s="439"/>
      <c r="D20" s="435"/>
      <c r="E20" s="353"/>
      <c r="F20" s="360"/>
      <c r="G20" s="1035"/>
      <c r="H20" s="483"/>
      <c r="I20" s="1029"/>
    </row>
    <row r="21" spans="1:10" s="133" customFormat="1" ht="20.100000000000001" customHeight="1">
      <c r="A21" s="15"/>
      <c r="B21" s="374"/>
      <c r="C21" s="439"/>
      <c r="D21" s="435"/>
      <c r="E21" s="353"/>
      <c r="F21" s="360"/>
      <c r="G21" s="1035"/>
      <c r="H21" s="483"/>
      <c r="I21" s="1029"/>
    </row>
    <row r="22" spans="1:10" s="133" customFormat="1" ht="20.100000000000001" customHeight="1">
      <c r="A22" s="15"/>
      <c r="B22" s="374"/>
      <c r="C22" s="439"/>
      <c r="D22" s="435"/>
      <c r="E22" s="353"/>
      <c r="F22" s="360"/>
      <c r="G22" s="1035"/>
      <c r="H22" s="483"/>
      <c r="I22" s="1029"/>
    </row>
    <row r="23" spans="1:10" s="133" customFormat="1" ht="20.100000000000001" customHeight="1">
      <c r="A23" s="15"/>
      <c r="B23" s="374"/>
      <c r="C23" s="439"/>
      <c r="D23" s="435"/>
      <c r="E23" s="353"/>
      <c r="F23" s="360"/>
      <c r="G23" s="1035"/>
      <c r="H23" s="483"/>
      <c r="I23" s="1029"/>
    </row>
    <row r="24" spans="1:10" s="133" customFormat="1" ht="20.100000000000001" customHeight="1">
      <c r="A24" s="15"/>
      <c r="B24" s="374"/>
      <c r="C24" s="439"/>
      <c r="D24" s="435"/>
      <c r="E24" s="353"/>
      <c r="F24" s="360"/>
      <c r="G24" s="1035"/>
      <c r="H24" s="483"/>
      <c r="I24" s="1029"/>
    </row>
    <row r="25" spans="1:10" s="133" customFormat="1" ht="20.100000000000001" customHeight="1">
      <c r="A25" s="15"/>
      <c r="B25" s="374"/>
      <c r="C25" s="439"/>
      <c r="D25" s="435"/>
      <c r="E25" s="353"/>
      <c r="F25" s="360"/>
      <c r="G25" s="1035"/>
      <c r="H25" s="483"/>
      <c r="I25" s="1029"/>
    </row>
    <row r="26" spans="1:10" s="133" customFormat="1" ht="20.100000000000001" customHeight="1">
      <c r="A26" s="15"/>
      <c r="B26" s="428"/>
      <c r="C26" s="440"/>
      <c r="D26" s="436"/>
      <c r="E26" s="353"/>
      <c r="F26" s="361"/>
      <c r="G26" s="1036"/>
      <c r="H26" s="483"/>
      <c r="I26" s="1029"/>
    </row>
    <row r="27" spans="1:10" ht="30" customHeight="1">
      <c r="A27" s="15"/>
      <c r="B27" s="225" t="s">
        <v>47</v>
      </c>
      <c r="C27" s="358"/>
      <c r="D27" s="358"/>
      <c r="E27" s="354"/>
      <c r="F27" s="362"/>
      <c r="G27" s="220"/>
      <c r="H27" s="483"/>
      <c r="I27" s="1030" t="s">
        <v>617</v>
      </c>
      <c r="J27" s="11"/>
    </row>
    <row r="28" spans="1:10" ht="20.100000000000001" customHeight="1">
      <c r="A28" s="15"/>
      <c r="B28" s="374" t="s">
        <v>377</v>
      </c>
      <c r="C28" s="1023"/>
      <c r="D28" s="1024"/>
      <c r="E28" s="353"/>
      <c r="F28" s="363"/>
      <c r="G28" s="1034">
        <f>SUM(F28:F32)</f>
        <v>0</v>
      </c>
      <c r="H28" s="483"/>
      <c r="I28" s="1030"/>
      <c r="J28" s="11"/>
    </row>
    <row r="29" spans="1:10" ht="20.100000000000001" customHeight="1">
      <c r="A29" s="15"/>
      <c r="B29" s="374"/>
      <c r="C29" s="1025"/>
      <c r="D29" s="1026"/>
      <c r="E29" s="353"/>
      <c r="F29" s="364"/>
      <c r="G29" s="1035"/>
      <c r="H29" s="483"/>
      <c r="I29" s="1030"/>
      <c r="J29" s="11"/>
    </row>
    <row r="30" spans="1:10" ht="20.100000000000001" customHeight="1">
      <c r="A30" s="15"/>
      <c r="B30" s="374"/>
      <c r="C30" s="1025"/>
      <c r="D30" s="1026"/>
      <c r="E30" s="353"/>
      <c r="F30" s="364"/>
      <c r="G30" s="1035"/>
      <c r="H30" s="483"/>
      <c r="I30" s="1030"/>
      <c r="J30" s="11"/>
    </row>
    <row r="31" spans="1:10" ht="20.100000000000001" customHeight="1">
      <c r="A31" s="15"/>
      <c r="B31" s="374"/>
      <c r="C31" s="1025"/>
      <c r="D31" s="1026"/>
      <c r="E31" s="353"/>
      <c r="F31" s="364"/>
      <c r="G31" s="1035"/>
      <c r="H31" s="483"/>
      <c r="I31" s="1030"/>
      <c r="J31" s="11"/>
    </row>
    <row r="32" spans="1:10" ht="20.100000000000001" customHeight="1">
      <c r="A32" s="15"/>
      <c r="B32" s="428"/>
      <c r="C32" s="1037"/>
      <c r="D32" s="1038"/>
      <c r="E32" s="355"/>
      <c r="F32" s="365"/>
      <c r="G32" s="1036"/>
      <c r="H32" s="483"/>
      <c r="I32" s="1030"/>
      <c r="J32" s="11"/>
    </row>
    <row r="33" spans="1:10" ht="30" customHeight="1">
      <c r="A33" s="15"/>
      <c r="B33" s="225" t="s">
        <v>43</v>
      </c>
      <c r="C33" s="358"/>
      <c r="D33" s="358"/>
      <c r="E33" s="219"/>
      <c r="F33" s="362"/>
      <c r="G33" s="220"/>
      <c r="H33" s="483"/>
      <c r="I33" s="1030" t="s">
        <v>618</v>
      </c>
      <c r="J33" s="11"/>
    </row>
    <row r="34" spans="1:10" ht="20.100000000000001" customHeight="1">
      <c r="A34" s="15"/>
      <c r="B34" s="374" t="s">
        <v>377</v>
      </c>
      <c r="C34" s="1023"/>
      <c r="D34" s="1024"/>
      <c r="E34" s="352"/>
      <c r="F34" s="363"/>
      <c r="G34" s="1034">
        <f>SUM(F34:F38)</f>
        <v>0</v>
      </c>
      <c r="H34" s="483"/>
      <c r="I34" s="1030"/>
      <c r="J34" s="11"/>
    </row>
    <row r="35" spans="1:10" ht="20.100000000000001" customHeight="1">
      <c r="A35" s="15"/>
      <c r="B35" s="374"/>
      <c r="C35" s="1025"/>
      <c r="D35" s="1026"/>
      <c r="E35" s="353"/>
      <c r="F35" s="364"/>
      <c r="G35" s="1035"/>
      <c r="H35" s="483"/>
      <c r="I35" s="1030"/>
      <c r="J35" s="11"/>
    </row>
    <row r="36" spans="1:10" ht="20.100000000000001" customHeight="1">
      <c r="A36" s="15"/>
      <c r="B36" s="374"/>
      <c r="C36" s="1025"/>
      <c r="D36" s="1026"/>
      <c r="E36" s="353"/>
      <c r="F36" s="364"/>
      <c r="G36" s="1035"/>
      <c r="H36" s="483"/>
      <c r="I36" s="1030"/>
      <c r="J36" s="11"/>
    </row>
    <row r="37" spans="1:10" ht="20.100000000000001" customHeight="1">
      <c r="A37" s="15"/>
      <c r="B37" s="374"/>
      <c r="C37" s="1025"/>
      <c r="D37" s="1026"/>
      <c r="E37" s="353"/>
      <c r="F37" s="364"/>
      <c r="G37" s="1035"/>
      <c r="H37" s="483"/>
      <c r="I37" s="1030"/>
      <c r="J37" s="11"/>
    </row>
    <row r="38" spans="1:10" ht="20.100000000000001" customHeight="1">
      <c r="A38" s="15"/>
      <c r="B38" s="428"/>
      <c r="C38" s="1037"/>
      <c r="D38" s="1038"/>
      <c r="E38" s="353"/>
      <c r="F38" s="365"/>
      <c r="G38" s="1036"/>
      <c r="H38" s="483"/>
      <c r="I38" s="1030"/>
      <c r="J38" s="11"/>
    </row>
    <row r="39" spans="1:10" ht="30" customHeight="1">
      <c r="A39" s="15"/>
      <c r="B39" s="224" t="s">
        <v>46</v>
      </c>
      <c r="C39" s="358"/>
      <c r="D39" s="358"/>
      <c r="E39" s="219"/>
      <c r="F39" s="362"/>
      <c r="G39" s="220"/>
      <c r="H39" s="483"/>
      <c r="I39" s="1030" t="s">
        <v>592</v>
      </c>
      <c r="J39" s="11"/>
    </row>
    <row r="40" spans="1:10" ht="18.75" customHeight="1">
      <c r="A40" s="15"/>
      <c r="B40" s="374" t="s">
        <v>377</v>
      </c>
      <c r="C40" s="1023"/>
      <c r="D40" s="1024"/>
      <c r="E40" s="356"/>
      <c r="F40" s="363"/>
      <c r="G40" s="1034">
        <f>SUM(F40:F44)</f>
        <v>0</v>
      </c>
      <c r="H40" s="483"/>
      <c r="I40" s="1030"/>
      <c r="J40" s="11"/>
    </row>
    <row r="41" spans="1:10" ht="20.100000000000001" customHeight="1">
      <c r="A41" s="15"/>
      <c r="B41" s="374"/>
      <c r="C41" s="1025"/>
      <c r="D41" s="1026"/>
      <c r="E41" s="357"/>
      <c r="F41" s="364"/>
      <c r="G41" s="1035"/>
      <c r="H41" s="483"/>
      <c r="I41" s="1030"/>
      <c r="J41" s="11"/>
    </row>
    <row r="42" spans="1:10" ht="20.100000000000001" customHeight="1">
      <c r="A42" s="15"/>
      <c r="B42" s="374"/>
      <c r="C42" s="1025"/>
      <c r="D42" s="1026"/>
      <c r="E42" s="357"/>
      <c r="F42" s="364"/>
      <c r="G42" s="1035"/>
      <c r="H42" s="483"/>
      <c r="I42" s="1030"/>
      <c r="J42" s="11"/>
    </row>
    <row r="43" spans="1:10" ht="20.100000000000001" customHeight="1">
      <c r="A43" s="15"/>
      <c r="B43" s="374"/>
      <c r="C43" s="1025"/>
      <c r="D43" s="1026"/>
      <c r="E43" s="357"/>
      <c r="F43" s="364"/>
      <c r="G43" s="1035"/>
      <c r="H43" s="483"/>
      <c r="I43" s="1030"/>
      <c r="J43" s="11"/>
    </row>
    <row r="44" spans="1:10" ht="20.100000000000001" customHeight="1" thickBot="1">
      <c r="A44" s="15"/>
      <c r="B44" s="374" t="s">
        <v>493</v>
      </c>
      <c r="C44" s="1039"/>
      <c r="D44" s="1040"/>
      <c r="E44" s="538"/>
      <c r="F44" s="539"/>
      <c r="G44" s="1035"/>
      <c r="H44" s="483"/>
      <c r="I44" s="1044"/>
      <c r="J44" s="11"/>
    </row>
    <row r="45" spans="1:10" ht="20.25" thickBot="1">
      <c r="A45" s="487"/>
      <c r="B45" s="487"/>
      <c r="C45" s="487"/>
      <c r="D45" s="431"/>
      <c r="E45" s="57" t="s">
        <v>161</v>
      </c>
      <c r="F45" s="1031">
        <f>総表!J50</f>
        <v>0</v>
      </c>
      <c r="G45" s="1032"/>
      <c r="H45" s="484"/>
      <c r="I45" s="289"/>
    </row>
  </sheetData>
  <sheetProtection algorithmName="SHA-512" hashValue="lMBM+NGWPF1639fJkgDKktcTBq1AGqKBd11ohKwUEK1VAjRuMxA+RQfzfj0qC0UXQgz8v3dsiYIYfobcgwZOfQ==" saltValue="scICiDfeSNoIjJwuAIZgRA==" spinCount="100000" sheet="1" objects="1" scenarios="1"/>
  <mergeCells count="27">
    <mergeCell ref="G34:G38"/>
    <mergeCell ref="G28:G32"/>
    <mergeCell ref="G40:G44"/>
    <mergeCell ref="I33:I38"/>
    <mergeCell ref="I39:I44"/>
    <mergeCell ref="F45:G45"/>
    <mergeCell ref="F1:G1"/>
    <mergeCell ref="G15:G26"/>
    <mergeCell ref="C34:D34"/>
    <mergeCell ref="C35:D35"/>
    <mergeCell ref="C36:D36"/>
    <mergeCell ref="C37:D37"/>
    <mergeCell ref="C31:D31"/>
    <mergeCell ref="C32:D32"/>
    <mergeCell ref="C44:D44"/>
    <mergeCell ref="C38:D38"/>
    <mergeCell ref="C40:D40"/>
    <mergeCell ref="C41:D41"/>
    <mergeCell ref="C42:D42"/>
    <mergeCell ref="C43:D43"/>
    <mergeCell ref="B1:D1"/>
    <mergeCell ref="C28:D28"/>
    <mergeCell ref="C29:D29"/>
    <mergeCell ref="C30:D30"/>
    <mergeCell ref="I12:I13"/>
    <mergeCell ref="I14:I26"/>
    <mergeCell ref="I27:I32"/>
  </mergeCells>
  <phoneticPr fontId="7"/>
  <conditionalFormatting sqref="E27">
    <cfRule type="containsText" dxfId="4" priority="1" stopIfTrue="1" operator="containsText" text="ご記入">
      <formula>NOT(ISERROR(SEARCH("ご記入",E27)))</formula>
    </cfRule>
  </conditionalFormatting>
  <conditionalFormatting sqref="F10:F11 F13:H13 G15:H15 F15:F44 E45:F45 E46:H65477">
    <cfRule type="containsText" dxfId="3" priority="9" stopIfTrue="1" operator="containsText" text="ご記入">
      <formula>NOT(ISERROR(SEARCH("ご記入",E10)))</formula>
    </cfRule>
  </conditionalFormatting>
  <conditionalFormatting sqref="G28:H28">
    <cfRule type="containsText" dxfId="2" priority="6" stopIfTrue="1" operator="containsText" text="ご記入">
      <formula>NOT(ISERROR(SEARCH("ご記入",G28)))</formula>
    </cfRule>
  </conditionalFormatting>
  <conditionalFormatting sqref="G34:H34">
    <cfRule type="containsText" dxfId="1" priority="8" stopIfTrue="1" operator="containsText" text="ご記入">
      <formula>NOT(ISERROR(SEARCH("ご記入",G34)))</formula>
    </cfRule>
  </conditionalFormatting>
  <dataValidations count="6">
    <dataValidation type="whole" operator="greaterThanOrEqual" allowBlank="1" showInputMessage="1" showErrorMessage="1" sqref="E27 F13 F15:F44" xr:uid="{00000000-0002-0000-0700-000000000000}">
      <formula1>0</formula1>
    </dataValidation>
    <dataValidation imeMode="halfAlpha" allowBlank="1" showInputMessage="1" showErrorMessage="1" sqref="I45:I65477 G10:H11" xr:uid="{00000000-0002-0000-0700-000001000000}"/>
    <dataValidation type="list" allowBlank="1" showInputMessage="1" showErrorMessage="1" sqref="E15:E26 E13 E40:E44" xr:uid="{00000000-0002-0000-0700-000002000000}">
      <formula1>"確定,交渉中,予定"</formula1>
    </dataValidation>
    <dataValidation type="list" allowBlank="1" showInputMessage="1" showErrorMessage="1" sqref="E28:E32" xr:uid="{00000000-0002-0000-0700-000003000000}">
      <formula1>"確定,申請中,予定"</formula1>
    </dataValidation>
    <dataValidation type="list" allowBlank="1" showInputMessage="1" showErrorMessage="1" sqref="E34:E38" xr:uid="{00000000-0002-0000-0700-000004000000}">
      <formula1>"確定,達成,交渉中,実施中,予定,実施予定"</formula1>
    </dataValidation>
    <dataValidation type="list" allowBlank="1" showInputMessage="1" showErrorMessage="1" sqref="C13 C15:C26" xr:uid="{349D61CA-5F18-4532-9E2D-3BEA4A941408}">
      <formula1>"○,"</formula1>
    </dataValidation>
  </dataValidations>
  <printOptions horizontalCentered="1"/>
  <pageMargins left="0.74803149606299213" right="0.74803149606299213" top="0.55118110236220474" bottom="0.55118110236220474" header="0.31496062992125984" footer="0.31496062992125984"/>
  <pageSetup paperSize="9" scale="77" fitToWidth="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92D050"/>
    <pageSetUpPr fitToPage="1"/>
  </sheetPr>
  <dimension ref="A1:AR102"/>
  <sheetViews>
    <sheetView view="pageBreakPreview" zoomScale="80" zoomScaleNormal="70" zoomScaleSheetLayoutView="80" workbookViewId="0">
      <selection activeCell="B1" sqref="B1:D1"/>
    </sheetView>
  </sheetViews>
  <sheetFormatPr defaultColWidth="9" defaultRowHeight="19.5"/>
  <cols>
    <col min="1" max="1" width="4.875" bestFit="1" customWidth="1"/>
    <col min="2" max="2" width="4.875" customWidth="1"/>
    <col min="3" max="3" width="5.125" customWidth="1"/>
    <col min="4" max="4" width="4.5" customWidth="1"/>
    <col min="5" max="5" width="25" style="36" customWidth="1"/>
    <col min="6" max="6" width="18.25" style="36" customWidth="1"/>
    <col min="7" max="7" width="16.25" style="7" customWidth="1"/>
    <col min="8" max="8" width="24.375" style="7" customWidth="1"/>
    <col min="9" max="10" width="15.25" style="7" customWidth="1"/>
    <col min="11" max="11" width="8.625" style="137" customWidth="1"/>
    <col min="12" max="12" width="14.25" style="7" customWidth="1"/>
    <col min="13" max="13" width="19.125" style="7" hidden="1" customWidth="1"/>
    <col min="14" max="14" width="14.5" style="7" customWidth="1"/>
    <col min="15" max="15" width="15.5" style="7" hidden="1" customWidth="1"/>
    <col min="16" max="16" width="7.375" style="7" customWidth="1"/>
    <col min="17" max="17" width="80.75" style="165" customWidth="1"/>
    <col min="18" max="18" width="9" customWidth="1"/>
    <col min="19" max="44" width="9" hidden="1" customWidth="1"/>
  </cols>
  <sheetData>
    <row r="1" spans="1:42" ht="24">
      <c r="B1" s="1074" t="s">
        <v>158</v>
      </c>
      <c r="C1" s="1075"/>
      <c r="D1" s="1077"/>
      <c r="E1" s="1074">
        <f>総表!C27</f>
        <v>0</v>
      </c>
      <c r="F1" s="1075"/>
      <c r="G1" s="1075"/>
      <c r="H1" s="266" t="s">
        <v>159</v>
      </c>
      <c r="I1" s="1087">
        <f>総表!C15</f>
        <v>0</v>
      </c>
      <c r="J1" s="1088"/>
      <c r="K1" s="1088"/>
      <c r="L1" s="1089"/>
      <c r="Q1"/>
    </row>
    <row r="2" spans="1:42" ht="24">
      <c r="B2" s="1074" t="s">
        <v>157</v>
      </c>
      <c r="C2" s="1075"/>
      <c r="D2" s="1075"/>
      <c r="E2" s="1077"/>
      <c r="F2" s="1078" t="str">
        <f>総表!C50</f>
        <v>課税事業者</v>
      </c>
      <c r="G2" s="1079"/>
      <c r="H2" s="1079"/>
      <c r="I2" s="1080"/>
      <c r="J2" s="267"/>
      <c r="K2" s="268"/>
      <c r="L2" s="269"/>
      <c r="M2" s="269"/>
      <c r="N2" s="49"/>
      <c r="O2" s="49"/>
      <c r="P2" s="49"/>
    </row>
    <row r="3" spans="1:42" ht="12.75" customHeight="1" thickBot="1"/>
    <row r="4" spans="1:42" ht="33" customHeight="1">
      <c r="A4" s="4"/>
      <c r="B4" s="4"/>
      <c r="C4" s="242" t="s">
        <v>611</v>
      </c>
      <c r="D4" s="243"/>
      <c r="E4" s="243"/>
      <c r="F4" s="244"/>
      <c r="G4" s="245">
        <f>G5+G13</f>
        <v>0</v>
      </c>
      <c r="H4" s="40" t="s">
        <v>644</v>
      </c>
      <c r="I4" s="6"/>
      <c r="J4" s="137"/>
      <c r="K4" s="7"/>
      <c r="Q4"/>
    </row>
    <row r="5" spans="1:42" ht="19.5" customHeight="1">
      <c r="A5" s="4"/>
      <c r="B5" s="4"/>
      <c r="C5" s="246"/>
      <c r="D5" s="247" t="s">
        <v>139</v>
      </c>
      <c r="E5" s="248"/>
      <c r="F5" s="249"/>
      <c r="G5" s="250">
        <f>SUM(G6:G12)</f>
        <v>0</v>
      </c>
      <c r="H5" s="261">
        <f>SUM(H6:H8)</f>
        <v>0</v>
      </c>
      <c r="I5" s="9"/>
      <c r="J5" s="137"/>
      <c r="K5" s="7"/>
      <c r="Q5"/>
    </row>
    <row r="6" spans="1:42" ht="24">
      <c r="A6" s="4"/>
      <c r="B6" s="4"/>
      <c r="C6" s="246"/>
      <c r="D6" s="251"/>
      <c r="E6" s="1081" t="s">
        <v>64</v>
      </c>
      <c r="F6" s="1082"/>
      <c r="G6" s="252">
        <f>L19</f>
        <v>0</v>
      </c>
      <c r="H6" s="262">
        <f>N19</f>
        <v>0</v>
      </c>
      <c r="I6" s="9"/>
      <c r="J6" s="137"/>
      <c r="K6" s="7"/>
      <c r="Q6"/>
    </row>
    <row r="7" spans="1:42" ht="24">
      <c r="A7" s="4"/>
      <c r="B7" s="4"/>
      <c r="C7" s="246"/>
      <c r="D7" s="251"/>
      <c r="E7" s="1083" t="s">
        <v>75</v>
      </c>
      <c r="F7" s="1084"/>
      <c r="G7" s="252">
        <f>L30</f>
        <v>0</v>
      </c>
      <c r="H7" s="262">
        <f>N30</f>
        <v>0</v>
      </c>
      <c r="I7" s="9"/>
      <c r="J7" s="137"/>
      <c r="K7" s="7"/>
      <c r="Q7"/>
    </row>
    <row r="8" spans="1:42" ht="24">
      <c r="A8" s="4"/>
      <c r="B8" s="4"/>
      <c r="C8" s="246"/>
      <c r="D8" s="1090"/>
      <c r="E8" s="1085" t="s">
        <v>79</v>
      </c>
      <c r="F8" s="1086"/>
      <c r="G8" s="253">
        <f>L33</f>
        <v>0</v>
      </c>
      <c r="H8" s="263">
        <f>N33</f>
        <v>0</v>
      </c>
      <c r="I8" s="9"/>
      <c r="J8" s="137"/>
      <c r="K8" s="7"/>
      <c r="Q8"/>
    </row>
    <row r="9" spans="1:42" ht="24">
      <c r="A9" s="4"/>
      <c r="B9" s="4"/>
      <c r="C9" s="246"/>
      <c r="D9" s="1090"/>
      <c r="E9" s="254" t="s">
        <v>395</v>
      </c>
      <c r="F9" s="255"/>
      <c r="G9" s="256"/>
      <c r="H9" s="264">
        <f>IF($F$2="免税事業者及び簡易課税事業者","",ROUNDDOWN((H5-O18)*10/110,0))</f>
        <v>0</v>
      </c>
      <c r="I9" s="9"/>
      <c r="J9" s="137"/>
      <c r="K9" s="7"/>
      <c r="Q9"/>
    </row>
    <row r="10" spans="1:42" ht="24.75" thickBot="1">
      <c r="A10" s="4"/>
      <c r="B10" s="4"/>
      <c r="C10" s="246"/>
      <c r="D10" s="1090"/>
      <c r="E10" s="444" t="s">
        <v>396</v>
      </c>
      <c r="F10" s="255"/>
      <c r="G10" s="257"/>
      <c r="H10" s="265">
        <f>IF(F2="免税事業者及び簡易課税事業者",H5,(H5-H9))</f>
        <v>0</v>
      </c>
      <c r="I10" s="56" t="str">
        <f>IF(総表!D40&gt;H10,"←交付を受けようとする助成金の金額未満です。","")</f>
        <v/>
      </c>
      <c r="J10" s="138"/>
      <c r="K10" s="55"/>
      <c r="L10" s="55"/>
      <c r="Q10"/>
    </row>
    <row r="11" spans="1:42" ht="24">
      <c r="A11" s="4"/>
      <c r="B11" s="4"/>
      <c r="C11" s="246"/>
      <c r="D11" s="1090"/>
      <c r="E11" s="383" t="s">
        <v>140</v>
      </c>
      <c r="F11" s="384"/>
      <c r="G11" s="258">
        <f>L82</f>
        <v>0</v>
      </c>
      <c r="H11" s="162"/>
      <c r="I11" s="9"/>
      <c r="J11" s="137"/>
      <c r="K11" s="7"/>
      <c r="P11" s="649"/>
      <c r="Q11"/>
    </row>
    <row r="12" spans="1:42" ht="24">
      <c r="A12" s="4"/>
      <c r="B12" s="4"/>
      <c r="C12" s="246"/>
      <c r="D12" s="1091"/>
      <c r="E12" s="381" t="s">
        <v>57</v>
      </c>
      <c r="F12" s="382"/>
      <c r="G12" s="259">
        <f>L90</f>
        <v>0</v>
      </c>
      <c r="H12" s="163"/>
      <c r="I12" s="9"/>
      <c r="J12" s="137"/>
      <c r="K12" s="7"/>
      <c r="P12" s="649"/>
      <c r="Q12"/>
    </row>
    <row r="13" spans="1:42" ht="24.75" thickBot="1">
      <c r="A13" s="4"/>
      <c r="B13" s="4"/>
      <c r="C13" s="260"/>
      <c r="D13" s="1094" t="s">
        <v>547</v>
      </c>
      <c r="E13" s="1095"/>
      <c r="F13" s="1095"/>
      <c r="G13" s="541">
        <f>L97</f>
        <v>0</v>
      </c>
      <c r="H13" s="164"/>
      <c r="I13" s="9"/>
      <c r="J13" s="137"/>
      <c r="K13" s="7"/>
      <c r="P13" s="165"/>
      <c r="Q13"/>
    </row>
    <row r="14" spans="1:42" ht="23.45" customHeight="1" thickBot="1">
      <c r="A14" s="4"/>
      <c r="B14" s="21"/>
      <c r="C14" s="22"/>
      <c r="D14" s="22"/>
      <c r="E14" s="22"/>
      <c r="F14" s="23"/>
      <c r="G14" s="23"/>
      <c r="H14" s="23"/>
      <c r="I14" s="24"/>
      <c r="J14" s="24"/>
      <c r="K14"/>
      <c r="L14" s="36"/>
      <c r="M14"/>
      <c r="N14"/>
      <c r="O14"/>
      <c r="Q14" s="489" t="s">
        <v>473</v>
      </c>
    </row>
    <row r="15" spans="1:42" ht="108" customHeight="1" thickBot="1">
      <c r="B15" s="1047" t="s">
        <v>37</v>
      </c>
      <c r="C15" s="1048"/>
      <c r="D15" s="523" t="s">
        <v>38</v>
      </c>
      <c r="E15" s="524" t="s">
        <v>39</v>
      </c>
      <c r="F15" s="524" t="s">
        <v>40</v>
      </c>
      <c r="G15" s="524" t="s">
        <v>497</v>
      </c>
      <c r="H15" s="573" t="s">
        <v>496</v>
      </c>
      <c r="I15" s="525" t="s">
        <v>490</v>
      </c>
      <c r="J15" s="526" t="s">
        <v>646</v>
      </c>
      <c r="K15" s="527" t="s">
        <v>326</v>
      </c>
      <c r="L15" s="528" t="s">
        <v>606</v>
      </c>
      <c r="M15" s="1092" t="s">
        <v>619</v>
      </c>
      <c r="N15" s="513" t="s">
        <v>642</v>
      </c>
      <c r="O15" s="666" t="s">
        <v>326</v>
      </c>
      <c r="P15"/>
      <c r="Q15" s="469" t="s">
        <v>474</v>
      </c>
      <c r="S15" s="37" t="s">
        <v>64</v>
      </c>
      <c r="T15" s="37" t="s">
        <v>75</v>
      </c>
      <c r="U15" s="37" t="s">
        <v>137</v>
      </c>
      <c r="V15" s="37" t="s">
        <v>58</v>
      </c>
      <c r="W15" s="37" t="s">
        <v>65</v>
      </c>
      <c r="X15" s="37" t="s">
        <v>70</v>
      </c>
      <c r="Y15" s="37" t="s">
        <v>76</v>
      </c>
      <c r="Z15" s="37" t="s">
        <v>136</v>
      </c>
      <c r="AA15" s="37" t="s">
        <v>80</v>
      </c>
      <c r="AB15" s="37" t="s">
        <v>83</v>
      </c>
      <c r="AC15" s="37" t="s">
        <v>87</v>
      </c>
      <c r="AD15" s="37" t="s">
        <v>138</v>
      </c>
      <c r="AE15" s="37" t="s">
        <v>93</v>
      </c>
      <c r="AF15" s="37" t="s">
        <v>97</v>
      </c>
      <c r="AG15" s="37" t="s">
        <v>102</v>
      </c>
      <c r="AH15" s="37" t="s">
        <v>108</v>
      </c>
      <c r="AI15" s="11" t="s">
        <v>116</v>
      </c>
      <c r="AJ15" s="11" t="s">
        <v>121</v>
      </c>
      <c r="AK15" s="11" t="s">
        <v>125</v>
      </c>
      <c r="AL15" s="38" t="s">
        <v>128</v>
      </c>
      <c r="AM15" s="38" t="s">
        <v>129</v>
      </c>
      <c r="AN15" s="38" t="s">
        <v>130</v>
      </c>
      <c r="AO15" t="s">
        <v>131</v>
      </c>
      <c r="AP15" t="s">
        <v>60</v>
      </c>
    </row>
    <row r="16" spans="1:42" ht="34.5" customHeight="1" thickBot="1">
      <c r="B16" s="25" t="s">
        <v>141</v>
      </c>
      <c r="C16" s="26"/>
      <c r="D16" s="27"/>
      <c r="E16" s="27"/>
      <c r="F16" s="27"/>
      <c r="G16" s="27"/>
      <c r="H16" s="27"/>
      <c r="I16" s="28"/>
      <c r="J16" s="28"/>
      <c r="K16" s="28"/>
      <c r="L16" s="29">
        <f>SUM(L17,L97)</f>
        <v>0</v>
      </c>
      <c r="M16" s="1093"/>
      <c r="N16" s="161" t="s">
        <v>605</v>
      </c>
      <c r="O16" s="668" t="s">
        <v>605</v>
      </c>
      <c r="P16" s="50"/>
      <c r="Q16" s="907" t="s">
        <v>643</v>
      </c>
      <c r="S16" t="s">
        <v>65</v>
      </c>
      <c r="T16" t="s">
        <v>76</v>
      </c>
      <c r="U16" t="s">
        <v>80</v>
      </c>
      <c r="V16" t="s">
        <v>131</v>
      </c>
      <c r="W16" s="19" t="s">
        <v>66</v>
      </c>
      <c r="X16" s="19" t="s">
        <v>72</v>
      </c>
      <c r="Y16" s="19" t="s">
        <v>77</v>
      </c>
      <c r="Z16" s="19" t="s">
        <v>77</v>
      </c>
      <c r="AA16" s="19" t="s">
        <v>81</v>
      </c>
      <c r="AB16" s="39" t="s">
        <v>84</v>
      </c>
      <c r="AC16" s="39" t="s">
        <v>88</v>
      </c>
      <c r="AD16" s="39" t="s">
        <v>72</v>
      </c>
      <c r="AE16" s="39" t="s">
        <v>72</v>
      </c>
      <c r="AF16" s="39" t="s">
        <v>98</v>
      </c>
      <c r="AG16" s="39" t="s">
        <v>103</v>
      </c>
      <c r="AH16" s="39" t="s">
        <v>109</v>
      </c>
      <c r="AI16" s="39" t="s">
        <v>115</v>
      </c>
      <c r="AJ16" s="39" t="s">
        <v>122</v>
      </c>
      <c r="AK16" s="39" t="s">
        <v>126</v>
      </c>
      <c r="AL16" s="11"/>
      <c r="AM16" s="11"/>
      <c r="AN16" s="11"/>
      <c r="AO16" s="39" t="s">
        <v>132</v>
      </c>
      <c r="AP16" s="39" t="s">
        <v>134</v>
      </c>
    </row>
    <row r="17" spans="1:42" ht="39.950000000000003" customHeight="1" thickBot="1">
      <c r="B17" s="30"/>
      <c r="C17" s="31" t="s">
        <v>59</v>
      </c>
      <c r="D17" s="32"/>
      <c r="E17" s="32"/>
      <c r="F17" s="32"/>
      <c r="G17" s="32"/>
      <c r="H17" s="32"/>
      <c r="I17" s="32"/>
      <c r="J17" s="32"/>
      <c r="K17" s="32"/>
      <c r="L17" s="139">
        <f>SUM(L19,L30,L33,L82,L90)</f>
        <v>0</v>
      </c>
      <c r="M17" s="48">
        <f>SUM(M19:M80)</f>
        <v>0</v>
      </c>
      <c r="N17" s="139">
        <f>SUM(N19,N33,N30)</f>
        <v>0</v>
      </c>
      <c r="O17" s="667">
        <f>SUM(O19:O80)</f>
        <v>0</v>
      </c>
      <c r="P17" s="50"/>
      <c r="Q17" s="907"/>
      <c r="S17" t="s">
        <v>71</v>
      </c>
      <c r="T17" t="s">
        <v>78</v>
      </c>
      <c r="U17" t="s">
        <v>83</v>
      </c>
      <c r="V17" t="s">
        <v>60</v>
      </c>
      <c r="W17" s="19" t="s">
        <v>67</v>
      </c>
      <c r="X17" s="19" t="s">
        <v>73</v>
      </c>
      <c r="AA17" s="19" t="s">
        <v>82</v>
      </c>
      <c r="AB17" s="39" t="s">
        <v>85</v>
      </c>
      <c r="AC17" s="39" t="s">
        <v>89</v>
      </c>
      <c r="AD17" s="39" t="s">
        <v>73</v>
      </c>
      <c r="AE17" s="39" t="s">
        <v>73</v>
      </c>
      <c r="AF17" s="39" t="s">
        <v>99</v>
      </c>
      <c r="AG17" s="39" t="s">
        <v>104</v>
      </c>
      <c r="AH17" s="39" t="s">
        <v>110</v>
      </c>
      <c r="AI17" s="39" t="s">
        <v>117</v>
      </c>
      <c r="AJ17" s="39" t="s">
        <v>123</v>
      </c>
      <c r="AK17" s="39" t="s">
        <v>127</v>
      </c>
      <c r="AL17" s="11"/>
      <c r="AM17" s="11"/>
      <c r="AN17" s="11"/>
      <c r="AO17" s="39" t="s">
        <v>133</v>
      </c>
      <c r="AP17" s="39" t="s">
        <v>135</v>
      </c>
    </row>
    <row r="18" spans="1:42" ht="30" customHeight="1">
      <c r="B18" s="30"/>
      <c r="C18" s="33"/>
      <c r="D18" s="241" t="s">
        <v>64</v>
      </c>
      <c r="E18" s="34"/>
      <c r="F18" s="522"/>
      <c r="G18" s="522"/>
      <c r="H18" s="522"/>
      <c r="I18" s="34"/>
      <c r="J18" s="34"/>
      <c r="K18" s="34"/>
      <c r="L18" s="140"/>
      <c r="M18" s="47"/>
      <c r="N18" s="141"/>
      <c r="O18" s="663"/>
      <c r="P18" s="51"/>
      <c r="Q18" s="907"/>
      <c r="U18" t="s">
        <v>87</v>
      </c>
      <c r="W18" s="19" t="s">
        <v>68</v>
      </c>
      <c r="X18" s="19" t="s">
        <v>61</v>
      </c>
      <c r="AA18" s="19"/>
      <c r="AB18" s="39" t="s">
        <v>86</v>
      </c>
      <c r="AC18" s="39" t="s">
        <v>86</v>
      </c>
      <c r="AD18" s="39" t="s">
        <v>74</v>
      </c>
      <c r="AE18" s="39" t="s">
        <v>74</v>
      </c>
      <c r="AF18" s="39" t="s">
        <v>100</v>
      </c>
      <c r="AG18" s="39" t="s">
        <v>105</v>
      </c>
      <c r="AH18" s="39" t="s">
        <v>111</v>
      </c>
      <c r="AI18" s="39" t="s">
        <v>118</v>
      </c>
      <c r="AJ18" s="39" t="s">
        <v>124</v>
      </c>
      <c r="AK18" s="470" t="s">
        <v>699</v>
      </c>
      <c r="AL18" s="11"/>
      <c r="AM18" s="11"/>
      <c r="AN18" s="11"/>
      <c r="AO18" s="39"/>
      <c r="AP18" s="39"/>
    </row>
    <row r="19" spans="1:42" ht="27.75" customHeight="1">
      <c r="A19">
        <v>1</v>
      </c>
      <c r="B19" s="30"/>
      <c r="C19" s="33"/>
      <c r="D19" s="386" t="s">
        <v>378</v>
      </c>
      <c r="E19" s="226"/>
      <c r="F19" s="518"/>
      <c r="G19" s="545"/>
      <c r="H19" s="521"/>
      <c r="I19" s="227"/>
      <c r="J19" s="650"/>
      <c r="K19" s="228"/>
      <c r="L19" s="1059">
        <f>SUM(I19:I28)</f>
        <v>0</v>
      </c>
      <c r="M19" s="655">
        <f>J19</f>
        <v>0</v>
      </c>
      <c r="N19" s="1061">
        <f>SUM(M19:M28)</f>
        <v>0</v>
      </c>
      <c r="O19" s="664" t="str">
        <f>IF(K19="○",IF(K19="○",J19,""),"")</f>
        <v/>
      </c>
      <c r="P19" s="52"/>
      <c r="Q19" s="907"/>
      <c r="U19" t="s">
        <v>90</v>
      </c>
      <c r="W19" s="19" t="s">
        <v>69</v>
      </c>
      <c r="X19" s="19" t="s">
        <v>62</v>
      </c>
      <c r="AB19" s="39"/>
      <c r="AC19" s="39"/>
      <c r="AD19" s="39" t="s">
        <v>62</v>
      </c>
      <c r="AE19" s="39" t="s">
        <v>62</v>
      </c>
      <c r="AF19" s="39" t="s">
        <v>101</v>
      </c>
      <c r="AG19" s="39" t="s">
        <v>106</v>
      </c>
      <c r="AH19" s="39" t="s">
        <v>112</v>
      </c>
      <c r="AI19" s="39" t="s">
        <v>119</v>
      </c>
      <c r="AJ19" s="39"/>
      <c r="AK19" s="470"/>
      <c r="AL19" s="11"/>
      <c r="AM19" s="11"/>
      <c r="AN19" s="11"/>
      <c r="AO19" s="11"/>
      <c r="AP19" s="11"/>
    </row>
    <row r="20" spans="1:42" ht="27.95" customHeight="1">
      <c r="A20">
        <v>2</v>
      </c>
      <c r="B20" s="30"/>
      <c r="C20" s="33"/>
      <c r="D20" s="387" t="str">
        <f t="shared" ref="D20:D28" si="0">IF(E20="","",".")</f>
        <v/>
      </c>
      <c r="E20" s="229"/>
      <c r="F20" s="519"/>
      <c r="G20" s="546"/>
      <c r="H20" s="543"/>
      <c r="I20" s="230"/>
      <c r="J20" s="230"/>
      <c r="K20" s="231"/>
      <c r="L20" s="1060"/>
      <c r="M20" s="656">
        <f t="shared" ref="M20:M28" si="1">J20</f>
        <v>0</v>
      </c>
      <c r="N20" s="1062"/>
      <c r="O20" s="664" t="str">
        <f t="shared" ref="O20:O28" si="2">IF(K20="○",IF(K20="○",J20,""),"")</f>
        <v/>
      </c>
      <c r="P20" s="53"/>
      <c r="Q20" s="907"/>
      <c r="U20" t="s">
        <v>93</v>
      </c>
      <c r="W20" s="19"/>
      <c r="X20" s="19"/>
      <c r="AD20" s="39" t="s">
        <v>91</v>
      </c>
      <c r="AE20" s="39" t="s">
        <v>94</v>
      </c>
      <c r="AF20" s="39"/>
      <c r="AG20" s="39" t="s">
        <v>107</v>
      </c>
      <c r="AH20" s="39" t="s">
        <v>113</v>
      </c>
      <c r="AI20" s="39" t="s">
        <v>120</v>
      </c>
      <c r="AJ20" s="11"/>
      <c r="AK20" s="39"/>
      <c r="AL20" s="11"/>
      <c r="AM20" s="11"/>
      <c r="AN20" s="11"/>
      <c r="AO20" s="11"/>
      <c r="AP20" s="11"/>
    </row>
    <row r="21" spans="1:42" ht="27.95" customHeight="1">
      <c r="A21">
        <v>3</v>
      </c>
      <c r="B21" s="30"/>
      <c r="C21" s="33"/>
      <c r="D21" s="387" t="str">
        <f t="shared" si="0"/>
        <v/>
      </c>
      <c r="E21" s="229"/>
      <c r="F21" s="519"/>
      <c r="G21" s="546"/>
      <c r="H21" s="543"/>
      <c r="I21" s="230"/>
      <c r="J21" s="230"/>
      <c r="K21" s="231"/>
      <c r="L21" s="1060"/>
      <c r="M21" s="656">
        <f t="shared" si="1"/>
        <v>0</v>
      </c>
      <c r="N21" s="1062"/>
      <c r="O21" s="664" t="str">
        <f t="shared" si="2"/>
        <v/>
      </c>
      <c r="P21" s="53"/>
      <c r="Q21" s="907"/>
      <c r="U21" t="s">
        <v>97</v>
      </c>
      <c r="AD21" s="39" t="s">
        <v>92</v>
      </c>
      <c r="AE21" s="39" t="s">
        <v>95</v>
      </c>
      <c r="AG21" s="39"/>
      <c r="AH21" s="39" t="s">
        <v>114</v>
      </c>
      <c r="AI21" s="39"/>
      <c r="AJ21" s="11"/>
      <c r="AK21" s="11"/>
      <c r="AL21" s="11"/>
      <c r="AM21" s="11"/>
      <c r="AN21" s="11"/>
      <c r="AO21" s="11"/>
      <c r="AP21" s="11"/>
    </row>
    <row r="22" spans="1:42" ht="27.95" customHeight="1">
      <c r="A22">
        <v>4</v>
      </c>
      <c r="B22" s="30"/>
      <c r="C22" s="33"/>
      <c r="D22" s="387" t="str">
        <f t="shared" si="0"/>
        <v/>
      </c>
      <c r="E22" s="229"/>
      <c r="F22" s="519"/>
      <c r="G22" s="546"/>
      <c r="H22" s="543"/>
      <c r="I22" s="230"/>
      <c r="J22" s="230"/>
      <c r="K22" s="231"/>
      <c r="L22" s="1060"/>
      <c r="M22" s="656">
        <f t="shared" si="1"/>
        <v>0</v>
      </c>
      <c r="N22" s="1062"/>
      <c r="O22" s="664" t="str">
        <f t="shared" si="2"/>
        <v/>
      </c>
      <c r="P22" s="53"/>
      <c r="Q22" s="907"/>
      <c r="U22" t="s">
        <v>102</v>
      </c>
      <c r="AD22" s="39"/>
      <c r="AE22" s="39" t="s">
        <v>92</v>
      </c>
      <c r="AH22" s="39" t="s">
        <v>115</v>
      </c>
      <c r="AI22" s="11"/>
      <c r="AJ22" s="11"/>
      <c r="AK22" s="11"/>
      <c r="AL22" s="11"/>
      <c r="AM22" s="11"/>
      <c r="AN22" s="11"/>
      <c r="AO22" s="11"/>
      <c r="AP22" s="11"/>
    </row>
    <row r="23" spans="1:42" ht="27.95" customHeight="1">
      <c r="A23">
        <v>5</v>
      </c>
      <c r="B23" s="30"/>
      <c r="C23" s="33"/>
      <c r="D23" s="387" t="str">
        <f t="shared" si="0"/>
        <v/>
      </c>
      <c r="E23" s="229"/>
      <c r="F23" s="519"/>
      <c r="G23" s="546"/>
      <c r="H23" s="543"/>
      <c r="I23" s="230"/>
      <c r="J23" s="230"/>
      <c r="K23" s="231"/>
      <c r="L23" s="1060"/>
      <c r="M23" s="656">
        <f t="shared" si="1"/>
        <v>0</v>
      </c>
      <c r="N23" s="1062"/>
      <c r="O23" s="664" t="str">
        <f t="shared" si="2"/>
        <v/>
      </c>
      <c r="P23" s="53"/>
      <c r="Q23" s="907"/>
      <c r="U23" t="s">
        <v>108</v>
      </c>
      <c r="AE23" s="39" t="s">
        <v>96</v>
      </c>
      <c r="AH23" s="39"/>
      <c r="AI23" s="11"/>
      <c r="AJ23" s="11"/>
      <c r="AK23" s="11"/>
      <c r="AL23" s="11"/>
      <c r="AM23" s="11"/>
      <c r="AN23" s="11"/>
      <c r="AO23" s="11"/>
      <c r="AP23" s="11"/>
    </row>
    <row r="24" spans="1:42" ht="27.95" customHeight="1">
      <c r="A24">
        <v>6</v>
      </c>
      <c r="B24" s="30"/>
      <c r="C24" s="33"/>
      <c r="D24" s="387" t="str">
        <f t="shared" si="0"/>
        <v/>
      </c>
      <c r="E24" s="229"/>
      <c r="F24" s="519"/>
      <c r="G24" s="546"/>
      <c r="H24" s="543"/>
      <c r="I24" s="230"/>
      <c r="J24" s="230"/>
      <c r="K24" s="231"/>
      <c r="L24" s="1060"/>
      <c r="M24" s="656">
        <f t="shared" si="1"/>
        <v>0</v>
      </c>
      <c r="N24" s="1062"/>
      <c r="O24" s="664" t="str">
        <f t="shared" si="2"/>
        <v/>
      </c>
      <c r="P24" s="53"/>
      <c r="Q24" s="907"/>
      <c r="U24" t="s">
        <v>116</v>
      </c>
      <c r="AE24" s="39"/>
      <c r="AI24" s="11"/>
      <c r="AJ24" s="11"/>
      <c r="AK24" s="11"/>
      <c r="AL24" s="11"/>
      <c r="AM24" s="11"/>
      <c r="AN24" s="11"/>
      <c r="AO24" s="11"/>
      <c r="AP24" s="11"/>
    </row>
    <row r="25" spans="1:42" ht="27.95" customHeight="1">
      <c r="A25">
        <v>7</v>
      </c>
      <c r="B25" s="30"/>
      <c r="C25" s="33"/>
      <c r="D25" s="387" t="str">
        <f t="shared" si="0"/>
        <v/>
      </c>
      <c r="E25" s="229"/>
      <c r="F25" s="519"/>
      <c r="G25" s="546"/>
      <c r="H25" s="543"/>
      <c r="I25" s="230"/>
      <c r="J25" s="230"/>
      <c r="K25" s="231"/>
      <c r="L25" s="1060"/>
      <c r="M25" s="656">
        <f t="shared" si="1"/>
        <v>0</v>
      </c>
      <c r="N25" s="1062"/>
      <c r="O25" s="664" t="str">
        <f t="shared" si="2"/>
        <v/>
      </c>
      <c r="P25" s="53"/>
      <c r="Q25" s="907"/>
      <c r="U25" t="s">
        <v>121</v>
      </c>
      <c r="AI25" s="11"/>
      <c r="AJ25" s="11"/>
      <c r="AK25" s="11"/>
      <c r="AL25" s="11"/>
      <c r="AM25" s="11"/>
      <c r="AN25" s="11"/>
      <c r="AO25" s="11"/>
      <c r="AP25" s="11"/>
    </row>
    <row r="26" spans="1:42" ht="27.95" customHeight="1">
      <c r="A26">
        <v>8</v>
      </c>
      <c r="B26" s="30"/>
      <c r="C26" s="33"/>
      <c r="D26" s="387" t="str">
        <f t="shared" si="0"/>
        <v/>
      </c>
      <c r="E26" s="229"/>
      <c r="F26" s="519"/>
      <c r="G26" s="546"/>
      <c r="H26" s="543"/>
      <c r="I26" s="230"/>
      <c r="J26" s="230"/>
      <c r="K26" s="231"/>
      <c r="L26" s="1060"/>
      <c r="M26" s="656">
        <f t="shared" si="1"/>
        <v>0</v>
      </c>
      <c r="N26" s="1062"/>
      <c r="O26" s="664" t="str">
        <f t="shared" si="2"/>
        <v/>
      </c>
      <c r="P26" s="53"/>
      <c r="Q26" s="907"/>
      <c r="U26" t="s">
        <v>125</v>
      </c>
      <c r="AI26" s="11"/>
      <c r="AJ26" s="11"/>
      <c r="AK26" s="11"/>
      <c r="AL26" s="11"/>
      <c r="AM26" s="11"/>
      <c r="AN26" s="11"/>
      <c r="AO26" s="11"/>
      <c r="AP26" s="11"/>
    </row>
    <row r="27" spans="1:42" ht="27.95" customHeight="1">
      <c r="A27">
        <v>9</v>
      </c>
      <c r="B27" s="30"/>
      <c r="C27" s="33"/>
      <c r="D27" s="387" t="str">
        <f t="shared" si="0"/>
        <v/>
      </c>
      <c r="E27" s="229"/>
      <c r="F27" s="519"/>
      <c r="G27" s="546"/>
      <c r="H27" s="543"/>
      <c r="I27" s="230"/>
      <c r="J27" s="230"/>
      <c r="K27" s="231"/>
      <c r="L27" s="1060"/>
      <c r="M27" s="656">
        <f t="shared" si="1"/>
        <v>0</v>
      </c>
      <c r="N27" s="1062"/>
      <c r="O27" s="664" t="str">
        <f t="shared" si="2"/>
        <v/>
      </c>
      <c r="P27" s="53"/>
      <c r="Q27" s="907"/>
      <c r="U27" t="s">
        <v>696</v>
      </c>
      <c r="AI27" s="11"/>
      <c r="AJ27" s="11"/>
      <c r="AK27" s="11"/>
      <c r="AL27" s="11"/>
      <c r="AM27" s="11"/>
      <c r="AN27" s="11"/>
      <c r="AO27" s="11"/>
      <c r="AP27" s="11"/>
    </row>
    <row r="28" spans="1:42" ht="27.95" customHeight="1">
      <c r="A28">
        <v>10</v>
      </c>
      <c r="B28" s="30"/>
      <c r="C28" s="33"/>
      <c r="D28" s="387" t="str">
        <f t="shared" si="0"/>
        <v/>
      </c>
      <c r="E28" s="232"/>
      <c r="F28" s="520"/>
      <c r="G28" s="547"/>
      <c r="H28" s="544"/>
      <c r="I28" s="230"/>
      <c r="J28" s="652"/>
      <c r="K28" s="233"/>
      <c r="L28" s="1064"/>
      <c r="M28" s="657">
        <f t="shared" si="1"/>
        <v>0</v>
      </c>
      <c r="N28" s="1063"/>
      <c r="O28" s="664" t="str">
        <f t="shared" si="2"/>
        <v/>
      </c>
      <c r="P28" s="53"/>
      <c r="Q28" s="907"/>
      <c r="U28" t="s">
        <v>129</v>
      </c>
      <c r="AI28" s="11"/>
      <c r="AJ28" s="11"/>
      <c r="AK28" s="11"/>
      <c r="AL28" s="11"/>
      <c r="AM28" s="11"/>
      <c r="AN28" s="11"/>
      <c r="AO28" s="11"/>
      <c r="AP28" s="11"/>
    </row>
    <row r="29" spans="1:42" ht="30" customHeight="1">
      <c r="B29" s="30"/>
      <c r="C29" s="33"/>
      <c r="D29" s="241" t="s">
        <v>75</v>
      </c>
      <c r="E29" s="234"/>
      <c r="F29" s="234"/>
      <c r="G29" s="234"/>
      <c r="H29" s="234"/>
      <c r="I29" s="234"/>
      <c r="J29" s="234"/>
      <c r="K29" s="234"/>
      <c r="L29" s="235"/>
      <c r="M29" s="236"/>
      <c r="N29" s="237"/>
      <c r="O29" s="665"/>
      <c r="P29" s="53"/>
      <c r="Q29" s="1076" t="s">
        <v>475</v>
      </c>
      <c r="U29" t="s">
        <v>130</v>
      </c>
      <c r="AI29" s="11"/>
      <c r="AJ29" s="11"/>
      <c r="AK29" s="11"/>
      <c r="AL29" s="11"/>
      <c r="AM29" s="11"/>
      <c r="AN29" s="11"/>
      <c r="AO29" s="11"/>
      <c r="AP29" s="11"/>
    </row>
    <row r="30" spans="1:42" ht="27.95" customHeight="1">
      <c r="A30">
        <v>11</v>
      </c>
      <c r="B30" s="30"/>
      <c r="C30" s="33"/>
      <c r="D30" s="386" t="s">
        <v>378</v>
      </c>
      <c r="E30" s="447" t="s">
        <v>76</v>
      </c>
      <c r="F30" s="1069" t="s">
        <v>77</v>
      </c>
      <c r="G30" s="1070"/>
      <c r="H30" s="1071"/>
      <c r="I30" s="563">
        <f>スタッフ費内訳!I54</f>
        <v>0</v>
      </c>
      <c r="J30" s="653">
        <f>スタッフ費内訳!J54</f>
        <v>0</v>
      </c>
      <c r="K30" s="228" t="s">
        <v>49</v>
      </c>
      <c r="L30" s="1059">
        <f>SUM(I30:I31)</f>
        <v>0</v>
      </c>
      <c r="M30" s="655">
        <f t="shared" ref="M30:M31" si="3">J30</f>
        <v>0</v>
      </c>
      <c r="N30" s="1061">
        <f>SUM(M30:M31)</f>
        <v>0</v>
      </c>
      <c r="O30" s="664" t="str">
        <f>IF(K30="○",IF(K30="○",J30,""),"")</f>
        <v/>
      </c>
      <c r="P30" s="52"/>
      <c r="Q30" s="1076"/>
      <c r="S30" s="7" t="s">
        <v>63</v>
      </c>
      <c r="AI30" s="11"/>
      <c r="AJ30" s="11"/>
      <c r="AK30" s="11"/>
      <c r="AL30" s="11"/>
      <c r="AM30" s="11"/>
      <c r="AN30" s="11"/>
      <c r="AO30" s="11"/>
      <c r="AP30" s="11"/>
    </row>
    <row r="31" spans="1:42" ht="27.95" customHeight="1">
      <c r="A31">
        <v>12</v>
      </c>
      <c r="B31" s="30"/>
      <c r="C31" s="33"/>
      <c r="D31" s="386" t="s">
        <v>378</v>
      </c>
      <c r="E31" s="229" t="s">
        <v>78</v>
      </c>
      <c r="F31" s="1052" t="s">
        <v>77</v>
      </c>
      <c r="G31" s="1053"/>
      <c r="H31" s="1054"/>
      <c r="I31" s="564">
        <f>キャスト費内訳!I43</f>
        <v>0</v>
      </c>
      <c r="J31" s="654">
        <f>キャスト費内訳!J43</f>
        <v>0</v>
      </c>
      <c r="K31" s="231" t="s">
        <v>49</v>
      </c>
      <c r="L31" s="1060"/>
      <c r="M31" s="657">
        <f t="shared" si="3"/>
        <v>0</v>
      </c>
      <c r="N31" s="1062"/>
      <c r="O31" s="664" t="str">
        <f>IF(K31="○",IF(K31="○",J31,""),"")</f>
        <v/>
      </c>
      <c r="P31" s="53"/>
      <c r="Q31" s="469"/>
      <c r="AK31" s="11"/>
    </row>
    <row r="32" spans="1:42" ht="30" customHeight="1">
      <c r="B32" s="30"/>
      <c r="C32" s="35"/>
      <c r="D32" s="241" t="s">
        <v>79</v>
      </c>
      <c r="E32" s="234"/>
      <c r="F32" s="234"/>
      <c r="G32" s="234"/>
      <c r="H32" s="234"/>
      <c r="I32" s="234"/>
      <c r="J32" s="234"/>
      <c r="K32" s="234"/>
      <c r="L32" s="235"/>
      <c r="M32" s="236"/>
      <c r="N32" s="237"/>
      <c r="O32" s="665"/>
      <c r="P32" s="53"/>
      <c r="Q32" s="488"/>
    </row>
    <row r="33" spans="1:17" ht="27.95" customHeight="1">
      <c r="A33">
        <v>13</v>
      </c>
      <c r="B33" s="30"/>
      <c r="C33" s="33"/>
      <c r="D33" s="386" t="s">
        <v>378</v>
      </c>
      <c r="E33" s="226"/>
      <c r="F33" s="518"/>
      <c r="G33" s="545"/>
      <c r="H33" s="521"/>
      <c r="I33" s="227"/>
      <c r="J33" s="650"/>
      <c r="K33" s="228"/>
      <c r="L33" s="1059">
        <f>SUM(I33:I80)</f>
        <v>0</v>
      </c>
      <c r="M33" s="655">
        <f t="shared" ref="M33:M80" si="4">J33</f>
        <v>0</v>
      </c>
      <c r="N33" s="1061">
        <f>SUM(M33:M80)</f>
        <v>0</v>
      </c>
      <c r="O33" s="664" t="str">
        <f>IF(K33="○",IF(K33="○",J33,""),"")</f>
        <v/>
      </c>
      <c r="P33" s="52"/>
      <c r="Q33" s="488"/>
    </row>
    <row r="34" spans="1:17" ht="27.95" customHeight="1">
      <c r="A34">
        <v>14</v>
      </c>
      <c r="B34" s="30"/>
      <c r="C34" s="33"/>
      <c r="D34" s="387" t="str">
        <f>IF(E34="","",".")</f>
        <v/>
      </c>
      <c r="E34" s="229"/>
      <c r="F34" s="519"/>
      <c r="G34" s="546"/>
      <c r="H34" s="543"/>
      <c r="I34" s="230"/>
      <c r="J34" s="651"/>
      <c r="K34" s="231"/>
      <c r="L34" s="1060"/>
      <c r="M34" s="656">
        <f t="shared" si="4"/>
        <v>0</v>
      </c>
      <c r="N34" s="1062"/>
      <c r="O34" s="664" t="str">
        <f t="shared" ref="O34:O80" si="5">IF(K34="○",IF(K34="○",J34,""),"")</f>
        <v/>
      </c>
      <c r="P34" s="53"/>
      <c r="Q34" s="488"/>
    </row>
    <row r="35" spans="1:17" ht="27.95" customHeight="1">
      <c r="A35">
        <v>15</v>
      </c>
      <c r="B35" s="30"/>
      <c r="C35" s="33"/>
      <c r="D35" s="387" t="str">
        <f t="shared" ref="D35:D80" si="6">IF(E35="","",".")</f>
        <v/>
      </c>
      <c r="E35" s="229"/>
      <c r="F35" s="519"/>
      <c r="G35" s="546"/>
      <c r="H35" s="543"/>
      <c r="I35" s="230"/>
      <c r="J35" s="651"/>
      <c r="K35" s="231"/>
      <c r="L35" s="1060"/>
      <c r="M35" s="656">
        <f t="shared" si="4"/>
        <v>0</v>
      </c>
      <c r="N35" s="1062"/>
      <c r="O35" s="664" t="str">
        <f t="shared" si="5"/>
        <v/>
      </c>
      <c r="P35" s="53"/>
      <c r="Q35" s="488"/>
    </row>
    <row r="36" spans="1:17" ht="27.95" customHeight="1">
      <c r="A36">
        <v>16</v>
      </c>
      <c r="B36" s="30"/>
      <c r="C36" s="33"/>
      <c r="D36" s="387"/>
      <c r="E36" s="229"/>
      <c r="F36" s="519"/>
      <c r="G36" s="546"/>
      <c r="H36" s="543"/>
      <c r="I36" s="230"/>
      <c r="J36" s="651"/>
      <c r="K36" s="231"/>
      <c r="L36" s="1060"/>
      <c r="M36" s="656">
        <f t="shared" si="4"/>
        <v>0</v>
      </c>
      <c r="N36" s="1062"/>
      <c r="O36" s="664" t="str">
        <f t="shared" si="5"/>
        <v/>
      </c>
      <c r="P36" s="53"/>
      <c r="Q36" s="488"/>
    </row>
    <row r="37" spans="1:17" ht="27.95" customHeight="1">
      <c r="A37">
        <v>17</v>
      </c>
      <c r="B37" s="30"/>
      <c r="C37" s="33"/>
      <c r="D37" s="387" t="str">
        <f t="shared" si="6"/>
        <v/>
      </c>
      <c r="E37" s="229"/>
      <c r="F37" s="519"/>
      <c r="G37" s="546"/>
      <c r="H37" s="543"/>
      <c r="I37" s="230"/>
      <c r="J37" s="651"/>
      <c r="K37" s="231"/>
      <c r="L37" s="1060"/>
      <c r="M37" s="656">
        <f t="shared" si="4"/>
        <v>0</v>
      </c>
      <c r="N37" s="1062"/>
      <c r="O37" s="664" t="str">
        <f t="shared" si="5"/>
        <v/>
      </c>
      <c r="P37" s="53"/>
      <c r="Q37" s="488"/>
    </row>
    <row r="38" spans="1:17" ht="27.95" customHeight="1">
      <c r="A38">
        <v>18</v>
      </c>
      <c r="B38" s="30"/>
      <c r="C38" s="33"/>
      <c r="D38" s="387" t="str">
        <f t="shared" si="6"/>
        <v/>
      </c>
      <c r="E38" s="229"/>
      <c r="F38" s="519"/>
      <c r="G38" s="546"/>
      <c r="H38" s="543"/>
      <c r="I38" s="230"/>
      <c r="J38" s="651"/>
      <c r="K38" s="231"/>
      <c r="L38" s="1060"/>
      <c r="M38" s="656">
        <f t="shared" si="4"/>
        <v>0</v>
      </c>
      <c r="N38" s="1062"/>
      <c r="O38" s="664" t="str">
        <f t="shared" si="5"/>
        <v/>
      </c>
      <c r="P38" s="53"/>
      <c r="Q38" s="488"/>
    </row>
    <row r="39" spans="1:17" ht="27.95" customHeight="1">
      <c r="A39">
        <v>19</v>
      </c>
      <c r="B39" s="30"/>
      <c r="C39" s="33"/>
      <c r="D39" s="387" t="str">
        <f t="shared" si="6"/>
        <v/>
      </c>
      <c r="E39" s="229"/>
      <c r="F39" s="519"/>
      <c r="G39" s="546"/>
      <c r="H39" s="543"/>
      <c r="I39" s="230"/>
      <c r="J39" s="651"/>
      <c r="K39" s="231"/>
      <c r="L39" s="1060"/>
      <c r="M39" s="656">
        <f t="shared" si="4"/>
        <v>0</v>
      </c>
      <c r="N39" s="1062"/>
      <c r="O39" s="664" t="str">
        <f t="shared" si="5"/>
        <v/>
      </c>
      <c r="P39" s="53"/>
      <c r="Q39" s="488"/>
    </row>
    <row r="40" spans="1:17" ht="27.95" customHeight="1">
      <c r="A40">
        <v>20</v>
      </c>
      <c r="B40" s="30"/>
      <c r="C40" s="33"/>
      <c r="D40" s="387" t="str">
        <f t="shared" si="6"/>
        <v/>
      </c>
      <c r="E40" s="229"/>
      <c r="F40" s="519"/>
      <c r="G40" s="546"/>
      <c r="H40" s="543"/>
      <c r="I40" s="230"/>
      <c r="J40" s="651"/>
      <c r="K40" s="231"/>
      <c r="L40" s="1060"/>
      <c r="M40" s="656">
        <f t="shared" si="4"/>
        <v>0</v>
      </c>
      <c r="N40" s="1062"/>
      <c r="O40" s="664" t="str">
        <f t="shared" si="5"/>
        <v/>
      </c>
      <c r="P40" s="53"/>
      <c r="Q40" s="488"/>
    </row>
    <row r="41" spans="1:17" ht="27.95" customHeight="1">
      <c r="A41">
        <v>21</v>
      </c>
      <c r="B41" s="30"/>
      <c r="C41" s="33"/>
      <c r="D41" s="387" t="str">
        <f t="shared" si="6"/>
        <v/>
      </c>
      <c r="E41" s="229"/>
      <c r="F41" s="519"/>
      <c r="G41" s="546"/>
      <c r="H41" s="543"/>
      <c r="I41" s="230"/>
      <c r="J41" s="651"/>
      <c r="K41" s="231"/>
      <c r="L41" s="1060"/>
      <c r="M41" s="656">
        <f t="shared" si="4"/>
        <v>0</v>
      </c>
      <c r="N41" s="1062"/>
      <c r="O41" s="664" t="str">
        <f t="shared" si="5"/>
        <v/>
      </c>
      <c r="P41" s="53"/>
      <c r="Q41" s="488"/>
    </row>
    <row r="42" spans="1:17" ht="27.95" customHeight="1">
      <c r="A42">
        <v>22</v>
      </c>
      <c r="B42" s="30"/>
      <c r="C42" s="33"/>
      <c r="D42" s="387" t="str">
        <f t="shared" si="6"/>
        <v/>
      </c>
      <c r="E42" s="229"/>
      <c r="F42" s="519"/>
      <c r="G42" s="546"/>
      <c r="H42" s="543"/>
      <c r="I42" s="230"/>
      <c r="J42" s="651"/>
      <c r="K42" s="231"/>
      <c r="L42" s="1060"/>
      <c r="M42" s="656">
        <f t="shared" si="4"/>
        <v>0</v>
      </c>
      <c r="N42" s="1062"/>
      <c r="O42" s="664" t="str">
        <f t="shared" si="5"/>
        <v/>
      </c>
      <c r="P42" s="53"/>
      <c r="Q42" s="488"/>
    </row>
    <row r="43" spans="1:17" ht="27.95" customHeight="1">
      <c r="A43">
        <v>23</v>
      </c>
      <c r="B43" s="30"/>
      <c r="C43" s="33"/>
      <c r="D43" s="387" t="str">
        <f t="shared" si="6"/>
        <v/>
      </c>
      <c r="E43" s="229"/>
      <c r="F43" s="519"/>
      <c r="G43" s="546"/>
      <c r="H43" s="543"/>
      <c r="I43" s="230"/>
      <c r="J43" s="651"/>
      <c r="K43" s="231"/>
      <c r="L43" s="1060"/>
      <c r="M43" s="656">
        <f t="shared" si="4"/>
        <v>0</v>
      </c>
      <c r="N43" s="1062"/>
      <c r="O43" s="664" t="str">
        <f t="shared" si="5"/>
        <v/>
      </c>
      <c r="P43" s="53"/>
      <c r="Q43" s="488"/>
    </row>
    <row r="44" spans="1:17" ht="27.95" customHeight="1">
      <c r="A44">
        <v>24</v>
      </c>
      <c r="B44" s="30"/>
      <c r="C44" s="33"/>
      <c r="D44" s="387" t="str">
        <f t="shared" si="6"/>
        <v/>
      </c>
      <c r="E44" s="229"/>
      <c r="F44" s="519"/>
      <c r="G44" s="546"/>
      <c r="H44" s="543"/>
      <c r="I44" s="230"/>
      <c r="J44" s="651"/>
      <c r="K44" s="231"/>
      <c r="L44" s="1060"/>
      <c r="M44" s="656">
        <f t="shared" si="4"/>
        <v>0</v>
      </c>
      <c r="N44" s="1062"/>
      <c r="O44" s="664" t="str">
        <f t="shared" si="5"/>
        <v/>
      </c>
      <c r="P44" s="53"/>
      <c r="Q44" s="488"/>
    </row>
    <row r="45" spans="1:17" ht="27.95" customHeight="1">
      <c r="A45">
        <v>25</v>
      </c>
      <c r="B45" s="30"/>
      <c r="C45" s="33"/>
      <c r="D45" s="387" t="str">
        <f t="shared" si="6"/>
        <v/>
      </c>
      <c r="E45" s="229"/>
      <c r="F45" s="519"/>
      <c r="G45" s="546"/>
      <c r="H45" s="543"/>
      <c r="I45" s="230"/>
      <c r="J45" s="651"/>
      <c r="K45" s="231"/>
      <c r="L45" s="1060"/>
      <c r="M45" s="656">
        <f t="shared" si="4"/>
        <v>0</v>
      </c>
      <c r="N45" s="1062"/>
      <c r="O45" s="664" t="str">
        <f t="shared" si="5"/>
        <v/>
      </c>
      <c r="P45" s="53"/>
      <c r="Q45" s="488"/>
    </row>
    <row r="46" spans="1:17" ht="27.95" customHeight="1">
      <c r="A46">
        <v>26</v>
      </c>
      <c r="B46" s="30"/>
      <c r="C46" s="33"/>
      <c r="D46" s="387" t="str">
        <f t="shared" si="6"/>
        <v/>
      </c>
      <c r="E46" s="229"/>
      <c r="F46" s="519"/>
      <c r="G46" s="546"/>
      <c r="H46" s="543"/>
      <c r="I46" s="230"/>
      <c r="J46" s="651"/>
      <c r="K46" s="231"/>
      <c r="L46" s="1060"/>
      <c r="M46" s="656">
        <f t="shared" si="4"/>
        <v>0</v>
      </c>
      <c r="N46" s="1062"/>
      <c r="O46" s="664" t="str">
        <f t="shared" si="5"/>
        <v/>
      </c>
      <c r="P46" s="53"/>
      <c r="Q46" s="488"/>
    </row>
    <row r="47" spans="1:17" ht="27.95" customHeight="1">
      <c r="A47">
        <v>27</v>
      </c>
      <c r="B47" s="30"/>
      <c r="C47" s="33"/>
      <c r="D47" s="387" t="str">
        <f t="shared" si="6"/>
        <v/>
      </c>
      <c r="E47" s="229"/>
      <c r="F47" s="519"/>
      <c r="G47" s="546"/>
      <c r="H47" s="543"/>
      <c r="I47" s="230"/>
      <c r="J47" s="651"/>
      <c r="K47" s="231"/>
      <c r="L47" s="1060"/>
      <c r="M47" s="656">
        <f t="shared" si="4"/>
        <v>0</v>
      </c>
      <c r="N47" s="1062"/>
      <c r="O47" s="664" t="str">
        <f t="shared" si="5"/>
        <v/>
      </c>
      <c r="P47" s="53"/>
      <c r="Q47" s="488"/>
    </row>
    <row r="48" spans="1:17" ht="27.95" customHeight="1">
      <c r="A48">
        <v>28</v>
      </c>
      <c r="B48" s="30"/>
      <c r="C48" s="33"/>
      <c r="D48" s="387" t="str">
        <f t="shared" si="6"/>
        <v/>
      </c>
      <c r="E48" s="229"/>
      <c r="F48" s="519"/>
      <c r="G48" s="546"/>
      <c r="H48" s="543"/>
      <c r="I48" s="230"/>
      <c r="J48" s="651"/>
      <c r="K48" s="231"/>
      <c r="L48" s="1060"/>
      <c r="M48" s="656">
        <f t="shared" si="4"/>
        <v>0</v>
      </c>
      <c r="N48" s="1062"/>
      <c r="O48" s="664" t="str">
        <f t="shared" si="5"/>
        <v/>
      </c>
      <c r="P48" s="53"/>
      <c r="Q48" s="488"/>
    </row>
    <row r="49" spans="1:17" ht="27.95" customHeight="1">
      <c r="A49">
        <v>29</v>
      </c>
      <c r="B49" s="30"/>
      <c r="C49" s="33"/>
      <c r="D49" s="387" t="str">
        <f t="shared" si="6"/>
        <v/>
      </c>
      <c r="E49" s="229"/>
      <c r="F49" s="519"/>
      <c r="G49" s="546"/>
      <c r="H49" s="543"/>
      <c r="I49" s="230"/>
      <c r="J49" s="651"/>
      <c r="K49" s="231"/>
      <c r="L49" s="1060"/>
      <c r="M49" s="656">
        <f t="shared" si="4"/>
        <v>0</v>
      </c>
      <c r="N49" s="1062"/>
      <c r="O49" s="664" t="str">
        <f t="shared" si="5"/>
        <v/>
      </c>
      <c r="P49" s="53"/>
      <c r="Q49" s="488"/>
    </row>
    <row r="50" spans="1:17" ht="27.95" customHeight="1">
      <c r="A50">
        <v>30</v>
      </c>
      <c r="B50" s="30"/>
      <c r="C50" s="33"/>
      <c r="D50" s="387" t="str">
        <f t="shared" si="6"/>
        <v/>
      </c>
      <c r="E50" s="229"/>
      <c r="F50" s="519"/>
      <c r="G50" s="546"/>
      <c r="H50" s="543"/>
      <c r="I50" s="230"/>
      <c r="J50" s="651"/>
      <c r="K50" s="231"/>
      <c r="L50" s="1060"/>
      <c r="M50" s="656">
        <f t="shared" si="4"/>
        <v>0</v>
      </c>
      <c r="N50" s="1062"/>
      <c r="O50" s="664" t="str">
        <f t="shared" si="5"/>
        <v/>
      </c>
      <c r="P50" s="53"/>
      <c r="Q50" s="488"/>
    </row>
    <row r="51" spans="1:17" ht="27.95" customHeight="1">
      <c r="A51">
        <v>31</v>
      </c>
      <c r="B51" s="30"/>
      <c r="C51" s="33"/>
      <c r="D51" s="387" t="str">
        <f t="shared" si="6"/>
        <v/>
      </c>
      <c r="E51" s="229"/>
      <c r="F51" s="519"/>
      <c r="G51" s="546"/>
      <c r="H51" s="543"/>
      <c r="I51" s="230"/>
      <c r="J51" s="651"/>
      <c r="K51" s="231"/>
      <c r="L51" s="1060"/>
      <c r="M51" s="656">
        <f t="shared" si="4"/>
        <v>0</v>
      </c>
      <c r="N51" s="1062"/>
      <c r="O51" s="664" t="str">
        <f t="shared" si="5"/>
        <v/>
      </c>
      <c r="P51" s="53"/>
      <c r="Q51" s="488"/>
    </row>
    <row r="52" spans="1:17" ht="27.95" customHeight="1">
      <c r="A52">
        <v>32</v>
      </c>
      <c r="B52" s="30"/>
      <c r="C52" s="33"/>
      <c r="D52" s="387" t="str">
        <f t="shared" si="6"/>
        <v/>
      </c>
      <c r="E52" s="229"/>
      <c r="F52" s="519"/>
      <c r="G52" s="546"/>
      <c r="H52" s="543"/>
      <c r="I52" s="230"/>
      <c r="J52" s="651"/>
      <c r="K52" s="231"/>
      <c r="L52" s="1060"/>
      <c r="M52" s="656">
        <f t="shared" si="4"/>
        <v>0</v>
      </c>
      <c r="N52" s="1062"/>
      <c r="O52" s="664" t="str">
        <f t="shared" si="5"/>
        <v/>
      </c>
      <c r="P52" s="53"/>
      <c r="Q52" s="488"/>
    </row>
    <row r="53" spans="1:17" ht="27.95" customHeight="1">
      <c r="A53">
        <v>33</v>
      </c>
      <c r="B53" s="30"/>
      <c r="C53" s="33"/>
      <c r="D53" s="387" t="str">
        <f t="shared" si="6"/>
        <v/>
      </c>
      <c r="E53" s="229"/>
      <c r="F53" s="519"/>
      <c r="G53" s="546"/>
      <c r="H53" s="543"/>
      <c r="I53" s="230"/>
      <c r="J53" s="651"/>
      <c r="K53" s="231"/>
      <c r="L53" s="1060"/>
      <c r="M53" s="656">
        <f t="shared" si="4"/>
        <v>0</v>
      </c>
      <c r="N53" s="1062"/>
      <c r="O53" s="664" t="str">
        <f t="shared" si="5"/>
        <v/>
      </c>
      <c r="P53" s="53"/>
      <c r="Q53" s="488"/>
    </row>
    <row r="54" spans="1:17" ht="27.95" customHeight="1">
      <c r="A54">
        <v>34</v>
      </c>
      <c r="B54" s="30"/>
      <c r="C54" s="33"/>
      <c r="D54" s="387" t="str">
        <f t="shared" si="6"/>
        <v/>
      </c>
      <c r="E54" s="229"/>
      <c r="F54" s="519"/>
      <c r="G54" s="546"/>
      <c r="H54" s="543"/>
      <c r="I54" s="230"/>
      <c r="J54" s="651"/>
      <c r="K54" s="231"/>
      <c r="L54" s="1060"/>
      <c r="M54" s="656">
        <f t="shared" si="4"/>
        <v>0</v>
      </c>
      <c r="N54" s="1062"/>
      <c r="O54" s="664" t="str">
        <f t="shared" si="5"/>
        <v/>
      </c>
      <c r="P54" s="53"/>
      <c r="Q54" s="488"/>
    </row>
    <row r="55" spans="1:17" ht="27.95" customHeight="1">
      <c r="A55">
        <v>35</v>
      </c>
      <c r="B55" s="30"/>
      <c r="C55" s="33"/>
      <c r="D55" s="387" t="str">
        <f t="shared" si="6"/>
        <v/>
      </c>
      <c r="E55" s="229"/>
      <c r="F55" s="519"/>
      <c r="G55" s="546"/>
      <c r="H55" s="543"/>
      <c r="I55" s="230"/>
      <c r="J55" s="651"/>
      <c r="K55" s="231"/>
      <c r="L55" s="1060"/>
      <c r="M55" s="656">
        <f t="shared" si="4"/>
        <v>0</v>
      </c>
      <c r="N55" s="1062"/>
      <c r="O55" s="664" t="str">
        <f t="shared" si="5"/>
        <v/>
      </c>
      <c r="P55" s="53"/>
      <c r="Q55" s="488"/>
    </row>
    <row r="56" spans="1:17" ht="27.95" customHeight="1">
      <c r="A56">
        <v>36</v>
      </c>
      <c r="B56" s="30"/>
      <c r="C56" s="33"/>
      <c r="D56" s="387" t="str">
        <f t="shared" si="6"/>
        <v/>
      </c>
      <c r="E56" s="229"/>
      <c r="F56" s="519"/>
      <c r="G56" s="546"/>
      <c r="H56" s="543"/>
      <c r="I56" s="230"/>
      <c r="J56" s="651"/>
      <c r="K56" s="231"/>
      <c r="L56" s="1060"/>
      <c r="M56" s="656">
        <f t="shared" si="4"/>
        <v>0</v>
      </c>
      <c r="N56" s="1062"/>
      <c r="O56" s="664" t="str">
        <f t="shared" si="5"/>
        <v/>
      </c>
      <c r="P56" s="53"/>
      <c r="Q56" s="488"/>
    </row>
    <row r="57" spans="1:17" ht="27.95" customHeight="1">
      <c r="A57">
        <v>37</v>
      </c>
      <c r="B57" s="30"/>
      <c r="C57" s="33"/>
      <c r="D57" s="387" t="str">
        <f t="shared" si="6"/>
        <v/>
      </c>
      <c r="E57" s="229"/>
      <c r="F57" s="519"/>
      <c r="G57" s="546"/>
      <c r="H57" s="543"/>
      <c r="I57" s="230"/>
      <c r="J57" s="651"/>
      <c r="K57" s="231"/>
      <c r="L57" s="1060"/>
      <c r="M57" s="656">
        <f t="shared" si="4"/>
        <v>0</v>
      </c>
      <c r="N57" s="1062"/>
      <c r="O57" s="664" t="str">
        <f t="shared" si="5"/>
        <v/>
      </c>
      <c r="P57" s="53"/>
      <c r="Q57" s="488"/>
    </row>
    <row r="58" spans="1:17" ht="27.95" customHeight="1">
      <c r="A58">
        <v>38</v>
      </c>
      <c r="B58" s="30"/>
      <c r="C58" s="33"/>
      <c r="D58" s="387" t="str">
        <f t="shared" si="6"/>
        <v/>
      </c>
      <c r="E58" s="229"/>
      <c r="F58" s="519"/>
      <c r="G58" s="546"/>
      <c r="H58" s="543"/>
      <c r="I58" s="230"/>
      <c r="J58" s="651"/>
      <c r="K58" s="231"/>
      <c r="L58" s="1060"/>
      <c r="M58" s="656">
        <f t="shared" si="4"/>
        <v>0</v>
      </c>
      <c r="N58" s="1062"/>
      <c r="O58" s="664" t="str">
        <f t="shared" si="5"/>
        <v/>
      </c>
      <c r="P58" s="53"/>
      <c r="Q58" s="488"/>
    </row>
    <row r="59" spans="1:17" ht="27.95" customHeight="1">
      <c r="A59">
        <v>39</v>
      </c>
      <c r="B59" s="30"/>
      <c r="C59" s="33"/>
      <c r="D59" s="387" t="str">
        <f t="shared" si="6"/>
        <v/>
      </c>
      <c r="E59" s="229"/>
      <c r="F59" s="519"/>
      <c r="G59" s="546"/>
      <c r="H59" s="543"/>
      <c r="I59" s="230"/>
      <c r="J59" s="651"/>
      <c r="K59" s="231"/>
      <c r="L59" s="1060"/>
      <c r="M59" s="656">
        <f t="shared" si="4"/>
        <v>0</v>
      </c>
      <c r="N59" s="1062"/>
      <c r="O59" s="664" t="str">
        <f t="shared" si="5"/>
        <v/>
      </c>
      <c r="P59" s="53"/>
      <c r="Q59" s="488"/>
    </row>
    <row r="60" spans="1:17" ht="27.95" customHeight="1">
      <c r="A60">
        <v>40</v>
      </c>
      <c r="B60" s="30"/>
      <c r="C60" s="33"/>
      <c r="D60" s="387" t="str">
        <f t="shared" si="6"/>
        <v/>
      </c>
      <c r="E60" s="229"/>
      <c r="F60" s="519"/>
      <c r="G60" s="546"/>
      <c r="H60" s="543"/>
      <c r="I60" s="230"/>
      <c r="J60" s="651"/>
      <c r="K60" s="231"/>
      <c r="L60" s="1060"/>
      <c r="M60" s="656">
        <f t="shared" si="4"/>
        <v>0</v>
      </c>
      <c r="N60" s="1062"/>
      <c r="O60" s="664" t="str">
        <f t="shared" si="5"/>
        <v/>
      </c>
      <c r="P60" s="53"/>
      <c r="Q60" s="488"/>
    </row>
    <row r="61" spans="1:17" ht="27.95" customHeight="1">
      <c r="A61">
        <v>41</v>
      </c>
      <c r="B61" s="30"/>
      <c r="C61" s="33"/>
      <c r="D61" s="387" t="str">
        <f t="shared" si="6"/>
        <v/>
      </c>
      <c r="E61" s="229"/>
      <c r="F61" s="519"/>
      <c r="G61" s="546"/>
      <c r="H61" s="543"/>
      <c r="I61" s="230"/>
      <c r="J61" s="651"/>
      <c r="K61" s="231"/>
      <c r="L61" s="1060"/>
      <c r="M61" s="656">
        <f t="shared" si="4"/>
        <v>0</v>
      </c>
      <c r="N61" s="1062"/>
      <c r="O61" s="664" t="str">
        <f t="shared" si="5"/>
        <v/>
      </c>
      <c r="P61" s="53"/>
      <c r="Q61" s="488"/>
    </row>
    <row r="62" spans="1:17" ht="27.95" customHeight="1">
      <c r="A62">
        <v>42</v>
      </c>
      <c r="B62" s="30"/>
      <c r="C62" s="33"/>
      <c r="D62" s="387" t="str">
        <f t="shared" si="6"/>
        <v/>
      </c>
      <c r="E62" s="229"/>
      <c r="F62" s="519"/>
      <c r="G62" s="546"/>
      <c r="H62" s="543"/>
      <c r="I62" s="230"/>
      <c r="J62" s="651"/>
      <c r="K62" s="231"/>
      <c r="L62" s="1060"/>
      <c r="M62" s="656">
        <f t="shared" si="4"/>
        <v>0</v>
      </c>
      <c r="N62" s="1062"/>
      <c r="O62" s="664" t="str">
        <f t="shared" si="5"/>
        <v/>
      </c>
      <c r="P62" s="53"/>
      <c r="Q62" s="488"/>
    </row>
    <row r="63" spans="1:17" ht="27.95" customHeight="1">
      <c r="A63">
        <v>43</v>
      </c>
      <c r="B63" s="30"/>
      <c r="C63" s="33"/>
      <c r="D63" s="387" t="str">
        <f t="shared" si="6"/>
        <v/>
      </c>
      <c r="E63" s="229"/>
      <c r="F63" s="519"/>
      <c r="G63" s="546"/>
      <c r="H63" s="543"/>
      <c r="I63" s="230"/>
      <c r="J63" s="651"/>
      <c r="K63" s="231"/>
      <c r="L63" s="1060"/>
      <c r="M63" s="656">
        <f t="shared" si="4"/>
        <v>0</v>
      </c>
      <c r="N63" s="1062"/>
      <c r="O63" s="664" t="str">
        <f t="shared" si="5"/>
        <v/>
      </c>
      <c r="P63" s="53"/>
      <c r="Q63" s="488"/>
    </row>
    <row r="64" spans="1:17" ht="27.95" customHeight="1">
      <c r="A64">
        <v>44</v>
      </c>
      <c r="B64" s="30"/>
      <c r="C64" s="33"/>
      <c r="D64" s="387" t="str">
        <f t="shared" si="6"/>
        <v/>
      </c>
      <c r="E64" s="229"/>
      <c r="F64" s="519"/>
      <c r="G64" s="546"/>
      <c r="H64" s="543"/>
      <c r="I64" s="230"/>
      <c r="J64" s="651"/>
      <c r="K64" s="231"/>
      <c r="L64" s="1060"/>
      <c r="M64" s="656">
        <f t="shared" si="4"/>
        <v>0</v>
      </c>
      <c r="N64" s="1062"/>
      <c r="O64" s="664" t="str">
        <f t="shared" si="5"/>
        <v/>
      </c>
      <c r="P64" s="53"/>
      <c r="Q64" s="488"/>
    </row>
    <row r="65" spans="1:17" ht="27.95" customHeight="1">
      <c r="A65">
        <v>45</v>
      </c>
      <c r="B65" s="30"/>
      <c r="C65" s="33"/>
      <c r="D65" s="387" t="str">
        <f t="shared" si="6"/>
        <v/>
      </c>
      <c r="E65" s="229"/>
      <c r="F65" s="519"/>
      <c r="G65" s="546"/>
      <c r="H65" s="543"/>
      <c r="I65" s="230"/>
      <c r="J65" s="651"/>
      <c r="K65" s="231"/>
      <c r="L65" s="1060"/>
      <c r="M65" s="656">
        <f t="shared" si="4"/>
        <v>0</v>
      </c>
      <c r="N65" s="1062"/>
      <c r="O65" s="664" t="str">
        <f t="shared" si="5"/>
        <v/>
      </c>
      <c r="P65" s="53"/>
      <c r="Q65" s="488"/>
    </row>
    <row r="66" spans="1:17" ht="27.95" customHeight="1">
      <c r="A66">
        <v>46</v>
      </c>
      <c r="B66" s="30"/>
      <c r="C66" s="33"/>
      <c r="D66" s="387" t="str">
        <f t="shared" si="6"/>
        <v/>
      </c>
      <c r="E66" s="229"/>
      <c r="F66" s="519"/>
      <c r="G66" s="546"/>
      <c r="H66" s="543"/>
      <c r="I66" s="230"/>
      <c r="J66" s="651"/>
      <c r="K66" s="231"/>
      <c r="L66" s="1060"/>
      <c r="M66" s="656">
        <f t="shared" si="4"/>
        <v>0</v>
      </c>
      <c r="N66" s="1062"/>
      <c r="O66" s="664" t="str">
        <f t="shared" si="5"/>
        <v/>
      </c>
      <c r="P66" s="53"/>
      <c r="Q66" s="488"/>
    </row>
    <row r="67" spans="1:17" ht="27.95" customHeight="1">
      <c r="A67">
        <v>47</v>
      </c>
      <c r="B67" s="30"/>
      <c r="C67" s="33"/>
      <c r="D67" s="387" t="str">
        <f t="shared" si="6"/>
        <v/>
      </c>
      <c r="E67" s="229"/>
      <c r="F67" s="519"/>
      <c r="G67" s="546"/>
      <c r="H67" s="543"/>
      <c r="I67" s="230"/>
      <c r="J67" s="651"/>
      <c r="K67" s="231"/>
      <c r="L67" s="1060"/>
      <c r="M67" s="656">
        <f t="shared" si="4"/>
        <v>0</v>
      </c>
      <c r="N67" s="1062"/>
      <c r="O67" s="664" t="str">
        <f t="shared" si="5"/>
        <v/>
      </c>
      <c r="P67" s="53"/>
      <c r="Q67" s="488"/>
    </row>
    <row r="68" spans="1:17" ht="27.95" customHeight="1">
      <c r="A68">
        <v>48</v>
      </c>
      <c r="B68" s="30"/>
      <c r="C68" s="33"/>
      <c r="D68" s="387" t="str">
        <f t="shared" si="6"/>
        <v/>
      </c>
      <c r="E68" s="229"/>
      <c r="F68" s="519"/>
      <c r="G68" s="546"/>
      <c r="H68" s="543"/>
      <c r="I68" s="230"/>
      <c r="J68" s="651"/>
      <c r="K68" s="231"/>
      <c r="L68" s="1060"/>
      <c r="M68" s="656">
        <f t="shared" si="4"/>
        <v>0</v>
      </c>
      <c r="N68" s="1062"/>
      <c r="O68" s="664" t="str">
        <f t="shared" si="5"/>
        <v/>
      </c>
      <c r="P68" s="53"/>
      <c r="Q68" s="488"/>
    </row>
    <row r="69" spans="1:17" ht="27.95" customHeight="1">
      <c r="A69">
        <v>49</v>
      </c>
      <c r="B69" s="30"/>
      <c r="C69" s="33"/>
      <c r="D69" s="387" t="str">
        <f t="shared" si="6"/>
        <v/>
      </c>
      <c r="E69" s="229"/>
      <c r="F69" s="519"/>
      <c r="G69" s="546"/>
      <c r="H69" s="543"/>
      <c r="I69" s="230"/>
      <c r="J69" s="651"/>
      <c r="K69" s="231"/>
      <c r="L69" s="1060"/>
      <c r="M69" s="656">
        <f t="shared" si="4"/>
        <v>0</v>
      </c>
      <c r="N69" s="1062"/>
      <c r="O69" s="664" t="str">
        <f t="shared" si="5"/>
        <v/>
      </c>
      <c r="P69" s="53"/>
      <c r="Q69" s="488"/>
    </row>
    <row r="70" spans="1:17" ht="27.95" customHeight="1">
      <c r="A70">
        <v>50</v>
      </c>
      <c r="B70" s="30"/>
      <c r="C70" s="33"/>
      <c r="D70" s="387" t="str">
        <f t="shared" si="6"/>
        <v/>
      </c>
      <c r="E70" s="229"/>
      <c r="F70" s="519"/>
      <c r="G70" s="546"/>
      <c r="H70" s="543"/>
      <c r="I70" s="230"/>
      <c r="J70" s="651"/>
      <c r="K70" s="231"/>
      <c r="L70" s="1060"/>
      <c r="M70" s="656">
        <f t="shared" si="4"/>
        <v>0</v>
      </c>
      <c r="N70" s="1062"/>
      <c r="O70" s="664" t="str">
        <f t="shared" si="5"/>
        <v/>
      </c>
      <c r="P70" s="53"/>
      <c r="Q70" s="488"/>
    </row>
    <row r="71" spans="1:17" ht="27.95" customHeight="1">
      <c r="A71">
        <v>51</v>
      </c>
      <c r="B71" s="30"/>
      <c r="C71" s="33"/>
      <c r="D71" s="387" t="str">
        <f t="shared" si="6"/>
        <v/>
      </c>
      <c r="E71" s="229"/>
      <c r="F71" s="519"/>
      <c r="G71" s="546"/>
      <c r="H71" s="543"/>
      <c r="I71" s="230"/>
      <c r="J71" s="651"/>
      <c r="K71" s="231"/>
      <c r="L71" s="1060"/>
      <c r="M71" s="656">
        <f t="shared" si="4"/>
        <v>0</v>
      </c>
      <c r="N71" s="1062"/>
      <c r="O71" s="664" t="str">
        <f t="shared" si="5"/>
        <v/>
      </c>
      <c r="P71" s="53"/>
      <c r="Q71" s="488"/>
    </row>
    <row r="72" spans="1:17" ht="27.95" customHeight="1">
      <c r="A72">
        <v>52</v>
      </c>
      <c r="B72" s="30"/>
      <c r="C72" s="33"/>
      <c r="D72" s="387" t="str">
        <f t="shared" si="6"/>
        <v/>
      </c>
      <c r="E72" s="229"/>
      <c r="F72" s="519"/>
      <c r="G72" s="546"/>
      <c r="H72" s="543"/>
      <c r="I72" s="230"/>
      <c r="J72" s="651"/>
      <c r="K72" s="231"/>
      <c r="L72" s="1060"/>
      <c r="M72" s="656">
        <f t="shared" si="4"/>
        <v>0</v>
      </c>
      <c r="N72" s="1062"/>
      <c r="O72" s="664" t="str">
        <f t="shared" si="5"/>
        <v/>
      </c>
      <c r="P72" s="53"/>
      <c r="Q72" s="488"/>
    </row>
    <row r="73" spans="1:17" ht="27.95" customHeight="1">
      <c r="A73">
        <v>53</v>
      </c>
      <c r="B73" s="30"/>
      <c r="C73" s="33"/>
      <c r="D73" s="387" t="str">
        <f t="shared" si="6"/>
        <v/>
      </c>
      <c r="E73" s="229"/>
      <c r="F73" s="519"/>
      <c r="G73" s="546"/>
      <c r="H73" s="543"/>
      <c r="I73" s="230"/>
      <c r="J73" s="651"/>
      <c r="K73" s="231"/>
      <c r="L73" s="1060"/>
      <c r="M73" s="656">
        <f t="shared" si="4"/>
        <v>0</v>
      </c>
      <c r="N73" s="1062"/>
      <c r="O73" s="664" t="str">
        <f t="shared" si="5"/>
        <v/>
      </c>
      <c r="P73" s="53"/>
      <c r="Q73" s="488"/>
    </row>
    <row r="74" spans="1:17" ht="27.95" customHeight="1">
      <c r="A74">
        <v>54</v>
      </c>
      <c r="B74" s="30"/>
      <c r="C74" s="33"/>
      <c r="D74" s="387" t="str">
        <f t="shared" si="6"/>
        <v/>
      </c>
      <c r="E74" s="229"/>
      <c r="F74" s="519"/>
      <c r="G74" s="546"/>
      <c r="H74" s="543"/>
      <c r="I74" s="230"/>
      <c r="J74" s="651"/>
      <c r="K74" s="231"/>
      <c r="L74" s="1060"/>
      <c r="M74" s="656">
        <f t="shared" si="4"/>
        <v>0</v>
      </c>
      <c r="N74" s="1062"/>
      <c r="O74" s="664" t="str">
        <f t="shared" si="5"/>
        <v/>
      </c>
      <c r="P74" s="53"/>
      <c r="Q74" s="488"/>
    </row>
    <row r="75" spans="1:17" ht="27.95" customHeight="1">
      <c r="A75">
        <v>55</v>
      </c>
      <c r="B75" s="30"/>
      <c r="C75" s="33"/>
      <c r="D75" s="387" t="str">
        <f t="shared" si="6"/>
        <v/>
      </c>
      <c r="E75" s="229"/>
      <c r="F75" s="519"/>
      <c r="G75" s="546"/>
      <c r="H75" s="543"/>
      <c r="I75" s="230"/>
      <c r="J75" s="651"/>
      <c r="K75" s="231"/>
      <c r="L75" s="1060"/>
      <c r="M75" s="656">
        <f t="shared" si="4"/>
        <v>0</v>
      </c>
      <c r="N75" s="1062"/>
      <c r="O75" s="664" t="str">
        <f t="shared" si="5"/>
        <v/>
      </c>
      <c r="P75" s="53"/>
      <c r="Q75" s="488"/>
    </row>
    <row r="76" spans="1:17" ht="27.95" customHeight="1">
      <c r="A76">
        <v>56</v>
      </c>
      <c r="B76" s="30"/>
      <c r="C76" s="33"/>
      <c r="D76" s="387" t="str">
        <f t="shared" si="6"/>
        <v/>
      </c>
      <c r="E76" s="229"/>
      <c r="F76" s="519"/>
      <c r="G76" s="546"/>
      <c r="H76" s="543"/>
      <c r="I76" s="230"/>
      <c r="J76" s="651"/>
      <c r="K76" s="231"/>
      <c r="L76" s="1060"/>
      <c r="M76" s="656">
        <f t="shared" si="4"/>
        <v>0</v>
      </c>
      <c r="N76" s="1062"/>
      <c r="O76" s="664" t="str">
        <f t="shared" si="5"/>
        <v/>
      </c>
      <c r="P76" s="53"/>
      <c r="Q76" s="488"/>
    </row>
    <row r="77" spans="1:17" ht="27.95" customHeight="1">
      <c r="A77">
        <v>57</v>
      </c>
      <c r="B77" s="30"/>
      <c r="C77" s="33"/>
      <c r="D77" s="387" t="str">
        <f t="shared" si="6"/>
        <v/>
      </c>
      <c r="E77" s="229"/>
      <c r="F77" s="519"/>
      <c r="G77" s="546"/>
      <c r="H77" s="543"/>
      <c r="I77" s="230"/>
      <c r="J77" s="651"/>
      <c r="K77" s="231"/>
      <c r="L77" s="1060"/>
      <c r="M77" s="656">
        <f t="shared" si="4"/>
        <v>0</v>
      </c>
      <c r="N77" s="1062"/>
      <c r="O77" s="664" t="str">
        <f t="shared" si="5"/>
        <v/>
      </c>
      <c r="P77" s="53"/>
      <c r="Q77" s="488"/>
    </row>
    <row r="78" spans="1:17" ht="27.95" customHeight="1">
      <c r="A78">
        <v>58</v>
      </c>
      <c r="B78" s="30"/>
      <c r="C78" s="33"/>
      <c r="D78" s="387" t="str">
        <f t="shared" si="6"/>
        <v/>
      </c>
      <c r="E78" s="229"/>
      <c r="F78" s="519"/>
      <c r="G78" s="546"/>
      <c r="H78" s="543"/>
      <c r="I78" s="230"/>
      <c r="J78" s="651"/>
      <c r="K78" s="231"/>
      <c r="L78" s="1060"/>
      <c r="M78" s="656">
        <f t="shared" si="4"/>
        <v>0</v>
      </c>
      <c r="N78" s="1062"/>
      <c r="O78" s="664" t="str">
        <f t="shared" si="5"/>
        <v/>
      </c>
      <c r="P78" s="53"/>
      <c r="Q78" s="488"/>
    </row>
    <row r="79" spans="1:17" ht="27.95" customHeight="1">
      <c r="A79">
        <v>59</v>
      </c>
      <c r="B79" s="30"/>
      <c r="C79" s="33"/>
      <c r="D79" s="387" t="str">
        <f t="shared" si="6"/>
        <v/>
      </c>
      <c r="E79" s="229"/>
      <c r="F79" s="519"/>
      <c r="G79" s="546"/>
      <c r="H79" s="543"/>
      <c r="I79" s="230"/>
      <c r="J79" s="651"/>
      <c r="K79" s="231"/>
      <c r="L79" s="1060"/>
      <c r="M79" s="656">
        <f t="shared" si="4"/>
        <v>0</v>
      </c>
      <c r="N79" s="1062"/>
      <c r="O79" s="664" t="str">
        <f t="shared" si="5"/>
        <v/>
      </c>
      <c r="P79" s="53"/>
      <c r="Q79" s="488"/>
    </row>
    <row r="80" spans="1:17" ht="27.95" customHeight="1">
      <c r="A80">
        <v>60</v>
      </c>
      <c r="B80" s="30"/>
      <c r="C80" s="35"/>
      <c r="D80" s="387" t="str">
        <f t="shared" si="6"/>
        <v/>
      </c>
      <c r="E80" s="375"/>
      <c r="F80" s="520"/>
      <c r="G80" s="547"/>
      <c r="H80" s="544"/>
      <c r="I80" s="376"/>
      <c r="J80" s="652"/>
      <c r="K80" s="377"/>
      <c r="L80" s="1060"/>
      <c r="M80" s="657">
        <f t="shared" si="4"/>
        <v>0</v>
      </c>
      <c r="N80" s="1063"/>
      <c r="O80" s="664" t="str">
        <f t="shared" si="5"/>
        <v/>
      </c>
      <c r="P80" s="53"/>
      <c r="Q80" s="488"/>
    </row>
    <row r="81" spans="1:17" ht="30" customHeight="1">
      <c r="B81" s="30"/>
      <c r="C81" s="35"/>
      <c r="D81" s="241" t="s">
        <v>492</v>
      </c>
      <c r="E81" s="378"/>
      <c r="F81" s="378"/>
      <c r="G81" s="378"/>
      <c r="H81" s="378"/>
      <c r="I81" s="378"/>
      <c r="J81" s="378"/>
      <c r="K81" s="378"/>
      <c r="L81" s="380"/>
      <c r="M81" s="1065"/>
      <c r="N81" s="1057"/>
      <c r="O81" s="661"/>
      <c r="P81" s="53"/>
      <c r="Q81" s="488"/>
    </row>
    <row r="82" spans="1:17" ht="27.75" customHeight="1">
      <c r="A82">
        <v>61</v>
      </c>
      <c r="B82" s="30"/>
      <c r="C82" s="35"/>
      <c r="D82" s="379" t="str">
        <f t="shared" ref="D82:D88" si="7">IF(F82="","",".")</f>
        <v/>
      </c>
      <c r="E82" s="1045"/>
      <c r="F82" s="1046"/>
      <c r="G82" s="551"/>
      <c r="H82" s="550"/>
      <c r="I82" s="227"/>
      <c r="J82" s="240"/>
      <c r="K82" s="238"/>
      <c r="L82" s="1059">
        <f>SUM(I82:I88)</f>
        <v>0</v>
      </c>
      <c r="M82" s="1066"/>
      <c r="N82" s="1058"/>
      <c r="O82" s="662"/>
      <c r="P82" s="54"/>
      <c r="Q82" s="488"/>
    </row>
    <row r="83" spans="1:17" ht="27.95" customHeight="1">
      <c r="A83">
        <v>62</v>
      </c>
      <c r="B83" s="30"/>
      <c r="C83" s="35"/>
      <c r="D83" s="379" t="str">
        <f t="shared" si="7"/>
        <v/>
      </c>
      <c r="E83" s="1049"/>
      <c r="F83" s="897"/>
      <c r="G83" s="552"/>
      <c r="H83" s="548"/>
      <c r="I83" s="376"/>
      <c r="J83" s="514"/>
      <c r="K83" s="514"/>
      <c r="L83" s="1060"/>
      <c r="M83" s="1066"/>
      <c r="N83" s="1058"/>
      <c r="O83" s="662"/>
      <c r="P83" s="54"/>
      <c r="Q83" s="488"/>
    </row>
    <row r="84" spans="1:17" ht="27.95" customHeight="1">
      <c r="A84">
        <v>63</v>
      </c>
      <c r="B84" s="30"/>
      <c r="C84" s="35"/>
      <c r="D84" s="379" t="str">
        <f t="shared" si="7"/>
        <v/>
      </c>
      <c r="E84" s="1049"/>
      <c r="F84" s="897"/>
      <c r="G84" s="552"/>
      <c r="H84" s="548"/>
      <c r="I84" s="230"/>
      <c r="J84" s="239"/>
      <c r="K84" s="516"/>
      <c r="L84" s="1060"/>
      <c r="M84" s="1066"/>
      <c r="N84" s="1058"/>
      <c r="O84" s="662"/>
      <c r="P84" s="54"/>
      <c r="Q84" s="488"/>
    </row>
    <row r="85" spans="1:17" ht="27.95" customHeight="1">
      <c r="A85">
        <v>64</v>
      </c>
      <c r="B85" s="30"/>
      <c r="C85" s="35"/>
      <c r="D85" s="379" t="str">
        <f t="shared" si="7"/>
        <v/>
      </c>
      <c r="E85" s="1049"/>
      <c r="F85" s="897"/>
      <c r="G85" s="552"/>
      <c r="H85" s="548"/>
      <c r="I85" s="376"/>
      <c r="J85" s="514"/>
      <c r="K85" s="514"/>
      <c r="L85" s="1060"/>
      <c r="M85" s="1066"/>
      <c r="N85" s="1058"/>
      <c r="O85" s="662"/>
      <c r="P85" s="54"/>
      <c r="Q85" s="488"/>
    </row>
    <row r="86" spans="1:17" ht="27.95" customHeight="1">
      <c r="A86">
        <v>65</v>
      </c>
      <c r="B86" s="30"/>
      <c r="C86" s="35"/>
      <c r="D86" s="379" t="str">
        <f t="shared" si="7"/>
        <v/>
      </c>
      <c r="E86" s="1049"/>
      <c r="F86" s="897"/>
      <c r="G86" s="552"/>
      <c r="H86" s="548"/>
      <c r="I86" s="376"/>
      <c r="J86" s="239"/>
      <c r="K86" s="516"/>
      <c r="L86" s="1060"/>
      <c r="M86" s="1066"/>
      <c r="N86" s="1058"/>
      <c r="O86" s="662"/>
      <c r="P86" s="54"/>
      <c r="Q86" s="488"/>
    </row>
    <row r="87" spans="1:17" ht="27.95" customHeight="1">
      <c r="A87">
        <v>66</v>
      </c>
      <c r="B87" s="30"/>
      <c r="C87" s="35"/>
      <c r="D87" s="379" t="str">
        <f t="shared" si="7"/>
        <v/>
      </c>
      <c r="E87" s="1049"/>
      <c r="F87" s="897"/>
      <c r="G87" s="552"/>
      <c r="H87" s="548"/>
      <c r="I87" s="230"/>
      <c r="J87" s="239"/>
      <c r="K87" s="516"/>
      <c r="L87" s="1060"/>
      <c r="M87" s="1066"/>
      <c r="N87" s="1058"/>
      <c r="O87" s="662"/>
      <c r="P87" s="54"/>
      <c r="Q87" s="488"/>
    </row>
    <row r="88" spans="1:17" ht="27.95" customHeight="1">
      <c r="A88">
        <v>67</v>
      </c>
      <c r="B88" s="30"/>
      <c r="C88" s="35"/>
      <c r="D88" s="379" t="str">
        <f t="shared" si="7"/>
        <v/>
      </c>
      <c r="E88" s="1050"/>
      <c r="F88" s="1051"/>
      <c r="G88" s="553"/>
      <c r="H88" s="549"/>
      <c r="I88" s="376"/>
      <c r="J88" s="515"/>
      <c r="K88" s="515"/>
      <c r="L88" s="1064"/>
      <c r="M88" s="1066"/>
      <c r="N88" s="1058"/>
      <c r="O88" s="662"/>
      <c r="P88" s="54"/>
      <c r="Q88" s="488"/>
    </row>
    <row r="89" spans="1:17" ht="30" customHeight="1">
      <c r="B89" s="30"/>
      <c r="C89" s="35"/>
      <c r="D89" s="241" t="s">
        <v>491</v>
      </c>
      <c r="E89" s="378"/>
      <c r="F89" s="378"/>
      <c r="G89" s="378"/>
      <c r="H89" s="378"/>
      <c r="I89" s="378"/>
      <c r="J89" s="378"/>
      <c r="K89" s="378"/>
      <c r="L89" s="380"/>
      <c r="M89" s="1066"/>
      <c r="N89" s="1058"/>
      <c r="O89" s="662"/>
      <c r="P89" s="54"/>
      <c r="Q89" s="488"/>
    </row>
    <row r="90" spans="1:17" ht="27.95" customHeight="1">
      <c r="A90">
        <v>68</v>
      </c>
      <c r="B90" s="30"/>
      <c r="C90" s="35"/>
      <c r="D90" s="379" t="str">
        <f t="shared" ref="D90:D96" si="8">IF(F90="","",".")</f>
        <v/>
      </c>
      <c r="E90" s="1045"/>
      <c r="F90" s="1046"/>
      <c r="G90" s="551"/>
      <c r="H90" s="550"/>
      <c r="I90" s="227"/>
      <c r="J90" s="240"/>
      <c r="K90" s="238"/>
      <c r="L90" s="1059">
        <f>SUM(I90:I96)</f>
        <v>0</v>
      </c>
      <c r="M90" s="1066"/>
      <c r="N90" s="1058"/>
      <c r="O90" s="662"/>
      <c r="P90" s="54"/>
      <c r="Q90" s="488"/>
    </row>
    <row r="91" spans="1:17" ht="27.95" customHeight="1">
      <c r="A91">
        <v>69</v>
      </c>
      <c r="B91" s="30"/>
      <c r="C91" s="35"/>
      <c r="D91" s="379" t="str">
        <f t="shared" si="8"/>
        <v/>
      </c>
      <c r="E91" s="1049"/>
      <c r="F91" s="897"/>
      <c r="G91" s="552"/>
      <c r="H91" s="548"/>
      <c r="I91" s="376"/>
      <c r="J91" s="514"/>
      <c r="K91" s="514" t="s">
        <v>49</v>
      </c>
      <c r="L91" s="1060"/>
      <c r="M91" s="1066"/>
      <c r="N91" s="1058"/>
      <c r="O91" s="662"/>
      <c r="P91" s="54"/>
      <c r="Q91" s="488"/>
    </row>
    <row r="92" spans="1:17" ht="27.95" customHeight="1">
      <c r="A92">
        <v>70</v>
      </c>
      <c r="B92" s="30"/>
      <c r="C92" s="35"/>
      <c r="D92" s="379" t="str">
        <f t="shared" si="8"/>
        <v/>
      </c>
      <c r="E92" s="1049"/>
      <c r="F92" s="897"/>
      <c r="G92" s="552"/>
      <c r="H92" s="548"/>
      <c r="I92" s="230"/>
      <c r="J92" s="239"/>
      <c r="K92" s="516" t="s">
        <v>49</v>
      </c>
      <c r="L92" s="1060"/>
      <c r="M92" s="1066"/>
      <c r="N92" s="1058"/>
      <c r="O92" s="662"/>
      <c r="P92" s="54"/>
      <c r="Q92" s="488"/>
    </row>
    <row r="93" spans="1:17" ht="27.95" customHeight="1">
      <c r="A93">
        <v>71</v>
      </c>
      <c r="B93" s="30"/>
      <c r="C93" s="35"/>
      <c r="D93" s="379" t="str">
        <f t="shared" si="8"/>
        <v/>
      </c>
      <c r="E93" s="1049"/>
      <c r="F93" s="897"/>
      <c r="G93" s="552"/>
      <c r="H93" s="548"/>
      <c r="I93" s="376"/>
      <c r="J93" s="514"/>
      <c r="K93" s="514" t="s">
        <v>49</v>
      </c>
      <c r="L93" s="1060"/>
      <c r="M93" s="1066"/>
      <c r="N93" s="1058"/>
      <c r="O93" s="54"/>
      <c r="P93" s="54"/>
      <c r="Q93" s="488"/>
    </row>
    <row r="94" spans="1:17" ht="27.95" customHeight="1">
      <c r="A94">
        <v>72</v>
      </c>
      <c r="B94" s="30"/>
      <c r="C94" s="35"/>
      <c r="D94" s="379" t="str">
        <f t="shared" si="8"/>
        <v/>
      </c>
      <c r="E94" s="1049"/>
      <c r="F94" s="897"/>
      <c r="G94" s="552"/>
      <c r="H94" s="548"/>
      <c r="I94" s="230"/>
      <c r="J94" s="239"/>
      <c r="K94" s="516" t="s">
        <v>49</v>
      </c>
      <c r="L94" s="1060"/>
      <c r="M94" s="1066"/>
      <c r="N94" s="1058"/>
      <c r="O94" s="662"/>
      <c r="P94" s="54"/>
      <c r="Q94" s="488"/>
    </row>
    <row r="95" spans="1:17" ht="27.95" customHeight="1">
      <c r="A95">
        <v>73</v>
      </c>
      <c r="B95" s="30"/>
      <c r="C95" s="35"/>
      <c r="D95" s="379" t="str">
        <f t="shared" si="8"/>
        <v/>
      </c>
      <c r="E95" s="1049"/>
      <c r="F95" s="897"/>
      <c r="G95" s="552"/>
      <c r="H95" s="548"/>
      <c r="I95" s="230"/>
      <c r="J95" s="239"/>
      <c r="K95" s="516" t="s">
        <v>49</v>
      </c>
      <c r="L95" s="1060"/>
      <c r="M95" s="1066"/>
      <c r="N95" s="1058"/>
      <c r="O95" s="662"/>
      <c r="P95" s="54"/>
      <c r="Q95" s="488"/>
    </row>
    <row r="96" spans="1:17" ht="27.95" customHeight="1" thickBot="1">
      <c r="A96">
        <v>74</v>
      </c>
      <c r="B96" s="30"/>
      <c r="C96" s="35"/>
      <c r="D96" s="379" t="str">
        <f t="shared" si="8"/>
        <v/>
      </c>
      <c r="E96" s="1072"/>
      <c r="F96" s="1073"/>
      <c r="G96" s="559"/>
      <c r="H96" s="560"/>
      <c r="I96" s="561"/>
      <c r="J96" s="562"/>
      <c r="K96" s="562" t="s">
        <v>49</v>
      </c>
      <c r="L96" s="1060"/>
      <c r="M96" s="1066"/>
      <c r="N96" s="1058"/>
      <c r="O96" s="662"/>
      <c r="P96" s="54"/>
      <c r="Q96" s="488"/>
    </row>
    <row r="97" spans="1:17" ht="39.950000000000003" customHeight="1" thickBot="1">
      <c r="B97" s="603"/>
      <c r="C97" s="604" t="s">
        <v>546</v>
      </c>
      <c r="D97" s="605"/>
      <c r="E97" s="605"/>
      <c r="F97" s="605"/>
      <c r="G97" s="605"/>
      <c r="H97" s="605"/>
      <c r="I97" s="605"/>
      <c r="J97" s="605"/>
      <c r="K97" s="605"/>
      <c r="L97" s="645">
        <f>L98</f>
        <v>0</v>
      </c>
      <c r="M97" s="1066"/>
      <c r="N97" s="1058"/>
      <c r="O97" s="54"/>
      <c r="P97" s="54"/>
      <c r="Q97" s="488"/>
    </row>
    <row r="98" spans="1:17" ht="27.95" customHeight="1">
      <c r="A98">
        <v>75</v>
      </c>
      <c r="B98" s="603"/>
      <c r="C98" s="35"/>
      <c r="D98" s="379" t="str">
        <f t="shared" ref="D98:D101" si="9">IF(F98="","",".")</f>
        <v/>
      </c>
      <c r="E98" s="606"/>
      <c r="F98" s="607"/>
      <c r="G98" s="552"/>
      <c r="H98" s="548"/>
      <c r="I98" s="227"/>
      <c r="J98" s="514"/>
      <c r="K98" s="514" t="s">
        <v>49</v>
      </c>
      <c r="L98" s="608">
        <f>SUM(I98:I101)</f>
        <v>0</v>
      </c>
      <c r="M98" s="1066"/>
      <c r="N98" s="1058"/>
      <c r="O98" s="54"/>
      <c r="Q98" s="488"/>
    </row>
    <row r="99" spans="1:17" ht="27.95" customHeight="1">
      <c r="A99">
        <v>76</v>
      </c>
      <c r="B99" s="30"/>
      <c r="C99" s="35"/>
      <c r="D99" s="379"/>
      <c r="E99" s="229"/>
      <c r="F99" s="607"/>
      <c r="G99" s="552"/>
      <c r="H99" s="548"/>
      <c r="I99" s="376"/>
      <c r="J99" s="514"/>
      <c r="K99" s="609"/>
      <c r="L99" s="610"/>
      <c r="M99" s="1066"/>
      <c r="N99" s="1058"/>
      <c r="O99" s="54"/>
      <c r="Q99" s="488"/>
    </row>
    <row r="100" spans="1:17" ht="27.95" customHeight="1">
      <c r="A100">
        <v>77</v>
      </c>
      <c r="B100" s="30"/>
      <c r="C100" s="35"/>
      <c r="D100" s="379"/>
      <c r="E100" s="229"/>
      <c r="F100" s="607"/>
      <c r="G100" s="552"/>
      <c r="H100" s="548"/>
      <c r="I100" s="376"/>
      <c r="J100" s="514"/>
      <c r="K100" s="609"/>
      <c r="L100" s="610"/>
      <c r="M100" s="1066"/>
      <c r="N100" s="1058"/>
      <c r="O100" s="54"/>
      <c r="Q100" s="488"/>
    </row>
    <row r="101" spans="1:17" ht="27.95" customHeight="1" thickBot="1">
      <c r="A101">
        <v>78</v>
      </c>
      <c r="B101" s="30"/>
      <c r="C101" s="35"/>
      <c r="D101" s="379" t="str">
        <f t="shared" si="9"/>
        <v/>
      </c>
      <c r="E101" s="611"/>
      <c r="F101" s="607"/>
      <c r="G101" s="552"/>
      <c r="H101" s="548"/>
      <c r="I101" s="230"/>
      <c r="J101" s="239"/>
      <c r="K101" s="516" t="s">
        <v>49</v>
      </c>
      <c r="L101" s="612"/>
      <c r="M101" s="1066"/>
      <c r="N101" s="1058"/>
      <c r="O101" s="54"/>
      <c r="Q101" s="613"/>
    </row>
    <row r="102" spans="1:17" ht="27.75" customHeight="1" thickBot="1">
      <c r="B102" s="1055"/>
      <c r="C102" s="1055"/>
      <c r="D102" s="1055"/>
      <c r="E102" s="1055"/>
      <c r="F102" s="1055"/>
      <c r="G102" s="1055"/>
      <c r="H102" s="1056"/>
      <c r="I102" s="60" t="s">
        <v>160</v>
      </c>
      <c r="J102" s="1067">
        <f>総表!J50</f>
        <v>0</v>
      </c>
      <c r="K102" s="1068"/>
      <c r="L102" s="1068"/>
      <c r="M102" s="512"/>
      <c r="N102" s="517"/>
    </row>
  </sheetData>
  <sheetProtection algorithmName="SHA-512" hashValue="6QwUEUmlGUfBRVuCC7HVMw0tQnkl1LWfOzW3DphAEOXlnvBEqzX0QjE3uRdG42y47xO+Eu2SpndaBw31oB0NTg==" saltValue="vtvimaMSHVewdpj7jl0BKg==" spinCount="100000" sheet="1" formatCells="0"/>
  <autoFilter ref="A18:AP80" xr:uid="{00000000-0009-0000-0000-000008000000}"/>
  <mergeCells count="42">
    <mergeCell ref="E1:G1"/>
    <mergeCell ref="Q29:Q30"/>
    <mergeCell ref="B1:D1"/>
    <mergeCell ref="B2:E2"/>
    <mergeCell ref="F2:I2"/>
    <mergeCell ref="E6:F6"/>
    <mergeCell ref="E7:F7"/>
    <mergeCell ref="E8:F8"/>
    <mergeCell ref="I1:L1"/>
    <mergeCell ref="D8:D12"/>
    <mergeCell ref="L19:L28"/>
    <mergeCell ref="N19:N28"/>
    <mergeCell ref="M15:M16"/>
    <mergeCell ref="D13:F13"/>
    <mergeCell ref="Q16:Q28"/>
    <mergeCell ref="E95:F95"/>
    <mergeCell ref="B102:H102"/>
    <mergeCell ref="N81:N101"/>
    <mergeCell ref="L30:L31"/>
    <mergeCell ref="L33:L80"/>
    <mergeCell ref="L90:L96"/>
    <mergeCell ref="N30:N31"/>
    <mergeCell ref="N33:N80"/>
    <mergeCell ref="L82:L88"/>
    <mergeCell ref="M81:M101"/>
    <mergeCell ref="J102:L102"/>
    <mergeCell ref="F30:H30"/>
    <mergeCell ref="E96:F96"/>
    <mergeCell ref="E90:F90"/>
    <mergeCell ref="E91:F91"/>
    <mergeCell ref="E92:F92"/>
    <mergeCell ref="E82:F82"/>
    <mergeCell ref="B15:C15"/>
    <mergeCell ref="E87:F87"/>
    <mergeCell ref="E94:F94"/>
    <mergeCell ref="E88:F88"/>
    <mergeCell ref="F31:H31"/>
    <mergeCell ref="E93:F93"/>
    <mergeCell ref="E83:F83"/>
    <mergeCell ref="E84:F84"/>
    <mergeCell ref="E85:F85"/>
    <mergeCell ref="E86:F86"/>
  </mergeCells>
  <phoneticPr fontId="9"/>
  <dataValidations count="11">
    <dataValidation type="list" allowBlank="1" showInputMessage="1" showErrorMessage="1" sqref="F98:F101 F30" xr:uid="{BAC102A6-B643-4F85-A83D-F7EB40F41BB1}">
      <formula1>INDIRECT($E30)</formula1>
    </dataValidation>
    <dataValidation imeMode="halfAlpha" allowBlank="1" showInputMessage="1" showErrorMessage="1" sqref="I102:I65523 G103:H65523" xr:uid="{4BD3B5A9-186A-436B-9DD7-6A943AF84BC9}"/>
    <dataValidation type="list" allowBlank="1" showInputMessage="1" sqref="F31 F19:F28 F33:F80" xr:uid="{76F76A96-954B-45D0-9E39-A47DD078C3BA}">
      <formula1>INDIRECT($E19)</formula1>
    </dataValidation>
    <dataValidation type="whole" imeMode="halfAlpha" operator="greaterThanOrEqual" allowBlank="1" showInputMessage="1" showErrorMessage="1" sqref="J16:J18 J29 J32 I16:I80 I98:I101 J20:J27 I90:I96 I82:I88" xr:uid="{857EF508-34A7-4E6D-8974-9C87CAA52C3F}">
      <formula1>0</formula1>
    </dataValidation>
    <dataValidation imeMode="halfAlpha" operator="greaterThanOrEqual" allowBlank="1" showInputMessage="1" showErrorMessage="1" sqref="J15 J30:J31" xr:uid="{489E5055-8105-4D3D-8FCE-C7EDC66FD82D}"/>
    <dataValidation type="list" imeMode="halfAlpha" operator="greaterThanOrEqual" allowBlank="1" showInputMessage="1" showErrorMessage="1" sqref="K98:K101 K19:K28 K82:K88 K90:K96 K33:K80 K30:K31" xr:uid="{A6E758DD-A689-411F-B1C8-BF2F62881C21}">
      <formula1>"○,　"</formula1>
    </dataValidation>
    <dataValidation type="list" allowBlank="1" showInputMessage="1" showErrorMessage="1" sqref="E98:E101" xr:uid="{834FA9D9-E6F6-47F2-807D-A5AF87F0AA3A}">
      <formula1>助成対象外経費</formula1>
    </dataValidation>
    <dataValidation type="whole" imeMode="halfAlpha" operator="lessThanOrEqual" allowBlank="1" showInputMessage="1" showErrorMessage="1" sqref="J33:J80 J19 J28" xr:uid="{2927891A-67C6-43FE-AED9-645D76C49F18}">
      <formula1>I19</formula1>
    </dataValidation>
    <dataValidation type="list" allowBlank="1" showInputMessage="1" showErrorMessage="1" sqref="E19:E28" xr:uid="{89F1DBC8-02E7-478C-A1C6-D933AA5B43C3}">
      <formula1>INDIRECT($S$15)</formula1>
    </dataValidation>
    <dataValidation type="list" allowBlank="1" showInputMessage="1" showErrorMessage="1" sqref="E30:E31" xr:uid="{C25D4DA0-D02A-4763-9341-641B84182C9D}">
      <formula1>スタッフ費・キャスト費</formula1>
    </dataValidation>
    <dataValidation type="list" allowBlank="1" showInputMessage="1" showErrorMessage="1" sqref="E33:E80" xr:uid="{4E5D5AEE-36A5-42A1-BB52-A0B4AD71585B}">
      <formula1>$U$16:$U$27</formula1>
    </dataValidation>
  </dataValidations>
  <printOptions horizontalCentered="1"/>
  <pageMargins left="0.74803149606299213" right="0.74803149606299213" top="0.55118110236220474" bottom="0.55118110236220474" header="0.31496062992125984" footer="0.31496062992125984"/>
  <pageSetup paperSize="9" scale="47" fitToHeight="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92D050"/>
    <pageSetUpPr fitToPage="1"/>
  </sheetPr>
  <dimension ref="A1:L58"/>
  <sheetViews>
    <sheetView view="pageBreakPreview" zoomScale="80" zoomScaleNormal="70" zoomScaleSheetLayoutView="80" workbookViewId="0">
      <selection sqref="A1:B1"/>
    </sheetView>
  </sheetViews>
  <sheetFormatPr defaultColWidth="13" defaultRowHeight="19.5"/>
  <cols>
    <col min="1" max="1" width="22.375" style="43" customWidth="1"/>
    <col min="2" max="2" width="17.75" style="43" customWidth="1"/>
    <col min="3" max="3" width="14.5" style="43" customWidth="1"/>
    <col min="4" max="4" width="15.75" style="43" customWidth="1"/>
    <col min="5" max="5" width="4.375" style="43" customWidth="1"/>
    <col min="6" max="6" width="10" style="45" customWidth="1"/>
    <col min="7" max="8" width="9" style="43" customWidth="1"/>
    <col min="9" max="9" width="12.5" style="43" customWidth="1"/>
    <col min="10" max="10" width="17" style="43" customWidth="1"/>
    <col min="11" max="11" width="4" style="43" customWidth="1"/>
    <col min="12" max="12" width="54.875" style="43" customWidth="1"/>
    <col min="13" max="16384" width="13" style="43"/>
  </cols>
  <sheetData>
    <row r="1" spans="1:12" ht="41.1" customHeight="1" thickBot="1">
      <c r="A1" s="1110" t="s">
        <v>142</v>
      </c>
      <c r="B1" s="1110"/>
      <c r="C1" s="41" t="s">
        <v>612</v>
      </c>
      <c r="D1" s="42"/>
      <c r="E1" s="42"/>
      <c r="F1" s="44"/>
      <c r="G1" s="1103" t="s">
        <v>143</v>
      </c>
      <c r="H1" s="1104"/>
      <c r="I1" s="1099">
        <f>総表!C27</f>
        <v>0</v>
      </c>
      <c r="J1" s="1099"/>
    </row>
    <row r="2" spans="1:12" ht="54" customHeight="1" thickBot="1">
      <c r="A2" s="166" t="s">
        <v>144</v>
      </c>
      <c r="B2" s="529" t="s">
        <v>145</v>
      </c>
      <c r="C2" s="529" t="s">
        <v>498</v>
      </c>
      <c r="D2" s="167" t="s">
        <v>499</v>
      </c>
      <c r="E2" s="1100" t="s">
        <v>146</v>
      </c>
      <c r="F2" s="1101"/>
      <c r="G2" s="405" t="s">
        <v>390</v>
      </c>
      <c r="H2" s="445" t="s">
        <v>389</v>
      </c>
      <c r="I2" s="168" t="s">
        <v>147</v>
      </c>
      <c r="J2" s="367" t="s">
        <v>645</v>
      </c>
      <c r="L2" s="489" t="s">
        <v>473</v>
      </c>
    </row>
    <row r="3" spans="1:12" s="134" customFormat="1" ht="18.75" customHeight="1">
      <c r="A3" s="169"/>
      <c r="B3" s="170"/>
      <c r="C3" s="554"/>
      <c r="D3" s="565"/>
      <c r="E3" s="171" t="s">
        <v>148</v>
      </c>
      <c r="F3" s="172"/>
      <c r="G3" s="406"/>
      <c r="H3" s="401"/>
      <c r="I3" s="173">
        <f>IF(G3="",F3,F3*G3)</f>
        <v>0</v>
      </c>
      <c r="J3" s="174"/>
      <c r="K3" s="400"/>
      <c r="L3" s="1096" t="s">
        <v>501</v>
      </c>
    </row>
    <row r="4" spans="1:12" s="134" customFormat="1" ht="18.75" customHeight="1">
      <c r="A4" s="175"/>
      <c r="B4" s="176"/>
      <c r="C4" s="176"/>
      <c r="D4" s="566"/>
      <c r="E4" s="177" t="s">
        <v>148</v>
      </c>
      <c r="F4" s="178"/>
      <c r="G4" s="407"/>
      <c r="H4" s="402"/>
      <c r="I4" s="179">
        <f t="shared" ref="I4:I53" si="0">IF(G4="",F4,F4*G4)</f>
        <v>0</v>
      </c>
      <c r="J4" s="180"/>
      <c r="L4" s="1097"/>
    </row>
    <row r="5" spans="1:12" s="134" customFormat="1" ht="18.75" customHeight="1">
      <c r="A5" s="175"/>
      <c r="B5" s="176"/>
      <c r="C5" s="176"/>
      <c r="D5" s="566"/>
      <c r="E5" s="177" t="s">
        <v>148</v>
      </c>
      <c r="F5" s="178"/>
      <c r="G5" s="407"/>
      <c r="H5" s="402"/>
      <c r="I5" s="179">
        <f t="shared" si="0"/>
        <v>0</v>
      </c>
      <c r="J5" s="180"/>
      <c r="L5" s="1097"/>
    </row>
    <row r="6" spans="1:12" s="134" customFormat="1" ht="18.75" customHeight="1">
      <c r="A6" s="175"/>
      <c r="B6" s="176"/>
      <c r="C6" s="176"/>
      <c r="D6" s="566"/>
      <c r="E6" s="177" t="s">
        <v>148</v>
      </c>
      <c r="F6" s="178"/>
      <c r="G6" s="407"/>
      <c r="H6" s="402"/>
      <c r="I6" s="179">
        <f t="shared" si="0"/>
        <v>0</v>
      </c>
      <c r="J6" s="180"/>
      <c r="L6" s="1097"/>
    </row>
    <row r="7" spans="1:12" s="134" customFormat="1" ht="18.75" customHeight="1">
      <c r="A7" s="175"/>
      <c r="B7" s="176"/>
      <c r="C7" s="176"/>
      <c r="D7" s="566"/>
      <c r="E7" s="177" t="s">
        <v>148</v>
      </c>
      <c r="F7" s="178"/>
      <c r="G7" s="407"/>
      <c r="H7" s="402"/>
      <c r="I7" s="179">
        <f t="shared" si="0"/>
        <v>0</v>
      </c>
      <c r="J7" s="180"/>
      <c r="L7" s="1097"/>
    </row>
    <row r="8" spans="1:12" s="134" customFormat="1" ht="18.75" customHeight="1">
      <c r="A8" s="175"/>
      <c r="B8" s="176"/>
      <c r="C8" s="176"/>
      <c r="D8" s="566"/>
      <c r="E8" s="177" t="s">
        <v>148</v>
      </c>
      <c r="F8" s="178"/>
      <c r="G8" s="407"/>
      <c r="H8" s="402"/>
      <c r="I8" s="179">
        <f t="shared" si="0"/>
        <v>0</v>
      </c>
      <c r="J8" s="180"/>
      <c r="L8" s="1097"/>
    </row>
    <row r="9" spans="1:12" s="134" customFormat="1" ht="18.75" customHeight="1">
      <c r="A9" s="175"/>
      <c r="B9" s="176"/>
      <c r="C9" s="176"/>
      <c r="D9" s="566"/>
      <c r="E9" s="177" t="s">
        <v>148</v>
      </c>
      <c r="F9" s="178"/>
      <c r="G9" s="407"/>
      <c r="H9" s="402"/>
      <c r="I9" s="179">
        <f t="shared" si="0"/>
        <v>0</v>
      </c>
      <c r="J9" s="180"/>
      <c r="L9" s="1097"/>
    </row>
    <row r="10" spans="1:12" s="134" customFormat="1" ht="18.75" customHeight="1">
      <c r="A10" s="175"/>
      <c r="B10" s="176"/>
      <c r="C10" s="176"/>
      <c r="D10" s="566"/>
      <c r="E10" s="177" t="s">
        <v>148</v>
      </c>
      <c r="F10" s="178"/>
      <c r="G10" s="407"/>
      <c r="H10" s="402"/>
      <c r="I10" s="179">
        <f t="shared" ref="I10:I20" si="1">IF(G10="",F10,F10*G10)</f>
        <v>0</v>
      </c>
      <c r="J10" s="180"/>
      <c r="L10" s="1097"/>
    </row>
    <row r="11" spans="1:12" s="134" customFormat="1" ht="18.75" customHeight="1">
      <c r="A11" s="175"/>
      <c r="B11" s="176"/>
      <c r="C11" s="176"/>
      <c r="D11" s="566"/>
      <c r="E11" s="177" t="s">
        <v>148</v>
      </c>
      <c r="F11" s="178"/>
      <c r="G11" s="407"/>
      <c r="H11" s="402"/>
      <c r="I11" s="179">
        <f t="shared" si="1"/>
        <v>0</v>
      </c>
      <c r="J11" s="180"/>
      <c r="L11" s="1097"/>
    </row>
    <row r="12" spans="1:12" s="134" customFormat="1" ht="18.75" customHeight="1">
      <c r="A12" s="175"/>
      <c r="B12" s="176"/>
      <c r="C12" s="176"/>
      <c r="D12" s="566"/>
      <c r="E12" s="177" t="s">
        <v>148</v>
      </c>
      <c r="F12" s="178"/>
      <c r="G12" s="407"/>
      <c r="H12" s="402"/>
      <c r="I12" s="179">
        <f t="shared" si="1"/>
        <v>0</v>
      </c>
      <c r="J12" s="180"/>
      <c r="L12" s="1097"/>
    </row>
    <row r="13" spans="1:12" s="134" customFormat="1" ht="18.75" customHeight="1">
      <c r="A13" s="175"/>
      <c r="B13" s="176"/>
      <c r="C13" s="176"/>
      <c r="D13" s="566"/>
      <c r="E13" s="177" t="s">
        <v>148</v>
      </c>
      <c r="F13" s="178"/>
      <c r="G13" s="407"/>
      <c r="H13" s="402"/>
      <c r="I13" s="179">
        <f t="shared" si="1"/>
        <v>0</v>
      </c>
      <c r="J13" s="180"/>
      <c r="L13" s="1097"/>
    </row>
    <row r="14" spans="1:12" s="134" customFormat="1" ht="18.75" customHeight="1">
      <c r="A14" s="370"/>
      <c r="B14" s="176"/>
      <c r="C14" s="176"/>
      <c r="D14" s="566"/>
      <c r="E14" s="177" t="s">
        <v>148</v>
      </c>
      <c r="F14" s="178"/>
      <c r="G14" s="407"/>
      <c r="H14" s="402"/>
      <c r="I14" s="179">
        <f t="shared" si="1"/>
        <v>0</v>
      </c>
      <c r="J14" s="180"/>
      <c r="L14" s="1097"/>
    </row>
    <row r="15" spans="1:12" s="134" customFormat="1" ht="18.75" customHeight="1">
      <c r="A15" s="370"/>
      <c r="B15" s="176"/>
      <c r="C15" s="176"/>
      <c r="D15" s="566"/>
      <c r="E15" s="177" t="s">
        <v>148</v>
      </c>
      <c r="F15" s="178"/>
      <c r="G15" s="407"/>
      <c r="H15" s="402"/>
      <c r="I15" s="179">
        <f t="shared" si="1"/>
        <v>0</v>
      </c>
      <c r="J15" s="180"/>
      <c r="L15" s="1097"/>
    </row>
    <row r="16" spans="1:12" s="134" customFormat="1" ht="18.75" customHeight="1">
      <c r="A16" s="175"/>
      <c r="B16" s="176"/>
      <c r="C16" s="176"/>
      <c r="D16" s="566"/>
      <c r="E16" s="177" t="s">
        <v>148</v>
      </c>
      <c r="F16" s="178"/>
      <c r="G16" s="407"/>
      <c r="H16" s="402"/>
      <c r="I16" s="179">
        <f t="shared" si="1"/>
        <v>0</v>
      </c>
      <c r="J16" s="180"/>
      <c r="L16" s="1097"/>
    </row>
    <row r="17" spans="1:12" s="134" customFormat="1" ht="18.75" customHeight="1">
      <c r="A17" s="175"/>
      <c r="B17" s="176"/>
      <c r="C17" s="176"/>
      <c r="D17" s="566"/>
      <c r="E17" s="177" t="s">
        <v>148</v>
      </c>
      <c r="F17" s="178"/>
      <c r="G17" s="407"/>
      <c r="H17" s="402"/>
      <c r="I17" s="179">
        <f t="shared" si="1"/>
        <v>0</v>
      </c>
      <c r="J17" s="180"/>
      <c r="L17" s="1097"/>
    </row>
    <row r="18" spans="1:12" s="134" customFormat="1" ht="18.75" customHeight="1">
      <c r="A18" s="175"/>
      <c r="B18" s="176"/>
      <c r="C18" s="176"/>
      <c r="D18" s="566"/>
      <c r="E18" s="177" t="s">
        <v>148</v>
      </c>
      <c r="F18" s="178"/>
      <c r="G18" s="407"/>
      <c r="H18" s="402"/>
      <c r="I18" s="179">
        <f t="shared" si="1"/>
        <v>0</v>
      </c>
      <c r="J18" s="180"/>
      <c r="L18" s="1097"/>
    </row>
    <row r="19" spans="1:12" s="134" customFormat="1" ht="18.75" customHeight="1">
      <c r="A19" s="175"/>
      <c r="B19" s="176"/>
      <c r="C19" s="176"/>
      <c r="D19" s="566"/>
      <c r="E19" s="177" t="s">
        <v>148</v>
      </c>
      <c r="F19" s="178"/>
      <c r="G19" s="407"/>
      <c r="H19" s="402"/>
      <c r="I19" s="179">
        <f t="shared" si="1"/>
        <v>0</v>
      </c>
      <c r="J19" s="180"/>
      <c r="L19" s="1097"/>
    </row>
    <row r="20" spans="1:12" s="134" customFormat="1" ht="18.75" customHeight="1">
      <c r="A20" s="175"/>
      <c r="B20" s="176"/>
      <c r="C20" s="176"/>
      <c r="D20" s="566"/>
      <c r="E20" s="177" t="s">
        <v>148</v>
      </c>
      <c r="F20" s="178"/>
      <c r="G20" s="407"/>
      <c r="H20" s="402"/>
      <c r="I20" s="179">
        <f t="shared" si="1"/>
        <v>0</v>
      </c>
      <c r="J20" s="180"/>
      <c r="L20" s="1097"/>
    </row>
    <row r="21" spans="1:12" s="134" customFormat="1" ht="18.75" customHeight="1">
      <c r="A21" s="175"/>
      <c r="B21" s="176"/>
      <c r="C21" s="176"/>
      <c r="D21" s="566"/>
      <c r="E21" s="177" t="s">
        <v>148</v>
      </c>
      <c r="F21" s="178"/>
      <c r="G21" s="407"/>
      <c r="H21" s="402"/>
      <c r="I21" s="179">
        <f t="shared" si="0"/>
        <v>0</v>
      </c>
      <c r="J21" s="180"/>
      <c r="L21" s="1097"/>
    </row>
    <row r="22" spans="1:12" s="134" customFormat="1" ht="18.75" customHeight="1">
      <c r="A22" s="175"/>
      <c r="B22" s="176"/>
      <c r="C22" s="176"/>
      <c r="D22" s="566"/>
      <c r="E22" s="177" t="s">
        <v>148</v>
      </c>
      <c r="F22" s="178"/>
      <c r="G22" s="407"/>
      <c r="H22" s="402"/>
      <c r="I22" s="179">
        <f t="shared" si="0"/>
        <v>0</v>
      </c>
      <c r="J22" s="180"/>
      <c r="L22" s="1097"/>
    </row>
    <row r="23" spans="1:12" s="134" customFormat="1" ht="18.75" customHeight="1">
      <c r="A23" s="175"/>
      <c r="B23" s="176"/>
      <c r="C23" s="176"/>
      <c r="D23" s="566"/>
      <c r="E23" s="177" t="s">
        <v>148</v>
      </c>
      <c r="F23" s="178"/>
      <c r="G23" s="407"/>
      <c r="H23" s="402"/>
      <c r="I23" s="179">
        <f t="shared" si="0"/>
        <v>0</v>
      </c>
      <c r="J23" s="180"/>
      <c r="L23" s="1097"/>
    </row>
    <row r="24" spans="1:12" s="134" customFormat="1" ht="18.75" customHeight="1">
      <c r="A24" s="175"/>
      <c r="B24" s="176"/>
      <c r="C24" s="176"/>
      <c r="D24" s="566"/>
      <c r="E24" s="177" t="s">
        <v>148</v>
      </c>
      <c r="F24" s="178"/>
      <c r="G24" s="407"/>
      <c r="H24" s="402"/>
      <c r="I24" s="179">
        <f t="shared" si="0"/>
        <v>0</v>
      </c>
      <c r="J24" s="180"/>
      <c r="L24" s="1097"/>
    </row>
    <row r="25" spans="1:12" s="134" customFormat="1" ht="18.75" customHeight="1">
      <c r="A25" s="370"/>
      <c r="B25" s="176"/>
      <c r="C25" s="176"/>
      <c r="D25" s="566"/>
      <c r="E25" s="177" t="s">
        <v>148</v>
      </c>
      <c r="F25" s="178"/>
      <c r="G25" s="407"/>
      <c r="H25" s="402"/>
      <c r="I25" s="179">
        <f t="shared" si="0"/>
        <v>0</v>
      </c>
      <c r="J25" s="180"/>
      <c r="L25" s="1097"/>
    </row>
    <row r="26" spans="1:12" s="134" customFormat="1" ht="18.75" customHeight="1">
      <c r="A26" s="370"/>
      <c r="B26" s="176"/>
      <c r="C26" s="176"/>
      <c r="D26" s="566"/>
      <c r="E26" s="177" t="s">
        <v>148</v>
      </c>
      <c r="F26" s="178"/>
      <c r="G26" s="407"/>
      <c r="H26" s="402"/>
      <c r="I26" s="179">
        <f t="shared" si="0"/>
        <v>0</v>
      </c>
      <c r="J26" s="180"/>
      <c r="L26" s="1097"/>
    </row>
    <row r="27" spans="1:12" s="134" customFormat="1" ht="18.75" customHeight="1">
      <c r="A27" s="175"/>
      <c r="B27" s="176"/>
      <c r="C27" s="176"/>
      <c r="D27" s="566"/>
      <c r="E27" s="177" t="s">
        <v>148</v>
      </c>
      <c r="F27" s="178"/>
      <c r="G27" s="407"/>
      <c r="H27" s="402"/>
      <c r="I27" s="179">
        <f t="shared" si="0"/>
        <v>0</v>
      </c>
      <c r="J27" s="180"/>
      <c r="L27" s="1097"/>
    </row>
    <row r="28" spans="1:12" s="134" customFormat="1" ht="18.75" customHeight="1">
      <c r="A28" s="175"/>
      <c r="B28" s="176"/>
      <c r="C28" s="176"/>
      <c r="D28" s="566"/>
      <c r="E28" s="177" t="s">
        <v>148</v>
      </c>
      <c r="F28" s="178"/>
      <c r="G28" s="407"/>
      <c r="H28" s="402"/>
      <c r="I28" s="179">
        <f t="shared" si="0"/>
        <v>0</v>
      </c>
      <c r="J28" s="180"/>
      <c r="L28" s="1097"/>
    </row>
    <row r="29" spans="1:12" s="134" customFormat="1" ht="18.75" customHeight="1">
      <c r="A29" s="175"/>
      <c r="B29" s="176"/>
      <c r="C29" s="176"/>
      <c r="D29" s="566"/>
      <c r="E29" s="177" t="s">
        <v>148</v>
      </c>
      <c r="F29" s="178"/>
      <c r="G29" s="407"/>
      <c r="H29" s="402"/>
      <c r="I29" s="179">
        <f t="shared" si="0"/>
        <v>0</v>
      </c>
      <c r="J29" s="180"/>
      <c r="L29" s="1097"/>
    </row>
    <row r="30" spans="1:12" s="134" customFormat="1" ht="18.75" customHeight="1">
      <c r="A30" s="175"/>
      <c r="B30" s="176"/>
      <c r="C30" s="176"/>
      <c r="D30" s="566"/>
      <c r="E30" s="177" t="s">
        <v>148</v>
      </c>
      <c r="F30" s="178"/>
      <c r="G30" s="407"/>
      <c r="H30" s="402"/>
      <c r="I30" s="179">
        <f t="shared" si="0"/>
        <v>0</v>
      </c>
      <c r="J30" s="180"/>
      <c r="L30" s="1097"/>
    </row>
    <row r="31" spans="1:12" s="134" customFormat="1" ht="18.75" customHeight="1">
      <c r="A31" s="175"/>
      <c r="B31" s="176"/>
      <c r="C31" s="176"/>
      <c r="D31" s="566"/>
      <c r="E31" s="177" t="s">
        <v>148</v>
      </c>
      <c r="F31" s="178"/>
      <c r="G31" s="407"/>
      <c r="H31" s="402"/>
      <c r="I31" s="179">
        <f t="shared" si="0"/>
        <v>0</v>
      </c>
      <c r="J31" s="180"/>
      <c r="L31" s="1097"/>
    </row>
    <row r="32" spans="1:12" s="134" customFormat="1" ht="18.75" customHeight="1">
      <c r="A32" s="175"/>
      <c r="B32" s="176"/>
      <c r="C32" s="176"/>
      <c r="D32" s="566"/>
      <c r="E32" s="177" t="s">
        <v>148</v>
      </c>
      <c r="F32" s="178"/>
      <c r="G32" s="407"/>
      <c r="H32" s="402"/>
      <c r="I32" s="179">
        <f t="shared" si="0"/>
        <v>0</v>
      </c>
      <c r="J32" s="180"/>
      <c r="L32" s="1097"/>
    </row>
    <row r="33" spans="1:12" s="134" customFormat="1" ht="18.75" customHeight="1">
      <c r="A33" s="175"/>
      <c r="B33" s="176"/>
      <c r="C33" s="176"/>
      <c r="D33" s="566"/>
      <c r="E33" s="177" t="s">
        <v>148</v>
      </c>
      <c r="F33" s="178"/>
      <c r="G33" s="407"/>
      <c r="H33" s="402"/>
      <c r="I33" s="179">
        <f t="shared" si="0"/>
        <v>0</v>
      </c>
      <c r="J33" s="180"/>
      <c r="L33" s="1097"/>
    </row>
    <row r="34" spans="1:12" s="134" customFormat="1" ht="18.75" customHeight="1">
      <c r="A34" s="175"/>
      <c r="B34" s="176"/>
      <c r="C34" s="176"/>
      <c r="D34" s="566"/>
      <c r="E34" s="177" t="s">
        <v>148</v>
      </c>
      <c r="F34" s="178"/>
      <c r="G34" s="407"/>
      <c r="H34" s="402"/>
      <c r="I34" s="179">
        <f t="shared" si="0"/>
        <v>0</v>
      </c>
      <c r="J34" s="180"/>
      <c r="L34" s="1097"/>
    </row>
    <row r="35" spans="1:12" s="134" customFormat="1" ht="18.75" customHeight="1">
      <c r="A35" s="175"/>
      <c r="B35" s="176"/>
      <c r="C35" s="176"/>
      <c r="D35" s="566"/>
      <c r="E35" s="177" t="s">
        <v>148</v>
      </c>
      <c r="F35" s="178"/>
      <c r="G35" s="407"/>
      <c r="H35" s="402"/>
      <c r="I35" s="179">
        <f t="shared" si="0"/>
        <v>0</v>
      </c>
      <c r="J35" s="180"/>
      <c r="L35" s="1097"/>
    </row>
    <row r="36" spans="1:12" s="134" customFormat="1" ht="18.75" customHeight="1">
      <c r="A36" s="175"/>
      <c r="B36" s="176"/>
      <c r="C36" s="176"/>
      <c r="D36" s="566"/>
      <c r="E36" s="177" t="s">
        <v>148</v>
      </c>
      <c r="F36" s="178"/>
      <c r="G36" s="407"/>
      <c r="H36" s="402"/>
      <c r="I36" s="179">
        <f t="shared" si="0"/>
        <v>0</v>
      </c>
      <c r="J36" s="180"/>
      <c r="L36" s="1097"/>
    </row>
    <row r="37" spans="1:12" s="134" customFormat="1" ht="18.75" customHeight="1">
      <c r="A37" s="175"/>
      <c r="B37" s="176"/>
      <c r="C37" s="176"/>
      <c r="D37" s="566"/>
      <c r="E37" s="177" t="s">
        <v>148</v>
      </c>
      <c r="F37" s="178"/>
      <c r="G37" s="407"/>
      <c r="H37" s="402"/>
      <c r="I37" s="179">
        <f t="shared" si="0"/>
        <v>0</v>
      </c>
      <c r="J37" s="180"/>
      <c r="L37" s="1097"/>
    </row>
    <row r="38" spans="1:12" s="134" customFormat="1" ht="18.75" customHeight="1">
      <c r="A38" s="175"/>
      <c r="B38" s="176"/>
      <c r="C38" s="176"/>
      <c r="D38" s="566"/>
      <c r="E38" s="177" t="s">
        <v>148</v>
      </c>
      <c r="F38" s="178"/>
      <c r="G38" s="407"/>
      <c r="H38" s="402"/>
      <c r="I38" s="179">
        <f t="shared" si="0"/>
        <v>0</v>
      </c>
      <c r="J38" s="180"/>
      <c r="L38" s="1097"/>
    </row>
    <row r="39" spans="1:12" s="134" customFormat="1" ht="18.75" customHeight="1">
      <c r="A39" s="175"/>
      <c r="B39" s="176"/>
      <c r="C39" s="176"/>
      <c r="D39" s="566"/>
      <c r="E39" s="177" t="s">
        <v>148</v>
      </c>
      <c r="F39" s="178"/>
      <c r="G39" s="407"/>
      <c r="H39" s="402"/>
      <c r="I39" s="179">
        <f t="shared" si="0"/>
        <v>0</v>
      </c>
      <c r="J39" s="180"/>
      <c r="L39" s="1097"/>
    </row>
    <row r="40" spans="1:12" s="134" customFormat="1" ht="18.75" customHeight="1">
      <c r="A40" s="175"/>
      <c r="B40" s="176"/>
      <c r="C40" s="176"/>
      <c r="D40" s="566"/>
      <c r="E40" s="177" t="s">
        <v>148</v>
      </c>
      <c r="F40" s="178"/>
      <c r="G40" s="407"/>
      <c r="H40" s="402"/>
      <c r="I40" s="179">
        <f t="shared" si="0"/>
        <v>0</v>
      </c>
      <c r="J40" s="180"/>
      <c r="L40" s="1097"/>
    </row>
    <row r="41" spans="1:12" s="134" customFormat="1" ht="18.75" customHeight="1">
      <c r="A41" s="175"/>
      <c r="B41" s="176"/>
      <c r="C41" s="176"/>
      <c r="D41" s="566"/>
      <c r="E41" s="177" t="s">
        <v>148</v>
      </c>
      <c r="F41" s="178"/>
      <c r="G41" s="407"/>
      <c r="H41" s="402"/>
      <c r="I41" s="179">
        <f t="shared" si="0"/>
        <v>0</v>
      </c>
      <c r="J41" s="180"/>
      <c r="L41" s="1097"/>
    </row>
    <row r="42" spans="1:12" s="134" customFormat="1" ht="18.75" customHeight="1">
      <c r="A42" s="175"/>
      <c r="B42" s="176"/>
      <c r="C42" s="176"/>
      <c r="D42" s="566"/>
      <c r="E42" s="177" t="s">
        <v>148</v>
      </c>
      <c r="F42" s="178"/>
      <c r="G42" s="407"/>
      <c r="H42" s="402"/>
      <c r="I42" s="179">
        <f t="shared" si="0"/>
        <v>0</v>
      </c>
      <c r="J42" s="180"/>
      <c r="L42" s="1097"/>
    </row>
    <row r="43" spans="1:12" s="134" customFormat="1" ht="18.75" customHeight="1">
      <c r="A43" s="371"/>
      <c r="B43" s="176"/>
      <c r="C43" s="176"/>
      <c r="D43" s="566"/>
      <c r="E43" s="177" t="s">
        <v>148</v>
      </c>
      <c r="F43" s="178"/>
      <c r="G43" s="407"/>
      <c r="H43" s="402"/>
      <c r="I43" s="179">
        <f t="shared" si="0"/>
        <v>0</v>
      </c>
      <c r="J43" s="180"/>
      <c r="L43" s="1097"/>
    </row>
    <row r="44" spans="1:12" s="134" customFormat="1" ht="18.75" customHeight="1">
      <c r="A44" s="175"/>
      <c r="B44" s="181"/>
      <c r="C44" s="181"/>
      <c r="D44" s="566"/>
      <c r="E44" s="177" t="s">
        <v>148</v>
      </c>
      <c r="F44" s="178"/>
      <c r="G44" s="408"/>
      <c r="H44" s="403"/>
      <c r="I44" s="179">
        <f t="shared" si="0"/>
        <v>0</v>
      </c>
      <c r="J44" s="180"/>
      <c r="L44" s="1097"/>
    </row>
    <row r="45" spans="1:12" s="134" customFormat="1" ht="18.75" customHeight="1">
      <c r="A45" s="175"/>
      <c r="B45" s="181"/>
      <c r="C45" s="181"/>
      <c r="D45" s="566"/>
      <c r="E45" s="177" t="s">
        <v>148</v>
      </c>
      <c r="F45" s="178"/>
      <c r="G45" s="408"/>
      <c r="H45" s="403"/>
      <c r="I45" s="179">
        <f t="shared" si="0"/>
        <v>0</v>
      </c>
      <c r="J45" s="180"/>
      <c r="L45" s="1097"/>
    </row>
    <row r="46" spans="1:12" s="134" customFormat="1" ht="18.75" customHeight="1">
      <c r="A46" s="175"/>
      <c r="B46" s="181"/>
      <c r="C46" s="181"/>
      <c r="D46" s="566"/>
      <c r="E46" s="177" t="s">
        <v>148</v>
      </c>
      <c r="F46" s="178"/>
      <c r="G46" s="408"/>
      <c r="H46" s="403"/>
      <c r="I46" s="179">
        <f t="shared" si="0"/>
        <v>0</v>
      </c>
      <c r="J46" s="180"/>
      <c r="L46" s="1097"/>
    </row>
    <row r="47" spans="1:12" s="134" customFormat="1" ht="18.75" customHeight="1">
      <c r="A47" s="175"/>
      <c r="B47" s="181"/>
      <c r="C47" s="181"/>
      <c r="D47" s="566"/>
      <c r="E47" s="177" t="s">
        <v>148</v>
      </c>
      <c r="F47" s="178"/>
      <c r="G47" s="408"/>
      <c r="H47" s="403"/>
      <c r="I47" s="179">
        <f t="shared" si="0"/>
        <v>0</v>
      </c>
      <c r="J47" s="180"/>
      <c r="L47" s="1097"/>
    </row>
    <row r="48" spans="1:12" s="134" customFormat="1" ht="18.75" customHeight="1">
      <c r="A48" s="175"/>
      <c r="B48" s="181"/>
      <c r="C48" s="181"/>
      <c r="D48" s="566"/>
      <c r="E48" s="177" t="s">
        <v>148</v>
      </c>
      <c r="F48" s="178"/>
      <c r="G48" s="408"/>
      <c r="H48" s="403"/>
      <c r="I48" s="179">
        <f t="shared" si="0"/>
        <v>0</v>
      </c>
      <c r="J48" s="180"/>
      <c r="L48" s="1097"/>
    </row>
    <row r="49" spans="1:12" s="134" customFormat="1" ht="18.75" customHeight="1">
      <c r="A49" s="175"/>
      <c r="B49" s="181"/>
      <c r="C49" s="181"/>
      <c r="D49" s="566"/>
      <c r="E49" s="177" t="s">
        <v>148</v>
      </c>
      <c r="F49" s="178"/>
      <c r="G49" s="408"/>
      <c r="H49" s="403"/>
      <c r="I49" s="179">
        <f t="shared" si="0"/>
        <v>0</v>
      </c>
      <c r="J49" s="180"/>
      <c r="L49" s="1097"/>
    </row>
    <row r="50" spans="1:12" s="134" customFormat="1" ht="18.75" customHeight="1">
      <c r="A50" s="175"/>
      <c r="B50" s="176"/>
      <c r="C50" s="176"/>
      <c r="D50" s="566"/>
      <c r="E50" s="177" t="s">
        <v>148</v>
      </c>
      <c r="F50" s="178"/>
      <c r="G50" s="407"/>
      <c r="H50" s="402"/>
      <c r="I50" s="179">
        <f t="shared" si="0"/>
        <v>0</v>
      </c>
      <c r="J50" s="180"/>
      <c r="L50" s="1097"/>
    </row>
    <row r="51" spans="1:12" s="134" customFormat="1" ht="18.75" customHeight="1">
      <c r="A51" s="175"/>
      <c r="B51" s="181"/>
      <c r="C51" s="181"/>
      <c r="D51" s="566"/>
      <c r="E51" s="177" t="s">
        <v>148</v>
      </c>
      <c r="F51" s="178"/>
      <c r="G51" s="408"/>
      <c r="H51" s="403"/>
      <c r="I51" s="179">
        <f t="shared" si="0"/>
        <v>0</v>
      </c>
      <c r="J51" s="180"/>
      <c r="L51" s="1097"/>
    </row>
    <row r="52" spans="1:12" s="134" customFormat="1" ht="18.75" customHeight="1">
      <c r="A52" s="175"/>
      <c r="B52" s="181"/>
      <c r="C52" s="555"/>
      <c r="D52" s="567"/>
      <c r="E52" s="182" t="s">
        <v>148</v>
      </c>
      <c r="F52" s="183"/>
      <c r="G52" s="408"/>
      <c r="H52" s="403"/>
      <c r="I52" s="179">
        <f t="shared" si="0"/>
        <v>0</v>
      </c>
      <c r="J52" s="180"/>
      <c r="L52" s="1097"/>
    </row>
    <row r="53" spans="1:12" s="134" customFormat="1" ht="18.75" customHeight="1">
      <c r="A53" s="184"/>
      <c r="B53" s="185"/>
      <c r="C53" s="185"/>
      <c r="D53" s="568"/>
      <c r="E53" s="186" t="s">
        <v>148</v>
      </c>
      <c r="F53" s="187"/>
      <c r="G53" s="409"/>
      <c r="H53" s="404"/>
      <c r="I53" s="188">
        <f t="shared" si="0"/>
        <v>0</v>
      </c>
      <c r="J53" s="189"/>
      <c r="L53" s="1097"/>
    </row>
    <row r="54" spans="1:12" s="134" customFormat="1" ht="18.75" customHeight="1" thickBot="1">
      <c r="A54" s="1105" t="s">
        <v>149</v>
      </c>
      <c r="B54" s="1106"/>
      <c r="C54" s="1106"/>
      <c r="D54" s="1106"/>
      <c r="E54" s="1106"/>
      <c r="F54" s="1106"/>
      <c r="G54" s="1106"/>
      <c r="H54" s="1107"/>
      <c r="I54" s="190">
        <f>SUM(I3:I53)</f>
        <v>0</v>
      </c>
      <c r="J54" s="190">
        <f>SUM(J3:J53)</f>
        <v>0</v>
      </c>
      <c r="L54" s="1098"/>
    </row>
    <row r="55" spans="1:12">
      <c r="G55" s="1108" t="s">
        <v>174</v>
      </c>
      <c r="H55" s="1109"/>
      <c r="I55" s="1102">
        <f>総表!J50</f>
        <v>0</v>
      </c>
      <c r="J55" s="1102"/>
    </row>
    <row r="57" spans="1:12">
      <c r="I57" s="537" t="s">
        <v>476</v>
      </c>
    </row>
    <row r="58" spans="1:12">
      <c r="I58" s="59">
        <f>I54-J54</f>
        <v>0</v>
      </c>
    </row>
  </sheetData>
  <sheetProtection insertRows="0" deleteRows="0"/>
  <mergeCells count="8">
    <mergeCell ref="L3:L54"/>
    <mergeCell ref="I1:J1"/>
    <mergeCell ref="E2:F2"/>
    <mergeCell ref="I55:J55"/>
    <mergeCell ref="G1:H1"/>
    <mergeCell ref="A54:H54"/>
    <mergeCell ref="G55:H55"/>
    <mergeCell ref="A1:B1"/>
  </mergeCells>
  <phoneticPr fontId="12"/>
  <dataValidations count="1">
    <dataValidation type="whole" operator="lessThanOrEqual" allowBlank="1" showInputMessage="1" showErrorMessage="1" sqref="J3:J53" xr:uid="{00000000-0002-0000-0900-000000000000}">
      <formula1>I3</formula1>
    </dataValidation>
  </dataValidations>
  <printOptions horizontalCentered="1"/>
  <pageMargins left="0.74803149606299213" right="0.74803149606299213" top="0.55118110236220474" bottom="0.55118110236220474" header="0.31496062992125984" footer="0.31496062992125984"/>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92D050"/>
    <pageSetUpPr fitToPage="1"/>
  </sheetPr>
  <dimension ref="A1:L47"/>
  <sheetViews>
    <sheetView view="pageBreakPreview" zoomScale="80" zoomScaleNormal="70" zoomScaleSheetLayoutView="80" workbookViewId="0">
      <selection sqref="A1:B1"/>
    </sheetView>
  </sheetViews>
  <sheetFormatPr defaultColWidth="13" defaultRowHeight="19.5"/>
  <cols>
    <col min="1" max="1" width="22.375" style="43" customWidth="1"/>
    <col min="2" max="2" width="18.75" style="43" customWidth="1"/>
    <col min="3" max="3" width="13.875" style="43" customWidth="1"/>
    <col min="4" max="4" width="15.75" style="43" customWidth="1"/>
    <col min="5" max="5" width="4.375" style="43" customWidth="1"/>
    <col min="6" max="6" width="10.75" style="45" customWidth="1"/>
    <col min="7" max="8" width="9" style="43" customWidth="1"/>
    <col min="9" max="9" width="15" style="43" customWidth="1"/>
    <col min="10" max="10" width="15.875" style="46" customWidth="1"/>
    <col min="11" max="11" width="4.875" style="46" customWidth="1"/>
    <col min="12" max="12" width="50.25" style="43" customWidth="1"/>
    <col min="13" max="16384" width="13" style="43"/>
  </cols>
  <sheetData>
    <row r="1" spans="1:12" ht="41.1" customHeight="1" thickBot="1">
      <c r="A1" s="1110" t="s">
        <v>150</v>
      </c>
      <c r="B1" s="1110"/>
      <c r="C1" s="647" t="s">
        <v>613</v>
      </c>
      <c r="D1" s="648"/>
      <c r="E1" s="42"/>
      <c r="F1" s="44"/>
      <c r="G1" s="1103" t="s">
        <v>143</v>
      </c>
      <c r="H1" s="1104"/>
      <c r="I1" s="1099">
        <f>総表!C27</f>
        <v>0</v>
      </c>
      <c r="J1" s="1099"/>
      <c r="K1" s="449"/>
    </row>
    <row r="2" spans="1:12" ht="57" thickBot="1">
      <c r="A2" s="202" t="s">
        <v>151</v>
      </c>
      <c r="B2" s="202" t="s">
        <v>152</v>
      </c>
      <c r="C2" s="202" t="s">
        <v>498</v>
      </c>
      <c r="D2" s="202" t="s">
        <v>499</v>
      </c>
      <c r="E2" s="1111" t="s">
        <v>146</v>
      </c>
      <c r="F2" s="1112"/>
      <c r="G2" s="396" t="s">
        <v>390</v>
      </c>
      <c r="H2" s="446" t="s">
        <v>389</v>
      </c>
      <c r="I2" s="366" t="s">
        <v>147</v>
      </c>
      <c r="J2" s="367" t="s">
        <v>645</v>
      </c>
      <c r="K2" s="450"/>
      <c r="L2" s="489" t="s">
        <v>473</v>
      </c>
    </row>
    <row r="3" spans="1:12" s="134" customFormat="1" ht="19.5" customHeight="1">
      <c r="A3" s="1114" t="s">
        <v>153</v>
      </c>
      <c r="B3" s="1115"/>
      <c r="C3" s="1115"/>
      <c r="D3" s="1115"/>
      <c r="E3" s="1115"/>
      <c r="F3" s="1115"/>
      <c r="G3" s="1115"/>
      <c r="H3" s="1115"/>
      <c r="I3" s="1115"/>
      <c r="J3" s="1116"/>
      <c r="K3" s="451"/>
      <c r="L3" s="1096" t="s">
        <v>502</v>
      </c>
    </row>
    <row r="4" spans="1:12" s="134" customFormat="1">
      <c r="A4" s="530"/>
      <c r="B4" s="531"/>
      <c r="C4" s="531"/>
      <c r="D4" s="556"/>
      <c r="E4" s="171" t="s">
        <v>148</v>
      </c>
      <c r="F4" s="191"/>
      <c r="G4" s="397"/>
      <c r="H4" s="393"/>
      <c r="I4" s="199">
        <f t="shared" ref="I4:I42" si="0">IF(G4="",F4,F4*G4)</f>
        <v>0</v>
      </c>
      <c r="J4" s="200"/>
      <c r="K4" s="451"/>
      <c r="L4" s="1097"/>
    </row>
    <row r="5" spans="1:12" s="134" customFormat="1">
      <c r="A5" s="175"/>
      <c r="B5" s="532"/>
      <c r="C5" s="532"/>
      <c r="D5" s="557"/>
      <c r="E5" s="177" t="s">
        <v>148</v>
      </c>
      <c r="F5" s="192"/>
      <c r="G5" s="398"/>
      <c r="H5" s="394"/>
      <c r="I5" s="193">
        <f t="shared" si="0"/>
        <v>0</v>
      </c>
      <c r="J5" s="194"/>
      <c r="K5" s="451"/>
      <c r="L5" s="1097"/>
    </row>
    <row r="6" spans="1:12" s="134" customFormat="1">
      <c r="A6" s="175"/>
      <c r="B6" s="532"/>
      <c r="C6" s="532"/>
      <c r="D6" s="557"/>
      <c r="E6" s="177" t="s">
        <v>148</v>
      </c>
      <c r="F6" s="192"/>
      <c r="G6" s="398"/>
      <c r="H6" s="394"/>
      <c r="I6" s="193">
        <f t="shared" si="0"/>
        <v>0</v>
      </c>
      <c r="J6" s="194"/>
      <c r="K6" s="451"/>
      <c r="L6" s="1097"/>
    </row>
    <row r="7" spans="1:12" s="134" customFormat="1">
      <c r="A7" s="175"/>
      <c r="B7" s="532"/>
      <c r="C7" s="532"/>
      <c r="D7" s="557"/>
      <c r="E7" s="177" t="s">
        <v>148</v>
      </c>
      <c r="F7" s="192"/>
      <c r="G7" s="398"/>
      <c r="H7" s="394"/>
      <c r="I7" s="193">
        <f t="shared" si="0"/>
        <v>0</v>
      </c>
      <c r="J7" s="194"/>
      <c r="K7" s="451"/>
      <c r="L7" s="1097"/>
    </row>
    <row r="8" spans="1:12" s="134" customFormat="1">
      <c r="A8" s="533"/>
      <c r="B8" s="534"/>
      <c r="C8" s="534"/>
      <c r="D8" s="558"/>
      <c r="E8" s="195" t="s">
        <v>148</v>
      </c>
      <c r="F8" s="196"/>
      <c r="G8" s="399"/>
      <c r="H8" s="395"/>
      <c r="I8" s="197">
        <f t="shared" si="0"/>
        <v>0</v>
      </c>
      <c r="J8" s="198"/>
      <c r="K8" s="451"/>
      <c r="L8" s="1097"/>
    </row>
    <row r="9" spans="1:12" s="134" customFormat="1">
      <c r="A9" s="1114" t="s">
        <v>154</v>
      </c>
      <c r="B9" s="1115"/>
      <c r="C9" s="1115"/>
      <c r="D9" s="1115"/>
      <c r="E9" s="1115"/>
      <c r="F9" s="1115"/>
      <c r="G9" s="1115"/>
      <c r="H9" s="1115"/>
      <c r="I9" s="1115"/>
      <c r="J9" s="1116"/>
      <c r="K9" s="451"/>
      <c r="L9" s="1097"/>
    </row>
    <row r="10" spans="1:12" s="134" customFormat="1">
      <c r="A10" s="530"/>
      <c r="B10" s="368"/>
      <c r="C10" s="368"/>
      <c r="D10" s="368"/>
      <c r="E10" s="171" t="s">
        <v>148</v>
      </c>
      <c r="F10" s="191"/>
      <c r="G10" s="397"/>
      <c r="H10" s="393"/>
      <c r="I10" s="199">
        <f t="shared" si="0"/>
        <v>0</v>
      </c>
      <c r="J10" s="200"/>
      <c r="K10" s="451"/>
      <c r="L10" s="1097"/>
    </row>
    <row r="11" spans="1:12" s="134" customFormat="1">
      <c r="A11" s="175"/>
      <c r="B11" s="368"/>
      <c r="C11" s="368"/>
      <c r="D11" s="368"/>
      <c r="E11" s="177" t="s">
        <v>148</v>
      </c>
      <c r="F11" s="192"/>
      <c r="G11" s="398"/>
      <c r="H11" s="394"/>
      <c r="I11" s="193">
        <f t="shared" si="0"/>
        <v>0</v>
      </c>
      <c r="J11" s="194"/>
      <c r="K11" s="451"/>
      <c r="L11" s="1097"/>
    </row>
    <row r="12" spans="1:12" s="134" customFormat="1">
      <c r="A12" s="175"/>
      <c r="B12" s="368"/>
      <c r="C12" s="368"/>
      <c r="D12" s="368"/>
      <c r="E12" s="177" t="s">
        <v>148</v>
      </c>
      <c r="F12" s="192"/>
      <c r="G12" s="398"/>
      <c r="H12" s="394"/>
      <c r="I12" s="193">
        <f t="shared" si="0"/>
        <v>0</v>
      </c>
      <c r="J12" s="194"/>
      <c r="K12" s="451"/>
      <c r="L12" s="1097"/>
    </row>
    <row r="13" spans="1:12" s="134" customFormat="1">
      <c r="A13" s="175"/>
      <c r="B13" s="368"/>
      <c r="C13" s="368"/>
      <c r="D13" s="368"/>
      <c r="E13" s="177" t="s">
        <v>148</v>
      </c>
      <c r="F13" s="192"/>
      <c r="G13" s="398"/>
      <c r="H13" s="394"/>
      <c r="I13" s="193">
        <f t="shared" si="0"/>
        <v>0</v>
      </c>
      <c r="J13" s="194"/>
      <c r="K13" s="451"/>
      <c r="L13" s="1097"/>
    </row>
    <row r="14" spans="1:12" s="134" customFormat="1">
      <c r="A14" s="175"/>
      <c r="B14" s="368"/>
      <c r="C14" s="368"/>
      <c r="D14" s="368"/>
      <c r="E14" s="177" t="s">
        <v>148</v>
      </c>
      <c r="F14" s="192"/>
      <c r="G14" s="398"/>
      <c r="H14" s="394"/>
      <c r="I14" s="193">
        <f t="shared" si="0"/>
        <v>0</v>
      </c>
      <c r="J14" s="194"/>
      <c r="K14" s="451"/>
      <c r="L14" s="1097"/>
    </row>
    <row r="15" spans="1:12" s="134" customFormat="1">
      <c r="A15" s="175"/>
      <c r="B15" s="368"/>
      <c r="C15" s="368"/>
      <c r="D15" s="368"/>
      <c r="E15" s="177" t="s">
        <v>148</v>
      </c>
      <c r="F15" s="192"/>
      <c r="G15" s="398"/>
      <c r="H15" s="394"/>
      <c r="I15" s="193">
        <f t="shared" si="0"/>
        <v>0</v>
      </c>
      <c r="J15" s="194"/>
      <c r="K15" s="451"/>
      <c r="L15" s="1097"/>
    </row>
    <row r="16" spans="1:12" s="134" customFormat="1">
      <c r="A16" s="175"/>
      <c r="B16" s="368"/>
      <c r="C16" s="368"/>
      <c r="D16" s="368"/>
      <c r="E16" s="177" t="s">
        <v>148</v>
      </c>
      <c r="F16" s="192"/>
      <c r="G16" s="398"/>
      <c r="H16" s="394"/>
      <c r="I16" s="193">
        <f t="shared" si="0"/>
        <v>0</v>
      </c>
      <c r="J16" s="194"/>
      <c r="K16" s="451"/>
      <c r="L16" s="1097"/>
    </row>
    <row r="17" spans="1:12" s="134" customFormat="1">
      <c r="A17" s="175"/>
      <c r="B17" s="368"/>
      <c r="C17" s="368"/>
      <c r="D17" s="368"/>
      <c r="E17" s="177" t="s">
        <v>148</v>
      </c>
      <c r="F17" s="192"/>
      <c r="G17" s="398"/>
      <c r="H17" s="394"/>
      <c r="I17" s="193">
        <f t="shared" si="0"/>
        <v>0</v>
      </c>
      <c r="J17" s="194"/>
      <c r="K17" s="451"/>
      <c r="L17" s="1097"/>
    </row>
    <row r="18" spans="1:12" s="134" customFormat="1">
      <c r="A18" s="175"/>
      <c r="B18" s="368"/>
      <c r="C18" s="368"/>
      <c r="D18" s="368"/>
      <c r="E18" s="177" t="s">
        <v>148</v>
      </c>
      <c r="F18" s="192"/>
      <c r="G18" s="398"/>
      <c r="H18" s="394"/>
      <c r="I18" s="193">
        <f t="shared" si="0"/>
        <v>0</v>
      </c>
      <c r="J18" s="194"/>
      <c r="K18" s="451"/>
      <c r="L18" s="1097"/>
    </row>
    <row r="19" spans="1:12" s="134" customFormat="1">
      <c r="A19" s="175"/>
      <c r="B19" s="368"/>
      <c r="C19" s="368"/>
      <c r="D19" s="368"/>
      <c r="E19" s="177" t="s">
        <v>148</v>
      </c>
      <c r="F19" s="192"/>
      <c r="G19" s="398"/>
      <c r="H19" s="394"/>
      <c r="I19" s="193">
        <f t="shared" si="0"/>
        <v>0</v>
      </c>
      <c r="J19" s="194"/>
      <c r="K19" s="451"/>
      <c r="L19" s="1097"/>
    </row>
    <row r="20" spans="1:12" s="134" customFormat="1">
      <c r="A20" s="175"/>
      <c r="B20" s="368"/>
      <c r="C20" s="368"/>
      <c r="D20" s="368"/>
      <c r="E20" s="177" t="s">
        <v>148</v>
      </c>
      <c r="F20" s="192"/>
      <c r="G20" s="398"/>
      <c r="H20" s="394"/>
      <c r="I20" s="193">
        <f t="shared" si="0"/>
        <v>0</v>
      </c>
      <c r="J20" s="194"/>
      <c r="K20" s="451"/>
      <c r="L20" s="1097"/>
    </row>
    <row r="21" spans="1:12" s="134" customFormat="1">
      <c r="A21" s="175"/>
      <c r="B21" s="368"/>
      <c r="C21" s="368"/>
      <c r="D21" s="368"/>
      <c r="E21" s="177" t="s">
        <v>148</v>
      </c>
      <c r="F21" s="192"/>
      <c r="G21" s="398"/>
      <c r="H21" s="394"/>
      <c r="I21" s="193">
        <f t="shared" si="0"/>
        <v>0</v>
      </c>
      <c r="J21" s="194"/>
      <c r="K21" s="451"/>
      <c r="L21" s="1097"/>
    </row>
    <row r="22" spans="1:12" s="134" customFormat="1">
      <c r="A22" s="175"/>
      <c r="B22" s="368"/>
      <c r="C22" s="368"/>
      <c r="D22" s="368"/>
      <c r="E22" s="177" t="s">
        <v>148</v>
      </c>
      <c r="F22" s="192"/>
      <c r="G22" s="398"/>
      <c r="H22" s="394"/>
      <c r="I22" s="193">
        <f t="shared" si="0"/>
        <v>0</v>
      </c>
      <c r="J22" s="194"/>
      <c r="K22" s="451"/>
      <c r="L22" s="1097"/>
    </row>
    <row r="23" spans="1:12" s="134" customFormat="1">
      <c r="A23" s="175"/>
      <c r="B23" s="368"/>
      <c r="C23" s="368"/>
      <c r="D23" s="368"/>
      <c r="E23" s="177" t="s">
        <v>148</v>
      </c>
      <c r="F23" s="192"/>
      <c r="G23" s="398"/>
      <c r="H23" s="394"/>
      <c r="I23" s="193">
        <f t="shared" si="0"/>
        <v>0</v>
      </c>
      <c r="J23" s="194"/>
      <c r="K23" s="451"/>
      <c r="L23" s="1097"/>
    </row>
    <row r="24" spans="1:12" s="134" customFormat="1">
      <c r="A24" s="175"/>
      <c r="B24" s="368"/>
      <c r="C24" s="368"/>
      <c r="D24" s="368"/>
      <c r="E24" s="177" t="s">
        <v>148</v>
      </c>
      <c r="F24" s="192"/>
      <c r="G24" s="398"/>
      <c r="H24" s="394"/>
      <c r="I24" s="193">
        <f t="shared" si="0"/>
        <v>0</v>
      </c>
      <c r="J24" s="194"/>
      <c r="K24" s="451"/>
      <c r="L24" s="1097"/>
    </row>
    <row r="25" spans="1:12" s="134" customFormat="1">
      <c r="A25" s="175"/>
      <c r="B25" s="368"/>
      <c r="C25" s="368"/>
      <c r="D25" s="368"/>
      <c r="E25" s="177" t="s">
        <v>148</v>
      </c>
      <c r="F25" s="192"/>
      <c r="G25" s="398"/>
      <c r="H25" s="394"/>
      <c r="I25" s="193">
        <f t="shared" si="0"/>
        <v>0</v>
      </c>
      <c r="J25" s="194"/>
      <c r="K25" s="451"/>
      <c r="L25" s="1097"/>
    </row>
    <row r="26" spans="1:12" s="134" customFormat="1">
      <c r="A26" s="175"/>
      <c r="B26" s="368"/>
      <c r="C26" s="368"/>
      <c r="D26" s="368"/>
      <c r="E26" s="177" t="s">
        <v>148</v>
      </c>
      <c r="F26" s="192"/>
      <c r="G26" s="398"/>
      <c r="H26" s="394"/>
      <c r="I26" s="193">
        <f t="shared" si="0"/>
        <v>0</v>
      </c>
      <c r="J26" s="194"/>
      <c r="K26" s="451"/>
      <c r="L26" s="1097"/>
    </row>
    <row r="27" spans="1:12" s="134" customFormat="1">
      <c r="A27" s="175"/>
      <c r="B27" s="368"/>
      <c r="C27" s="368"/>
      <c r="D27" s="368"/>
      <c r="E27" s="177" t="s">
        <v>148</v>
      </c>
      <c r="F27" s="192"/>
      <c r="G27" s="398"/>
      <c r="H27" s="394"/>
      <c r="I27" s="193">
        <f t="shared" si="0"/>
        <v>0</v>
      </c>
      <c r="J27" s="194"/>
      <c r="K27" s="451"/>
      <c r="L27" s="1097"/>
    </row>
    <row r="28" spans="1:12" s="134" customFormat="1">
      <c r="A28" s="175"/>
      <c r="B28" s="368"/>
      <c r="C28" s="368"/>
      <c r="D28" s="368"/>
      <c r="E28" s="177" t="s">
        <v>148</v>
      </c>
      <c r="F28" s="192"/>
      <c r="G28" s="398"/>
      <c r="H28" s="394"/>
      <c r="I28" s="193">
        <f t="shared" si="0"/>
        <v>0</v>
      </c>
      <c r="J28" s="194"/>
      <c r="K28" s="451"/>
      <c r="L28" s="1097"/>
    </row>
    <row r="29" spans="1:12" s="134" customFormat="1">
      <c r="A29" s="175"/>
      <c r="B29" s="368"/>
      <c r="C29" s="368"/>
      <c r="D29" s="368"/>
      <c r="E29" s="177" t="s">
        <v>148</v>
      </c>
      <c r="F29" s="192"/>
      <c r="G29" s="398"/>
      <c r="H29" s="394"/>
      <c r="I29" s="193">
        <f t="shared" si="0"/>
        <v>0</v>
      </c>
      <c r="J29" s="194"/>
      <c r="K29" s="451"/>
      <c r="L29" s="1097"/>
    </row>
    <row r="30" spans="1:12" s="134" customFormat="1">
      <c r="A30" s="175"/>
      <c r="B30" s="368"/>
      <c r="C30" s="368"/>
      <c r="D30" s="368"/>
      <c r="E30" s="177" t="s">
        <v>148</v>
      </c>
      <c r="F30" s="192"/>
      <c r="G30" s="398"/>
      <c r="H30" s="394"/>
      <c r="I30" s="193">
        <f>IF(G30="",F30,F30*G30)</f>
        <v>0</v>
      </c>
      <c r="J30" s="194"/>
      <c r="K30" s="451"/>
      <c r="L30" s="1097"/>
    </row>
    <row r="31" spans="1:12" s="134" customFormat="1">
      <c r="A31" s="175"/>
      <c r="B31" s="368"/>
      <c r="C31" s="368"/>
      <c r="D31" s="368"/>
      <c r="E31" s="177" t="s">
        <v>148</v>
      </c>
      <c r="F31" s="192"/>
      <c r="G31" s="398"/>
      <c r="H31" s="394"/>
      <c r="I31" s="193">
        <f>IF(G31="",F31,F31*G31)</f>
        <v>0</v>
      </c>
      <c r="J31" s="194"/>
      <c r="K31" s="451"/>
      <c r="L31" s="1097"/>
    </row>
    <row r="32" spans="1:12" s="134" customFormat="1">
      <c r="A32" s="175"/>
      <c r="B32" s="368"/>
      <c r="C32" s="368"/>
      <c r="D32" s="368"/>
      <c r="E32" s="177" t="s">
        <v>148</v>
      </c>
      <c r="F32" s="192"/>
      <c r="G32" s="398"/>
      <c r="H32" s="394"/>
      <c r="I32" s="193">
        <f t="shared" si="0"/>
        <v>0</v>
      </c>
      <c r="J32" s="194"/>
      <c r="K32" s="451"/>
      <c r="L32" s="1097"/>
    </row>
    <row r="33" spans="1:12" s="134" customFormat="1">
      <c r="A33" s="175"/>
      <c r="B33" s="368"/>
      <c r="C33" s="368"/>
      <c r="D33" s="368"/>
      <c r="E33" s="177" t="s">
        <v>148</v>
      </c>
      <c r="F33" s="192"/>
      <c r="G33" s="398"/>
      <c r="H33" s="394"/>
      <c r="I33" s="193">
        <f t="shared" ref="I33:I34" si="1">IF(G33="",F33,F33*G33)</f>
        <v>0</v>
      </c>
      <c r="J33" s="194"/>
      <c r="K33" s="451"/>
      <c r="L33" s="1097"/>
    </row>
    <row r="34" spans="1:12" s="134" customFormat="1">
      <c r="A34" s="175"/>
      <c r="B34" s="368"/>
      <c r="C34" s="368"/>
      <c r="D34" s="368"/>
      <c r="E34" s="177" t="s">
        <v>148</v>
      </c>
      <c r="F34" s="192"/>
      <c r="G34" s="398"/>
      <c r="H34" s="394"/>
      <c r="I34" s="193">
        <f t="shared" si="1"/>
        <v>0</v>
      </c>
      <c r="J34" s="194"/>
      <c r="K34" s="451"/>
      <c r="L34" s="1097"/>
    </row>
    <row r="35" spans="1:12" s="134" customFormat="1">
      <c r="A35" s="175"/>
      <c r="B35" s="368"/>
      <c r="C35" s="368"/>
      <c r="D35" s="368"/>
      <c r="E35" s="177" t="s">
        <v>148</v>
      </c>
      <c r="F35" s="192"/>
      <c r="G35" s="398"/>
      <c r="H35" s="394"/>
      <c r="I35" s="193">
        <f t="shared" si="0"/>
        <v>0</v>
      </c>
      <c r="J35" s="194"/>
      <c r="K35" s="451"/>
      <c r="L35" s="1097"/>
    </row>
    <row r="36" spans="1:12" s="134" customFormat="1">
      <c r="A36" s="175"/>
      <c r="B36" s="368"/>
      <c r="C36" s="368"/>
      <c r="D36" s="368"/>
      <c r="E36" s="177" t="s">
        <v>148</v>
      </c>
      <c r="F36" s="192"/>
      <c r="G36" s="398"/>
      <c r="H36" s="394"/>
      <c r="I36" s="193">
        <f t="shared" si="0"/>
        <v>0</v>
      </c>
      <c r="J36" s="194"/>
      <c r="K36" s="451"/>
      <c r="L36" s="1097"/>
    </row>
    <row r="37" spans="1:12" s="134" customFormat="1">
      <c r="A37" s="175"/>
      <c r="B37" s="368"/>
      <c r="C37" s="368"/>
      <c r="D37" s="368"/>
      <c r="E37" s="177" t="s">
        <v>148</v>
      </c>
      <c r="F37" s="192"/>
      <c r="G37" s="398"/>
      <c r="H37" s="394"/>
      <c r="I37" s="193">
        <f t="shared" si="0"/>
        <v>0</v>
      </c>
      <c r="J37" s="194"/>
      <c r="K37" s="451"/>
      <c r="L37" s="1097"/>
    </row>
    <row r="38" spans="1:12" s="134" customFormat="1">
      <c r="A38" s="533"/>
      <c r="B38" s="369"/>
      <c r="C38" s="369"/>
      <c r="D38" s="369"/>
      <c r="E38" s="195" t="s">
        <v>148</v>
      </c>
      <c r="F38" s="196"/>
      <c r="G38" s="399"/>
      <c r="H38" s="395"/>
      <c r="I38" s="197">
        <f t="shared" si="0"/>
        <v>0</v>
      </c>
      <c r="J38" s="198"/>
      <c r="K38" s="451"/>
      <c r="L38" s="1097"/>
    </row>
    <row r="39" spans="1:12" s="134" customFormat="1">
      <c r="A39" s="1117" t="s">
        <v>155</v>
      </c>
      <c r="B39" s="1118"/>
      <c r="C39" s="1118"/>
      <c r="D39" s="1118"/>
      <c r="E39" s="1118"/>
      <c r="F39" s="1118"/>
      <c r="G39" s="1118"/>
      <c r="H39" s="1118"/>
      <c r="I39" s="1118"/>
      <c r="J39" s="1119"/>
      <c r="K39" s="451"/>
      <c r="L39" s="1097"/>
    </row>
    <row r="40" spans="1:12" s="134" customFormat="1">
      <c r="A40" s="535"/>
      <c r="B40" s="368"/>
      <c r="C40" s="531"/>
      <c r="D40" s="569"/>
      <c r="E40" s="171" t="s">
        <v>148</v>
      </c>
      <c r="F40" s="191"/>
      <c r="G40" s="397"/>
      <c r="H40" s="393"/>
      <c r="I40" s="199">
        <f t="shared" si="0"/>
        <v>0</v>
      </c>
      <c r="J40" s="200"/>
      <c r="K40" s="451"/>
      <c r="L40" s="1097"/>
    </row>
    <row r="41" spans="1:12" s="134" customFormat="1">
      <c r="A41" s="370"/>
      <c r="B41" s="532"/>
      <c r="C41" s="532"/>
      <c r="D41" s="557"/>
      <c r="E41" s="177" t="s">
        <v>148</v>
      </c>
      <c r="F41" s="192"/>
      <c r="G41" s="398"/>
      <c r="H41" s="394"/>
      <c r="I41" s="193">
        <f t="shared" si="0"/>
        <v>0</v>
      </c>
      <c r="J41" s="201"/>
      <c r="K41" s="451"/>
      <c r="L41" s="1097"/>
    </row>
    <row r="42" spans="1:12" s="134" customFormat="1">
      <c r="A42" s="536"/>
      <c r="B42" s="534"/>
      <c r="C42" s="534"/>
      <c r="D42" s="558"/>
      <c r="E42" s="195" t="s">
        <v>148</v>
      </c>
      <c r="F42" s="196"/>
      <c r="G42" s="399"/>
      <c r="H42" s="394"/>
      <c r="I42" s="193">
        <f t="shared" si="0"/>
        <v>0</v>
      </c>
      <c r="J42" s="198"/>
      <c r="K42" s="451"/>
      <c r="L42" s="1097"/>
    </row>
    <row r="43" spans="1:12" s="134" customFormat="1" ht="18.75" customHeight="1">
      <c r="A43" s="1105" t="s">
        <v>156</v>
      </c>
      <c r="B43" s="1106"/>
      <c r="C43" s="1106"/>
      <c r="D43" s="1106"/>
      <c r="E43" s="1106"/>
      <c r="F43" s="1106"/>
      <c r="G43" s="1106"/>
      <c r="H43" s="389"/>
      <c r="I43" s="135">
        <f>SUM(I3:I42)</f>
        <v>0</v>
      </c>
      <c r="J43" s="136">
        <f>SUM(J3:J42)</f>
        <v>0</v>
      </c>
      <c r="K43" s="452"/>
      <c r="L43" s="1097"/>
    </row>
    <row r="44" spans="1:12" ht="20.25" thickBot="1">
      <c r="A44" s="134"/>
      <c r="B44" s="134"/>
      <c r="C44" s="134"/>
      <c r="D44" s="134"/>
      <c r="E44" s="134"/>
      <c r="F44" s="203"/>
      <c r="G44" s="1120" t="s">
        <v>174</v>
      </c>
      <c r="H44" s="1121"/>
      <c r="I44" s="1113">
        <f>総表!J50</f>
        <v>0</v>
      </c>
      <c r="J44" s="1113"/>
      <c r="K44" s="453"/>
      <c r="L44" s="1098"/>
    </row>
    <row r="46" spans="1:12">
      <c r="I46" s="270" t="s">
        <v>476</v>
      </c>
    </row>
    <row r="47" spans="1:12">
      <c r="I47" s="59">
        <f>I43-J43</f>
        <v>0</v>
      </c>
    </row>
  </sheetData>
  <sheetProtection insertRows="0" deleteRows="0"/>
  <mergeCells count="11">
    <mergeCell ref="L3:L44"/>
    <mergeCell ref="I1:J1"/>
    <mergeCell ref="E2:F2"/>
    <mergeCell ref="A43:G43"/>
    <mergeCell ref="I44:J44"/>
    <mergeCell ref="G1:H1"/>
    <mergeCell ref="A3:J3"/>
    <mergeCell ref="A9:J9"/>
    <mergeCell ref="A39:J39"/>
    <mergeCell ref="G44:H44"/>
    <mergeCell ref="A1:B1"/>
  </mergeCells>
  <phoneticPr fontId="12"/>
  <dataValidations count="1">
    <dataValidation type="whole" operator="lessThanOrEqual" allowBlank="1" showInputMessage="1" showErrorMessage="1" sqref="K3:K42 J4:J8 J10:J38 J40:J42" xr:uid="{00000000-0002-0000-0A00-000000000000}">
      <formula1>I3</formula1>
    </dataValidation>
  </dataValidations>
  <printOptions horizontalCentered="1"/>
  <pageMargins left="0.74803149606299213" right="0.74803149606299213" top="0.55118110236220474" bottom="0.55118110236220474" header="0.31496062992125984" footer="0.31496062992125984"/>
  <pageSetup paperSize="9" scale="5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0F7A3-176E-406F-B679-B2563125D1B9}">
  <sheetPr>
    <tabColor rgb="FF00B050"/>
    <pageSetUpPr fitToPage="1"/>
  </sheetPr>
  <dimension ref="A1:K37"/>
  <sheetViews>
    <sheetView view="pageBreakPreview" zoomScale="70" zoomScaleNormal="100" zoomScaleSheetLayoutView="70" workbookViewId="0">
      <selection sqref="A1:J3"/>
    </sheetView>
  </sheetViews>
  <sheetFormatPr defaultColWidth="9" defaultRowHeight="24"/>
  <cols>
    <col min="1" max="4" width="10" style="3" customWidth="1"/>
    <col min="5" max="5" width="4.125" style="3" customWidth="1"/>
    <col min="6" max="7" width="10" style="3" customWidth="1"/>
    <col min="8" max="9" width="6.75" style="3" customWidth="1"/>
    <col min="10" max="10" width="11.5" style="575" customWidth="1"/>
    <col min="11" max="11" width="82.5" customWidth="1"/>
  </cols>
  <sheetData>
    <row r="1" spans="1:11" ht="18.75">
      <c r="A1" s="1154" t="s">
        <v>544</v>
      </c>
      <c r="B1" s="1154"/>
      <c r="C1" s="1154"/>
      <c r="D1" s="1154"/>
      <c r="E1" s="1154"/>
      <c r="F1" s="1154"/>
      <c r="G1" s="1154"/>
      <c r="H1" s="1154"/>
      <c r="I1" s="1154"/>
      <c r="J1" s="1154"/>
    </row>
    <row r="2" spans="1:11" ht="18.75">
      <c r="A2" s="1154"/>
      <c r="B2" s="1154"/>
      <c r="C2" s="1154"/>
      <c r="D2" s="1154"/>
      <c r="E2" s="1154"/>
      <c r="F2" s="1154"/>
      <c r="G2" s="1154"/>
      <c r="H2" s="1154"/>
      <c r="I2" s="1154"/>
      <c r="J2" s="1154"/>
    </row>
    <row r="3" spans="1:11" ht="18.75">
      <c r="A3" s="1154"/>
      <c r="B3" s="1154"/>
      <c r="C3" s="1154"/>
      <c r="D3" s="1154"/>
      <c r="E3" s="1154"/>
      <c r="F3" s="1154"/>
      <c r="G3" s="1154"/>
      <c r="H3" s="1154"/>
      <c r="I3" s="1154"/>
      <c r="J3" s="1154"/>
    </row>
    <row r="4" spans="1:11" ht="24.75" thickBot="1"/>
    <row r="5" spans="1:11" ht="24.75" thickBot="1">
      <c r="F5" s="595" t="s">
        <v>543</v>
      </c>
      <c r="G5" s="1155">
        <f>総表!C15</f>
        <v>0</v>
      </c>
      <c r="H5" s="1156"/>
      <c r="I5" s="1156"/>
      <c r="J5" s="1157"/>
    </row>
    <row r="6" spans="1:11" ht="33.75" customHeight="1">
      <c r="A6" s="1158" t="s">
        <v>542</v>
      </c>
      <c r="B6" s="1159"/>
      <c r="C6" s="1160">
        <f>総表!C27</f>
        <v>0</v>
      </c>
      <c r="D6" s="1160"/>
      <c r="E6" s="1160"/>
      <c r="F6" s="1160"/>
      <c r="G6" s="1160"/>
      <c r="H6" s="1160"/>
      <c r="I6" s="1160"/>
      <c r="J6" s="1161"/>
    </row>
    <row r="7" spans="1:11" ht="21" customHeight="1">
      <c r="A7" s="1133" t="s">
        <v>541</v>
      </c>
      <c r="B7" s="1134"/>
      <c r="C7" s="1147" t="s">
        <v>540</v>
      </c>
      <c r="D7" s="1148"/>
      <c r="E7" s="594" t="s">
        <v>536</v>
      </c>
      <c r="F7" s="1148" t="s">
        <v>539</v>
      </c>
      <c r="G7" s="1149"/>
      <c r="H7" s="1150" t="s">
        <v>538</v>
      </c>
      <c r="I7" s="1150"/>
      <c r="J7" s="593" t="s">
        <v>537</v>
      </c>
    </row>
    <row r="8" spans="1:11" ht="33.75" customHeight="1">
      <c r="A8" s="1145"/>
      <c r="B8" s="1146"/>
      <c r="C8" s="1151">
        <f>個表!E53</f>
        <v>0</v>
      </c>
      <c r="D8" s="1152"/>
      <c r="E8" s="592" t="s">
        <v>536</v>
      </c>
      <c r="F8" s="1152">
        <f>個表!G53</f>
        <v>0</v>
      </c>
      <c r="G8" s="1153"/>
      <c r="H8" s="591">
        <f>個表!H53</f>
        <v>0</v>
      </c>
      <c r="I8" s="644" t="str">
        <f>個表!I53</f>
        <v>週間</v>
      </c>
      <c r="J8" s="590" t="str">
        <f>個表!J53</f>
        <v>予定</v>
      </c>
    </row>
    <row r="9" spans="1:11" ht="33.75" customHeight="1">
      <c r="A9" s="1139" t="s">
        <v>535</v>
      </c>
      <c r="B9" s="1140"/>
      <c r="C9" s="1141">
        <f>個表!E54</f>
        <v>0</v>
      </c>
      <c r="D9" s="1141"/>
      <c r="E9" s="1141"/>
      <c r="F9" s="1141"/>
      <c r="G9" s="1141"/>
      <c r="H9" s="1141"/>
      <c r="I9" s="1141"/>
      <c r="J9" s="589" t="str">
        <f>個表!J54</f>
        <v>確定</v>
      </c>
    </row>
    <row r="10" spans="1:11" ht="33.75" customHeight="1">
      <c r="A10" s="1139" t="s">
        <v>534</v>
      </c>
      <c r="B10" s="1140"/>
      <c r="C10" s="1142" t="s">
        <v>533</v>
      </c>
      <c r="D10" s="1142"/>
      <c r="E10" s="1142"/>
      <c r="F10" s="1142"/>
      <c r="G10" s="1142"/>
      <c r="H10" s="1142"/>
      <c r="I10" s="1142"/>
      <c r="J10" s="588" t="s">
        <v>169</v>
      </c>
      <c r="K10" t="s">
        <v>532</v>
      </c>
    </row>
    <row r="11" spans="1:11" ht="33.75" customHeight="1">
      <c r="A11" s="1122" t="s">
        <v>531</v>
      </c>
      <c r="B11" s="1123"/>
      <c r="C11" s="587" t="s">
        <v>530</v>
      </c>
      <c r="D11" s="1143">
        <f>個表!E55</f>
        <v>0</v>
      </c>
      <c r="E11" s="1143"/>
      <c r="F11" s="1143"/>
      <c r="G11" s="1143"/>
      <c r="H11" s="1143"/>
      <c r="I11" s="1143"/>
      <c r="J11" s="586" t="s">
        <v>170</v>
      </c>
      <c r="K11" t="s">
        <v>529</v>
      </c>
    </row>
    <row r="12" spans="1:11" ht="33.75" customHeight="1">
      <c r="A12" s="1124"/>
      <c r="B12" s="1125"/>
      <c r="C12" s="585" t="s">
        <v>528</v>
      </c>
      <c r="D12" s="1129"/>
      <c r="E12" s="1129"/>
      <c r="F12" s="1129"/>
      <c r="G12" s="1129"/>
      <c r="H12" s="1129"/>
      <c r="I12" s="1129"/>
      <c r="J12" s="1144"/>
    </row>
    <row r="13" spans="1:11" ht="33.75" customHeight="1">
      <c r="A13" s="1126"/>
      <c r="B13" s="1127"/>
      <c r="C13" s="584" t="s">
        <v>527</v>
      </c>
      <c r="D13" s="1131"/>
      <c r="E13" s="1131"/>
      <c r="F13" s="1131"/>
      <c r="G13" s="1131"/>
      <c r="H13" s="1131"/>
      <c r="I13" s="1131"/>
      <c r="J13" s="1132"/>
    </row>
    <row r="14" spans="1:11" ht="21" customHeight="1">
      <c r="A14" s="1133" t="s">
        <v>697</v>
      </c>
      <c r="B14" s="1134"/>
      <c r="C14" s="1147" t="s">
        <v>540</v>
      </c>
      <c r="D14" s="1148"/>
      <c r="E14" s="594" t="s">
        <v>536</v>
      </c>
      <c r="F14" s="1148" t="s">
        <v>539</v>
      </c>
      <c r="G14" s="1149"/>
      <c r="H14" s="1150" t="s">
        <v>538</v>
      </c>
      <c r="I14" s="1150"/>
      <c r="J14" s="593" t="s">
        <v>537</v>
      </c>
    </row>
    <row r="15" spans="1:11" ht="33.75" customHeight="1">
      <c r="A15" s="1145"/>
      <c r="B15" s="1146"/>
      <c r="C15" s="1151">
        <f>個表!E56</f>
        <v>0</v>
      </c>
      <c r="D15" s="1152"/>
      <c r="E15" s="592" t="s">
        <v>536</v>
      </c>
      <c r="F15" s="1152">
        <f>個表!G56</f>
        <v>0</v>
      </c>
      <c r="G15" s="1153"/>
      <c r="H15" s="591">
        <f>個表!H56</f>
        <v>0</v>
      </c>
      <c r="I15" s="703" t="str">
        <f>個表!I56</f>
        <v>週間</v>
      </c>
      <c r="J15" s="590" t="str">
        <f>個表!J56</f>
        <v>予定</v>
      </c>
    </row>
    <row r="16" spans="1:11" ht="33.75" customHeight="1">
      <c r="A16" s="1122" t="s">
        <v>698</v>
      </c>
      <c r="B16" s="1123"/>
      <c r="C16" s="587" t="s">
        <v>530</v>
      </c>
      <c r="D16" s="1128">
        <f>個表!E57</f>
        <v>0</v>
      </c>
      <c r="E16" s="1128"/>
      <c r="F16" s="1128"/>
      <c r="G16" s="1128"/>
      <c r="H16" s="1128"/>
      <c r="I16" s="1128"/>
      <c r="J16" s="704" t="str">
        <f>個表!J57</f>
        <v>交渉中</v>
      </c>
    </row>
    <row r="17" spans="1:11" ht="33.75" customHeight="1">
      <c r="A17" s="1124"/>
      <c r="B17" s="1125"/>
      <c r="C17" s="585" t="s">
        <v>528</v>
      </c>
      <c r="D17" s="1129"/>
      <c r="E17" s="1129"/>
      <c r="F17" s="1129"/>
      <c r="G17" s="1129"/>
      <c r="H17" s="1129"/>
      <c r="I17" s="1129"/>
      <c r="J17" s="1130"/>
    </row>
    <row r="18" spans="1:11" ht="33.75" customHeight="1">
      <c r="A18" s="1126"/>
      <c r="B18" s="1127"/>
      <c r="C18" s="584" t="s">
        <v>527</v>
      </c>
      <c r="D18" s="1131"/>
      <c r="E18" s="1131"/>
      <c r="F18" s="1131"/>
      <c r="G18" s="1131"/>
      <c r="H18" s="1131"/>
      <c r="I18" s="1131"/>
      <c r="J18" s="1132"/>
    </row>
    <row r="19" spans="1:11" ht="33.75" customHeight="1">
      <c r="A19" s="1133" t="s">
        <v>526</v>
      </c>
      <c r="B19" s="1134"/>
      <c r="C19" s="952"/>
      <c r="D19" s="952"/>
      <c r="E19" s="952"/>
      <c r="F19" s="952"/>
      <c r="G19" s="952"/>
      <c r="H19" s="952"/>
      <c r="I19" s="952"/>
      <c r="J19" s="953"/>
      <c r="K19" s="583" t="s">
        <v>525</v>
      </c>
    </row>
    <row r="20" spans="1:11" ht="33.75" customHeight="1">
      <c r="A20" s="1135"/>
      <c r="B20" s="1136"/>
      <c r="C20" s="935"/>
      <c r="D20" s="935"/>
      <c r="E20" s="935"/>
      <c r="F20" s="935"/>
      <c r="G20" s="935"/>
      <c r="H20" s="935"/>
      <c r="I20" s="935"/>
      <c r="J20" s="936"/>
      <c r="K20" s="582" t="s">
        <v>524</v>
      </c>
    </row>
    <row r="21" spans="1:11" ht="33.75" customHeight="1">
      <c r="A21" s="1135"/>
      <c r="B21" s="1136"/>
      <c r="C21" s="935"/>
      <c r="D21" s="935"/>
      <c r="E21" s="935"/>
      <c r="F21" s="935"/>
      <c r="G21" s="935"/>
      <c r="H21" s="935"/>
      <c r="I21" s="935"/>
      <c r="J21" s="936"/>
      <c r="K21" s="582" t="s">
        <v>523</v>
      </c>
    </row>
    <row r="22" spans="1:11" ht="33.75" customHeight="1">
      <c r="A22" s="1135"/>
      <c r="B22" s="1136"/>
      <c r="C22" s="935"/>
      <c r="D22" s="935"/>
      <c r="E22" s="935"/>
      <c r="F22" s="935"/>
      <c r="G22" s="935"/>
      <c r="H22" s="935"/>
      <c r="I22" s="935"/>
      <c r="J22" s="936"/>
      <c r="K22" s="582"/>
    </row>
    <row r="23" spans="1:11" ht="33.75" customHeight="1">
      <c r="A23" s="1135"/>
      <c r="B23" s="1136"/>
      <c r="C23" s="935"/>
      <c r="D23" s="935"/>
      <c r="E23" s="935"/>
      <c r="F23" s="935"/>
      <c r="G23" s="935"/>
      <c r="H23" s="935"/>
      <c r="I23" s="935"/>
      <c r="J23" s="936"/>
    </row>
    <row r="24" spans="1:11" ht="33.75" customHeight="1">
      <c r="A24" s="1135"/>
      <c r="B24" s="1136"/>
      <c r="C24" s="935"/>
      <c r="D24" s="935"/>
      <c r="E24" s="935"/>
      <c r="F24" s="935"/>
      <c r="G24" s="935"/>
      <c r="H24" s="935"/>
      <c r="I24" s="935"/>
      <c r="J24" s="936"/>
    </row>
    <row r="25" spans="1:11" ht="33.75" customHeight="1">
      <c r="A25" s="1135"/>
      <c r="B25" s="1136"/>
      <c r="C25" s="935"/>
      <c r="D25" s="935"/>
      <c r="E25" s="935"/>
      <c r="F25" s="935"/>
      <c r="G25" s="935"/>
      <c r="H25" s="935"/>
      <c r="I25" s="935"/>
      <c r="J25" s="936"/>
    </row>
    <row r="26" spans="1:11" ht="33.75" customHeight="1">
      <c r="A26" s="1135"/>
      <c r="B26" s="1136"/>
      <c r="C26" s="935"/>
      <c r="D26" s="935"/>
      <c r="E26" s="935"/>
      <c r="F26" s="935"/>
      <c r="G26" s="935"/>
      <c r="H26" s="935"/>
      <c r="I26" s="935"/>
      <c r="J26" s="936"/>
    </row>
    <row r="27" spans="1:11" ht="33.75" customHeight="1">
      <c r="A27" s="1135"/>
      <c r="B27" s="1136"/>
      <c r="C27" s="935"/>
      <c r="D27" s="935"/>
      <c r="E27" s="935"/>
      <c r="F27" s="935"/>
      <c r="G27" s="935"/>
      <c r="H27" s="935"/>
      <c r="I27" s="935"/>
      <c r="J27" s="936"/>
    </row>
    <row r="28" spans="1:11" ht="33.75" customHeight="1">
      <c r="A28" s="1135"/>
      <c r="B28" s="1136"/>
      <c r="C28" s="935"/>
      <c r="D28" s="935"/>
      <c r="E28" s="935"/>
      <c r="F28" s="935"/>
      <c r="G28" s="935"/>
      <c r="H28" s="935"/>
      <c r="I28" s="935"/>
      <c r="J28" s="936"/>
    </row>
    <row r="29" spans="1:11" ht="33.75" customHeight="1">
      <c r="A29" s="1135"/>
      <c r="B29" s="1136"/>
      <c r="C29" s="935"/>
      <c r="D29" s="935"/>
      <c r="E29" s="935"/>
      <c r="F29" s="935"/>
      <c r="G29" s="935"/>
      <c r="H29" s="935"/>
      <c r="I29" s="935"/>
      <c r="J29" s="936"/>
    </row>
    <row r="30" spans="1:11" ht="33.75" customHeight="1" thickBot="1">
      <c r="A30" s="1137"/>
      <c r="B30" s="1138"/>
      <c r="C30" s="938"/>
      <c r="D30" s="938"/>
      <c r="E30" s="938"/>
      <c r="F30" s="938"/>
      <c r="G30" s="938"/>
      <c r="H30" s="938"/>
      <c r="I30" s="938"/>
      <c r="J30" s="939"/>
    </row>
    <row r="31" spans="1:11" ht="33.75" customHeight="1"/>
    <row r="32" spans="1:11" ht="33.75" customHeight="1"/>
    <row r="33" ht="33.75" customHeight="1"/>
    <row r="34" ht="33.75" customHeight="1"/>
    <row r="35" ht="33.75" customHeight="1"/>
    <row r="36" ht="33.75" customHeight="1"/>
    <row r="37" ht="33.75" customHeight="1"/>
  </sheetData>
  <sheetProtection algorithmName="SHA-512" hashValue="OYOn7HvTsF+wcz/GqsWlX0Ws1Azj6NiohHUuOq1OAmuDhMQTPk/LMmBbHqxvDyk+VGe28yyTVUJCszrj6dVu1A==" saltValue="Un/n+f9hcOab+MMQp/M9sQ==" spinCount="100000" sheet="1" objects="1" scenarios="1"/>
  <mergeCells count="30">
    <mergeCell ref="A1:J3"/>
    <mergeCell ref="G5:J5"/>
    <mergeCell ref="A6:B6"/>
    <mergeCell ref="C6:J6"/>
    <mergeCell ref="A7:B8"/>
    <mergeCell ref="C7:D7"/>
    <mergeCell ref="F7:G7"/>
    <mergeCell ref="H7:I7"/>
    <mergeCell ref="C8:D8"/>
    <mergeCell ref="F8:G8"/>
    <mergeCell ref="A14:B15"/>
    <mergeCell ref="C14:D14"/>
    <mergeCell ref="F14:G14"/>
    <mergeCell ref="H14:I14"/>
    <mergeCell ref="C15:D15"/>
    <mergeCell ref="F15:G15"/>
    <mergeCell ref="A9:B9"/>
    <mergeCell ref="C9:I9"/>
    <mergeCell ref="A10:B10"/>
    <mergeCell ref="C10:I10"/>
    <mergeCell ref="A11:B13"/>
    <mergeCell ref="D11:I11"/>
    <mergeCell ref="D12:J12"/>
    <mergeCell ref="D13:J13"/>
    <mergeCell ref="A16:B18"/>
    <mergeCell ref="D16:I16"/>
    <mergeCell ref="D17:J17"/>
    <mergeCell ref="D18:J18"/>
    <mergeCell ref="A19:B30"/>
    <mergeCell ref="C19:J30"/>
  </mergeCells>
  <phoneticPr fontId="38"/>
  <dataValidations count="1">
    <dataValidation type="list" allowBlank="1" showInputMessage="1" showErrorMessage="1" sqref="J10:J11" xr:uid="{8D5E9D0E-1F6D-40D3-AE3D-43A154464E1E}">
      <formula1>"確定,交渉中,予定"</formula1>
    </dataValidation>
  </dataValidations>
  <printOptions horizontalCentered="1"/>
  <pageMargins left="0.74803149606299213" right="0.74803149606299213" top="0.55118110236220474" bottom="0.55118110236220474" header="0.31496062992125984" footer="0.31496062992125984"/>
  <pageSetup paperSize="9" scale="83"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56716-123C-4CD3-BC40-65986806FFC9}">
  <sheetPr>
    <tabColor rgb="FF0070C0"/>
    <pageSetUpPr fitToPage="1"/>
  </sheetPr>
  <dimension ref="A1:M38"/>
  <sheetViews>
    <sheetView view="pageBreakPreview" zoomScaleNormal="100" zoomScaleSheetLayoutView="100" workbookViewId="0">
      <selection sqref="A1:L1"/>
    </sheetView>
  </sheetViews>
  <sheetFormatPr defaultColWidth="9" defaultRowHeight="18.75"/>
  <cols>
    <col min="1" max="1" width="1.25" customWidth="1"/>
    <col min="2" max="2" width="15.5" customWidth="1"/>
    <col min="3" max="3" width="4.875" customWidth="1"/>
    <col min="4" max="4" width="8.375" customWidth="1"/>
    <col min="5" max="5" width="13.5" customWidth="1"/>
    <col min="6" max="6" width="18.5" customWidth="1"/>
    <col min="7" max="7" width="1.875" customWidth="1"/>
    <col min="8" max="8" width="15.75" customWidth="1"/>
    <col min="9" max="9" width="5.5" customWidth="1"/>
    <col min="10" max="11" width="15.75" customWidth="1"/>
    <col min="13" max="13" width="65.25" customWidth="1"/>
  </cols>
  <sheetData>
    <row r="1" spans="1:13" ht="48" customHeight="1">
      <c r="A1" s="1163"/>
      <c r="B1" s="1163"/>
      <c r="C1" s="1163"/>
      <c r="D1" s="1163"/>
      <c r="E1" s="1163"/>
      <c r="F1" s="1163"/>
      <c r="G1" s="1163"/>
      <c r="H1" s="1163"/>
      <c r="I1" s="1163"/>
      <c r="J1" s="1163"/>
      <c r="K1" s="1163"/>
      <c r="L1" s="1163"/>
      <c r="M1" s="1"/>
    </row>
    <row r="2" spans="1:13" ht="37.5" customHeight="1">
      <c r="A2" s="1164" t="s">
        <v>674</v>
      </c>
      <c r="B2" s="1164"/>
      <c r="C2" s="1164"/>
      <c r="D2" s="1164"/>
      <c r="E2" s="1164"/>
      <c r="F2" s="1164"/>
      <c r="G2" s="1164"/>
      <c r="H2" s="1164"/>
      <c r="I2" s="1164"/>
      <c r="J2" s="1164"/>
      <c r="K2" s="1164"/>
      <c r="L2" s="1164"/>
      <c r="M2" s="1167"/>
    </row>
    <row r="3" spans="1:13" ht="35.25">
      <c r="A3" s="1164" t="s">
        <v>503</v>
      </c>
      <c r="B3" s="1164"/>
      <c r="C3" s="1164"/>
      <c r="D3" s="1164"/>
      <c r="E3" s="1164"/>
      <c r="F3" s="1164"/>
      <c r="G3" s="1164"/>
      <c r="H3" s="1164"/>
      <c r="I3" s="1164"/>
      <c r="J3" s="1164"/>
      <c r="K3" s="1164"/>
      <c r="L3" s="1164"/>
      <c r="M3" s="1167"/>
    </row>
    <row r="4" spans="1:13" ht="36" customHeight="1">
      <c r="A4" s="1154" t="s">
        <v>504</v>
      </c>
      <c r="B4" s="1154"/>
      <c r="C4" s="1154"/>
      <c r="D4" s="1154"/>
      <c r="E4" s="1154"/>
      <c r="F4" s="1154"/>
      <c r="G4" s="1154"/>
      <c r="H4" s="1154"/>
      <c r="I4" s="1154"/>
      <c r="J4" s="1154"/>
      <c r="K4" s="1154"/>
      <c r="L4" s="1154"/>
    </row>
    <row r="5" spans="1:13" ht="17.100000000000001" customHeight="1">
      <c r="A5" s="1169" t="s">
        <v>505</v>
      </c>
      <c r="B5" s="1169"/>
      <c r="C5" s="1169"/>
      <c r="D5" s="1169"/>
      <c r="E5" s="1169"/>
      <c r="F5" s="1169"/>
      <c r="G5" s="1169"/>
      <c r="H5" s="1169"/>
      <c r="I5" s="1169"/>
      <c r="J5" s="1169"/>
      <c r="K5" s="1169"/>
      <c r="L5" s="1169"/>
    </row>
    <row r="6" spans="1:13" ht="28.5" customHeight="1">
      <c r="A6" s="1165"/>
      <c r="B6" s="1165"/>
      <c r="C6" s="1165"/>
      <c r="D6" s="1165"/>
      <c r="E6" s="1165"/>
      <c r="F6" s="1165"/>
      <c r="G6" s="1165"/>
      <c r="H6" s="1165"/>
      <c r="I6" s="1165"/>
      <c r="J6" s="576" t="s">
        <v>506</v>
      </c>
      <c r="K6" s="1166">
        <f>総表!C7</f>
        <v>0</v>
      </c>
      <c r="L6" s="1166"/>
      <c r="M6" s="1167" t="s">
        <v>614</v>
      </c>
    </row>
    <row r="7" spans="1:13" ht="45" customHeight="1">
      <c r="A7" s="3"/>
      <c r="B7" s="1168" t="s">
        <v>507</v>
      </c>
      <c r="C7" s="1168"/>
      <c r="D7" s="1168"/>
      <c r="E7" s="1168"/>
      <c r="F7" s="1168"/>
      <c r="G7" s="1168"/>
      <c r="H7" s="1168"/>
      <c r="I7" s="1168"/>
      <c r="J7" s="1168"/>
      <c r="K7" s="1168"/>
      <c r="L7" s="1168"/>
      <c r="M7" s="1167"/>
    </row>
    <row r="8" spans="1:13" ht="24">
      <c r="A8" s="919"/>
      <c r="B8" s="919"/>
      <c r="C8" s="919"/>
      <c r="D8" s="919"/>
      <c r="E8" s="919"/>
      <c r="F8" s="919"/>
      <c r="G8" s="919"/>
      <c r="H8" s="919"/>
      <c r="I8" s="919"/>
      <c r="J8" s="919"/>
      <c r="K8" s="919"/>
      <c r="L8" s="919"/>
    </row>
    <row r="9" spans="1:13" ht="33.75" customHeight="1">
      <c r="A9" s="919"/>
      <c r="B9" s="919"/>
      <c r="C9" s="919"/>
      <c r="D9" s="919"/>
      <c r="E9" s="919"/>
      <c r="F9" s="577" t="s">
        <v>508</v>
      </c>
      <c r="G9" s="578"/>
      <c r="H9" s="1162">
        <f>総表!C15</f>
        <v>0</v>
      </c>
      <c r="I9" s="1162"/>
      <c r="J9" s="1162"/>
      <c r="K9" s="1162"/>
      <c r="L9" s="1162"/>
      <c r="M9" s="579" t="s">
        <v>509</v>
      </c>
    </row>
    <row r="10" spans="1:13" ht="33.75" customHeight="1">
      <c r="A10" s="919"/>
      <c r="B10" s="919"/>
      <c r="C10" s="919"/>
      <c r="D10" s="919"/>
      <c r="E10" s="919"/>
      <c r="F10" s="577" t="s">
        <v>510</v>
      </c>
      <c r="G10" s="578"/>
      <c r="H10" s="1162">
        <f>総表!C16</f>
        <v>0</v>
      </c>
      <c r="I10" s="1162"/>
      <c r="J10" s="1162"/>
      <c r="K10" s="1162"/>
      <c r="L10" s="1162"/>
    </row>
    <row r="11" spans="1:13" ht="33.75" customHeight="1">
      <c r="A11" s="919"/>
      <c r="B11" s="919"/>
      <c r="C11" s="919"/>
      <c r="D11" s="919"/>
      <c r="E11" s="919"/>
      <c r="F11" s="577" t="s">
        <v>511</v>
      </c>
      <c r="G11" s="578"/>
      <c r="H11" s="1162">
        <f>総表!C17</f>
        <v>0</v>
      </c>
      <c r="I11" s="1162"/>
      <c r="J11" s="1162"/>
      <c r="K11" s="1162"/>
      <c r="L11" s="1162"/>
      <c r="M11" s="580" t="s">
        <v>512</v>
      </c>
    </row>
    <row r="12" spans="1:13" ht="30" customHeight="1">
      <c r="A12" s="919"/>
      <c r="B12" s="919"/>
      <c r="C12" s="919"/>
      <c r="D12" s="919"/>
      <c r="E12" s="919"/>
      <c r="F12" s="919"/>
      <c r="G12" s="919"/>
      <c r="H12" s="919"/>
      <c r="I12" s="919"/>
      <c r="J12" s="919"/>
      <c r="K12" s="919"/>
      <c r="L12" s="919"/>
    </row>
    <row r="13" spans="1:13" ht="34.5" customHeight="1">
      <c r="A13" s="3"/>
      <c r="B13" s="1170" t="s">
        <v>513</v>
      </c>
      <c r="C13" s="1171"/>
      <c r="D13" s="1172">
        <f>総表!C27</f>
        <v>0</v>
      </c>
      <c r="E13" s="1172"/>
      <c r="F13" s="1172"/>
      <c r="G13" s="1172"/>
      <c r="H13" s="1172"/>
      <c r="I13" s="1172"/>
      <c r="J13" s="1172"/>
      <c r="K13" s="1172"/>
      <c r="L13" s="1172"/>
      <c r="M13" t="s">
        <v>514</v>
      </c>
    </row>
    <row r="14" spans="1:13" ht="21.75" customHeight="1">
      <c r="A14" s="919"/>
      <c r="B14" s="919"/>
      <c r="C14" s="919"/>
      <c r="D14" s="919"/>
      <c r="E14" s="919"/>
      <c r="F14" s="919"/>
      <c r="G14" s="919"/>
      <c r="H14" s="919"/>
      <c r="I14" s="919"/>
      <c r="J14" s="919"/>
      <c r="K14" s="919"/>
      <c r="L14" s="919"/>
    </row>
    <row r="15" spans="1:13" ht="24">
      <c r="A15" s="3"/>
      <c r="B15" s="3" t="s">
        <v>515</v>
      </c>
      <c r="C15" s="3"/>
      <c r="D15" s="3"/>
      <c r="E15" s="3"/>
      <c r="F15" s="3"/>
      <c r="G15" s="3"/>
      <c r="H15" s="3"/>
      <c r="I15" s="3"/>
      <c r="J15" s="3"/>
      <c r="K15" s="3"/>
      <c r="L15" s="3"/>
    </row>
    <row r="16" spans="1:13" ht="24">
      <c r="A16" s="3"/>
      <c r="B16" s="575" t="s">
        <v>398</v>
      </c>
      <c r="C16" s="919"/>
      <c r="D16" s="919"/>
      <c r="E16" s="919"/>
      <c r="F16" s="919"/>
      <c r="G16" s="919"/>
      <c r="H16" s="919"/>
      <c r="I16" s="919"/>
      <c r="J16" s="919"/>
      <c r="K16" s="919"/>
      <c r="L16" s="919"/>
    </row>
    <row r="17" spans="1:13" ht="24">
      <c r="A17" s="3"/>
      <c r="B17" s="581" t="s">
        <v>516</v>
      </c>
      <c r="C17" s="1129"/>
      <c r="D17" s="1129"/>
      <c r="E17" s="1129"/>
      <c r="F17" s="1129"/>
      <c r="G17" s="1129"/>
      <c r="H17" s="1129"/>
      <c r="I17" s="1129"/>
      <c r="J17" s="1129"/>
      <c r="K17" s="1129"/>
      <c r="L17" s="1129"/>
      <c r="M17" s="1167" t="s">
        <v>517</v>
      </c>
    </row>
    <row r="18" spans="1:13" ht="24">
      <c r="A18" s="3"/>
      <c r="B18" s="581" t="s">
        <v>518</v>
      </c>
      <c r="C18" s="1173"/>
      <c r="D18" s="1173"/>
      <c r="E18" s="1173"/>
      <c r="F18" s="1173"/>
      <c r="G18" s="1173"/>
      <c r="H18" s="1173"/>
      <c r="I18" s="1173"/>
      <c r="J18" s="1173"/>
      <c r="K18" s="1173"/>
      <c r="L18" s="1173"/>
      <c r="M18" s="1167"/>
    </row>
    <row r="19" spans="1:13" ht="24">
      <c r="A19" s="3"/>
      <c r="B19" s="581" t="s">
        <v>519</v>
      </c>
      <c r="C19" s="1173"/>
      <c r="D19" s="1173"/>
      <c r="E19" s="1173"/>
      <c r="F19" s="1173"/>
      <c r="G19" s="1173"/>
      <c r="H19" s="1173"/>
      <c r="I19" s="1173"/>
      <c r="J19" s="1173"/>
      <c r="K19" s="1173"/>
      <c r="L19" s="1173"/>
      <c r="M19" s="1167" t="s">
        <v>520</v>
      </c>
    </row>
    <row r="20" spans="1:13" ht="24">
      <c r="A20" s="3"/>
      <c r="B20" s="581" t="s">
        <v>521</v>
      </c>
      <c r="C20" s="1174"/>
      <c r="D20" s="1174"/>
      <c r="E20" s="1174"/>
      <c r="F20" s="1174"/>
      <c r="G20" s="1174"/>
      <c r="H20" s="1174"/>
      <c r="I20" s="1174"/>
      <c r="J20" s="1174"/>
      <c r="K20" s="1174"/>
      <c r="L20" s="1174"/>
      <c r="M20" s="1167"/>
    </row>
    <row r="21" spans="1:13" ht="24">
      <c r="A21" s="919"/>
      <c r="B21" s="919"/>
      <c r="C21" s="919"/>
      <c r="D21" s="919"/>
      <c r="E21" s="919"/>
      <c r="F21" s="919"/>
      <c r="G21" s="919"/>
      <c r="H21" s="919"/>
      <c r="I21" s="919"/>
      <c r="J21" s="919"/>
      <c r="K21" s="919"/>
      <c r="L21" s="919"/>
    </row>
    <row r="22" spans="1:13" ht="24">
      <c r="A22" s="575"/>
      <c r="B22" s="575" t="s">
        <v>399</v>
      </c>
      <c r="C22" s="575"/>
      <c r="D22" s="575"/>
      <c r="E22" s="575"/>
      <c r="F22" s="575"/>
      <c r="G22" s="575"/>
      <c r="H22" s="575"/>
      <c r="I22" s="575"/>
      <c r="J22" s="575"/>
      <c r="K22" s="575"/>
      <c r="L22" s="575"/>
    </row>
    <row r="23" spans="1:13" ht="24">
      <c r="A23" s="3"/>
      <c r="B23" s="581" t="s">
        <v>516</v>
      </c>
      <c r="C23" s="1129"/>
      <c r="D23" s="1129"/>
      <c r="E23" s="1129"/>
      <c r="F23" s="1129"/>
      <c r="G23" s="1129"/>
      <c r="H23" s="1129"/>
      <c r="I23" s="1129"/>
      <c r="J23" s="1129"/>
      <c r="K23" s="1129"/>
      <c r="L23" s="1129"/>
    </row>
    <row r="24" spans="1:13" ht="24">
      <c r="A24" s="3"/>
      <c r="B24" s="581" t="s">
        <v>518</v>
      </c>
      <c r="C24" s="1173"/>
      <c r="D24" s="1173"/>
      <c r="E24" s="1173"/>
      <c r="F24" s="1173"/>
      <c r="G24" s="1173"/>
      <c r="H24" s="1173"/>
      <c r="I24" s="1173"/>
      <c r="J24" s="1173"/>
      <c r="K24" s="1173"/>
      <c r="L24" s="1173"/>
    </row>
    <row r="25" spans="1:13" ht="24">
      <c r="A25" s="3"/>
      <c r="B25" s="581" t="s">
        <v>519</v>
      </c>
      <c r="C25" s="1173"/>
      <c r="D25" s="1173"/>
      <c r="E25" s="1173"/>
      <c r="F25" s="1173"/>
      <c r="G25" s="1173"/>
      <c r="H25" s="1173"/>
      <c r="I25" s="1173"/>
      <c r="J25" s="1173"/>
      <c r="K25" s="1173"/>
      <c r="L25" s="1173"/>
    </row>
    <row r="26" spans="1:13" ht="24">
      <c r="A26" s="3"/>
      <c r="B26" s="581" t="s">
        <v>521</v>
      </c>
      <c r="C26" s="1174"/>
      <c r="D26" s="1174"/>
      <c r="E26" s="1174"/>
      <c r="F26" s="1174"/>
      <c r="G26" s="1174"/>
      <c r="H26" s="1174"/>
      <c r="I26" s="1174"/>
      <c r="J26" s="1174"/>
      <c r="K26" s="1174"/>
      <c r="L26" s="1174"/>
    </row>
    <row r="27" spans="1:13" ht="24">
      <c r="A27" s="919"/>
      <c r="B27" s="919"/>
      <c r="C27" s="919"/>
      <c r="D27" s="919"/>
      <c r="E27" s="919"/>
      <c r="F27" s="919"/>
      <c r="G27" s="919"/>
      <c r="H27" s="919"/>
      <c r="I27" s="919"/>
      <c r="J27" s="919"/>
      <c r="K27" s="919"/>
      <c r="L27" s="919"/>
    </row>
    <row r="28" spans="1:13" ht="24">
      <c r="A28" s="575"/>
      <c r="B28" s="575" t="s">
        <v>400</v>
      </c>
      <c r="C28" s="575"/>
      <c r="D28" s="575"/>
      <c r="E28" s="575"/>
      <c r="F28" s="575"/>
      <c r="G28" s="575"/>
      <c r="H28" s="575"/>
      <c r="I28" s="575"/>
      <c r="J28" s="575"/>
      <c r="K28" s="575"/>
      <c r="L28" s="575"/>
    </row>
    <row r="29" spans="1:13" ht="24">
      <c r="A29" s="3"/>
      <c r="B29" s="581" t="s">
        <v>516</v>
      </c>
      <c r="C29" s="1129"/>
      <c r="D29" s="1129"/>
      <c r="E29" s="1129"/>
      <c r="F29" s="1129"/>
      <c r="G29" s="1129"/>
      <c r="H29" s="1129"/>
      <c r="I29" s="1129"/>
      <c r="J29" s="1129"/>
      <c r="K29" s="1129"/>
      <c r="L29" s="1129"/>
    </row>
    <row r="30" spans="1:13" ht="24">
      <c r="A30" s="3"/>
      <c r="B30" s="581" t="s">
        <v>518</v>
      </c>
      <c r="C30" s="1173"/>
      <c r="D30" s="1173"/>
      <c r="E30" s="1173"/>
      <c r="F30" s="1173"/>
      <c r="G30" s="1173"/>
      <c r="H30" s="1173"/>
      <c r="I30" s="1173"/>
      <c r="J30" s="1173"/>
      <c r="K30" s="1173"/>
      <c r="L30" s="1173"/>
    </row>
    <row r="31" spans="1:13" ht="24">
      <c r="A31" s="3"/>
      <c r="B31" s="581" t="s">
        <v>519</v>
      </c>
      <c r="C31" s="1173"/>
      <c r="D31" s="1173"/>
      <c r="E31" s="1173"/>
      <c r="F31" s="1173"/>
      <c r="G31" s="1173"/>
      <c r="H31" s="1173"/>
      <c r="I31" s="1173"/>
      <c r="J31" s="1173"/>
      <c r="K31" s="1173"/>
      <c r="L31" s="1173"/>
    </row>
    <row r="32" spans="1:13" ht="24">
      <c r="A32" s="3"/>
      <c r="B32" s="581" t="s">
        <v>521</v>
      </c>
      <c r="C32" s="1174"/>
      <c r="D32" s="1174"/>
      <c r="E32" s="1174"/>
      <c r="F32" s="1174"/>
      <c r="G32" s="1174"/>
      <c r="H32" s="1174"/>
      <c r="I32" s="1174"/>
      <c r="J32" s="1174"/>
      <c r="K32" s="1174"/>
      <c r="L32" s="1174"/>
    </row>
    <row r="33" spans="1:12" ht="24">
      <c r="A33" s="919"/>
      <c r="B33" s="919"/>
      <c r="C33" s="919"/>
      <c r="D33" s="919"/>
      <c r="E33" s="919"/>
      <c r="F33" s="919"/>
      <c r="G33" s="919"/>
      <c r="H33" s="919"/>
      <c r="I33" s="919"/>
      <c r="J33" s="919"/>
      <c r="K33" s="919"/>
      <c r="L33" s="919"/>
    </row>
    <row r="34" spans="1:12" ht="24">
      <c r="A34" s="575"/>
      <c r="B34" s="575" t="s">
        <v>522</v>
      </c>
      <c r="C34" s="575"/>
      <c r="D34" s="575"/>
      <c r="E34" s="575"/>
      <c r="F34" s="575"/>
      <c r="G34" s="575"/>
      <c r="H34" s="575"/>
      <c r="I34" s="575"/>
      <c r="J34" s="575"/>
      <c r="K34" s="575"/>
      <c r="L34" s="575"/>
    </row>
    <row r="35" spans="1:12" ht="24">
      <c r="A35" s="3"/>
      <c r="B35" s="581" t="s">
        <v>516</v>
      </c>
      <c r="C35" s="1129"/>
      <c r="D35" s="1129"/>
      <c r="E35" s="1129"/>
      <c r="F35" s="1129"/>
      <c r="G35" s="1129"/>
      <c r="H35" s="1129"/>
      <c r="I35" s="1129"/>
      <c r="J35" s="1129"/>
      <c r="K35" s="1129"/>
      <c r="L35" s="1129"/>
    </row>
    <row r="36" spans="1:12" ht="24">
      <c r="A36" s="3"/>
      <c r="B36" s="581" t="s">
        <v>518</v>
      </c>
      <c r="C36" s="1173"/>
      <c r="D36" s="1173"/>
      <c r="E36" s="1173"/>
      <c r="F36" s="1173"/>
      <c r="G36" s="1173"/>
      <c r="H36" s="1173"/>
      <c r="I36" s="1173"/>
      <c r="J36" s="1173"/>
      <c r="K36" s="1173"/>
      <c r="L36" s="1173"/>
    </row>
    <row r="37" spans="1:12" ht="24">
      <c r="A37" s="3"/>
      <c r="B37" s="581" t="s">
        <v>519</v>
      </c>
      <c r="C37" s="1173"/>
      <c r="D37" s="1173"/>
      <c r="E37" s="1173"/>
      <c r="F37" s="1173"/>
      <c r="G37" s="1173"/>
      <c r="H37" s="1173"/>
      <c r="I37" s="1173"/>
      <c r="J37" s="1173"/>
      <c r="K37" s="1173"/>
      <c r="L37" s="1173"/>
    </row>
    <row r="38" spans="1:12" ht="24">
      <c r="A38" s="3"/>
      <c r="B38" s="581" t="s">
        <v>521</v>
      </c>
      <c r="C38" s="1174"/>
      <c r="D38" s="1174"/>
      <c r="E38" s="1174"/>
      <c r="F38" s="1174"/>
      <c r="G38" s="1174"/>
      <c r="H38" s="1174"/>
      <c r="I38" s="1174"/>
      <c r="J38" s="1174"/>
      <c r="K38" s="1174"/>
      <c r="L38" s="1174"/>
    </row>
  </sheetData>
  <mergeCells count="41">
    <mergeCell ref="C37:L37"/>
    <mergeCell ref="C38:L38"/>
    <mergeCell ref="C30:L30"/>
    <mergeCell ref="C31:L31"/>
    <mergeCell ref="C32:L32"/>
    <mergeCell ref="A33:L33"/>
    <mergeCell ref="C35:L35"/>
    <mergeCell ref="C36:L36"/>
    <mergeCell ref="C29:L29"/>
    <mergeCell ref="M17:M18"/>
    <mergeCell ref="C18:L18"/>
    <mergeCell ref="C19:L19"/>
    <mergeCell ref="M19:M20"/>
    <mergeCell ref="C20:L20"/>
    <mergeCell ref="A21:L21"/>
    <mergeCell ref="C17:L17"/>
    <mergeCell ref="C23:L23"/>
    <mergeCell ref="C24:L24"/>
    <mergeCell ref="C25:L25"/>
    <mergeCell ref="C26:L26"/>
    <mergeCell ref="A27:L27"/>
    <mergeCell ref="A12:L12"/>
    <mergeCell ref="B13:C13"/>
    <mergeCell ref="D13:L13"/>
    <mergeCell ref="A14:L14"/>
    <mergeCell ref="C16:L16"/>
    <mergeCell ref="A1:L1"/>
    <mergeCell ref="A2:L2"/>
    <mergeCell ref="A6:I6"/>
    <mergeCell ref="K6:L6"/>
    <mergeCell ref="M6:M7"/>
    <mergeCell ref="B7:L7"/>
    <mergeCell ref="M2:M3"/>
    <mergeCell ref="A3:L3"/>
    <mergeCell ref="A4:L4"/>
    <mergeCell ref="A5:L5"/>
    <mergeCell ref="A9:E11"/>
    <mergeCell ref="H9:L9"/>
    <mergeCell ref="H10:L10"/>
    <mergeCell ref="H11:L11"/>
    <mergeCell ref="A8:L8"/>
  </mergeCells>
  <phoneticPr fontId="38"/>
  <printOptions horizontalCentered="1"/>
  <pageMargins left="0.74803149606299213" right="0.74803149606299213" top="0.55118110236220474" bottom="0.55118110236220474" header="0.31496062992125984" footer="0.31496062992125984"/>
  <pageSetup paperSize="9" scale="6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8BD3B-722C-4504-8705-B78DB5A2F48B}">
  <sheetPr>
    <tabColor rgb="FF00B0F0"/>
    <pageSetUpPr fitToPage="1"/>
  </sheetPr>
  <dimension ref="A1:M23"/>
  <sheetViews>
    <sheetView view="pageBreakPreview" zoomScaleNormal="100" zoomScaleSheetLayoutView="100" workbookViewId="0">
      <selection sqref="A1:C1"/>
    </sheetView>
  </sheetViews>
  <sheetFormatPr defaultColWidth="9" defaultRowHeight="18.75"/>
  <cols>
    <col min="1" max="1" width="4.625" customWidth="1"/>
    <col min="2" max="2" width="20.625" customWidth="1"/>
    <col min="3" max="4" width="13.5" customWidth="1"/>
    <col min="5" max="5" width="18.5" customWidth="1"/>
    <col min="6" max="6" width="1.875" customWidth="1"/>
    <col min="7" max="7" width="15.75" customWidth="1"/>
    <col min="8" max="8" width="5.5" customWidth="1"/>
    <col min="9" max="10" width="15.75" customWidth="1"/>
    <col min="12" max="12" width="4.625" customWidth="1"/>
    <col min="13" max="13" width="65.25" customWidth="1"/>
  </cols>
  <sheetData>
    <row r="1" spans="1:13" ht="60.75" customHeight="1">
      <c r="A1" s="1186"/>
      <c r="B1" s="1172"/>
      <c r="C1" s="1172"/>
      <c r="D1" s="3"/>
      <c r="E1" s="3"/>
      <c r="F1" s="3"/>
      <c r="G1" s="3"/>
      <c r="H1" s="3"/>
      <c r="I1" s="3"/>
      <c r="J1" s="3"/>
      <c r="K1" s="3"/>
      <c r="L1" s="3"/>
      <c r="M1" s="1"/>
    </row>
    <row r="2" spans="1:13" ht="19.5" customHeight="1">
      <c r="A2" s="456"/>
      <c r="B2" s="598"/>
      <c r="C2" s="598"/>
      <c r="D2" s="3"/>
      <c r="E2" s="3"/>
      <c r="F2" s="3"/>
      <c r="G2" s="3"/>
      <c r="H2" s="3"/>
      <c r="I2" s="3"/>
      <c r="J2" s="3"/>
      <c r="K2" s="3"/>
      <c r="L2" s="3"/>
      <c r="M2" s="1"/>
    </row>
    <row r="3" spans="1:13" ht="37.5" customHeight="1">
      <c r="A3" s="1164" t="s">
        <v>675</v>
      </c>
      <c r="B3" s="1164"/>
      <c r="C3" s="1164"/>
      <c r="D3" s="1164"/>
      <c r="E3" s="1164"/>
      <c r="F3" s="1164"/>
      <c r="G3" s="1164"/>
      <c r="H3" s="1164"/>
      <c r="I3" s="1164"/>
      <c r="J3" s="1164"/>
      <c r="K3" s="1164"/>
      <c r="L3" s="1164"/>
      <c r="M3" s="1167"/>
    </row>
    <row r="4" spans="1:13" ht="35.25">
      <c r="A4" s="1164" t="s">
        <v>555</v>
      </c>
      <c r="B4" s="1164"/>
      <c r="C4" s="1164"/>
      <c r="D4" s="1164"/>
      <c r="E4" s="1164"/>
      <c r="F4" s="1164"/>
      <c r="G4" s="1164"/>
      <c r="H4" s="1164"/>
      <c r="I4" s="1164"/>
      <c r="J4" s="1164"/>
      <c r="K4" s="1164"/>
      <c r="L4" s="1164"/>
      <c r="M4" s="1167"/>
    </row>
    <row r="5" spans="1:13" ht="36" customHeight="1">
      <c r="A5" s="1154" t="s">
        <v>504</v>
      </c>
      <c r="B5" s="1154"/>
      <c r="C5" s="1154"/>
      <c r="D5" s="1154"/>
      <c r="E5" s="1154"/>
      <c r="F5" s="1154"/>
      <c r="G5" s="1154"/>
      <c r="H5" s="1154"/>
      <c r="I5" s="1154"/>
      <c r="J5" s="1154"/>
      <c r="K5" s="1154"/>
      <c r="L5" s="1154"/>
    </row>
    <row r="6" spans="1:13" ht="28.5" customHeight="1">
      <c r="A6" s="597"/>
      <c r="B6" s="597"/>
      <c r="C6" s="597"/>
      <c r="D6" s="597"/>
      <c r="E6" s="597"/>
      <c r="F6" s="597"/>
      <c r="G6" s="597"/>
      <c r="H6" s="1183" t="s">
        <v>505</v>
      </c>
      <c r="I6" s="1183"/>
      <c r="J6" s="1183"/>
      <c r="K6" s="1183"/>
    </row>
    <row r="7" spans="1:13" ht="25.5">
      <c r="A7" s="3"/>
      <c r="B7" s="575"/>
      <c r="C7" s="575"/>
      <c r="D7" s="575"/>
      <c r="E7" s="575"/>
      <c r="F7" s="575"/>
      <c r="G7" s="575"/>
      <c r="H7" s="1183">
        <f>総表!C7</f>
        <v>0</v>
      </c>
      <c r="I7" s="1183"/>
      <c r="J7" s="1183"/>
      <c r="K7" s="1183"/>
      <c r="M7" s="1167" t="s">
        <v>556</v>
      </c>
    </row>
    <row r="8" spans="1:13" ht="45" customHeight="1">
      <c r="A8" s="3"/>
      <c r="B8" s="1168" t="s">
        <v>507</v>
      </c>
      <c r="C8" s="1168"/>
      <c r="D8" s="1168"/>
      <c r="E8" s="1168"/>
      <c r="F8" s="1168"/>
      <c r="G8" s="1168"/>
      <c r="H8" s="1168"/>
      <c r="I8" s="1168"/>
      <c r="J8" s="1168"/>
      <c r="K8" s="1168"/>
      <c r="L8" s="575"/>
      <c r="M8" s="1184"/>
    </row>
    <row r="9" spans="1:13" ht="24">
      <c r="A9" s="3"/>
      <c r="B9" s="3"/>
      <c r="C9" s="3"/>
      <c r="D9" s="3"/>
      <c r="E9" s="3"/>
      <c r="F9" s="3"/>
      <c r="G9" s="3"/>
      <c r="H9" s="3"/>
      <c r="I9" s="3"/>
      <c r="J9" s="575"/>
      <c r="K9" s="575"/>
      <c r="L9" s="575"/>
    </row>
    <row r="10" spans="1:13" ht="36.75" customHeight="1">
      <c r="A10" s="3"/>
      <c r="B10" s="3"/>
      <c r="C10" s="3"/>
      <c r="D10" s="3"/>
      <c r="E10" s="615" t="s">
        <v>557</v>
      </c>
      <c r="F10" s="578"/>
      <c r="G10" s="616">
        <f>総表!C11</f>
        <v>0</v>
      </c>
      <c r="H10" s="617" t="s">
        <v>3</v>
      </c>
      <c r="I10" s="618">
        <f>総表!E11</f>
        <v>0</v>
      </c>
      <c r="J10" s="617"/>
      <c r="K10" s="578"/>
      <c r="L10" s="617"/>
      <c r="M10" s="1185" t="s">
        <v>558</v>
      </c>
    </row>
    <row r="11" spans="1:13" ht="45" customHeight="1">
      <c r="A11" s="3"/>
      <c r="B11" s="3"/>
      <c r="C11" s="3"/>
      <c r="D11" s="3"/>
      <c r="E11" s="577" t="s">
        <v>4</v>
      </c>
      <c r="F11" s="578"/>
      <c r="G11" s="1178" t="str">
        <f>総表!C13&amp;総表!D13&amp;総表!H13</f>
        <v>選択してください</v>
      </c>
      <c r="H11" s="1178"/>
      <c r="I11" s="1178"/>
      <c r="J11" s="1178"/>
      <c r="K11" s="1178"/>
      <c r="L11" s="1178"/>
      <c r="M11" s="1185"/>
    </row>
    <row r="12" spans="1:13" ht="45" customHeight="1">
      <c r="A12" s="3"/>
      <c r="B12" s="3"/>
      <c r="C12" s="3"/>
      <c r="D12" s="3"/>
      <c r="E12" s="577" t="s">
        <v>559</v>
      </c>
      <c r="F12" s="578"/>
      <c r="G12" s="1178">
        <f>総表!C15</f>
        <v>0</v>
      </c>
      <c r="H12" s="1178"/>
      <c r="I12" s="1178"/>
      <c r="J12" s="1178"/>
      <c r="K12" s="1178"/>
      <c r="L12" s="1178"/>
      <c r="M12" s="1185"/>
    </row>
    <row r="13" spans="1:13" ht="45" customHeight="1">
      <c r="A13" s="3"/>
      <c r="B13" s="3"/>
      <c r="C13" s="3"/>
      <c r="D13" s="3"/>
      <c r="E13" s="596" t="s">
        <v>560</v>
      </c>
      <c r="F13" s="578"/>
      <c r="G13" s="1178">
        <f>総表!C16</f>
        <v>0</v>
      </c>
      <c r="H13" s="1178"/>
      <c r="I13" s="1178"/>
      <c r="J13" s="1178"/>
      <c r="K13" s="1178"/>
      <c r="L13" s="1178"/>
    </row>
    <row r="14" spans="1:13" ht="45" customHeight="1">
      <c r="A14" s="3"/>
      <c r="B14" s="3"/>
      <c r="C14" s="3"/>
      <c r="D14" s="3"/>
      <c r="E14" s="596" t="s">
        <v>511</v>
      </c>
      <c r="F14" s="578"/>
      <c r="G14" s="1178">
        <f>総表!C17</f>
        <v>0</v>
      </c>
      <c r="H14" s="1178"/>
      <c r="I14" s="1178"/>
      <c r="J14" s="1178"/>
      <c r="K14" s="1178"/>
      <c r="L14" s="1178"/>
      <c r="M14" s="580" t="s">
        <v>561</v>
      </c>
    </row>
    <row r="15" spans="1:13" ht="66" customHeight="1">
      <c r="A15" s="3"/>
      <c r="B15" s="3"/>
      <c r="C15" s="3"/>
      <c r="D15" s="3"/>
      <c r="E15" s="577"/>
      <c r="F15" s="578"/>
      <c r="G15" s="1178"/>
      <c r="H15" s="1178"/>
      <c r="I15" s="1178"/>
      <c r="J15" s="1178"/>
      <c r="K15" s="1178"/>
      <c r="L15" s="1178"/>
    </row>
    <row r="16" spans="1:13" ht="30" customHeight="1">
      <c r="A16" s="3"/>
      <c r="B16" s="3"/>
      <c r="C16" s="3"/>
      <c r="D16" s="3"/>
      <c r="E16" s="3"/>
      <c r="F16" s="3"/>
      <c r="G16" s="3"/>
      <c r="H16" s="3"/>
      <c r="I16" s="3"/>
      <c r="J16" s="575"/>
      <c r="K16" s="575"/>
      <c r="L16" s="575"/>
    </row>
    <row r="17" spans="1:13" ht="213.75" customHeight="1">
      <c r="A17" s="3"/>
      <c r="B17" s="1179" t="s">
        <v>602</v>
      </c>
      <c r="C17" s="1179"/>
      <c r="D17" s="1179"/>
      <c r="E17" s="1179"/>
      <c r="F17" s="1179"/>
      <c r="G17" s="1179"/>
      <c r="H17" s="1179"/>
      <c r="I17" s="1179"/>
      <c r="J17" s="1179"/>
      <c r="K17" s="1179"/>
      <c r="L17" s="575"/>
      <c r="M17" s="620" t="s">
        <v>562</v>
      </c>
    </row>
    <row r="18" spans="1:13" ht="30" customHeight="1">
      <c r="A18" s="3"/>
      <c r="B18" s="619"/>
      <c r="C18" s="619"/>
      <c r="D18" s="619"/>
      <c r="E18" s="619"/>
      <c r="F18" s="619"/>
      <c r="G18" s="619"/>
      <c r="H18" s="619"/>
      <c r="I18" s="619"/>
      <c r="J18" s="619"/>
      <c r="K18" s="619"/>
      <c r="L18" s="575"/>
    </row>
    <row r="19" spans="1:13" ht="30">
      <c r="A19" s="3"/>
      <c r="B19" s="841" t="s">
        <v>563</v>
      </c>
      <c r="C19" s="841"/>
      <c r="D19" s="841"/>
      <c r="E19" s="841"/>
      <c r="F19" s="841"/>
      <c r="G19" s="841"/>
      <c r="H19" s="841"/>
      <c r="I19" s="841"/>
      <c r="J19" s="841"/>
      <c r="K19" s="841"/>
      <c r="L19" s="575"/>
    </row>
    <row r="20" spans="1:13" ht="54" customHeight="1">
      <c r="A20" s="3"/>
      <c r="B20" s="621"/>
      <c r="C20" s="621"/>
      <c r="D20" s="621"/>
      <c r="E20" s="621"/>
      <c r="F20" s="621"/>
      <c r="G20" s="621"/>
      <c r="H20" s="621"/>
      <c r="I20" s="621"/>
      <c r="J20" s="621"/>
      <c r="K20" s="621"/>
      <c r="L20" s="3"/>
    </row>
    <row r="21" spans="1:13" ht="60" customHeight="1">
      <c r="B21" s="622" t="s">
        <v>564</v>
      </c>
      <c r="C21" s="1180">
        <f>総表!C27</f>
        <v>0</v>
      </c>
      <c r="D21" s="1181"/>
      <c r="E21" s="1181"/>
      <c r="F21" s="1181"/>
      <c r="G21" s="1181"/>
      <c r="H21" s="1181"/>
      <c r="I21" s="1181"/>
      <c r="J21" s="1181"/>
      <c r="K21" s="1182"/>
    </row>
    <row r="22" spans="1:13" ht="66" customHeight="1">
      <c r="B22" s="622" t="s">
        <v>565</v>
      </c>
      <c r="C22" s="1175">
        <f>総表!J37</f>
        <v>0</v>
      </c>
      <c r="D22" s="1176"/>
      <c r="E22" s="1176"/>
      <c r="F22" s="1176"/>
      <c r="G22" s="1176"/>
      <c r="H22" s="1176"/>
      <c r="I22" s="1176"/>
      <c r="J22" s="1176"/>
      <c r="K22" s="1177"/>
    </row>
    <row r="23" spans="1:13" ht="66" customHeight="1">
      <c r="B23" s="646" t="s">
        <v>603</v>
      </c>
      <c r="C23" s="1175">
        <f>個表!E53</f>
        <v>0</v>
      </c>
      <c r="D23" s="1176"/>
      <c r="E23" s="1176"/>
      <c r="F23" s="1176"/>
      <c r="G23" s="1176"/>
      <c r="H23" s="1176"/>
      <c r="I23" s="1176"/>
      <c r="J23" s="1176"/>
      <c r="K23" s="1177"/>
    </row>
  </sheetData>
  <sheetProtection algorithmName="SHA-512" hashValue="4yb7yaBeR33X4gF3l3ulS0MnSz0fK+si+05+by7f0PmGPMZUzM3HnJ3goRYytEYNU5IpuepkBinSehw6JN+SrA==" saltValue="iIIV84dxjd9x+GX8/QYvHg==" spinCount="100000" sheet="1" objects="1" scenarios="1"/>
  <mergeCells count="20">
    <mergeCell ref="H6:K6"/>
    <mergeCell ref="A1:C1"/>
    <mergeCell ref="A3:L3"/>
    <mergeCell ref="M3:M4"/>
    <mergeCell ref="A4:L4"/>
    <mergeCell ref="A5:L5"/>
    <mergeCell ref="H7:K7"/>
    <mergeCell ref="M7:M8"/>
    <mergeCell ref="B8:K8"/>
    <mergeCell ref="M10:M12"/>
    <mergeCell ref="G11:L11"/>
    <mergeCell ref="G12:L12"/>
    <mergeCell ref="C23:K23"/>
    <mergeCell ref="C22:K22"/>
    <mergeCell ref="G13:L13"/>
    <mergeCell ref="G14:L14"/>
    <mergeCell ref="G15:L15"/>
    <mergeCell ref="B17:K17"/>
    <mergeCell ref="B19:K19"/>
    <mergeCell ref="C21:K21"/>
  </mergeCells>
  <phoneticPr fontId="38"/>
  <printOptions horizontalCentered="1"/>
  <pageMargins left="0.74803149606299213" right="0.74803149606299213" top="0.55118110236220474" bottom="0.55118110236220474" header="0.31496062992125984" footer="0.31496062992125984"/>
  <pageSetup paperSize="9" scale="5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C0531-C7D6-41A3-87C2-918784BAACA2}">
  <sheetPr>
    <tabColor theme="9" tint="0.59999389629810485"/>
    <pageSetUpPr fitToPage="1"/>
  </sheetPr>
  <dimension ref="A1:R31"/>
  <sheetViews>
    <sheetView view="pageBreakPreview" zoomScale="80" zoomScaleNormal="100" zoomScaleSheetLayoutView="80" workbookViewId="0">
      <selection sqref="A1:C1"/>
    </sheetView>
  </sheetViews>
  <sheetFormatPr defaultColWidth="9" defaultRowHeight="13.5"/>
  <cols>
    <col min="1" max="1" width="4.625" style="625" customWidth="1"/>
    <col min="2" max="2" width="17" style="625" customWidth="1"/>
    <col min="3" max="3" width="14.375" style="625" customWidth="1"/>
    <col min="4" max="4" width="5.5" style="625" customWidth="1"/>
    <col min="5" max="5" width="18.125" style="625" customWidth="1"/>
    <col min="6" max="6" width="5.5" style="625" customWidth="1"/>
    <col min="7" max="7" width="18.125" style="625" customWidth="1"/>
    <col min="8" max="8" width="5.5" style="625" customWidth="1"/>
    <col min="9" max="9" width="18.125" style="625" customWidth="1"/>
    <col min="10" max="10" width="5" style="625" customWidth="1"/>
    <col min="11" max="11" width="21.75" style="625" customWidth="1"/>
    <col min="12" max="12" width="5" style="625" customWidth="1"/>
    <col min="13" max="16384" width="9" style="625"/>
  </cols>
  <sheetData>
    <row r="1" spans="1:18" ht="30" customHeight="1">
      <c r="A1" s="1214" t="s">
        <v>700</v>
      </c>
      <c r="B1" s="1214"/>
      <c r="C1" s="1214"/>
      <c r="D1" s="623"/>
      <c r="E1" s="624"/>
      <c r="F1" s="624"/>
      <c r="G1" s="624"/>
      <c r="H1" s="624"/>
      <c r="I1" s="624"/>
      <c r="J1" s="624"/>
      <c r="K1" s="624"/>
      <c r="L1" s="624"/>
      <c r="N1" s="626"/>
    </row>
    <row r="2" spans="1:18" ht="9.75" customHeight="1">
      <c r="A2" s="623"/>
      <c r="B2" s="623"/>
      <c r="C2" s="623"/>
      <c r="D2" s="623"/>
      <c r="E2" s="624"/>
      <c r="F2" s="624"/>
      <c r="G2" s="624"/>
      <c r="H2" s="624"/>
      <c r="I2" s="624"/>
      <c r="J2" s="624"/>
      <c r="K2" s="624"/>
      <c r="L2" s="624"/>
      <c r="N2" s="626"/>
    </row>
    <row r="3" spans="1:18" ht="28.5">
      <c r="A3" s="627"/>
      <c r="B3" s="627"/>
      <c r="C3" s="1215" t="s">
        <v>676</v>
      </c>
      <c r="D3" s="1215"/>
      <c r="E3" s="1215"/>
      <c r="F3" s="1215"/>
      <c r="G3" s="1215"/>
      <c r="H3" s="1215"/>
      <c r="I3" s="1215"/>
      <c r="J3" s="1215"/>
      <c r="K3" s="627"/>
      <c r="L3" s="627"/>
      <c r="N3" s="626"/>
    </row>
    <row r="4" spans="1:18" ht="34.5" customHeight="1">
      <c r="A4" s="628"/>
      <c r="B4" s="628"/>
      <c r="C4" s="1216" t="s">
        <v>566</v>
      </c>
      <c r="D4" s="1216"/>
      <c r="E4" s="1216"/>
      <c r="F4" s="1216"/>
      <c r="G4" s="1216"/>
      <c r="H4" s="1216"/>
      <c r="I4" s="1216"/>
      <c r="J4" s="1216"/>
      <c r="K4" s="628"/>
      <c r="L4" s="628"/>
      <c r="N4" s="626"/>
    </row>
    <row r="5" spans="1:18" ht="39.75" customHeight="1">
      <c r="A5" s="628"/>
      <c r="B5" s="628"/>
      <c r="C5" s="1217" t="s">
        <v>584</v>
      </c>
      <c r="D5" s="1217"/>
      <c r="E5" s="1217"/>
      <c r="F5" s="1217"/>
      <c r="G5" s="1217"/>
      <c r="H5" s="1217"/>
      <c r="I5" s="1217"/>
      <c r="J5" s="1217"/>
      <c r="K5" s="628"/>
      <c r="L5" s="628"/>
      <c r="M5" s="629"/>
      <c r="N5" s="629"/>
    </row>
    <row r="6" spans="1:18" ht="11.25" customHeight="1">
      <c r="A6" s="628"/>
      <c r="B6" s="628"/>
      <c r="C6" s="628"/>
      <c r="D6" s="628"/>
      <c r="E6" s="628"/>
      <c r="F6" s="628"/>
      <c r="G6" s="628"/>
      <c r="H6" s="628"/>
      <c r="I6" s="1218" t="s">
        <v>505</v>
      </c>
      <c r="J6" s="1218"/>
      <c r="K6" s="1218"/>
      <c r="L6" s="628"/>
      <c r="M6" s="629"/>
      <c r="N6" s="629"/>
    </row>
    <row r="7" spans="1:18" ht="30.75" customHeight="1">
      <c r="A7" s="624"/>
      <c r="B7" s="631"/>
      <c r="C7" s="631"/>
      <c r="D7" s="631"/>
      <c r="E7" s="631"/>
      <c r="F7" s="631"/>
      <c r="G7" s="631"/>
      <c r="H7" s="631"/>
      <c r="I7" s="1219">
        <f>総表!C7</f>
        <v>0</v>
      </c>
      <c r="J7" s="1219"/>
      <c r="K7" s="1219"/>
      <c r="L7" s="631"/>
      <c r="M7" s="629" t="s">
        <v>567</v>
      </c>
      <c r="N7" s="629"/>
    </row>
    <row r="8" spans="1:18" ht="21" customHeight="1">
      <c r="A8" s="624"/>
      <c r="B8" s="631"/>
      <c r="C8" s="631"/>
      <c r="D8" s="631"/>
      <c r="E8" s="631"/>
      <c r="F8" s="631"/>
      <c r="G8" s="631"/>
      <c r="H8" s="631"/>
      <c r="I8" s="632"/>
      <c r="J8" s="632"/>
      <c r="K8" s="632"/>
      <c r="L8" s="631"/>
      <c r="M8" s="629"/>
      <c r="N8" s="629"/>
    </row>
    <row r="9" spans="1:18" ht="35.25" customHeight="1">
      <c r="A9" s="624"/>
      <c r="B9" s="1204" t="s">
        <v>507</v>
      </c>
      <c r="C9" s="1204"/>
      <c r="D9" s="1204"/>
      <c r="E9" s="1204"/>
      <c r="F9" s="1204"/>
      <c r="G9" s="1204"/>
      <c r="H9" s="1204"/>
      <c r="I9" s="1204"/>
      <c r="J9" s="1204"/>
      <c r="K9" s="1204"/>
      <c r="L9" s="631"/>
      <c r="M9" s="629"/>
      <c r="N9" s="629"/>
    </row>
    <row r="10" spans="1:18" ht="17.25" customHeight="1">
      <c r="A10" s="624"/>
      <c r="B10" s="624"/>
      <c r="C10" s="624"/>
      <c r="D10" s="624"/>
      <c r="E10" s="624"/>
      <c r="F10" s="624"/>
      <c r="G10" s="624"/>
      <c r="H10" s="624"/>
      <c r="I10" s="624"/>
      <c r="J10" s="631"/>
      <c r="K10" s="631"/>
      <c r="L10" s="631"/>
      <c r="M10" s="629"/>
      <c r="N10" s="629"/>
    </row>
    <row r="11" spans="1:18" ht="36.75" customHeight="1">
      <c r="A11" s="624"/>
      <c r="B11" s="624"/>
      <c r="C11" s="624"/>
      <c r="D11" s="624"/>
      <c r="E11" s="630" t="s">
        <v>557</v>
      </c>
      <c r="F11" s="634"/>
      <c r="G11" s="635">
        <f>総表!C11</f>
        <v>0</v>
      </c>
      <c r="H11" s="636" t="s">
        <v>3</v>
      </c>
      <c r="I11" s="637">
        <f>総表!E11</f>
        <v>0</v>
      </c>
      <c r="J11" s="636"/>
      <c r="K11" s="634"/>
      <c r="L11" s="636"/>
      <c r="M11" s="629" t="s">
        <v>567</v>
      </c>
      <c r="N11" s="629"/>
    </row>
    <row r="12" spans="1:18" ht="54" customHeight="1">
      <c r="A12" s="624"/>
      <c r="B12" s="624"/>
      <c r="C12" s="624"/>
      <c r="D12" s="624"/>
      <c r="E12" s="638" t="s">
        <v>568</v>
      </c>
      <c r="F12" s="634"/>
      <c r="G12" s="1210" t="str">
        <f>総表!C13&amp;総表!D13&amp;総表!H13</f>
        <v>選択してください</v>
      </c>
      <c r="H12" s="1210"/>
      <c r="I12" s="1210"/>
      <c r="J12" s="1210"/>
      <c r="K12" s="1210"/>
      <c r="L12" s="1210"/>
      <c r="M12" s="629" t="s">
        <v>567</v>
      </c>
      <c r="N12" s="629"/>
    </row>
    <row r="13" spans="1:18" ht="54" customHeight="1">
      <c r="A13" s="624"/>
      <c r="B13" s="624"/>
      <c r="C13" s="624"/>
      <c r="D13" s="624"/>
      <c r="E13" s="638" t="s">
        <v>569</v>
      </c>
      <c r="F13" s="634"/>
      <c r="G13" s="1210">
        <f>総表!C15</f>
        <v>0</v>
      </c>
      <c r="H13" s="1210"/>
      <c r="I13" s="1210"/>
      <c r="J13" s="1210"/>
      <c r="K13" s="1210"/>
      <c r="L13" s="1210"/>
      <c r="M13" s="629" t="s">
        <v>567</v>
      </c>
      <c r="N13" s="629"/>
    </row>
    <row r="14" spans="1:18" ht="54" customHeight="1">
      <c r="A14" s="624"/>
      <c r="B14" s="624"/>
      <c r="C14" s="624"/>
      <c r="D14" s="624"/>
      <c r="E14" s="640" t="s">
        <v>560</v>
      </c>
      <c r="F14" s="634"/>
      <c r="G14" s="1210">
        <f>総表!C16</f>
        <v>0</v>
      </c>
      <c r="H14" s="1210"/>
      <c r="I14" s="1210"/>
      <c r="J14" s="1210"/>
      <c r="K14" s="1210"/>
      <c r="L14" s="1210"/>
      <c r="M14" s="629" t="s">
        <v>567</v>
      </c>
      <c r="N14" s="629"/>
    </row>
    <row r="15" spans="1:18" ht="54" customHeight="1">
      <c r="A15" s="624"/>
      <c r="B15" s="624"/>
      <c r="C15" s="624"/>
      <c r="D15" s="624"/>
      <c r="E15" s="640" t="s">
        <v>511</v>
      </c>
      <c r="F15" s="634"/>
      <c r="G15" s="1210">
        <f>総表!C17</f>
        <v>0</v>
      </c>
      <c r="H15" s="1210"/>
      <c r="I15" s="1210"/>
      <c r="J15" s="1210"/>
      <c r="K15" s="1210"/>
      <c r="L15" s="1210"/>
      <c r="M15" s="1213" t="s">
        <v>561</v>
      </c>
      <c r="N15" s="1213"/>
      <c r="O15" s="1213"/>
      <c r="P15" s="1213"/>
      <c r="Q15" s="1213"/>
      <c r="R15" s="1213"/>
    </row>
    <row r="16" spans="1:18" ht="9.75" customHeight="1">
      <c r="A16" s="624"/>
      <c r="B16" s="624"/>
      <c r="C16" s="624"/>
      <c r="D16" s="624"/>
      <c r="E16" s="624"/>
      <c r="F16" s="624"/>
      <c r="G16" s="624"/>
      <c r="H16" s="624"/>
      <c r="I16" s="624"/>
      <c r="J16" s="631"/>
      <c r="K16" s="631"/>
      <c r="L16" s="631"/>
    </row>
    <row r="17" spans="1:13" ht="69.75" customHeight="1">
      <c r="A17" s="624"/>
      <c r="B17" s="1210" t="s">
        <v>570</v>
      </c>
      <c r="C17" s="1210"/>
      <c r="D17" s="1210"/>
      <c r="E17" s="1210"/>
      <c r="F17" s="1210"/>
      <c r="G17" s="1210"/>
      <c r="H17" s="1210"/>
      <c r="I17" s="1210"/>
      <c r="J17" s="1210"/>
      <c r="K17" s="1210"/>
      <c r="L17" s="631"/>
    </row>
    <row r="18" spans="1:13" ht="4.5" customHeight="1">
      <c r="A18" s="624"/>
      <c r="B18" s="639"/>
      <c r="C18" s="639"/>
      <c r="D18" s="639"/>
      <c r="E18" s="639"/>
      <c r="F18" s="639"/>
      <c r="G18" s="639"/>
      <c r="H18" s="639"/>
      <c r="I18" s="639"/>
      <c r="J18" s="639"/>
      <c r="K18" s="639"/>
      <c r="L18" s="631"/>
    </row>
    <row r="19" spans="1:13" ht="21">
      <c r="A19" s="624"/>
      <c r="B19" s="1211" t="s">
        <v>563</v>
      </c>
      <c r="C19" s="1211"/>
      <c r="D19" s="1211"/>
      <c r="E19" s="1211"/>
      <c r="F19" s="1211"/>
      <c r="G19" s="1211"/>
      <c r="H19" s="1211"/>
      <c r="I19" s="1211"/>
      <c r="J19" s="1211"/>
      <c r="K19" s="1211"/>
      <c r="L19" s="631"/>
    </row>
    <row r="20" spans="1:13" ht="3.75" customHeight="1">
      <c r="A20" s="624"/>
      <c r="B20" s="641"/>
      <c r="C20" s="641"/>
      <c r="D20" s="641"/>
      <c r="E20" s="641"/>
      <c r="F20" s="641"/>
      <c r="G20" s="641"/>
      <c r="H20" s="641"/>
      <c r="I20" s="641"/>
      <c r="J20" s="641"/>
      <c r="K20" s="641"/>
      <c r="L20" s="631"/>
    </row>
    <row r="21" spans="1:13" ht="64.5" customHeight="1">
      <c r="A21" s="624"/>
      <c r="B21" s="1204" t="s">
        <v>571</v>
      </c>
      <c r="C21" s="1204"/>
      <c r="D21" s="633"/>
      <c r="E21" s="1204">
        <f>総表!C27</f>
        <v>0</v>
      </c>
      <c r="F21" s="1204"/>
      <c r="G21" s="1204"/>
      <c r="H21" s="1204"/>
      <c r="I21" s="1204"/>
      <c r="J21" s="1204"/>
      <c r="K21" s="1204"/>
      <c r="L21" s="624"/>
      <c r="M21" s="642" t="s">
        <v>572</v>
      </c>
    </row>
    <row r="22" spans="1:13" ht="64.5" customHeight="1">
      <c r="A22" s="634"/>
      <c r="B22" s="1204" t="s">
        <v>573</v>
      </c>
      <c r="C22" s="1204"/>
      <c r="D22" s="633"/>
      <c r="E22" s="1212">
        <f>総表!D47</f>
        <v>0</v>
      </c>
      <c r="F22" s="1212"/>
      <c r="G22" s="1212"/>
      <c r="H22" s="1212"/>
      <c r="I22" s="1212"/>
      <c r="J22" s="1212"/>
      <c r="K22" s="1212"/>
      <c r="L22" s="624"/>
      <c r="M22" s="642" t="s">
        <v>572</v>
      </c>
    </row>
    <row r="23" spans="1:13" ht="64.5" customHeight="1">
      <c r="A23" s="634"/>
      <c r="B23" s="1204" t="s">
        <v>574</v>
      </c>
      <c r="C23" s="1204"/>
      <c r="D23" s="633"/>
      <c r="E23" s="643"/>
      <c r="F23" s="643"/>
      <c r="G23" s="643"/>
      <c r="H23" s="643"/>
      <c r="I23" s="643"/>
      <c r="J23" s="643"/>
      <c r="K23" s="643"/>
      <c r="L23" s="624"/>
    </row>
    <row r="24" spans="1:13" ht="55.5" customHeight="1">
      <c r="B24" s="1187" t="s">
        <v>575</v>
      </c>
      <c r="C24" s="1188"/>
      <c r="D24" s="1193" t="s">
        <v>576</v>
      </c>
      <c r="E24" s="1194"/>
      <c r="F24" s="1194"/>
      <c r="G24" s="1194"/>
      <c r="H24" s="1194"/>
      <c r="I24" s="1194"/>
      <c r="J24" s="1194"/>
      <c r="K24" s="1205"/>
      <c r="L24" s="634"/>
      <c r="M24" s="634" t="s">
        <v>577</v>
      </c>
    </row>
    <row r="25" spans="1:13" ht="55.5" customHeight="1">
      <c r="B25" s="1187" t="s">
        <v>578</v>
      </c>
      <c r="C25" s="1188"/>
      <c r="D25" s="1193" t="s">
        <v>579</v>
      </c>
      <c r="E25" s="1194"/>
      <c r="F25" s="1194"/>
      <c r="G25" s="1205"/>
      <c r="H25" s="1206" t="s">
        <v>580</v>
      </c>
      <c r="I25" s="1207"/>
      <c r="J25" s="1208" t="s">
        <v>588</v>
      </c>
      <c r="K25" s="1209"/>
      <c r="L25" s="634"/>
      <c r="M25" s="634"/>
    </row>
    <row r="26" spans="1:13" ht="55.5" customHeight="1">
      <c r="B26" s="1187" t="s">
        <v>581</v>
      </c>
      <c r="C26" s="1192"/>
      <c r="D26" s="1193"/>
      <c r="E26" s="1194"/>
      <c r="F26" s="1194"/>
      <c r="G26" s="1195"/>
      <c r="H26" s="1196"/>
      <c r="I26" s="1197"/>
      <c r="J26" s="1197"/>
      <c r="K26" s="1198"/>
      <c r="L26" s="634"/>
      <c r="M26" s="634"/>
    </row>
    <row r="27" spans="1:13" ht="55.5" customHeight="1">
      <c r="B27" s="1187" t="s">
        <v>582</v>
      </c>
      <c r="C27" s="1188"/>
      <c r="D27" s="1199" t="s">
        <v>589</v>
      </c>
      <c r="E27" s="1200"/>
      <c r="F27" s="1200"/>
      <c r="G27" s="1200"/>
      <c r="H27" s="1200"/>
      <c r="I27" s="1200"/>
      <c r="J27" s="1200"/>
      <c r="K27" s="1201"/>
      <c r="L27" s="634"/>
      <c r="M27" s="634"/>
    </row>
    <row r="28" spans="1:13" ht="73.5" customHeight="1">
      <c r="B28" s="1202" t="s">
        <v>621</v>
      </c>
      <c r="C28" s="1203"/>
      <c r="D28" s="1189"/>
      <c r="E28" s="1190"/>
      <c r="F28" s="1190"/>
      <c r="G28" s="1190"/>
      <c r="H28" s="1190"/>
      <c r="I28" s="1190"/>
      <c r="J28" s="1190"/>
      <c r="K28" s="1191"/>
      <c r="L28" s="634"/>
      <c r="M28" s="634" t="s">
        <v>620</v>
      </c>
    </row>
    <row r="29" spans="1:13" ht="73.5" customHeight="1">
      <c r="B29" s="1187" t="s">
        <v>583</v>
      </c>
      <c r="C29" s="1188"/>
      <c r="D29" s="1189"/>
      <c r="E29" s="1190"/>
      <c r="F29" s="1190"/>
      <c r="G29" s="1190"/>
      <c r="H29" s="1190"/>
      <c r="I29" s="1190"/>
      <c r="J29" s="1190"/>
      <c r="K29" s="1191"/>
      <c r="L29" s="634"/>
      <c r="M29" s="634"/>
    </row>
    <row r="30" spans="1:13" ht="25.5" customHeight="1"/>
    <row r="31" spans="1:13" ht="25.5" customHeight="1"/>
  </sheetData>
  <sheetProtection algorithmName="SHA-512" hashValue="rATScPsP78Bs/26A9kbd29fApzd3w6yegfvD4CG/2JhANCh3IzKE1+Sbv7Rfp/X4GXq3cU+DP3C1qYKqrxsHbQ==" saltValue="+/aHh7NHb6IgYuMtqE37XA==" spinCount="100000" sheet="1" objects="1" scenarios="1"/>
  <mergeCells count="34">
    <mergeCell ref="M15:R15"/>
    <mergeCell ref="A1:C1"/>
    <mergeCell ref="C3:J3"/>
    <mergeCell ref="C4:J4"/>
    <mergeCell ref="C5:J5"/>
    <mergeCell ref="I6:K6"/>
    <mergeCell ref="I7:K7"/>
    <mergeCell ref="B9:K9"/>
    <mergeCell ref="G12:L12"/>
    <mergeCell ref="G13:L13"/>
    <mergeCell ref="G14:L14"/>
    <mergeCell ref="G15:L15"/>
    <mergeCell ref="B17:K17"/>
    <mergeCell ref="B19:K19"/>
    <mergeCell ref="B21:C21"/>
    <mergeCell ref="E21:K21"/>
    <mergeCell ref="B22:C22"/>
    <mergeCell ref="E22:K22"/>
    <mergeCell ref="B23:C23"/>
    <mergeCell ref="B24:C24"/>
    <mergeCell ref="D24:K24"/>
    <mergeCell ref="B25:C25"/>
    <mergeCell ref="D25:G25"/>
    <mergeCell ref="H25:I25"/>
    <mergeCell ref="J25:K25"/>
    <mergeCell ref="B29:C29"/>
    <mergeCell ref="D29:K29"/>
    <mergeCell ref="B26:C26"/>
    <mergeCell ref="D26:G26"/>
    <mergeCell ref="H26:K26"/>
    <mergeCell ref="B27:C27"/>
    <mergeCell ref="D27:K27"/>
    <mergeCell ref="B28:C28"/>
    <mergeCell ref="D28:K28"/>
  </mergeCells>
  <phoneticPr fontId="38"/>
  <conditionalFormatting sqref="H26:K26">
    <cfRule type="expression" dxfId="0" priority="1">
      <formula>NOT($D$26="その他")</formula>
    </cfRule>
  </conditionalFormatting>
  <dataValidations count="2">
    <dataValidation type="list" allowBlank="1" showInputMessage="1" showErrorMessage="1" sqref="D26:G26" xr:uid="{BE8F5358-7399-45E8-9294-63F39CB0BD24}">
      <formula1>"普通,当座,その他"</formula1>
    </dataValidation>
    <dataValidation imeMode="halfKatakana" allowBlank="1" showInputMessage="1" showErrorMessage="1" sqref="D28:K28" xr:uid="{005F6C7E-609B-40EA-87C3-3FBB0C87AE0E}"/>
  </dataValidations>
  <printOptions horizontalCentered="1"/>
  <pageMargins left="0.74803149606299213" right="0.74803149606299213" top="0.55118110236220474" bottom="0.55118110236220474" header="0.31496062992125984" footer="0.31496062992125984"/>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54</vt:i4>
      </vt:variant>
    </vt:vector>
  </HeadingPairs>
  <TitlesOfParts>
    <vt:vector size="68" baseType="lpstr">
      <vt:lpstr>《非表示》チェック表(劇映画)</vt:lpstr>
      <vt:lpstr>《非表示》チェック表(記録映画)</vt:lpstr>
      <vt:lpstr>《非表示》チェック表(アニメ映画)</vt:lpstr>
      <vt:lpstr>datas</vt:lpstr>
      <vt:lpstr>総表</vt:lpstr>
      <vt:lpstr>個表</vt:lpstr>
      <vt:lpstr>収入</vt:lpstr>
      <vt:lpstr>支出</vt:lpstr>
      <vt:lpstr>スタッフ費内訳</vt:lpstr>
      <vt:lpstr>キャスト費内訳</vt:lpstr>
      <vt:lpstr>上映・配給、頒布計画書</vt:lpstr>
      <vt:lpstr>変更理由書</vt:lpstr>
      <vt:lpstr>誓約書</vt:lpstr>
      <vt:lpstr>支払申請書</vt:lpstr>
      <vt:lpstr>'《非表示》チェック表(アニメ映画)'!《不適合理由》</vt:lpstr>
      <vt:lpstr>'《非表示》チェック表(記録映画)'!《不適合理由》</vt:lpstr>
      <vt:lpstr>'《非表示》チェック表(劇映画)'!《不適合理由》</vt:lpstr>
      <vt:lpstr>'《非表示》チェック表(アニメ映画)'!《不明要件》</vt:lpstr>
      <vt:lpstr>'《非表示》チェック表(記録映画)'!《不明要件》</vt:lpstr>
      <vt:lpstr>《不明要件》</vt:lpstr>
      <vt:lpstr>'《非表示》チェック表(アニメ映画)'!Print_Area</vt:lpstr>
      <vt:lpstr>'《非表示》チェック表(記録映画)'!Print_Area</vt:lpstr>
      <vt:lpstr>'《非表示》チェック表(劇映画)'!Print_Area</vt:lpstr>
      <vt:lpstr>キャスト費内訳!Print_Area</vt:lpstr>
      <vt:lpstr>スタッフ費内訳!Print_Area</vt:lpstr>
      <vt:lpstr>個表!Print_Area</vt:lpstr>
      <vt:lpstr>支出!Print_Area</vt:lpstr>
      <vt:lpstr>支払申請書!Print_Area</vt:lpstr>
      <vt:lpstr>収入!Print_Area</vt:lpstr>
      <vt:lpstr>'上映・配給、頒布計画書'!Print_Area</vt:lpstr>
      <vt:lpstr>誓約書!Print_Area</vt:lpstr>
      <vt:lpstr>総表!Print_Area</vt:lpstr>
      <vt:lpstr>変更理由書!Print_Area</vt:lpstr>
      <vt:lpstr>'《非表示》チェック表(アニメ映画)'!Print_Titles</vt:lpstr>
      <vt:lpstr>'《非表示》チェック表(記録映画)'!Print_Titles</vt:lpstr>
      <vt:lpstr>'《非表示》チェック表(劇映画)'!Print_Titles</vt:lpstr>
      <vt:lpstr>キャスト費内訳!Print_Titles</vt:lpstr>
      <vt:lpstr>スタッフ費内訳!Print_Titles</vt:lpstr>
      <vt:lpstr>支出!Print_Titles</vt:lpstr>
      <vt:lpstr>キャスト人件費</vt:lpstr>
      <vt:lpstr>シナリオハンティング費</vt:lpstr>
      <vt:lpstr>スタッフ人件費</vt:lpstr>
      <vt:lpstr>スタッフ費・キャスト費</vt:lpstr>
      <vt:lpstr>バリアフリー字幕制作費</vt:lpstr>
      <vt:lpstr>ロケーションハンティング費</vt:lpstr>
      <vt:lpstr>ロケーション費</vt:lpstr>
      <vt:lpstr>映像媒体費</vt:lpstr>
      <vt:lpstr>音楽費</vt:lpstr>
      <vt:lpstr>音声ガイド制作費</vt:lpstr>
      <vt:lpstr>企画脚本費</vt:lpstr>
      <vt:lpstr>原作使用料</vt:lpstr>
      <vt:lpstr>航空・列車運賃の特別料金</vt:lpstr>
      <vt:lpstr>撮影費</vt:lpstr>
      <vt:lpstr>仕上費</vt:lpstr>
      <vt:lpstr>助成対象外経費</vt:lpstr>
      <vt:lpstr>照明費</vt:lpstr>
      <vt:lpstr>新型コロナウイルス感染症対策経費</vt:lpstr>
      <vt:lpstr>製作企画費</vt:lpstr>
      <vt:lpstr>製作発表に係る経費</vt:lpstr>
      <vt:lpstr>製作費</vt:lpstr>
      <vt:lpstr>特殊撮影費</vt:lpstr>
      <vt:lpstr>美術費</vt:lpstr>
      <vt:lpstr>'《非表示》チェック表(アニメ映画)'!不適合理由</vt:lpstr>
      <vt:lpstr>'《非表示》チェック表(記録映画)'!不適合理由</vt:lpstr>
      <vt:lpstr>'《非表示》チェック表(劇映画)'!不適合理由</vt:lpstr>
      <vt:lpstr>編集費</vt:lpstr>
      <vt:lpstr>旅費</vt:lpstr>
      <vt:lpstr>録音費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ohara erika</cp:lastModifiedBy>
  <cp:lastPrinted>2026-06-05T03:39:48Z</cp:lastPrinted>
  <dcterms:created xsi:type="dcterms:W3CDTF">2020-08-12T01:57:30Z</dcterms:created>
  <dcterms:modified xsi:type="dcterms:W3CDTF">2026-09-11T03:19:36Z</dcterms:modified>
</cp:coreProperties>
</file>