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K:\企画部\基金・助成事務局\事務局共通\ダウンロード用様式格納庫\ダウンロード用様式（映画）\R8年度\02_映画祭等（基金）\05_実績報告書\"/>
    </mc:Choice>
  </mc:AlternateContent>
  <xr:revisionPtr revIDLastSave="0" documentId="13_ncr:1_{5F0D8129-B865-4634-B3B6-03EC95F380E2}" xr6:coauthVersionLast="47" xr6:coauthVersionMax="47" xr10:uidLastSave="{00000000-0000-0000-0000-000000000000}"/>
  <bookViews>
    <workbookView xWindow="-110" yWindow="-110" windowWidth="19420" windowHeight="10420" tabRatio="784" xr2:uid="{00000000-000D-0000-FFFF-FFFF00000000}"/>
  </bookViews>
  <sheets>
    <sheet name="総表" sheetId="12" r:id="rId1"/>
    <sheet name="個表" sheetId="23" r:id="rId2"/>
    <sheet name="収入" sheetId="28" r:id="rId3"/>
    <sheet name="別紙　入場料詳細" sheetId="35" r:id="rId4"/>
    <sheet name="支出" sheetId="42" r:id="rId5"/>
    <sheet name="別紙（上映作品詳細一覧）" sheetId="30" r:id="rId6"/>
    <sheet name="別紙（共催等）" sheetId="31" r:id="rId7"/>
    <sheet name="別紙（会場資料・日本映画上映活動のみ）" sheetId="29" r:id="rId8"/>
    <sheet name="変更理由書" sheetId="49" r:id="rId9"/>
    <sheet name="支払申請書" sheetId="5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4" hidden="1">支出!$B$11:$L$201</definedName>
    <definedName name="_xlnm._FilterDatabase" localSheetId="2" hidden="1">収入!$A$25:$P$99</definedName>
    <definedName name="_xlnm._FilterDatabase" localSheetId="6" hidden="1">'別紙（共催等）'!$A$3:$H$3</definedName>
    <definedName name="_xlnm._FilterDatabase" localSheetId="5" hidden="1">'別紙（上映作品詳細一覧）'!$A$3:$H$3</definedName>
    <definedName name="《不適合理由》" localSheetId="9">#REF!</definedName>
    <definedName name="《不適合理由》" localSheetId="8">#REF!</definedName>
    <definedName name="《不適合理由》">#REF!</definedName>
    <definedName name="《不明要件》" localSheetId="9">#REF!</definedName>
    <definedName name="《不明要件》">#REF!</definedName>
    <definedName name="_xlnm.Print_Area" localSheetId="1">個表!$B$1:$N$71</definedName>
    <definedName name="_xlnm.Print_Area" localSheetId="4">支出!$B$1:$L$201</definedName>
    <definedName name="_xlnm.Print_Area" localSheetId="9">支払申請書!$A$1:$L$29</definedName>
    <definedName name="_xlnm.Print_Area" localSheetId="2">収入!$A$1:$I$100</definedName>
    <definedName name="_xlnm.Print_Area" localSheetId="0">総表!$A$1:$J$47</definedName>
    <definedName name="_xlnm.Print_Area" localSheetId="3">'別紙　入場料詳細'!$B$1:$P$113</definedName>
    <definedName name="_xlnm.Print_Area" localSheetId="7">'別紙（会場資料・日本映画上映活動のみ）'!$A$1:$O$23</definedName>
    <definedName name="_xlnm.Print_Area" localSheetId="6">'別紙（共催等）'!$A$1:$G$51</definedName>
    <definedName name="_xlnm.Print_Area" localSheetId="5">'別紙（上映作品詳細一覧）'!$A$1:$H$34</definedName>
    <definedName name="_xlnm.Print_Area" localSheetId="8">変更理由書!$A$1:$L$50</definedName>
    <definedName name="スタッフ費・キャスト費" localSheetId="9">[1]支出!$R$16:$R$17</definedName>
    <definedName name="スタッフ費・キャスト費" localSheetId="8">[2]支出!$R$16:$R$17</definedName>
    <definedName name="スタッフ費・キャスト費">#REF!</definedName>
    <definedName name="バリアフリー字幕制作費" localSheetId="9">[1]支出!$AK$15</definedName>
    <definedName name="バリアフリー字幕制作費" localSheetId="8">[2]支出!$AK$15</definedName>
    <definedName name="バリアフリー字幕制作費">#REF!</definedName>
    <definedName name="マスク購入費">#REF!</definedName>
    <definedName name="印刷費" localSheetId="9">#REF!</definedName>
    <definedName name="印刷費">#REF!</definedName>
    <definedName name="運搬費" localSheetId="9">#REF!</definedName>
    <definedName name="運搬費">#REF!</definedName>
    <definedName name="映画祭">総表!$N$15:$S$15</definedName>
    <definedName name="応募分野">[3]【非表示】分野・ジャンル!$A$1:$E$1</definedName>
    <definedName name="音楽費" localSheetId="9">#REF!</definedName>
    <definedName name="音楽費">[4]【非表示】経費一覧!$C$5:$C$15</definedName>
    <definedName name="音声ガイド制作費" localSheetId="9">[1]支出!$AL$15</definedName>
    <definedName name="音声ガイド制作費" localSheetId="8">[2]支出!$AL$15</definedName>
    <definedName name="音声ガイド制作費">#REF!</definedName>
    <definedName name="会場費">[4]【非表示】経費一覧!$C$42:$C$43</definedName>
    <definedName name="活動区分" localSheetId="9">[5]《非表示》分野・ジャンル!$A$1:$E$1</definedName>
    <definedName name="活動区分" localSheetId="8">[6]総表!$N$1:$R$1</definedName>
    <definedName name="活動区分">総表!$M$15:$M$16</definedName>
    <definedName name="感染症対策経費" localSheetId="9">[7]支出!$R$14:$R$18</definedName>
    <definedName name="感染症対策経費" localSheetId="8">#REF!</definedName>
    <definedName name="感染症対策経費">#REF!</definedName>
    <definedName name="記録費" localSheetId="9">#REF!</definedName>
    <definedName name="記録費">#REF!</definedName>
    <definedName name="稽古費">[3]【非表示】経費一覧!$C$2:$C$3</definedName>
    <definedName name="現代舞台芸術創造普及活動・演劇_音楽費">[8]《非表示》記載可能経費一覧!#REF!</definedName>
    <definedName name="現代舞台芸術創造普及活動・演劇_出演費">[8]《非表示》記載可能経費一覧!#REF!</definedName>
    <definedName name="現代舞台芸術創造普及活動・演劇_舞台費">[8]《非表示》記載可能経費一覧!#REF!</definedName>
    <definedName name="現代舞台芸術創造普及活動・演劇_文芸費">[8]《非表示》記載可能経費一覧!#REF!</definedName>
    <definedName name="現代舞台芸術創造普及活動・音楽_舞台費">[8]《非表示》記載可能経費一覧!$B$50:$B$68</definedName>
    <definedName name="現代舞台芸術創造普及活動・舞踊_音楽費">[8]《非表示》記載可能経費一覧!#REF!</definedName>
    <definedName name="現代舞台芸術創造普及活動・舞踊_出演費">[8]《非表示》記載可能経費一覧!#REF!</definedName>
    <definedName name="現代舞台芸術創造普及活動・舞踊_文芸費">[8]《非表示》記載可能経費一覧!#REF!</definedName>
    <definedName name="資料等購入費・作成費等" localSheetId="9">#REF!</definedName>
    <definedName name="資料等購入費・作成費等">#REF!</definedName>
    <definedName name="謝金" localSheetId="9">#REF!</definedName>
    <definedName name="謝金">#REF!</definedName>
    <definedName name="謝金・旅費・宣伝費等" localSheetId="9">#REF!</definedName>
    <definedName name="謝金・旅費・宣伝費等">#REF!</definedName>
    <definedName name="出演費" localSheetId="9">#REF!</definedName>
    <definedName name="出演費">#REF!</definedName>
    <definedName name="出演費・音楽費・文芸費" localSheetId="9">#REF!</definedName>
    <definedName name="出演費・音楽費・文芸費">#REF!</definedName>
    <definedName name="助成対象外経費" localSheetId="9">[1]支出!$T$16:$T$17</definedName>
    <definedName name="助成対象外経費" localSheetId="8">[2]支出!$T$16:$T$17</definedName>
    <definedName name="助成対象外経費">#REF!</definedName>
    <definedName name="上映活動">総表!$N$16:$R$16</definedName>
    <definedName name="上映費">#REF!</definedName>
    <definedName name="宣伝費" localSheetId="9">#REF!</definedName>
    <definedName name="宣伝費">#REF!</definedName>
    <definedName name="通信費" localSheetId="9">#REF!</definedName>
    <definedName name="通信費">#REF!</definedName>
    <definedName name="伝_音楽費">[9]《非表示》記載可能経費一覧!$B$57:$B$62</definedName>
    <definedName name="伝_出演費">[9]《非表示》記載可能経費一覧!$B$15:$B$16</definedName>
    <definedName name="伝_文芸費">[9]《非表示》記載可能経費一覧!$B$143:$B$169</definedName>
    <definedName name="伝大_P61">[8]《非表示》分野・ジャンル!#REF!</definedName>
    <definedName name="伝統芸能・大衆芸能の公開活動_音楽費">[8]《非表示》記載可能経費一覧!#REF!</definedName>
    <definedName name="伝統芸能・大衆芸能の公開活動_出演費">[8]《非表示》記載可能経費一覧!#REF!</definedName>
    <definedName name="伝統芸能・大衆芸能の公開活動_舞台費">[8]《非表示》記載可能経費一覧!#REF!</definedName>
    <definedName name="伝統芸能・大衆芸能の公開活動_文芸費">[8]《非表示》記載可能経費一覧!#REF!</definedName>
    <definedName name="日本映画上映活動">総表!$N$16:$S$16</definedName>
    <definedName name="配信費">[4]【非表示】経費一覧!$C$68:$C$70</definedName>
    <definedName name="不適合理由" localSheetId="9">#REF!</definedName>
    <definedName name="不適合理由" localSheetId="8">#REF!</definedName>
    <definedName name="不適合理由">#REF!</definedName>
    <definedName name="舞台費" localSheetId="9">#REF!</definedName>
    <definedName name="舞台費">[10]【非表示】経費一覧!$C$185:$C$203</definedName>
    <definedName name="舞台費・運搬費" localSheetId="9">#REF!</definedName>
    <definedName name="舞台費・運搬費">#REF!</definedName>
    <definedName name="文芸費" localSheetId="9">#REF!</definedName>
    <definedName name="文芸費">[4]【非表示】経費一覧!$C$16:$C$41</definedName>
    <definedName name="旅費" localSheetId="9">#REF!</definedName>
    <definedName name="旅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90" i="28" l="1"/>
  <c r="I81" i="28"/>
  <c r="I70" i="28"/>
  <c r="I59" i="28"/>
  <c r="I50" i="28"/>
  <c r="E22" i="50"/>
  <c r="E21" i="50"/>
  <c r="G15" i="50"/>
  <c r="G14" i="50"/>
  <c r="G13" i="50"/>
  <c r="G12" i="50"/>
  <c r="I11" i="50"/>
  <c r="G11" i="50"/>
  <c r="I7" i="50"/>
  <c r="D13" i="49"/>
  <c r="H11" i="49"/>
  <c r="H10" i="49"/>
  <c r="H9" i="49"/>
  <c r="K6" i="49"/>
  <c r="F23" i="23"/>
  <c r="F24" i="23"/>
  <c r="F25" i="23"/>
  <c r="F26" i="23"/>
  <c r="F27" i="23"/>
  <c r="F28" i="23"/>
  <c r="F29" i="23"/>
  <c r="F30" i="23"/>
  <c r="F31" i="23"/>
  <c r="C23" i="23"/>
  <c r="C24" i="23"/>
  <c r="C25" i="23"/>
  <c r="C26" i="23"/>
  <c r="C27" i="23"/>
  <c r="C28" i="23"/>
  <c r="C29" i="23"/>
  <c r="C30" i="23"/>
  <c r="C31" i="23"/>
  <c r="F1" i="30" l="1"/>
  <c r="H7" i="12"/>
  <c r="H6" i="12"/>
  <c r="H5" i="12"/>
  <c r="G34" i="30"/>
  <c r="F51" i="31"/>
  <c r="L23" i="29"/>
  <c r="F1" i="31"/>
  <c r="K3" i="29"/>
  <c r="H33" i="35" l="1"/>
  <c r="H23" i="35" l="1"/>
  <c r="G6" i="35"/>
  <c r="H16" i="35"/>
  <c r="H15" i="35"/>
  <c r="H14" i="35"/>
  <c r="H13" i="35"/>
  <c r="H12" i="35"/>
  <c r="H11" i="35"/>
  <c r="H10" i="35"/>
  <c r="H9" i="35"/>
  <c r="H8" i="35"/>
  <c r="H7" i="35"/>
  <c r="H6" i="35"/>
  <c r="J10" i="35"/>
  <c r="J12" i="35"/>
  <c r="J14" i="35"/>
  <c r="P98" i="35"/>
  <c r="J15" i="35" s="1"/>
  <c r="H98" i="35"/>
  <c r="P79" i="35"/>
  <c r="J13" i="35" s="1"/>
  <c r="H79" i="35"/>
  <c r="P60" i="35"/>
  <c r="J11" i="35" s="1"/>
  <c r="H60" i="35"/>
  <c r="H41" i="35"/>
  <c r="J8" i="35" s="1"/>
  <c r="P41" i="35"/>
  <c r="J9" i="35" s="1"/>
  <c r="P21" i="35"/>
  <c r="J7" i="35" s="1"/>
  <c r="H21" i="35"/>
  <c r="J6" i="35" s="1"/>
  <c r="I201" i="42"/>
  <c r="H22" i="31"/>
  <c r="H21" i="31"/>
  <c r="H20" i="31"/>
  <c r="H19" i="31"/>
  <c r="H50" i="31"/>
  <c r="H49" i="31"/>
  <c r="H48" i="31"/>
  <c r="H47" i="31"/>
  <c r="H46" i="31"/>
  <c r="H45" i="31"/>
  <c r="H39" i="31"/>
  <c r="H38" i="31"/>
  <c r="H37" i="31"/>
  <c r="H36" i="31"/>
  <c r="H27" i="31"/>
  <c r="H26" i="31"/>
  <c r="H25" i="31"/>
  <c r="H11" i="31"/>
  <c r="H12" i="31"/>
  <c r="C11" i="23"/>
  <c r="H10" i="31"/>
  <c r="H13" i="31"/>
  <c r="H14" i="31"/>
  <c r="H17" i="31"/>
  <c r="H18" i="31"/>
  <c r="H23" i="31"/>
  <c r="H24" i="31"/>
  <c r="H28" i="31"/>
  <c r="H31" i="31"/>
  <c r="H32" i="31"/>
  <c r="H33" i="31"/>
  <c r="H34" i="31"/>
  <c r="H35" i="31"/>
  <c r="H40" i="31"/>
  <c r="H41" i="31"/>
  <c r="H42" i="31"/>
  <c r="C91" i="28"/>
  <c r="C98" i="28"/>
  <c r="C97" i="28"/>
  <c r="C96" i="28"/>
  <c r="C95" i="28"/>
  <c r="C94" i="28"/>
  <c r="C93" i="28"/>
  <c r="C92" i="28"/>
  <c r="C99" i="28"/>
  <c r="C87" i="28"/>
  <c r="C86" i="28"/>
  <c r="C85" i="28"/>
  <c r="C84" i="28"/>
  <c r="C83" i="28"/>
  <c r="C82" i="28"/>
  <c r="C88" i="28"/>
  <c r="C78" i="28"/>
  <c r="C77" i="28"/>
  <c r="C76" i="28"/>
  <c r="C75" i="28"/>
  <c r="C74" i="28"/>
  <c r="C73" i="28"/>
  <c r="C72" i="28"/>
  <c r="C71" i="28"/>
  <c r="C79" i="28"/>
  <c r="C67" i="28"/>
  <c r="C66" i="28"/>
  <c r="C65" i="28"/>
  <c r="C64" i="28"/>
  <c r="C63" i="28"/>
  <c r="C62" i="28"/>
  <c r="C61" i="28"/>
  <c r="C60" i="28"/>
  <c r="C68" i="28"/>
  <c r="C52" i="28"/>
  <c r="C53" i="28"/>
  <c r="C54" i="28"/>
  <c r="C55" i="28"/>
  <c r="C56" i="28"/>
  <c r="C57" i="28"/>
  <c r="C51" i="28"/>
  <c r="C28" i="28"/>
  <c r="C29" i="28"/>
  <c r="C30" i="28"/>
  <c r="C31" i="28"/>
  <c r="C32" i="28"/>
  <c r="C33" i="28"/>
  <c r="C34" i="28"/>
  <c r="C35" i="28"/>
  <c r="C36" i="28"/>
  <c r="C37" i="28"/>
  <c r="C38" i="28"/>
  <c r="C39" i="28"/>
  <c r="C40" i="28"/>
  <c r="C41" i="28"/>
  <c r="C42" i="28"/>
  <c r="C43" i="28"/>
  <c r="C44" i="28"/>
  <c r="C45" i="28"/>
  <c r="C46" i="28"/>
  <c r="C47" i="28"/>
  <c r="C14" i="42"/>
  <c r="C13" i="42"/>
  <c r="K115" i="42" l="1"/>
  <c r="K116" i="42"/>
  <c r="K117" i="42"/>
  <c r="K118" i="42"/>
  <c r="K119" i="42"/>
  <c r="K120" i="42"/>
  <c r="K121" i="42"/>
  <c r="K122" i="42"/>
  <c r="K123" i="42"/>
  <c r="K124" i="42"/>
  <c r="K125" i="42"/>
  <c r="K13" i="42" l="1"/>
  <c r="K14" i="42"/>
  <c r="K15" i="42"/>
  <c r="K16" i="42"/>
  <c r="K17" i="42"/>
  <c r="H100" i="28" l="1"/>
  <c r="M71" i="23"/>
  <c r="I6" i="42" l="1"/>
  <c r="G42" i="12"/>
  <c r="G43" i="12"/>
  <c r="G41" i="12"/>
  <c r="H1" i="42"/>
  <c r="E1" i="42"/>
  <c r="K109" i="42"/>
  <c r="C109" i="42"/>
  <c r="K108" i="42"/>
  <c r="C108" i="42"/>
  <c r="K107" i="42"/>
  <c r="C107" i="42"/>
  <c r="K106" i="42"/>
  <c r="C106" i="42"/>
  <c r="K105" i="42"/>
  <c r="C105" i="42"/>
  <c r="K73" i="42"/>
  <c r="C73" i="42"/>
  <c r="K72" i="42"/>
  <c r="C72" i="42"/>
  <c r="K71" i="42"/>
  <c r="C71" i="42"/>
  <c r="K70" i="42"/>
  <c r="C70" i="42"/>
  <c r="K69" i="42"/>
  <c r="C69" i="42"/>
  <c r="C57" i="42"/>
  <c r="K57" i="42"/>
  <c r="C58" i="42"/>
  <c r="K58" i="42"/>
  <c r="C59" i="42"/>
  <c r="K59" i="42"/>
  <c r="C60" i="42"/>
  <c r="K60" i="42"/>
  <c r="C61" i="42"/>
  <c r="K61" i="42"/>
  <c r="C40" i="42"/>
  <c r="K40" i="42"/>
  <c r="C41" i="42"/>
  <c r="K41" i="42"/>
  <c r="C42" i="42"/>
  <c r="K42" i="42"/>
  <c r="C43" i="42"/>
  <c r="K43" i="42"/>
  <c r="C44" i="42"/>
  <c r="K44" i="42"/>
  <c r="K112" i="42"/>
  <c r="C112" i="42"/>
  <c r="K111" i="42"/>
  <c r="C111" i="42"/>
  <c r="K110" i="42"/>
  <c r="C110" i="42"/>
  <c r="K104" i="42"/>
  <c r="C104" i="42"/>
  <c r="K103" i="42"/>
  <c r="C103" i="42"/>
  <c r="K102" i="42"/>
  <c r="C102" i="42"/>
  <c r="K101" i="42"/>
  <c r="C101" i="42"/>
  <c r="K100" i="42"/>
  <c r="C100" i="42"/>
  <c r="K99" i="42"/>
  <c r="C99" i="42"/>
  <c r="K98" i="42"/>
  <c r="C98" i="42"/>
  <c r="B97" i="42"/>
  <c r="K95" i="42"/>
  <c r="C95" i="42"/>
  <c r="K94" i="42"/>
  <c r="C94" i="42"/>
  <c r="K93" i="42"/>
  <c r="C93" i="42"/>
  <c r="K92" i="42"/>
  <c r="C92" i="42"/>
  <c r="K91" i="42"/>
  <c r="C91" i="42"/>
  <c r="K90" i="42"/>
  <c r="C90" i="42"/>
  <c r="K89" i="42"/>
  <c r="C89" i="42"/>
  <c r="K88" i="42"/>
  <c r="C88" i="42"/>
  <c r="K87" i="42"/>
  <c r="C87" i="42"/>
  <c r="K86" i="42"/>
  <c r="C86" i="42"/>
  <c r="K85" i="42"/>
  <c r="C85" i="42"/>
  <c r="K84" i="42"/>
  <c r="C84" i="42"/>
  <c r="K83" i="42"/>
  <c r="C83" i="42"/>
  <c r="K82" i="42"/>
  <c r="C82" i="42"/>
  <c r="K81" i="42"/>
  <c r="C81" i="42"/>
  <c r="B80" i="42"/>
  <c r="L97" i="42" l="1"/>
  <c r="L80" i="42"/>
  <c r="K200" i="42"/>
  <c r="C200" i="42"/>
  <c r="K199" i="42"/>
  <c r="C199" i="42"/>
  <c r="K198" i="42"/>
  <c r="C198" i="42"/>
  <c r="K197" i="42"/>
  <c r="C197" i="42"/>
  <c r="K196" i="42"/>
  <c r="C196" i="42"/>
  <c r="K195" i="42"/>
  <c r="C195" i="42"/>
  <c r="K194" i="42"/>
  <c r="C194" i="42"/>
  <c r="K193" i="42"/>
  <c r="C193" i="42"/>
  <c r="K192" i="42"/>
  <c r="C192" i="42"/>
  <c r="K191" i="42"/>
  <c r="C191" i="42"/>
  <c r="K190" i="42"/>
  <c r="C190" i="42"/>
  <c r="K189" i="42"/>
  <c r="C189" i="42"/>
  <c r="K188" i="42"/>
  <c r="C188" i="42"/>
  <c r="K187" i="42"/>
  <c r="C187" i="42"/>
  <c r="K186" i="42"/>
  <c r="C186" i="42"/>
  <c r="K185" i="42"/>
  <c r="C185" i="42"/>
  <c r="K184" i="42"/>
  <c r="C184" i="42"/>
  <c r="K183" i="42"/>
  <c r="C183" i="42"/>
  <c r="K182" i="42"/>
  <c r="C182" i="42"/>
  <c r="K181" i="42"/>
  <c r="C181" i="42"/>
  <c r="B180" i="42"/>
  <c r="K178" i="42"/>
  <c r="C178" i="42"/>
  <c r="K177" i="42"/>
  <c r="C177" i="42"/>
  <c r="K176" i="42"/>
  <c r="C176" i="42"/>
  <c r="K175" i="42"/>
  <c r="C175" i="42"/>
  <c r="K174" i="42"/>
  <c r="C174" i="42"/>
  <c r="K173" i="42"/>
  <c r="C173" i="42"/>
  <c r="K172" i="42"/>
  <c r="C172" i="42"/>
  <c r="K171" i="42"/>
  <c r="C171" i="42"/>
  <c r="K170" i="42"/>
  <c r="C170" i="42"/>
  <c r="K169" i="42"/>
  <c r="C169" i="42"/>
  <c r="K168" i="42"/>
  <c r="C168" i="42"/>
  <c r="K167" i="42"/>
  <c r="C167" i="42"/>
  <c r="K166" i="42"/>
  <c r="C166" i="42"/>
  <c r="K165" i="42"/>
  <c r="C165" i="42"/>
  <c r="K164" i="42"/>
  <c r="C164" i="42"/>
  <c r="K163" i="42"/>
  <c r="C163" i="42"/>
  <c r="K162" i="42"/>
  <c r="C162" i="42"/>
  <c r="K161" i="42"/>
  <c r="C161" i="42"/>
  <c r="K160" i="42"/>
  <c r="C160" i="42"/>
  <c r="K159" i="42"/>
  <c r="C159" i="42"/>
  <c r="B158" i="42"/>
  <c r="K156" i="42"/>
  <c r="C156" i="42"/>
  <c r="K155" i="42"/>
  <c r="C155" i="42"/>
  <c r="K154" i="42"/>
  <c r="C154" i="42"/>
  <c r="K153" i="42"/>
  <c r="C153" i="42"/>
  <c r="K152" i="42"/>
  <c r="C152" i="42"/>
  <c r="K151" i="42"/>
  <c r="C151" i="42"/>
  <c r="K150" i="42"/>
  <c r="C150" i="42"/>
  <c r="K149" i="42"/>
  <c r="C149" i="42"/>
  <c r="K148" i="42"/>
  <c r="C148" i="42"/>
  <c r="K147" i="42"/>
  <c r="C147" i="42"/>
  <c r="K146" i="42"/>
  <c r="C146" i="42"/>
  <c r="K145" i="42"/>
  <c r="C145" i="42"/>
  <c r="K144" i="42"/>
  <c r="C144" i="42"/>
  <c r="K143" i="42"/>
  <c r="C143" i="42"/>
  <c r="K142" i="42"/>
  <c r="C142" i="42"/>
  <c r="K141" i="42"/>
  <c r="C141" i="42"/>
  <c r="K140" i="42"/>
  <c r="C140" i="42"/>
  <c r="K139" i="42"/>
  <c r="C139" i="42"/>
  <c r="K138" i="42"/>
  <c r="C138" i="42"/>
  <c r="K137" i="42"/>
  <c r="C137" i="42"/>
  <c r="B136" i="42"/>
  <c r="K134" i="42"/>
  <c r="C134" i="42"/>
  <c r="K133" i="42"/>
  <c r="C133" i="42"/>
  <c r="K132" i="42"/>
  <c r="C132" i="42"/>
  <c r="K131" i="42"/>
  <c r="C131" i="42"/>
  <c r="K130" i="42"/>
  <c r="C130" i="42"/>
  <c r="K129" i="42"/>
  <c r="C129" i="42"/>
  <c r="K128" i="42"/>
  <c r="C128" i="42"/>
  <c r="K127" i="42"/>
  <c r="C127" i="42"/>
  <c r="K126" i="42"/>
  <c r="C126" i="42"/>
  <c r="C125" i="42"/>
  <c r="C124" i="42"/>
  <c r="C123" i="42"/>
  <c r="C122" i="42"/>
  <c r="C121" i="42"/>
  <c r="C120" i="42"/>
  <c r="C119" i="42"/>
  <c r="C118" i="42"/>
  <c r="C117" i="42"/>
  <c r="C116" i="42"/>
  <c r="C115" i="42"/>
  <c r="B114" i="42"/>
  <c r="K78" i="42"/>
  <c r="C78" i="42"/>
  <c r="K77" i="42"/>
  <c r="C77" i="42"/>
  <c r="K76" i="42"/>
  <c r="C76" i="42"/>
  <c r="K75" i="42"/>
  <c r="C75" i="42"/>
  <c r="K74" i="42"/>
  <c r="C74" i="42"/>
  <c r="K68" i="42"/>
  <c r="C68" i="42"/>
  <c r="K67" i="42"/>
  <c r="C67" i="42"/>
  <c r="K66" i="42"/>
  <c r="C66" i="42"/>
  <c r="K65" i="42"/>
  <c r="C65" i="42"/>
  <c r="K64" i="42"/>
  <c r="C64" i="42"/>
  <c r="B63" i="42"/>
  <c r="K56" i="42"/>
  <c r="C56" i="42"/>
  <c r="K55" i="42"/>
  <c r="C55" i="42"/>
  <c r="K54" i="42"/>
  <c r="C54" i="42"/>
  <c r="K53" i="42"/>
  <c r="C53" i="42"/>
  <c r="K52" i="42"/>
  <c r="C52" i="42"/>
  <c r="K51" i="42"/>
  <c r="C51" i="42"/>
  <c r="K50" i="42"/>
  <c r="C50" i="42"/>
  <c r="K49" i="42"/>
  <c r="C49" i="42"/>
  <c r="K48" i="42"/>
  <c r="C48" i="42"/>
  <c r="K47" i="42"/>
  <c r="C47" i="42"/>
  <c r="B46" i="42"/>
  <c r="K39" i="42"/>
  <c r="C39" i="42"/>
  <c r="K38" i="42"/>
  <c r="C38" i="42"/>
  <c r="K37" i="42"/>
  <c r="C37" i="42"/>
  <c r="K36" i="42"/>
  <c r="C36" i="42"/>
  <c r="K35" i="42"/>
  <c r="C35" i="42"/>
  <c r="K34" i="42"/>
  <c r="C34" i="42"/>
  <c r="K33" i="42"/>
  <c r="C33" i="42"/>
  <c r="K32" i="42"/>
  <c r="C32" i="42"/>
  <c r="K31" i="42"/>
  <c r="C31" i="42"/>
  <c r="K30" i="42"/>
  <c r="L29" i="42" s="1"/>
  <c r="C30" i="42"/>
  <c r="B29" i="42"/>
  <c r="K27" i="42"/>
  <c r="C27" i="42"/>
  <c r="K26" i="42"/>
  <c r="C26" i="42"/>
  <c r="K25" i="42"/>
  <c r="C25" i="42"/>
  <c r="K24" i="42"/>
  <c r="C24" i="42"/>
  <c r="K23" i="42"/>
  <c r="C23" i="42"/>
  <c r="K22" i="42"/>
  <c r="C22" i="42"/>
  <c r="K21" i="42"/>
  <c r="C21" i="42"/>
  <c r="K20" i="42"/>
  <c r="C20" i="42"/>
  <c r="K19" i="42"/>
  <c r="C19" i="42"/>
  <c r="K18" i="42"/>
  <c r="C18" i="42"/>
  <c r="C17" i="42"/>
  <c r="C16" i="42"/>
  <c r="C15" i="42"/>
  <c r="K12" i="42"/>
  <c r="B12" i="42"/>
  <c r="I7" i="42"/>
  <c r="B51" i="12" s="1"/>
  <c r="L12" i="42" l="1"/>
  <c r="L180" i="42"/>
  <c r="L46" i="42"/>
  <c r="L136" i="42"/>
  <c r="L63" i="42"/>
  <c r="L114" i="42"/>
  <c r="L158" i="42"/>
  <c r="F8" i="42"/>
  <c r="H42" i="12" s="1"/>
  <c r="F4" i="42" l="1"/>
  <c r="F9" i="42"/>
  <c r="H43" i="12" s="1"/>
  <c r="H46" i="12"/>
  <c r="F7" i="42"/>
  <c r="N12" i="12" l="1"/>
  <c r="N11" i="12"/>
  <c r="D46" i="12"/>
  <c r="F5" i="42"/>
  <c r="H41" i="12"/>
  <c r="H44" i="12" s="1"/>
  <c r="L8" i="35" l="1"/>
  <c r="L7" i="35"/>
  <c r="H83" i="28" l="1"/>
  <c r="H84" i="28"/>
  <c r="H85" i="28"/>
  <c r="H86" i="28"/>
  <c r="H87" i="28"/>
  <c r="H88" i="28"/>
  <c r="H82" i="28"/>
  <c r="H81" i="28"/>
  <c r="F82" i="28"/>
  <c r="F83" i="28"/>
  <c r="F84" i="28"/>
  <c r="F85" i="28"/>
  <c r="F86" i="28"/>
  <c r="F87" i="28"/>
  <c r="F88" i="28"/>
  <c r="F81" i="28"/>
  <c r="L97" i="35" l="1"/>
  <c r="D97" i="35"/>
  <c r="L96" i="35"/>
  <c r="D96" i="35"/>
  <c r="L78" i="35"/>
  <c r="D78" i="35"/>
  <c r="L77" i="35"/>
  <c r="D77" i="35"/>
  <c r="L59" i="35"/>
  <c r="D59" i="35"/>
  <c r="L58" i="35"/>
  <c r="D58" i="35"/>
  <c r="L40" i="35"/>
  <c r="D40" i="35"/>
  <c r="L39" i="35"/>
  <c r="D39" i="35"/>
  <c r="L20" i="35"/>
  <c r="D20" i="35"/>
  <c r="L19" i="35"/>
  <c r="D19" i="35"/>
  <c r="B15" i="35"/>
  <c r="B14" i="35"/>
  <c r="B13" i="35"/>
  <c r="B12" i="35"/>
  <c r="B11" i="35"/>
  <c r="B10" i="35"/>
  <c r="B9" i="35"/>
  <c r="B8" i="35"/>
  <c r="B7" i="35"/>
  <c r="G2" i="35" s="1"/>
  <c r="B6" i="35"/>
  <c r="P113" i="35"/>
  <c r="H113" i="35"/>
  <c r="P112" i="35"/>
  <c r="H112" i="35"/>
  <c r="P111" i="35"/>
  <c r="H111" i="35"/>
  <c r="P110" i="35"/>
  <c r="H110" i="35"/>
  <c r="P109" i="35"/>
  <c r="H109" i="35"/>
  <c r="P108" i="35"/>
  <c r="H108" i="35"/>
  <c r="P107" i="35"/>
  <c r="H107" i="35"/>
  <c r="P106" i="35"/>
  <c r="H106" i="35"/>
  <c r="P105" i="35"/>
  <c r="H105" i="35"/>
  <c r="P104" i="35"/>
  <c r="H104" i="35"/>
  <c r="P100" i="35"/>
  <c r="M15" i="35" s="1"/>
  <c r="P94" i="35"/>
  <c r="H94" i="35"/>
  <c r="P93" i="35"/>
  <c r="H93" i="35"/>
  <c r="P92" i="35"/>
  <c r="H92" i="35"/>
  <c r="P91" i="35"/>
  <c r="H91" i="35"/>
  <c r="P90" i="35"/>
  <c r="H90" i="35"/>
  <c r="P89" i="35"/>
  <c r="H89" i="35"/>
  <c r="P88" i="35"/>
  <c r="H88" i="35"/>
  <c r="P87" i="35"/>
  <c r="H87" i="35"/>
  <c r="P86" i="35"/>
  <c r="H86" i="35"/>
  <c r="P85" i="35"/>
  <c r="H85" i="35"/>
  <c r="P81" i="35"/>
  <c r="M13" i="35" s="1"/>
  <c r="H81" i="35"/>
  <c r="M12" i="35" s="1"/>
  <c r="P75" i="35"/>
  <c r="H75" i="35"/>
  <c r="P74" i="35"/>
  <c r="H74" i="35"/>
  <c r="P73" i="35"/>
  <c r="H73" i="35"/>
  <c r="P72" i="35"/>
  <c r="H72" i="35"/>
  <c r="P71" i="35"/>
  <c r="H71" i="35"/>
  <c r="P70" i="35"/>
  <c r="H70" i="35"/>
  <c r="P69" i="35"/>
  <c r="H69" i="35"/>
  <c r="P68" i="35"/>
  <c r="H68" i="35"/>
  <c r="P67" i="35"/>
  <c r="H67" i="35"/>
  <c r="P66" i="35"/>
  <c r="H66" i="35"/>
  <c r="P62" i="35"/>
  <c r="M11" i="35" s="1"/>
  <c r="H62" i="35"/>
  <c r="M10" i="35" s="1"/>
  <c r="P56" i="35"/>
  <c r="H56" i="35"/>
  <c r="P55" i="35"/>
  <c r="H55" i="35"/>
  <c r="P54" i="35"/>
  <c r="H54" i="35"/>
  <c r="P53" i="35"/>
  <c r="H53" i="35"/>
  <c r="P52" i="35"/>
  <c r="H52" i="35"/>
  <c r="P51" i="35"/>
  <c r="H51" i="35"/>
  <c r="P50" i="35"/>
  <c r="H50" i="35"/>
  <c r="P49" i="35"/>
  <c r="H49" i="35"/>
  <c r="P48" i="35"/>
  <c r="H48" i="35"/>
  <c r="P47" i="35"/>
  <c r="H47" i="35"/>
  <c r="P43" i="35"/>
  <c r="M9" i="35" s="1"/>
  <c r="H43" i="35"/>
  <c r="M8" i="35" s="1"/>
  <c r="P37" i="35"/>
  <c r="H37" i="35"/>
  <c r="P36" i="35"/>
  <c r="H36" i="35"/>
  <c r="P35" i="35"/>
  <c r="H35" i="35"/>
  <c r="P34" i="35"/>
  <c r="H34" i="35"/>
  <c r="P33" i="35"/>
  <c r="P32" i="35"/>
  <c r="H32" i="35"/>
  <c r="P31" i="35"/>
  <c r="H31" i="35"/>
  <c r="P30" i="35"/>
  <c r="H30" i="35"/>
  <c r="P29" i="35"/>
  <c r="H29" i="35"/>
  <c r="P28" i="35"/>
  <c r="H28" i="35"/>
  <c r="P27" i="35"/>
  <c r="H27" i="35"/>
  <c r="P23" i="35"/>
  <c r="M7" i="35" s="1"/>
  <c r="P15" i="35"/>
  <c r="L15" i="35"/>
  <c r="G15" i="35"/>
  <c r="P14" i="35"/>
  <c r="L14" i="35"/>
  <c r="G14" i="35"/>
  <c r="P13" i="35"/>
  <c r="L13" i="35"/>
  <c r="G13" i="35"/>
  <c r="P12" i="35"/>
  <c r="L12" i="35"/>
  <c r="G12" i="35"/>
  <c r="P11" i="35"/>
  <c r="L11" i="35"/>
  <c r="G11" i="35"/>
  <c r="P10" i="35"/>
  <c r="L10" i="35"/>
  <c r="G10" i="35"/>
  <c r="P9" i="35"/>
  <c r="L9" i="35"/>
  <c r="G9" i="35"/>
  <c r="P8" i="35"/>
  <c r="G8" i="35"/>
  <c r="P7" i="35"/>
  <c r="G7" i="35"/>
  <c r="P6" i="35"/>
  <c r="L6" i="35"/>
  <c r="D24" i="35" l="1"/>
  <c r="M6" i="35"/>
  <c r="L63" i="35"/>
  <c r="O11" i="35" s="1"/>
  <c r="H100" i="35"/>
  <c r="M14" i="35" s="1"/>
  <c r="D82" i="35"/>
  <c r="O12" i="35" s="1"/>
  <c r="M16" i="35"/>
  <c r="P16" i="35"/>
  <c r="L24" i="35"/>
  <c r="O7" i="35" s="1"/>
  <c r="D44" i="35"/>
  <c r="O8" i="35" s="1"/>
  <c r="L101" i="35"/>
  <c r="O15" i="35" s="1"/>
  <c r="L44" i="35"/>
  <c r="O9" i="35" s="1"/>
  <c r="L82" i="35"/>
  <c r="O13" i="35" s="1"/>
  <c r="G16" i="35"/>
  <c r="L16" i="35"/>
  <c r="O6" i="35"/>
  <c r="D63" i="35"/>
  <c r="O10" i="35" s="1"/>
  <c r="D101" i="35"/>
  <c r="O14" i="35" s="1"/>
  <c r="H1" i="28"/>
  <c r="C1" i="28"/>
  <c r="K1" i="23"/>
  <c r="D1" i="23"/>
  <c r="M22" i="23"/>
  <c r="M23" i="23"/>
  <c r="M24" i="23"/>
  <c r="M25" i="23"/>
  <c r="M26" i="23"/>
  <c r="M27" i="23"/>
  <c r="M28" i="23"/>
  <c r="M29" i="23"/>
  <c r="M30" i="23"/>
  <c r="M31" i="23"/>
  <c r="J16" i="35" l="1"/>
  <c r="O16" i="35"/>
  <c r="I27" i="28" s="1"/>
  <c r="I23" i="23" l="1"/>
  <c r="H23" i="23"/>
  <c r="H24" i="23"/>
  <c r="H25" i="23"/>
  <c r="H26" i="23"/>
  <c r="H27" i="23"/>
  <c r="H28" i="23"/>
  <c r="H29" i="23"/>
  <c r="H30" i="23"/>
  <c r="H31" i="23"/>
  <c r="H22" i="23"/>
  <c r="J29" i="12"/>
  <c r="I28" i="23"/>
  <c r="I29" i="23"/>
  <c r="I30" i="23"/>
  <c r="I31" i="23"/>
  <c r="I22" i="23" l="1"/>
  <c r="I29" i="12" l="1"/>
  <c r="H29" i="12"/>
  <c r="E17" i="28" l="1"/>
  <c r="I24" i="23" l="1"/>
  <c r="I25" i="23"/>
  <c r="I26" i="23"/>
  <c r="I27" i="23"/>
  <c r="F29" i="12" l="1"/>
  <c r="E29" i="12" l="1"/>
  <c r="C29" i="12"/>
  <c r="E8" i="28" l="1"/>
  <c r="E7" i="28"/>
  <c r="E6" i="28"/>
  <c r="H47" i="28"/>
  <c r="F47" i="28"/>
  <c r="H46" i="28"/>
  <c r="F46" i="28"/>
  <c r="H45" i="28"/>
  <c r="F45" i="28"/>
  <c r="H44" i="28"/>
  <c r="F44" i="28"/>
  <c r="H43" i="28"/>
  <c r="F43" i="28"/>
  <c r="H42" i="28"/>
  <c r="F42" i="28"/>
  <c r="H41" i="28"/>
  <c r="F41" i="28"/>
  <c r="H40" i="28"/>
  <c r="F40" i="28"/>
  <c r="H39" i="28"/>
  <c r="F39" i="28"/>
  <c r="H38" i="28"/>
  <c r="F38" i="28"/>
  <c r="H37" i="28"/>
  <c r="F37" i="28"/>
  <c r="H36" i="28"/>
  <c r="F36" i="28"/>
  <c r="H35" i="28"/>
  <c r="F35" i="28"/>
  <c r="H34" i="28"/>
  <c r="F34" i="28"/>
  <c r="H33" i="28"/>
  <c r="F33" i="28"/>
  <c r="H32" i="28"/>
  <c r="F32" i="28"/>
  <c r="H31" i="28"/>
  <c r="F31" i="28"/>
  <c r="H30" i="28"/>
  <c r="F30" i="28"/>
  <c r="H29" i="28"/>
  <c r="F29" i="28"/>
  <c r="H28" i="28"/>
  <c r="F28" i="28"/>
  <c r="H27" i="28"/>
  <c r="F27" i="28"/>
  <c r="H26" i="28"/>
  <c r="I26" i="28" s="1"/>
  <c r="F26" i="28"/>
  <c r="C22" i="23"/>
  <c r="F22" i="23"/>
  <c r="I17" i="28"/>
  <c r="D42" i="12" l="1"/>
  <c r="E10" i="28"/>
  <c r="E9" i="28"/>
  <c r="E5" i="28" s="1"/>
  <c r="I14" i="28"/>
  <c r="E4" i="28" s="1"/>
  <c r="E16" i="28"/>
  <c r="E20" i="28" s="1"/>
  <c r="E3" i="28" l="1"/>
  <c r="I13" i="28"/>
  <c r="H18" i="28"/>
  <c r="H19" i="28" a="1"/>
  <c r="H19" i="28" s="1"/>
  <c r="E22" i="28"/>
  <c r="H16" i="28"/>
  <c r="H20" i="28"/>
  <c r="H22" i="28"/>
  <c r="H21" i="28"/>
  <c r="D41" i="12" l="1"/>
  <c r="D43" i="12" l="1"/>
  <c r="D44"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<sst xmlns="http://schemas.openxmlformats.org/spreadsheetml/2006/main" count="769" uniqueCount="342">
  <si>
    <t>団体情報</t>
    <rPh sb="0" eb="2">
      <t>ダンタイ</t>
    </rPh>
    <rPh sb="2" eb="4">
      <t>ジョウホウ</t>
    </rPh>
    <phoneticPr fontId="6"/>
  </si>
  <si>
    <t>活動名（フリガナ）</t>
    <rPh sb="0" eb="2">
      <t>カツドウ</t>
    </rPh>
    <rPh sb="2" eb="3">
      <t>メイ</t>
    </rPh>
    <phoneticPr fontId="6"/>
  </si>
  <si>
    <t>活動区分</t>
  </si>
  <si>
    <t>団体住所（所在地）〒</t>
  </si>
  <si>
    <t>-</t>
  </si>
  <si>
    <t>団体住所（所在地）</t>
  </si>
  <si>
    <t>団体名（主催者）</t>
  </si>
  <si>
    <t>代表者役職名</t>
  </si>
  <si>
    <t>代表者氏名</t>
  </si>
  <si>
    <t>入場料</t>
  </si>
  <si>
    <t>共催者負担金</t>
  </si>
  <si>
    <t>（ロ） 自己負担金</t>
  </si>
  <si>
    <t>会場情報</t>
  </si>
  <si>
    <t>出演費</t>
  </si>
  <si>
    <t>活動の目的及び内容</t>
    <rPh sb="0" eb="2">
      <t>カツドウ</t>
    </rPh>
    <rPh sb="3" eb="5">
      <t>モクテキ</t>
    </rPh>
    <rPh sb="5" eb="6">
      <t>オヨ</t>
    </rPh>
    <rPh sb="7" eb="9">
      <t>ナイヨウ</t>
    </rPh>
    <phoneticPr fontId="5"/>
  </si>
  <si>
    <t>-</t>
    <phoneticPr fontId="5"/>
  </si>
  <si>
    <t>～</t>
    <phoneticPr fontId="5"/>
  </si>
  <si>
    <t>会場名</t>
    <rPh sb="0" eb="2">
      <t>カイジョウ</t>
    </rPh>
    <rPh sb="2" eb="3">
      <t>メイ</t>
    </rPh>
    <phoneticPr fontId="11"/>
  </si>
  <si>
    <t>単価</t>
  </si>
  <si>
    <t>区分</t>
    <rPh sb="0" eb="2">
      <t>クブン</t>
    </rPh>
    <phoneticPr fontId="5"/>
  </si>
  <si>
    <t>項目</t>
    <rPh sb="0" eb="2">
      <t>コウモク</t>
    </rPh>
    <phoneticPr fontId="5"/>
  </si>
  <si>
    <t>細目</t>
    <rPh sb="0" eb="2">
      <t>サイモク</t>
    </rPh>
    <phoneticPr fontId="5"/>
  </si>
  <si>
    <t>内訳</t>
    <rPh sb="0" eb="2">
      <t>ウチワケ</t>
    </rPh>
    <phoneticPr fontId="5"/>
  </si>
  <si>
    <t>内訳詳細</t>
    <rPh sb="0" eb="2">
      <t>ウチワケ</t>
    </rPh>
    <rPh sb="2" eb="4">
      <t>ショウサイ</t>
    </rPh>
    <phoneticPr fontId="5"/>
  </si>
  <si>
    <t>金額（円）</t>
    <rPh sb="0" eb="2">
      <t>キンガク</t>
    </rPh>
    <rPh sb="3" eb="4">
      <t>エン</t>
    </rPh>
    <phoneticPr fontId="5"/>
  </si>
  <si>
    <t>入場料収入</t>
    <phoneticPr fontId="5"/>
  </si>
  <si>
    <t>会場名</t>
    <rPh sb="0" eb="2">
      <t>カイジョウ</t>
    </rPh>
    <rPh sb="2" eb="3">
      <t>メイ</t>
    </rPh>
    <phoneticPr fontId="5"/>
  </si>
  <si>
    <t>席種</t>
    <rPh sb="0" eb="1">
      <t>セキ</t>
    </rPh>
    <rPh sb="1" eb="2">
      <t>シュ</t>
    </rPh>
    <phoneticPr fontId="5"/>
  </si>
  <si>
    <t>単価</t>
    <rPh sb="0" eb="2">
      <t>タンカ</t>
    </rPh>
    <phoneticPr fontId="5"/>
  </si>
  <si>
    <t>×</t>
    <phoneticPr fontId="5"/>
  </si>
  <si>
    <t>枚数</t>
    <rPh sb="0" eb="2">
      <t>マイスウ</t>
    </rPh>
    <phoneticPr fontId="5"/>
  </si>
  <si>
    <t>単価×枚数</t>
    <rPh sb="0" eb="2">
      <t>タンカ</t>
    </rPh>
    <rPh sb="3" eb="5">
      <t>マイスウ</t>
    </rPh>
    <phoneticPr fontId="5"/>
  </si>
  <si>
    <t>（招待）</t>
    <rPh sb="1" eb="3">
      <t>ショウタイ</t>
    </rPh>
    <phoneticPr fontId="5"/>
  </si>
  <si>
    <t>その他の収入</t>
    <rPh sb="2" eb="3">
      <t>タ</t>
    </rPh>
    <rPh sb="4" eb="6">
      <t>シュウニュウ</t>
    </rPh>
    <phoneticPr fontId="5"/>
  </si>
  <si>
    <t>共催者負担金</t>
    <phoneticPr fontId="5"/>
  </si>
  <si>
    <t>寄付金・協賛金</t>
    <phoneticPr fontId="5"/>
  </si>
  <si>
    <t>プログラム・図録等売上収入</t>
    <rPh sb="6" eb="8">
      <t>ズロク</t>
    </rPh>
    <rPh sb="8" eb="9">
      <t>トウ</t>
    </rPh>
    <phoneticPr fontId="5"/>
  </si>
  <si>
    <t>広告料・その他の収入</t>
    <phoneticPr fontId="5"/>
  </si>
  <si>
    <t xml:space="preserve">入場料収入 </t>
    <phoneticPr fontId="5"/>
  </si>
  <si>
    <t>使用座席数　(席）</t>
    <rPh sb="0" eb="2">
      <t>シヨウ</t>
    </rPh>
    <rPh sb="2" eb="5">
      <t>ザセキスウ</t>
    </rPh>
    <rPh sb="7" eb="8">
      <t>セキ</t>
    </rPh>
    <phoneticPr fontId="5"/>
  </si>
  <si>
    <t>有料入場率　（％）</t>
    <rPh sb="0" eb="2">
      <t>ユウリョウ</t>
    </rPh>
    <rPh sb="2" eb="4">
      <t>ニュウジョウ</t>
    </rPh>
    <rPh sb="4" eb="5">
      <t>リツ</t>
    </rPh>
    <phoneticPr fontId="5"/>
  </si>
  <si>
    <t>一会場・複数会場</t>
    <phoneticPr fontId="12"/>
  </si>
  <si>
    <t>会場名</t>
  </si>
  <si>
    <t>入場券内訳（見込み）</t>
  </si>
  <si>
    <t>×</t>
  </si>
  <si>
    <t>枚数</t>
  </si>
  <si>
    <t>単価×枚数</t>
  </si>
  <si>
    <t>招待</t>
  </si>
  <si>
    <t>共催者負担金</t>
    <rPh sb="0" eb="2">
      <t>キョウサイ</t>
    </rPh>
    <rPh sb="2" eb="3">
      <t>シャ</t>
    </rPh>
    <rPh sb="3" eb="6">
      <t>フタンキン</t>
    </rPh>
    <phoneticPr fontId="5"/>
  </si>
  <si>
    <t>寄付金・協賛金</t>
    <rPh sb="0" eb="3">
      <t>キフキン</t>
    </rPh>
    <rPh sb="4" eb="7">
      <t>キョウサンキン</t>
    </rPh>
    <phoneticPr fontId="5"/>
  </si>
  <si>
    <t>プログラム等売上収入</t>
    <phoneticPr fontId="5"/>
  </si>
  <si>
    <t>提出年月日</t>
    <rPh sb="0" eb="2">
      <t>テイシュツ</t>
    </rPh>
    <rPh sb="2" eb="5">
      <t>ネンガッピ</t>
    </rPh>
    <phoneticPr fontId="5"/>
  </si>
  <si>
    <t>開始日</t>
    <rPh sb="0" eb="3">
      <t>カイシビ</t>
    </rPh>
    <phoneticPr fontId="5"/>
  </si>
  <si>
    <t>終了日</t>
    <rPh sb="0" eb="2">
      <t>シュウリョウ</t>
    </rPh>
    <rPh sb="2" eb="3">
      <t>ビ</t>
    </rPh>
    <phoneticPr fontId="5"/>
  </si>
  <si>
    <t>都道府県</t>
    <rPh sb="0" eb="4">
      <t>トドウフケン</t>
    </rPh>
    <phoneticPr fontId="5"/>
  </si>
  <si>
    <t>市区町村</t>
    <rPh sb="0" eb="4">
      <t>シクチョウソン</t>
    </rPh>
    <phoneticPr fontId="5"/>
  </si>
  <si>
    <t>左記以外</t>
    <rPh sb="0" eb="2">
      <t>サキ</t>
    </rPh>
    <rPh sb="2" eb="4">
      <t>イガイ</t>
    </rPh>
    <phoneticPr fontId="5"/>
  </si>
  <si>
    <t>実施会場　</t>
    <rPh sb="0" eb="2">
      <t>ジッシ</t>
    </rPh>
    <rPh sb="2" eb="4">
      <t>カイジョウ</t>
    </rPh>
    <phoneticPr fontId="5"/>
  </si>
  <si>
    <t>市区町村）</t>
    <rPh sb="0" eb="2">
      <t>シク</t>
    </rPh>
    <rPh sb="2" eb="4">
      <t>チョウソン</t>
    </rPh>
    <phoneticPr fontId="5"/>
  </si>
  <si>
    <t>（都道県・</t>
    <phoneticPr fontId="5"/>
  </si>
  <si>
    <t>プログラム概要、上映作品の種類・点数、特別出演者等</t>
    <phoneticPr fontId="7"/>
  </si>
  <si>
    <t>開催日（開始日・終了日）</t>
    <rPh sb="0" eb="2">
      <t>カイサイ</t>
    </rPh>
    <rPh sb="4" eb="6">
      <t>カイシ</t>
    </rPh>
    <rPh sb="6" eb="7">
      <t>ビ</t>
    </rPh>
    <rPh sb="8" eb="11">
      <t>シュウリョウビ</t>
    </rPh>
    <phoneticPr fontId="7"/>
  </si>
  <si>
    <t>上映関連企画・ゲストの
招聘等がある場合は
記入してください</t>
    <rPh sb="0" eb="2">
      <t>ジョウエイ</t>
    </rPh>
    <rPh sb="2" eb="4">
      <t>カンレン</t>
    </rPh>
    <rPh sb="4" eb="6">
      <t>キカク</t>
    </rPh>
    <rPh sb="12" eb="14">
      <t>ショウヘイ</t>
    </rPh>
    <rPh sb="14" eb="15">
      <t>トウ</t>
    </rPh>
    <rPh sb="18" eb="20">
      <t>バアイ</t>
    </rPh>
    <rPh sb="22" eb="24">
      <t>キニュウ</t>
    </rPh>
    <phoneticPr fontId="11"/>
  </si>
  <si>
    <t>入場料金</t>
    <rPh sb="0" eb="2">
      <t>ニュウジョウ</t>
    </rPh>
    <rPh sb="2" eb="4">
      <t>リョウキン</t>
    </rPh>
    <phoneticPr fontId="11"/>
  </si>
  <si>
    <t>上映回数</t>
    <rPh sb="0" eb="2">
      <t>ジョウエイ</t>
    </rPh>
    <rPh sb="2" eb="4">
      <t>カイスウ</t>
    </rPh>
    <phoneticPr fontId="11"/>
  </si>
  <si>
    <t>上映作品数</t>
    <rPh sb="0" eb="2">
      <t>ジョウエイ</t>
    </rPh>
    <rPh sb="2" eb="5">
      <t>サクヒンスウ</t>
    </rPh>
    <phoneticPr fontId="11"/>
  </si>
  <si>
    <t>映写技師の有無</t>
    <rPh sb="0" eb="2">
      <t>エイシャ</t>
    </rPh>
    <rPh sb="2" eb="4">
      <t>ギシ</t>
    </rPh>
    <rPh sb="5" eb="7">
      <t>ウム</t>
    </rPh>
    <phoneticPr fontId="11"/>
  </si>
  <si>
    <t>映写機の有無</t>
    <rPh sb="0" eb="3">
      <t>エイシャキ</t>
    </rPh>
    <rPh sb="4" eb="6">
      <t>ウム</t>
    </rPh>
    <phoneticPr fontId="11"/>
  </si>
  <si>
    <t>所有者</t>
    <rPh sb="0" eb="3">
      <t>ショユウシャ</t>
    </rPh>
    <phoneticPr fontId="11"/>
  </si>
  <si>
    <t>所在地</t>
    <rPh sb="0" eb="3">
      <t>ショザイチ</t>
    </rPh>
    <phoneticPr fontId="11"/>
  </si>
  <si>
    <t>座席数</t>
    <rPh sb="0" eb="3">
      <t>ザセキスウ</t>
    </rPh>
    <phoneticPr fontId="11"/>
  </si>
  <si>
    <t>実施場所</t>
    <rPh sb="0" eb="2">
      <t>ジッシ</t>
    </rPh>
    <rPh sb="2" eb="4">
      <t>バショ</t>
    </rPh>
    <phoneticPr fontId="11"/>
  </si>
  <si>
    <t>実施時期</t>
    <rPh sb="0" eb="2">
      <t>ジッシ</t>
    </rPh>
    <rPh sb="2" eb="4">
      <t>ジキ</t>
    </rPh>
    <phoneticPr fontId="11"/>
  </si>
  <si>
    <t>②</t>
    <phoneticPr fontId="11"/>
  </si>
  <si>
    <t>①</t>
    <phoneticPr fontId="11"/>
  </si>
  <si>
    <t>団体名</t>
    <phoneticPr fontId="11"/>
  </si>
  <si>
    <t>会場資料（実施時期・実施場所等）</t>
    <rPh sb="0" eb="4">
      <t>カイジョウシリョウ</t>
    </rPh>
    <rPh sb="5" eb="7">
      <t>ジッシ</t>
    </rPh>
    <rPh sb="7" eb="9">
      <t>ジキ</t>
    </rPh>
    <rPh sb="10" eb="12">
      <t>ジッシ</t>
    </rPh>
    <rPh sb="12" eb="14">
      <t>バショ</t>
    </rPh>
    <rPh sb="14" eb="15">
      <t>トウ</t>
    </rPh>
    <phoneticPr fontId="11"/>
  </si>
  <si>
    <t>（別紙）</t>
    <rPh sb="1" eb="3">
      <t>ベッシ</t>
    </rPh>
    <phoneticPr fontId="11"/>
  </si>
  <si>
    <t>製作国</t>
    <rPh sb="0" eb="2">
      <t>セイサク</t>
    </rPh>
    <rPh sb="2" eb="3">
      <t>コク</t>
    </rPh>
    <phoneticPr fontId="11"/>
  </si>
  <si>
    <t>製作年</t>
    <rPh sb="0" eb="2">
      <t>セイサク</t>
    </rPh>
    <rPh sb="2" eb="3">
      <t>ネン</t>
    </rPh>
    <phoneticPr fontId="11"/>
  </si>
  <si>
    <t>上映時間</t>
    <rPh sb="0" eb="2">
      <t>ジョウエイ</t>
    </rPh>
    <rPh sb="2" eb="4">
      <t>ジカン</t>
    </rPh>
    <phoneticPr fontId="11"/>
  </si>
  <si>
    <t>製作会社</t>
    <rPh sb="0" eb="2">
      <t>セイサク</t>
    </rPh>
    <rPh sb="2" eb="4">
      <t>カイシャ</t>
    </rPh>
    <phoneticPr fontId="11"/>
  </si>
  <si>
    <t>監督名</t>
    <rPh sb="0" eb="2">
      <t>カントク</t>
    </rPh>
    <rPh sb="2" eb="3">
      <t>メイ</t>
    </rPh>
    <phoneticPr fontId="11"/>
  </si>
  <si>
    <t>作品名</t>
    <rPh sb="0" eb="2">
      <t>サクヒン</t>
    </rPh>
    <rPh sb="2" eb="3">
      <t>メイ</t>
    </rPh>
    <phoneticPr fontId="11"/>
  </si>
  <si>
    <t>上映作品詳細一覧</t>
    <rPh sb="0" eb="2">
      <t>ジョウエイ</t>
    </rPh>
    <rPh sb="2" eb="4">
      <t>サクヒン</t>
    </rPh>
    <rPh sb="4" eb="6">
      <t>ショウサイ</t>
    </rPh>
    <rPh sb="6" eb="8">
      <t>イチラン</t>
    </rPh>
    <phoneticPr fontId="11"/>
  </si>
  <si>
    <t>後援</t>
    <rPh sb="0" eb="2">
      <t>コウエン</t>
    </rPh>
    <phoneticPr fontId="11"/>
  </si>
  <si>
    <t>協賛・寄付</t>
    <rPh sb="0" eb="2">
      <t>キョウサン</t>
    </rPh>
    <rPh sb="3" eb="5">
      <t>キフ</t>
    </rPh>
    <phoneticPr fontId="11"/>
  </si>
  <si>
    <t>補助・助成</t>
    <rPh sb="0" eb="2">
      <t>ホジョ</t>
    </rPh>
    <rPh sb="3" eb="5">
      <t>ジョセイ</t>
    </rPh>
    <phoneticPr fontId="11"/>
  </si>
  <si>
    <t>共催</t>
    <rPh sb="0" eb="2">
      <t>キョウサイ</t>
    </rPh>
    <phoneticPr fontId="11"/>
  </si>
  <si>
    <t>備考</t>
    <rPh sb="0" eb="2">
      <t>ビコウ</t>
    </rPh>
    <phoneticPr fontId="11"/>
  </si>
  <si>
    <t>金額</t>
    <rPh sb="0" eb="2">
      <t>キンガク</t>
    </rPh>
    <phoneticPr fontId="11"/>
  </si>
  <si>
    <t>役割</t>
    <rPh sb="0" eb="2">
      <t>ヤクワリ</t>
    </rPh>
    <phoneticPr fontId="11"/>
  </si>
  <si>
    <t>団体名</t>
    <rPh sb="0" eb="2">
      <t>ダンタイ</t>
    </rPh>
    <rPh sb="2" eb="3">
      <t>メイ</t>
    </rPh>
    <phoneticPr fontId="11"/>
  </si>
  <si>
    <t>支援の種類</t>
    <rPh sb="0" eb="2">
      <t>シエン</t>
    </rPh>
    <rPh sb="3" eb="5">
      <t>シュルイ</t>
    </rPh>
    <phoneticPr fontId="11"/>
  </si>
  <si>
    <t>共催者名・後援者名・協賛者名等とその役割</t>
    <rPh sb="0" eb="2">
      <t>キョウサイ</t>
    </rPh>
    <rPh sb="2" eb="3">
      <t>シャ</t>
    </rPh>
    <rPh sb="3" eb="4">
      <t>メイ</t>
    </rPh>
    <rPh sb="5" eb="7">
      <t>コウエン</t>
    </rPh>
    <rPh sb="7" eb="8">
      <t>シャ</t>
    </rPh>
    <rPh sb="8" eb="9">
      <t>メイ</t>
    </rPh>
    <rPh sb="10" eb="12">
      <t>キョウサン</t>
    </rPh>
    <rPh sb="12" eb="13">
      <t>シャ</t>
    </rPh>
    <rPh sb="13" eb="14">
      <t>メイ</t>
    </rPh>
    <rPh sb="14" eb="15">
      <t>トウ</t>
    </rPh>
    <rPh sb="18" eb="20">
      <t>ヤクワリ</t>
    </rPh>
    <phoneticPr fontId="11"/>
  </si>
  <si>
    <t>実施日数</t>
    <rPh sb="0" eb="2">
      <t>ジッシ</t>
    </rPh>
    <rPh sb="2" eb="4">
      <t>ニッスウ</t>
    </rPh>
    <phoneticPr fontId="7"/>
  </si>
  <si>
    <t>（公的機関の支援）</t>
    <rPh sb="1" eb="3">
      <t>コウテキ</t>
    </rPh>
    <rPh sb="3" eb="5">
      <t>キカン</t>
    </rPh>
    <rPh sb="6" eb="8">
      <t>シエン</t>
    </rPh>
    <phoneticPr fontId="7"/>
  </si>
  <si>
    <t>※ 記入しきれない場合は、「別紙（共催等）」に記入してください。</t>
    <phoneticPr fontId="7"/>
  </si>
  <si>
    <t>（その他の支援）</t>
    <rPh sb="3" eb="4">
      <t>タ</t>
    </rPh>
    <rPh sb="5" eb="7">
      <t>シエン</t>
    </rPh>
    <phoneticPr fontId="7"/>
  </si>
  <si>
    <t>・会場が一会場の場合は、左欄に詳細を記入してください。</t>
    <phoneticPr fontId="12"/>
  </si>
  <si>
    <t>　複数会場の場合は、「別紙　入場料詳細」のシートに詳細を記入してください。</t>
    <rPh sb="1" eb="3">
      <t>フクスウ</t>
    </rPh>
    <rPh sb="3" eb="5">
      <t>カイジョウ</t>
    </rPh>
    <rPh sb="6" eb="8">
      <t>バアイ</t>
    </rPh>
    <rPh sb="11" eb="13">
      <t>ベッシ</t>
    </rPh>
    <rPh sb="14" eb="17">
      <t>ニュウジョウリョウ</t>
    </rPh>
    <rPh sb="17" eb="19">
      <t>ショウサイ</t>
    </rPh>
    <rPh sb="25" eb="27">
      <t>ショウサイ</t>
    </rPh>
    <rPh sb="28" eb="30">
      <t>キニュウ</t>
    </rPh>
    <phoneticPr fontId="12"/>
  </si>
  <si>
    <t>分野</t>
    <rPh sb="0" eb="2">
      <t>ブンヤ</t>
    </rPh>
    <phoneticPr fontId="9"/>
  </si>
  <si>
    <t>～</t>
    <phoneticPr fontId="7"/>
  </si>
  <si>
    <t>セル内で改行される場合は「ALT+ENTER」を同時に押して改行してください。</t>
    <phoneticPr fontId="7"/>
  </si>
  <si>
    <t>団体名</t>
    <rPh sb="0" eb="2">
      <t>ダンタイ</t>
    </rPh>
    <rPh sb="2" eb="3">
      <t>メイ</t>
    </rPh>
    <phoneticPr fontId="26"/>
  </si>
  <si>
    <t>【記入要領】</t>
    <rPh sb="1" eb="3">
      <t>キニュウ</t>
    </rPh>
    <rPh sb="3" eb="5">
      <t>ヨウリョウ</t>
    </rPh>
    <phoneticPr fontId="6"/>
  </si>
  <si>
    <t>活動名</t>
    <rPh sb="0" eb="2">
      <t>カツドウ</t>
    </rPh>
    <rPh sb="2" eb="3">
      <t>メイ</t>
    </rPh>
    <phoneticPr fontId="7"/>
  </si>
  <si>
    <t>団体名</t>
    <rPh sb="0" eb="2">
      <t>ダンタイ</t>
    </rPh>
    <rPh sb="2" eb="3">
      <t>メイ</t>
    </rPh>
    <phoneticPr fontId="7"/>
  </si>
  <si>
    <t>整理番号</t>
    <rPh sb="0" eb="2">
      <t>セイリ</t>
    </rPh>
    <rPh sb="2" eb="4">
      <t>バンゴウ</t>
    </rPh>
    <phoneticPr fontId="7"/>
  </si>
  <si>
    <t>活動名</t>
    <rPh sb="0" eb="2">
      <t>カツドウ</t>
    </rPh>
    <rPh sb="2" eb="3">
      <t>メイ</t>
    </rPh>
    <phoneticPr fontId="12"/>
  </si>
  <si>
    <t>団体名</t>
    <rPh sb="0" eb="2">
      <t>ダンタイ</t>
    </rPh>
    <rPh sb="2" eb="3">
      <t>メイ</t>
    </rPh>
    <phoneticPr fontId="12"/>
  </si>
  <si>
    <t>活動名</t>
    <rPh sb="0" eb="2">
      <t>カツドウ</t>
    </rPh>
    <rPh sb="2" eb="3">
      <t>メイ</t>
    </rPh>
    <phoneticPr fontId="8"/>
  </si>
  <si>
    <t>整理番号</t>
    <rPh sb="0" eb="2">
      <t>セイリ</t>
    </rPh>
    <rPh sb="2" eb="4">
      <t>バンゴウ</t>
    </rPh>
    <phoneticPr fontId="8"/>
  </si>
  <si>
    <t>整理番号</t>
    <rPh sb="0" eb="4">
      <t>セイリバンゴウ</t>
    </rPh>
    <phoneticPr fontId="12"/>
  </si>
  <si>
    <t>整理番号</t>
    <rPh sb="0" eb="4">
      <t>セイリバンゴウ</t>
    </rPh>
    <phoneticPr fontId="26"/>
  </si>
  <si>
    <t>総座席数　（席）</t>
    <rPh sb="0" eb="1">
      <t>ソウ</t>
    </rPh>
    <rPh sb="1" eb="4">
      <t>ザセキスウ</t>
    </rPh>
    <rPh sb="6" eb="7">
      <t>セキ</t>
    </rPh>
    <phoneticPr fontId="5"/>
  </si>
  <si>
    <t>会場</t>
    <phoneticPr fontId="5"/>
  </si>
  <si>
    <t>総席数</t>
    <phoneticPr fontId="5"/>
  </si>
  <si>
    <t>売り止め席</t>
    <rPh sb="0" eb="1">
      <t>ウ</t>
    </rPh>
    <rPh sb="2" eb="3">
      <t>ド</t>
    </rPh>
    <rPh sb="4" eb="5">
      <t>セキ</t>
    </rPh>
    <phoneticPr fontId="5"/>
  </si>
  <si>
    <t>使用座席数</t>
    <phoneticPr fontId="5"/>
  </si>
  <si>
    <t>回数</t>
    <rPh sb="0" eb="2">
      <t>カイスウ</t>
    </rPh>
    <phoneticPr fontId="5"/>
  </si>
  <si>
    <t>有料入場率</t>
    <phoneticPr fontId="5"/>
  </si>
  <si>
    <t>販売額合計</t>
    <phoneticPr fontId="5"/>
  </si>
  <si>
    <t>招待数</t>
    <phoneticPr fontId="5"/>
  </si>
  <si>
    <t>計及び平均</t>
    <rPh sb="0" eb="1">
      <t>ケイ</t>
    </rPh>
    <rPh sb="1" eb="2">
      <t>オヨ</t>
    </rPh>
    <rPh sb="3" eb="5">
      <t>ヘイキン</t>
    </rPh>
    <phoneticPr fontId="5"/>
  </si>
  <si>
    <t>総座席数</t>
    <rPh sb="0" eb="1">
      <t>ソウ</t>
    </rPh>
    <rPh sb="1" eb="4">
      <t>ザセキスウ</t>
    </rPh>
    <phoneticPr fontId="5"/>
  </si>
  <si>
    <t>売り止め席　</t>
    <rPh sb="0" eb="1">
      <t>ウ</t>
    </rPh>
    <rPh sb="2" eb="3">
      <t>ド</t>
    </rPh>
    <rPh sb="4" eb="5">
      <t>セキ</t>
    </rPh>
    <phoneticPr fontId="5"/>
  </si>
  <si>
    <t>券種</t>
  </si>
  <si>
    <t>　　　　　</t>
    <phoneticPr fontId="5"/>
  </si>
  <si>
    <t>　枚数　40</t>
  </si>
  <si>
    <t>チケットの枚数を再度ご確認ください。</t>
  </si>
  <si>
    <t>【別紙　入場料詳細】</t>
    <phoneticPr fontId="26"/>
  </si>
  <si>
    <t>補助金・助成金</t>
    <rPh sb="0" eb="3">
      <t>ホジョキン</t>
    </rPh>
    <rPh sb="4" eb="7">
      <t>ジョセイキン</t>
    </rPh>
    <phoneticPr fontId="5"/>
  </si>
  <si>
    <t>補助金・助成金</t>
    <phoneticPr fontId="5"/>
  </si>
  <si>
    <t>・ペアチケット2,000円を20枚予定の場合、下記のように記載をお願い</t>
    <phoneticPr fontId="5"/>
  </si>
  <si>
    <t>いたします。</t>
    <phoneticPr fontId="5"/>
  </si>
  <si>
    <t>　券種　ペアチケット（2,000円×20枚）</t>
    <rPh sb="1" eb="2">
      <t>ケン</t>
    </rPh>
    <rPh sb="2" eb="3">
      <t>タネ</t>
    </rPh>
    <rPh sb="20" eb="21">
      <t>マイ</t>
    </rPh>
    <phoneticPr fontId="5"/>
  </si>
  <si>
    <t>　単価　1,000</t>
    <phoneticPr fontId="5"/>
  </si>
  <si>
    <t>（券種に販売金額及び枚数を記入し、単価の金額を1/2、</t>
    <phoneticPr fontId="5"/>
  </si>
  <si>
    <t>　枚数を2倍にする。）</t>
    <phoneticPr fontId="5"/>
  </si>
  <si>
    <t>・通し券の場合は、以下のように記入してください。</t>
    <rPh sb="1" eb="2">
      <t>トオ</t>
    </rPh>
    <rPh sb="3" eb="4">
      <t>ケン</t>
    </rPh>
    <rPh sb="5" eb="7">
      <t>バアイ</t>
    </rPh>
    <rPh sb="9" eb="11">
      <t>イカ</t>
    </rPh>
    <rPh sb="15" eb="17">
      <t>キニュウ</t>
    </rPh>
    <phoneticPr fontId="5"/>
  </si>
  <si>
    <t>　券種：3回通し券（2,400円×60枚）</t>
    <rPh sb="1" eb="2">
      <t>ケン</t>
    </rPh>
    <rPh sb="2" eb="3">
      <t>シュ</t>
    </rPh>
    <rPh sb="5" eb="6">
      <t>カイ</t>
    </rPh>
    <rPh sb="6" eb="7">
      <t>トオ</t>
    </rPh>
    <rPh sb="8" eb="9">
      <t>ケン</t>
    </rPh>
    <rPh sb="15" eb="16">
      <t>エン</t>
    </rPh>
    <rPh sb="19" eb="20">
      <t>マイ</t>
    </rPh>
    <phoneticPr fontId="5"/>
  </si>
  <si>
    <t>　単価：800</t>
    <rPh sb="1" eb="3">
      <t>タンカ</t>
    </rPh>
    <phoneticPr fontId="5"/>
  </si>
  <si>
    <t>　枚数：180</t>
    <rPh sb="1" eb="3">
      <t>マイスウ</t>
    </rPh>
    <phoneticPr fontId="5"/>
  </si>
  <si>
    <t>　（上映回数3回の通し券の場合、内訳に販売金額及び枚数を記入し、</t>
    <rPh sb="2" eb="4">
      <t>ジョウエイ</t>
    </rPh>
    <rPh sb="4" eb="6">
      <t>カイスウ</t>
    </rPh>
    <rPh sb="7" eb="8">
      <t>カイ</t>
    </rPh>
    <rPh sb="9" eb="10">
      <t>トオ</t>
    </rPh>
    <rPh sb="11" eb="12">
      <t>ケン</t>
    </rPh>
    <rPh sb="13" eb="15">
      <t>バアイ</t>
    </rPh>
    <rPh sb="16" eb="18">
      <t>ウチワケ</t>
    </rPh>
    <rPh sb="19" eb="21">
      <t>ハンバイ</t>
    </rPh>
    <rPh sb="21" eb="23">
      <t>キンガク</t>
    </rPh>
    <rPh sb="23" eb="24">
      <t>オヨ</t>
    </rPh>
    <rPh sb="25" eb="27">
      <t>マイスウ</t>
    </rPh>
    <rPh sb="28" eb="30">
      <t>キニュウ</t>
    </rPh>
    <phoneticPr fontId="5"/>
  </si>
  <si>
    <t>　　単価の金額を1/3、枚数を3倍にする。）</t>
    <rPh sb="2" eb="4">
      <t>タンカ</t>
    </rPh>
    <rPh sb="5" eb="7">
      <t>キンガク</t>
    </rPh>
    <rPh sb="12" eb="14">
      <t>マイスウ</t>
    </rPh>
    <rPh sb="16" eb="17">
      <t>バイ</t>
    </rPh>
    <phoneticPr fontId="5"/>
  </si>
  <si>
    <t>・会場が複数会場の場合、入場料収入についてはこの別紙に記入してください。</t>
    <rPh sb="1" eb="3">
      <t>カイジョウ</t>
    </rPh>
    <rPh sb="4" eb="6">
      <t>フクスウ</t>
    </rPh>
    <rPh sb="6" eb="8">
      <t>カイジョウ</t>
    </rPh>
    <rPh sb="9" eb="11">
      <t>バアイ</t>
    </rPh>
    <rPh sb="12" eb="15">
      <t>ニュウジョウリョウ</t>
    </rPh>
    <rPh sb="15" eb="17">
      <t>シュウニュウ</t>
    </rPh>
    <rPh sb="24" eb="26">
      <t>ベッシ</t>
    </rPh>
    <rPh sb="27" eb="29">
      <t>キニュウ</t>
    </rPh>
    <phoneticPr fontId="26"/>
  </si>
  <si>
    <t>チラシ等の広報に使用される具体的な活動名とフリガナを記入してください。</t>
    <phoneticPr fontId="6"/>
  </si>
  <si>
    <t>活動が1日の場合は、開始日と終了日に同じ日付をご記入ください。</t>
    <rPh sb="10" eb="13">
      <t>カイシビ</t>
    </rPh>
    <rPh sb="14" eb="17">
      <t>シュウリョウビ</t>
    </rPh>
    <phoneticPr fontId="5"/>
  </si>
  <si>
    <t>プログラム概要、上映作品の種類・点数、特別出演者等を記入してください。</t>
  </si>
  <si>
    <t>複数作品を上映する場合は、「別紙 上映作品詳細一覧」のシートに記入してください。</t>
  </si>
  <si>
    <t>複数会場で開場する場合、「別紙 入場料詳細」のシートに記入してください。</t>
  </si>
  <si>
    <t>会場情報、入場料収入については、一会場で開催する場合、</t>
    <phoneticPr fontId="12"/>
  </si>
  <si>
    <t>このシートの入場料収入欄に記入してください。</t>
    <phoneticPr fontId="12"/>
  </si>
  <si>
    <t>・総座席数、売り止め席数、上映回数を記入してください。</t>
    <phoneticPr fontId="12"/>
  </si>
  <si>
    <t>想定している入場料収入を記入してください。
券種、単価、枚数の各欄に記入すると単価×枚数等が自動計算されます。</t>
    <phoneticPr fontId="12"/>
  </si>
  <si>
    <t>プログラムの広告料はこの欄に記入してください。</t>
    <phoneticPr fontId="12"/>
  </si>
  <si>
    <t>・各会場の総座席数、売り止め席数、上映回数を記入してください。
各項目を記入すると、上の表に集計されます。
・各会場の想定している入場料収入を記入してください。
券種、単価、枚数の各欄に記入すると、単価×枚数等が自動計算されます。
・有料入場率が100%を超えている場合は使用座席数、上映回数、チケットの枚数を再度ご確認ください。
・ペアチケット2,000円を20枚予定の場合、下記のように記載をお願いいたします。
　券種　ペアチケット（2,000円×20枚）
　単価　1,000
　枚数　40
（券種に販売金額及び枚数を記入し、単価の金額を1/2、枚数を2倍にする。）
・通し券の場合は、以下のように記入してください。
　券種：3回通し券（2,400円×60枚）
　単価：800
　枚数：180
（上映回数3回の通し券の場合、券種に販売金額及び枚数を記入し、単価の金額を1/3、枚数を3倍にする。）</t>
    <rPh sb="130" eb="131">
      <t>コ</t>
    </rPh>
    <rPh sb="135" eb="137">
      <t>バアイ</t>
    </rPh>
    <rPh sb="138" eb="140">
      <t>シヨウ</t>
    </rPh>
    <rPh sb="140" eb="143">
      <t>ザセキスウ</t>
    </rPh>
    <rPh sb="154" eb="156">
      <t>マイスウ</t>
    </rPh>
    <rPh sb="157" eb="159">
      <t>サイド</t>
    </rPh>
    <rPh sb="160" eb="162">
      <t>カクニン</t>
    </rPh>
    <rPh sb="181" eb="182">
      <t>エン</t>
    </rPh>
    <rPh sb="185" eb="186">
      <t>マイ</t>
    </rPh>
    <rPh sb="186" eb="188">
      <t>ヨテイ</t>
    </rPh>
    <rPh sb="189" eb="191">
      <t>バアイ</t>
    </rPh>
    <rPh sb="192" eb="194">
      <t>カキ</t>
    </rPh>
    <rPh sb="198" eb="200">
      <t>キサイ</t>
    </rPh>
    <rPh sb="202" eb="203">
      <t>ネガ</t>
    </rPh>
    <rPh sb="227" eb="228">
      <t>エン</t>
    </rPh>
    <rPh sb="231" eb="232">
      <t>マイ</t>
    </rPh>
    <rPh sb="235" eb="237">
      <t>タンカ</t>
    </rPh>
    <rPh sb="245" eb="247">
      <t>マイスウ</t>
    </rPh>
    <rPh sb="252" eb="254">
      <t>ケンシュ</t>
    </rPh>
    <rPh sb="255" eb="257">
      <t>ハンバイ</t>
    </rPh>
    <rPh sb="257" eb="259">
      <t>キンガク</t>
    </rPh>
    <rPh sb="259" eb="260">
      <t>オヨ</t>
    </rPh>
    <rPh sb="261" eb="263">
      <t>マイスウ</t>
    </rPh>
    <rPh sb="264" eb="266">
      <t>キニュウ</t>
    </rPh>
    <rPh sb="268" eb="270">
      <t>タンカ</t>
    </rPh>
    <rPh sb="271" eb="273">
      <t>キンガク</t>
    </rPh>
    <rPh sb="278" eb="280">
      <t>マイスウ</t>
    </rPh>
    <rPh sb="282" eb="283">
      <t>バイ</t>
    </rPh>
    <rPh sb="316" eb="318">
      <t>ケンシュ</t>
    </rPh>
    <rPh sb="368" eb="370">
      <t>ケンシュ</t>
    </rPh>
    <phoneticPr fontId="5"/>
  </si>
  <si>
    <t>枚数</t>
    <phoneticPr fontId="26"/>
  </si>
  <si>
    <t>金額（円）</t>
    <rPh sb="0" eb="2">
      <t>キンガク</t>
    </rPh>
    <rPh sb="3" eb="4">
      <t>エン</t>
    </rPh>
    <phoneticPr fontId="12"/>
  </si>
  <si>
    <t>確定状況</t>
    <rPh sb="0" eb="2">
      <t>カクテイ</t>
    </rPh>
    <rPh sb="2" eb="4">
      <t>ジョウキョウ</t>
    </rPh>
    <phoneticPr fontId="12"/>
  </si>
  <si>
    <t>共催者負担金については、実際に金銭の収入が発生する場合のみ計上してください。
要望書提出時の状況について、プルダウンメニューから「確定」「交渉中」「予定」のいずれかを選択し、見込額・予定額を計上してください。</t>
    <rPh sb="83" eb="85">
      <t>センタク</t>
    </rPh>
    <phoneticPr fontId="12"/>
  </si>
  <si>
    <t>クラウドファンディングを実施する場合は［寄付金・協賛金］欄に記入してください。
要望書提出時の状況について、寄付金・協賛金はプルダウンメニューから「決定済」「交渉中」「交渉予定」、クラウドファンディングは「達成」「実施中」「実施予定」のいずれかを選択し、見込額・予定額を計上してください。</t>
    <phoneticPr fontId="12"/>
  </si>
  <si>
    <t>各上映作品のパンフレットや団体グッズの売上など、当該映画祭等の会計とは別会計の収入に計上されるものについては記入不要です。
単価及び冊数等を記入すると、金額は自動計算されます。</t>
    <rPh sb="63" eb="65">
      <t>タンカ</t>
    </rPh>
    <rPh sb="65" eb="66">
      <t>オヨ</t>
    </rPh>
    <rPh sb="67" eb="69">
      <t>サッスウ</t>
    </rPh>
    <rPh sb="69" eb="70">
      <t>トウ</t>
    </rPh>
    <rPh sb="71" eb="73">
      <t>キニュウ</t>
    </rPh>
    <rPh sb="77" eb="79">
      <t>キンガク</t>
    </rPh>
    <rPh sb="80" eb="82">
      <t>ジドウ</t>
    </rPh>
    <rPh sb="82" eb="84">
      <t>ケイサン</t>
    </rPh>
    <phoneticPr fontId="12"/>
  </si>
  <si>
    <t>冊数等</t>
    <rPh sb="0" eb="2">
      <t>サッスウ</t>
    </rPh>
    <rPh sb="2" eb="3">
      <t>トウ</t>
    </rPh>
    <phoneticPr fontId="5"/>
  </si>
  <si>
    <t>国内映画祭等の活動</t>
    <phoneticPr fontId="5"/>
  </si>
  <si>
    <t>8行以内でご記入ください。</t>
    <rPh sb="1" eb="2">
      <t>ギョウ</t>
    </rPh>
    <rPh sb="2" eb="4">
      <t>イナイ</t>
    </rPh>
    <rPh sb="6" eb="8">
      <t>キニュウ</t>
    </rPh>
    <phoneticPr fontId="7"/>
  </si>
  <si>
    <t>5行以内でご記入ください。</t>
    <rPh sb="1" eb="2">
      <t>ギョウ</t>
    </rPh>
    <rPh sb="2" eb="4">
      <t>イナイ</t>
    </rPh>
    <rPh sb="6" eb="8">
      <t>キニュウ</t>
    </rPh>
    <phoneticPr fontId="7"/>
  </si>
  <si>
    <t>20行以内でご記入ください。</t>
    <rPh sb="2" eb="3">
      <t>ギョウ</t>
    </rPh>
    <rPh sb="3" eb="5">
      <t>イナイ</t>
    </rPh>
    <rPh sb="7" eb="9">
      <t>キニュウ</t>
    </rPh>
    <phoneticPr fontId="7"/>
  </si>
  <si>
    <t>セル内で改行される場合は「CTRL+ALT+ENTER」を同時に押して改行してください。</t>
    <phoneticPr fontId="7"/>
  </si>
  <si>
    <t>担当者情報</t>
    <rPh sb="0" eb="3">
      <t>タントウシャ</t>
    </rPh>
    <rPh sb="3" eb="5">
      <t>ジョウホウ</t>
    </rPh>
    <phoneticPr fontId="5"/>
  </si>
  <si>
    <t>関係書類送付先〒</t>
    <rPh sb="0" eb="2">
      <t>カンケイ</t>
    </rPh>
    <rPh sb="2" eb="4">
      <t>ショルイ</t>
    </rPh>
    <rPh sb="4" eb="7">
      <t>ソウフサキ</t>
    </rPh>
    <phoneticPr fontId="5"/>
  </si>
  <si>
    <t xml:space="preserve">実務担当者と必ず連絡の取れる連絡先を記入してください。 </t>
    <phoneticPr fontId="5"/>
  </si>
  <si>
    <t>関係書類送付先住所</t>
    <rPh sb="0" eb="2">
      <t>カンケイ</t>
    </rPh>
    <rPh sb="2" eb="4">
      <t>ショルイ</t>
    </rPh>
    <rPh sb="4" eb="7">
      <t>ソウフサキ</t>
    </rPh>
    <rPh sb="7" eb="9">
      <t>ジュウショ</t>
    </rPh>
    <phoneticPr fontId="5"/>
  </si>
  <si>
    <t>担当部署名または役職名</t>
    <rPh sb="2" eb="4">
      <t>ブショ</t>
    </rPh>
    <rPh sb="4" eb="5">
      <t>メイ</t>
    </rPh>
    <rPh sb="8" eb="11">
      <t>ヤクショクメイ</t>
    </rPh>
    <phoneticPr fontId="5"/>
  </si>
  <si>
    <t>担当者氏名</t>
    <phoneticPr fontId="5"/>
  </si>
  <si>
    <t>担当者電話番号</t>
    <phoneticPr fontId="26"/>
  </si>
  <si>
    <t>E-mail</t>
    <phoneticPr fontId="5"/>
  </si>
  <si>
    <t>電話番号</t>
    <phoneticPr fontId="26"/>
  </si>
  <si>
    <t>収入</t>
    <phoneticPr fontId="5"/>
  </si>
  <si>
    <t>支出</t>
    <phoneticPr fontId="5"/>
  </si>
  <si>
    <t>経費　①</t>
    <phoneticPr fontId="5"/>
  </si>
  <si>
    <t>経費　②</t>
    <phoneticPr fontId="5"/>
  </si>
  <si>
    <t>（イ） 収入小計</t>
    <rPh sb="4" eb="6">
      <t>シュウニュウ</t>
    </rPh>
    <phoneticPr fontId="5"/>
  </si>
  <si>
    <t>経費　③</t>
    <phoneticPr fontId="5"/>
  </si>
  <si>
    <t>共催者名(役割)
後援者名(役割)
協賛者名(役割)
助成団体</t>
    <phoneticPr fontId="5"/>
  </si>
  <si>
    <t>項目</t>
    <phoneticPr fontId="26"/>
  </si>
  <si>
    <t>金額</t>
    <rPh sb="0" eb="2">
      <t>キンガク</t>
    </rPh>
    <phoneticPr fontId="5"/>
  </si>
  <si>
    <t>①</t>
  </si>
  <si>
    <t>②</t>
    <phoneticPr fontId="26"/>
  </si>
  <si>
    <t>③</t>
  </si>
  <si>
    <t>№</t>
    <phoneticPr fontId="5"/>
  </si>
  <si>
    <r>
      <rPr>
        <u/>
        <sz val="14"/>
        <color rgb="FF969696"/>
        <rFont val="游ゴシック"/>
        <family val="3"/>
        <charset val="128"/>
        <scheme val="minor"/>
      </rPr>
      <t>.</t>
    </r>
    <r>
      <rPr>
        <u/>
        <sz val="14"/>
        <color theme="1"/>
        <rFont val="游ゴシック"/>
        <family val="3"/>
        <charset val="128"/>
        <scheme val="minor"/>
      </rPr>
      <t>項目</t>
    </r>
    <phoneticPr fontId="26"/>
  </si>
  <si>
    <t>支払先及び備考</t>
    <phoneticPr fontId="5"/>
  </si>
  <si>
    <t>単価等（円）</t>
    <rPh sb="0" eb="2">
      <t>タンカ</t>
    </rPh>
    <rPh sb="2" eb="3">
      <t>トウ</t>
    </rPh>
    <rPh sb="4" eb="5">
      <t>エン</t>
    </rPh>
    <phoneticPr fontId="5"/>
  </si>
  <si>
    <t>（単位）</t>
    <rPh sb="1" eb="3">
      <t>タンイ</t>
    </rPh>
    <phoneticPr fontId="5"/>
  </si>
  <si>
    <t>（単位）</t>
    <phoneticPr fontId="5"/>
  </si>
  <si>
    <t>金額（円）</t>
    <rPh sb="3" eb="4">
      <t>エン</t>
    </rPh>
    <phoneticPr fontId="5"/>
  </si>
  <si>
    <r>
      <rPr>
        <sz val="14"/>
        <color rgb="FF969696"/>
        <rFont val="游ゴシック"/>
        <family val="3"/>
        <charset val="128"/>
        <scheme val="minor"/>
      </rPr>
      <t>.</t>
    </r>
    <r>
      <rPr>
        <sz val="14"/>
        <color theme="1"/>
        <rFont val="游ゴシック"/>
        <family val="3"/>
        <charset val="128"/>
        <scheme val="minor"/>
      </rPr>
      <t>項目</t>
    </r>
    <phoneticPr fontId="26"/>
  </si>
  <si>
    <t>細目</t>
    <phoneticPr fontId="5"/>
  </si>
  <si>
    <t>文芸費</t>
    <phoneticPr fontId="26"/>
  </si>
  <si>
    <t>謝金</t>
    <phoneticPr fontId="26"/>
  </si>
  <si>
    <t>旅費</t>
    <phoneticPr fontId="26"/>
  </si>
  <si>
    <t>宣伝・印刷費</t>
    <phoneticPr fontId="26"/>
  </si>
  <si>
    <t>記録・配信費</t>
    <phoneticPr fontId="26"/>
  </si>
  <si>
    <t>.</t>
    <phoneticPr fontId="26"/>
  </si>
  <si>
    <t>作品借料</t>
    <rPh sb="0" eb="2">
      <t>サクヒン</t>
    </rPh>
    <rPh sb="2" eb="4">
      <t>シャクリョウ</t>
    </rPh>
    <phoneticPr fontId="26"/>
  </si>
  <si>
    <t>人数・枚数等</t>
    <rPh sb="0" eb="2">
      <t>ニンズウ</t>
    </rPh>
    <rPh sb="3" eb="5">
      <t>マイスウ</t>
    </rPh>
    <rPh sb="5" eb="6">
      <t>ナド</t>
    </rPh>
    <phoneticPr fontId="5"/>
  </si>
  <si>
    <t>回数・日数等</t>
    <rPh sb="0" eb="2">
      <t>カイスウ</t>
    </rPh>
    <rPh sb="3" eb="5">
      <t>ニッスウ</t>
    </rPh>
    <rPh sb="5" eb="6">
      <t>トウ</t>
    </rPh>
    <phoneticPr fontId="5"/>
  </si>
  <si>
    <t>会場費</t>
    <rPh sb="0" eb="2">
      <t>カイジョウ</t>
    </rPh>
    <rPh sb="2" eb="3">
      <t>ヒ</t>
    </rPh>
    <phoneticPr fontId="26"/>
  </si>
  <si>
    <t>人数・枚数等</t>
    <phoneticPr fontId="5"/>
  </si>
  <si>
    <t>回数・日数等</t>
    <phoneticPr fontId="5"/>
  </si>
  <si>
    <t>上映費</t>
    <rPh sb="0" eb="2">
      <t>ジョウエイ</t>
    </rPh>
    <rPh sb="2" eb="3">
      <t>ヒ</t>
    </rPh>
    <phoneticPr fontId="26"/>
  </si>
  <si>
    <t>設営費</t>
    <rPh sb="0" eb="2">
      <t>セツエイ</t>
    </rPh>
    <rPh sb="2" eb="3">
      <t>ヒ</t>
    </rPh>
    <phoneticPr fontId="26"/>
  </si>
  <si>
    <t>整理番号</t>
    <rPh sb="0" eb="2">
      <t>セイリ</t>
    </rPh>
    <rPh sb="2" eb="4">
      <t>バンゴウ</t>
    </rPh>
    <phoneticPr fontId="5"/>
  </si>
  <si>
    <t>団体名（フリガナ）</t>
    <rPh sb="0" eb="2">
      <t>ダンタイ</t>
    </rPh>
    <rPh sb="2" eb="3">
      <t>メイ</t>
    </rPh>
    <phoneticPr fontId="6"/>
  </si>
  <si>
    <t>担当者名欄には、1名のみ記入してください。</t>
    <rPh sb="0" eb="3">
      <t>タントウシャ</t>
    </rPh>
    <rPh sb="3" eb="4">
      <t>メイ</t>
    </rPh>
    <rPh sb="4" eb="5">
      <t>ラン</t>
    </rPh>
    <rPh sb="9" eb="10">
      <t>メイ</t>
    </rPh>
    <rPh sb="12" eb="14">
      <t>キニュウ</t>
    </rPh>
    <phoneticPr fontId="5"/>
  </si>
  <si>
    <t>映画祭</t>
    <rPh sb="0" eb="3">
      <t>エイガサイ</t>
    </rPh>
    <phoneticPr fontId="5"/>
  </si>
  <si>
    <t>活動区分</t>
    <rPh sb="0" eb="4">
      <t>カツドウクブン</t>
    </rPh>
    <phoneticPr fontId="5"/>
  </si>
  <si>
    <t>日本映画上映活動</t>
    <rPh sb="0" eb="2">
      <t>ニホン</t>
    </rPh>
    <rPh sb="2" eb="4">
      <t>エイガ</t>
    </rPh>
    <rPh sb="4" eb="8">
      <t>ジョウエイカツドウ</t>
    </rPh>
    <phoneticPr fontId="5"/>
  </si>
  <si>
    <t>日本映画上映活動</t>
    <rPh sb="0" eb="4">
      <t>ニホンエイガ</t>
    </rPh>
    <rPh sb="4" eb="6">
      <t>ジョウエイ</t>
    </rPh>
    <rPh sb="6" eb="8">
      <t>カツドウ</t>
    </rPh>
    <phoneticPr fontId="5"/>
  </si>
  <si>
    <t>団体名フリガナは、法人名称（株式会社等）を除いた、それ以外の部分のみ記入してください。
（例）フリガナ：ゲイブンシン
　　　団体名　：株式会社げいぶんしん
　　　</t>
    <rPh sb="0" eb="2">
      <t>ダンタイ</t>
    </rPh>
    <rPh sb="2" eb="3">
      <t>メイ</t>
    </rPh>
    <rPh sb="9" eb="11">
      <t>ホウジン</t>
    </rPh>
    <rPh sb="11" eb="13">
      <t>メイショウ</t>
    </rPh>
    <rPh sb="14" eb="18">
      <t>カブシキガイシャ</t>
    </rPh>
    <rPh sb="18" eb="19">
      <t>ナド</t>
    </rPh>
    <rPh sb="21" eb="22">
      <t>ノゾ</t>
    </rPh>
    <rPh sb="27" eb="29">
      <t>イガイ</t>
    </rPh>
    <rPh sb="30" eb="32">
      <t>ブブン</t>
    </rPh>
    <rPh sb="34" eb="36">
      <t>キニュウ</t>
    </rPh>
    <rPh sb="45" eb="46">
      <t>レイ</t>
    </rPh>
    <rPh sb="62" eb="64">
      <t>ダンタイ</t>
    </rPh>
    <rPh sb="64" eb="65">
      <t>メイ</t>
    </rPh>
    <rPh sb="67" eb="71">
      <t>カブシキガイシャ</t>
    </rPh>
    <phoneticPr fontId="5"/>
  </si>
  <si>
    <t>助成対象経費の総額</t>
    <rPh sb="7" eb="9">
      <t>ソウガク</t>
    </rPh>
    <phoneticPr fontId="5"/>
  </si>
  <si>
    <t>本活動の企画意図</t>
    <rPh sb="0" eb="1">
      <t>ホン</t>
    </rPh>
    <rPh sb="1" eb="3">
      <t>カツドウ</t>
    </rPh>
    <rPh sb="4" eb="6">
      <t>キカク</t>
    </rPh>
    <rPh sb="6" eb="8">
      <t>イト</t>
    </rPh>
    <phoneticPr fontId="5"/>
  </si>
  <si>
    <t>助成金算定基礎経費の合計額</t>
    <rPh sb="0" eb="3">
      <t>ジョセイキン</t>
    </rPh>
    <rPh sb="3" eb="5">
      <t>サンテイ</t>
    </rPh>
    <rPh sb="5" eb="7">
      <t>キソ</t>
    </rPh>
    <rPh sb="7" eb="9">
      <t>ケイヒ</t>
    </rPh>
    <rPh sb="10" eb="12">
      <t>ゴウケイ</t>
    </rPh>
    <rPh sb="12" eb="13">
      <t>ガク</t>
    </rPh>
    <phoneticPr fontId="5"/>
  </si>
  <si>
    <t>選択してください。</t>
    <rPh sb="0" eb="2">
      <t>センタク</t>
    </rPh>
    <phoneticPr fontId="5"/>
  </si>
  <si>
    <t>北海道</t>
  </si>
  <si>
    <t>助成対象経費の総額</t>
    <rPh sb="0" eb="6">
      <t>ジョセイタイショウケイヒ</t>
    </rPh>
    <rPh sb="7" eb="9">
      <t>ソウガク</t>
    </rPh>
    <phoneticPr fontId="5"/>
  </si>
  <si>
    <t>（公的機関の支援）（その他の支援）</t>
    <rPh sb="1" eb="3">
      <t>コウテキ</t>
    </rPh>
    <rPh sb="3" eb="5">
      <t>キカン</t>
    </rPh>
    <rPh sb="6" eb="8">
      <t>シエン</t>
    </rPh>
    <phoneticPr fontId="7"/>
  </si>
  <si>
    <t>【記入要領】</t>
    <phoneticPr fontId="12"/>
  </si>
  <si>
    <t>助成金算定基礎経費の合計額</t>
    <rPh sb="0" eb="3">
      <t>ジョセイキン</t>
    </rPh>
    <rPh sb="3" eb="5">
      <t>サンテイ</t>
    </rPh>
    <rPh sb="5" eb="7">
      <t>キソ</t>
    </rPh>
    <rPh sb="7" eb="9">
      <t>ケイヒ</t>
    </rPh>
    <rPh sb="10" eb="12">
      <t>ゴウケイ</t>
    </rPh>
    <rPh sb="12" eb="13">
      <t>ガク</t>
    </rPh>
    <phoneticPr fontId="26"/>
  </si>
  <si>
    <t>.</t>
    <phoneticPr fontId="12"/>
  </si>
  <si>
    <t>.</t>
    <phoneticPr fontId="26"/>
  </si>
  <si>
    <t>.</t>
    <phoneticPr fontId="12"/>
  </si>
  <si>
    <t>その他</t>
    <rPh sb="2" eb="3">
      <t>タ</t>
    </rPh>
    <phoneticPr fontId="11"/>
  </si>
  <si>
    <t>収入小計</t>
    <rPh sb="2" eb="4">
      <t>ショウケイ</t>
    </rPh>
    <phoneticPr fontId="5"/>
  </si>
  <si>
    <t>金額については、「収入」シートに記載する金額と一致させてください。</t>
    <rPh sb="0" eb="2">
      <t>キンガク</t>
    </rPh>
    <rPh sb="9" eb="11">
      <t>シュウニュウ</t>
    </rPh>
    <rPh sb="16" eb="18">
      <t>キサイ</t>
    </rPh>
    <rPh sb="20" eb="22">
      <t>キンガク</t>
    </rPh>
    <rPh sb="23" eb="25">
      <t>イッチ</t>
    </rPh>
    <phoneticPr fontId="26"/>
  </si>
  <si>
    <t>団体名</t>
    <rPh sb="0" eb="3">
      <t>ダンタイメイ</t>
    </rPh>
    <phoneticPr fontId="5"/>
  </si>
  <si>
    <t>代表者役職</t>
    <rPh sb="0" eb="5">
      <t>ダイヒョウシャヤクショク</t>
    </rPh>
    <phoneticPr fontId="5"/>
  </si>
  <si>
    <t>代表者氏名</t>
    <rPh sb="0" eb="5">
      <t>ダイヒョウシャシメイ</t>
    </rPh>
    <phoneticPr fontId="5"/>
  </si>
  <si>
    <t>上映回数　（回）</t>
    <rPh sb="0" eb="2">
      <t>ジョウエイ</t>
    </rPh>
    <rPh sb="2" eb="4">
      <t>カイスウ</t>
    </rPh>
    <rPh sb="6" eb="7">
      <t>カイ</t>
    </rPh>
    <phoneticPr fontId="5"/>
  </si>
  <si>
    <t>上映日</t>
  </si>
  <si>
    <t>上映回数</t>
  </si>
  <si>
    <t>・有料入場率が100%を超えている場合は使用座席数、上映回数、</t>
    <rPh sb="12" eb="13">
      <t>コ</t>
    </rPh>
    <rPh sb="17" eb="19">
      <t>バアイ</t>
    </rPh>
    <rPh sb="20" eb="22">
      <t>シヨウ</t>
    </rPh>
    <rPh sb="22" eb="25">
      <t>ザセキスウ</t>
    </rPh>
    <rPh sb="28" eb="30">
      <t>カイスウ</t>
    </rPh>
    <phoneticPr fontId="5"/>
  </si>
  <si>
    <t>（有料入場率＝有料チケット総販売予定数／（使用座席数×上映回数））</t>
  </si>
  <si>
    <t>共催者名・後援者名・
協賛者名等とその役割</t>
    <rPh sb="0" eb="3">
      <t>キョウサイシャ</t>
    </rPh>
    <rPh sb="3" eb="4">
      <t>メイ</t>
    </rPh>
    <rPh sb="5" eb="8">
      <t>コウエンシャ</t>
    </rPh>
    <rPh sb="8" eb="9">
      <t>メイ</t>
    </rPh>
    <rPh sb="19" eb="21">
      <t>ヤクワリ</t>
    </rPh>
    <phoneticPr fontId="11"/>
  </si>
  <si>
    <t>No.</t>
    <phoneticPr fontId="26"/>
  </si>
  <si>
    <t>上映素材</t>
    <rPh sb="0" eb="4">
      <t>ジョウエイソザイ</t>
    </rPh>
    <phoneticPr fontId="11"/>
  </si>
  <si>
    <t>【記入要領】</t>
    <phoneticPr fontId="7"/>
  </si>
  <si>
    <t>【記入要領】</t>
    <phoneticPr fontId="26"/>
  </si>
  <si>
    <t>日本映画上映活動に応募する場合に提出する資料です。
映画祭に応募する場合は基本的に提出は不要ですが、既存の施設を使用しない会場（特設の野外会場など）を使用する場合は記入してください。</t>
    <rPh sb="0" eb="8">
      <t>ニホンエイガジョウエイカツドウ</t>
    </rPh>
    <rPh sb="9" eb="11">
      <t>オウボ</t>
    </rPh>
    <rPh sb="13" eb="15">
      <t>バアイ</t>
    </rPh>
    <rPh sb="16" eb="18">
      <t>テイシュツ</t>
    </rPh>
    <rPh sb="20" eb="22">
      <t>シリョウ</t>
    </rPh>
    <rPh sb="26" eb="29">
      <t>エイガサイ</t>
    </rPh>
    <rPh sb="30" eb="32">
      <t>オウボ</t>
    </rPh>
    <rPh sb="34" eb="36">
      <t>バアイ</t>
    </rPh>
    <rPh sb="37" eb="40">
      <t>キホンテキ</t>
    </rPh>
    <rPh sb="41" eb="43">
      <t>テイシュツ</t>
    </rPh>
    <rPh sb="44" eb="46">
      <t>フヨウ</t>
    </rPh>
    <rPh sb="50" eb="52">
      <t>キゾン</t>
    </rPh>
    <rPh sb="53" eb="55">
      <t>シセツ</t>
    </rPh>
    <rPh sb="56" eb="58">
      <t>シヨウ</t>
    </rPh>
    <rPh sb="61" eb="63">
      <t>カイジョウ</t>
    </rPh>
    <rPh sb="64" eb="66">
      <t>トクセツ</t>
    </rPh>
    <rPh sb="67" eb="69">
      <t>ヤガイ</t>
    </rPh>
    <rPh sb="69" eb="71">
      <t>カイジョウ</t>
    </rPh>
    <rPh sb="75" eb="77">
      <t>シヨウ</t>
    </rPh>
    <rPh sb="79" eb="81">
      <t>バアイ</t>
    </rPh>
    <rPh sb="82" eb="84">
      <t>キニュウ</t>
    </rPh>
    <phoneticPr fontId="26"/>
  </si>
  <si>
    <t>「個表」シートの該当欄に記入しきれない場合に、応募する活動の共催者名、後援者名、協賛者名等やその役割について記入してください。</t>
    <rPh sb="1" eb="3">
      <t>コヒョウ</t>
    </rPh>
    <rPh sb="8" eb="10">
      <t>ガイトウ</t>
    </rPh>
    <rPh sb="10" eb="11">
      <t>ラン</t>
    </rPh>
    <rPh sb="12" eb="14">
      <t>キニュウ</t>
    </rPh>
    <rPh sb="19" eb="21">
      <t>バアイ</t>
    </rPh>
    <phoneticPr fontId="26"/>
  </si>
  <si>
    <t>仕込み・ばらしの期間は記入せず、開催期間を記入してください。(2026/4/1～2027/3/31）</t>
    <rPh sb="16" eb="18">
      <t>カイサイ</t>
    </rPh>
    <phoneticPr fontId="5"/>
  </si>
  <si>
    <t>様式第１３号（第１５条関連）
【総表】</t>
    <phoneticPr fontId="5"/>
  </si>
  <si>
    <t>令和８年度　芸術文化振興基金　助成対象活動実績報告書
（国内映画祭等の活動）</t>
    <rPh sb="28" eb="34">
      <t>コクナイエイガサイトウ</t>
    </rPh>
    <rPh sb="35" eb="37">
      <t>カツドウ</t>
    </rPh>
    <phoneticPr fontId="5"/>
  </si>
  <si>
    <t>独立行政法人日本芸術文化振興会理事長 殿</t>
    <phoneticPr fontId="5"/>
  </si>
  <si>
    <t>　令和●年●月●日付け芸基文第●号交付決定通知書により助成金の交付の決定を受けた助成対象活動の実績について、芸術文化振興基金助成金交付要綱第１５条第１項の規定に基づき、下記のとおり報告します。</t>
    <rPh sb="1" eb="3">
      <t>レイワ</t>
    </rPh>
    <rPh sb="4" eb="5">
      <t>ネン</t>
    </rPh>
    <rPh sb="6" eb="7">
      <t>ガツ</t>
    </rPh>
    <rPh sb="8" eb="9">
      <t>ニチ</t>
    </rPh>
    <rPh sb="9" eb="10">
      <t>ツ</t>
    </rPh>
    <rPh sb="11" eb="12">
      <t>ゲイ</t>
    </rPh>
    <rPh sb="12" eb="13">
      <t>モトイ</t>
    </rPh>
    <rPh sb="13" eb="14">
      <t>ブン</t>
    </rPh>
    <rPh sb="14" eb="15">
      <t>ダイ</t>
    </rPh>
    <rPh sb="16" eb="17">
      <t>ゴウ</t>
    </rPh>
    <rPh sb="17" eb="24">
      <t>コウフケッテイツウチショ</t>
    </rPh>
    <rPh sb="27" eb="30">
      <t>ジョセイキン</t>
    </rPh>
    <rPh sb="31" eb="33">
      <t>コウフ</t>
    </rPh>
    <rPh sb="34" eb="36">
      <t>ケッテイ</t>
    </rPh>
    <rPh sb="37" eb="38">
      <t>ウ</t>
    </rPh>
    <rPh sb="40" eb="44">
      <t>ジョセイタイショウ</t>
    </rPh>
    <rPh sb="44" eb="46">
      <t>カツドウ</t>
    </rPh>
    <rPh sb="47" eb="49">
      <t>ジッセキ</t>
    </rPh>
    <rPh sb="54" eb="58">
      <t>ゲイジュツブンカ</t>
    </rPh>
    <rPh sb="58" eb="62">
      <t>シンコウキキン</t>
    </rPh>
    <rPh sb="62" eb="65">
      <t>ジョセイキン</t>
    </rPh>
    <rPh sb="65" eb="69">
      <t>コウフヨウコウ</t>
    </rPh>
    <rPh sb="69" eb="70">
      <t>ダイ</t>
    </rPh>
    <rPh sb="72" eb="73">
      <t>ジョウ</t>
    </rPh>
    <rPh sb="73" eb="74">
      <t>ダイ</t>
    </rPh>
    <rPh sb="75" eb="76">
      <t>コウ</t>
    </rPh>
    <rPh sb="77" eb="79">
      <t>キテイ</t>
    </rPh>
    <rPh sb="80" eb="81">
      <t>モト</t>
    </rPh>
    <rPh sb="84" eb="86">
      <t>カキ</t>
    </rPh>
    <rPh sb="90" eb="92">
      <t>ホウコク</t>
    </rPh>
    <phoneticPr fontId="5"/>
  </si>
  <si>
    <t>★交付決定通知書に記載の日付・文書番号を記入してください。</t>
    <phoneticPr fontId="5"/>
  </si>
  <si>
    <t>令和　年　月　日</t>
    <rPh sb="0" eb="2">
      <t>レイワ</t>
    </rPh>
    <rPh sb="3" eb="4">
      <t>ネン</t>
    </rPh>
    <rPh sb="5" eb="6">
      <t>ガツ</t>
    </rPh>
    <rPh sb="7" eb="8">
      <t>ヒ</t>
    </rPh>
    <phoneticPr fontId="5"/>
  </si>
  <si>
    <t>日付は提出日を入力してください。</t>
    <phoneticPr fontId="5"/>
  </si>
  <si>
    <t>報告する活動区分に間違いないかどうかを確認してください。</t>
    <rPh sb="0" eb="2">
      <t>ホウコク</t>
    </rPh>
    <phoneticPr fontId="5"/>
  </si>
  <si>
    <t>報告する分野をプルダウンメニューから選択してください。</t>
    <rPh sb="0" eb="2">
      <t>ホウコク</t>
    </rPh>
    <rPh sb="4" eb="6">
      <t>ブンヤ</t>
    </rPh>
    <rPh sb="18" eb="20">
      <t>センタク</t>
    </rPh>
    <phoneticPr fontId="5"/>
  </si>
  <si>
    <t>団体の住所、団体名、代表者役職名、代表者氏名について
交付申請書の「団体概要」と内容を同一にしてください。</t>
    <rPh sb="27" eb="29">
      <t>コウフ</t>
    </rPh>
    <rPh sb="29" eb="32">
      <t>シンセイショ</t>
    </rPh>
    <phoneticPr fontId="5"/>
  </si>
  <si>
    <t>提出後も連絡の取れるアドレスの記載をお願いします。</t>
    <phoneticPr fontId="5"/>
  </si>
  <si>
    <t>実績報告内容</t>
    <rPh sb="0" eb="2">
      <t>ジッセキ</t>
    </rPh>
    <rPh sb="2" eb="4">
      <t>ホウコク</t>
    </rPh>
    <rPh sb="4" eb="6">
      <t>ナイヨウ</t>
    </rPh>
    <phoneticPr fontId="5"/>
  </si>
  <si>
    <t>（ハ）助成金の額</t>
    <rPh sb="3" eb="6">
      <t>ジョセイキン</t>
    </rPh>
    <rPh sb="7" eb="8">
      <t>ガク</t>
    </rPh>
    <phoneticPr fontId="5"/>
  </si>
  <si>
    <t>「（ハ）助成金の額」には、交付決定通知書記載の助成金の額を直接入力してください。</t>
    <phoneticPr fontId="5"/>
  </si>
  <si>
    <t>助成対象活動名</t>
    <rPh sb="0" eb="2">
      <t>ジョセイ</t>
    </rPh>
    <rPh sb="2" eb="4">
      <t>タイショウ</t>
    </rPh>
    <rPh sb="4" eb="6">
      <t>カツドウ</t>
    </rPh>
    <rPh sb="6" eb="7">
      <t>メイ</t>
    </rPh>
    <phoneticPr fontId="5"/>
  </si>
  <si>
    <t>ご提出いただいた助成金交付要望書の記載内容と、同一内容を記載してください。
記載内容を変更することはできません。</t>
    <phoneticPr fontId="7"/>
  </si>
  <si>
    <t>参加者数実績</t>
    <rPh sb="0" eb="3">
      <t>サンカシャ</t>
    </rPh>
    <rPh sb="3" eb="4">
      <t>スウ</t>
    </rPh>
    <rPh sb="4" eb="6">
      <t>ジッセキ</t>
    </rPh>
    <phoneticPr fontId="5"/>
  </si>
  <si>
    <t>開催日のうちの実施日数と、参加者数実績（人数）を記入してください。</t>
    <rPh sb="0" eb="3">
      <t>カイサイビ</t>
    </rPh>
    <rPh sb="7" eb="9">
      <t>ジッシ</t>
    </rPh>
    <rPh sb="9" eb="11">
      <t>ニッスウ</t>
    </rPh>
    <rPh sb="13" eb="16">
      <t>サンカシャ</t>
    </rPh>
    <rPh sb="16" eb="17">
      <t>スウ</t>
    </rPh>
    <rPh sb="17" eb="19">
      <t>ジッセキ</t>
    </rPh>
    <rPh sb="20" eb="22">
      <t>ニンズウ</t>
    </rPh>
    <rPh sb="24" eb="26">
      <t>キニュウ</t>
    </rPh>
    <phoneticPr fontId="7"/>
  </si>
  <si>
    <t>活動の成果</t>
    <rPh sb="0" eb="2">
      <t>カツドウ</t>
    </rPh>
    <rPh sb="3" eb="5">
      <t>セイカ</t>
    </rPh>
    <phoneticPr fontId="5"/>
  </si>
  <si>
    <t>助成による効果</t>
    <rPh sb="0" eb="2">
      <t>ジョセイ</t>
    </rPh>
    <rPh sb="5" eb="7">
      <t>コウカ</t>
    </rPh>
    <phoneticPr fontId="5"/>
  </si>
  <si>
    <t>本活動を実施したことにより、団体が得た成果を具体的に記入してください。</t>
    <phoneticPr fontId="7"/>
  </si>
  <si>
    <t>本助成を受けたことにより、充実した点を具体的に記入してください。</t>
    <phoneticPr fontId="7"/>
  </si>
  <si>
    <t>報告する活動の収入について、税込みで記入してください。</t>
    <rPh sb="0" eb="2">
      <t>ホウコク</t>
    </rPh>
    <rPh sb="14" eb="16">
      <t>ゼイコ</t>
    </rPh>
    <rPh sb="18" eb="20">
      <t>キニュウ</t>
    </rPh>
    <phoneticPr fontId="12"/>
  </si>
  <si>
    <r>
      <t xml:space="preserve">要望書提出時の状況について、プルダウンメニューから「決定済」「申請中」「申請予定」のいずれかを選択し、見込額・予定額を計上してください。
</t>
    </r>
    <r>
      <rPr>
        <b/>
        <sz val="12"/>
        <color rgb="FFFF0000"/>
        <rFont val="游ゴシック"/>
        <family val="3"/>
        <charset val="128"/>
        <scheme val="minor"/>
      </rPr>
      <t xml:space="preserve">交付申請書から変更があった場合は、変更理由書に記載してください。
</t>
    </r>
    <rPh sb="26" eb="28">
      <t>ケッテイ</t>
    </rPh>
    <rPh sb="28" eb="29">
      <t>ズミ</t>
    </rPh>
    <rPh sb="31" eb="34">
      <t>シンセイチュウ</t>
    </rPh>
    <rPh sb="36" eb="38">
      <t>シンセイ</t>
    </rPh>
    <phoneticPr fontId="12"/>
  </si>
  <si>
    <r>
      <t>　</t>
    </r>
    <r>
      <rPr>
        <b/>
        <u/>
        <sz val="14"/>
        <color rgb="FF000066"/>
        <rFont val="游ゴシック"/>
        <family val="3"/>
        <charset val="128"/>
        <scheme val="minor"/>
      </rPr>
      <t>助成対象経費の中から3つの経費項目を選択してください。</t>
    </r>
    <r>
      <rPr>
        <b/>
        <sz val="14"/>
        <color rgb="FF000066"/>
        <rFont val="游ゴシック"/>
        <family val="3"/>
        <charset val="128"/>
        <scheme val="minor"/>
      </rPr>
      <t xml:space="preserve">
　※要望書提出時に選択した3つの経費項目を変更することは認められません。</t>
    </r>
    <rPh sb="5" eb="7">
      <t>ケイヒ</t>
    </rPh>
    <rPh sb="8" eb="9">
      <t>ナカ</t>
    </rPh>
    <rPh sb="14" eb="16">
      <t>ケイヒ</t>
    </rPh>
    <rPh sb="16" eb="18">
      <t>コウモク</t>
    </rPh>
    <rPh sb="19" eb="21">
      <t>センタク</t>
    </rPh>
    <rPh sb="31" eb="34">
      <t>ヨウボウショ</t>
    </rPh>
    <rPh sb="34" eb="36">
      <t>テイシュツ</t>
    </rPh>
    <rPh sb="36" eb="37">
      <t>ジ</t>
    </rPh>
    <rPh sb="38" eb="40">
      <t>センタク</t>
    </rPh>
    <rPh sb="45" eb="47">
      <t>ケイヒ</t>
    </rPh>
    <rPh sb="47" eb="49">
      <t>コウモク</t>
    </rPh>
    <rPh sb="50" eb="52">
      <t>ヘンコウ</t>
    </rPh>
    <rPh sb="57" eb="58">
      <t>ミト</t>
    </rPh>
    <phoneticPr fontId="26"/>
  </si>
  <si>
    <t>*税込金額でご記入ください。</t>
    <rPh sb="1" eb="3">
      <t>ゼイコ</t>
    </rPh>
    <rPh sb="3" eb="5">
      <t>キンガク</t>
    </rPh>
    <rPh sb="7" eb="9">
      <t>キニュウ</t>
    </rPh>
    <phoneticPr fontId="26"/>
  </si>
  <si>
    <t>助 成 対 象 活 動 変 更 理 由 書</t>
    <rPh sb="0" eb="1">
      <t>スケ</t>
    </rPh>
    <rPh sb="2" eb="3">
      <t>シゲル</t>
    </rPh>
    <rPh sb="4" eb="5">
      <t>タイ</t>
    </rPh>
    <rPh sb="6" eb="7">
      <t>ゾウ</t>
    </rPh>
    <rPh sb="8" eb="9">
      <t>カツ</t>
    </rPh>
    <rPh sb="10" eb="11">
      <t>ドウ</t>
    </rPh>
    <rPh sb="12" eb="13">
      <t>ヘン</t>
    </rPh>
    <rPh sb="14" eb="15">
      <t>サラ</t>
    </rPh>
    <rPh sb="16" eb="17">
      <t>リ</t>
    </rPh>
    <rPh sb="18" eb="19">
      <t>ヨシ</t>
    </rPh>
    <rPh sb="20" eb="21">
      <t>ショ</t>
    </rPh>
    <phoneticPr fontId="5"/>
  </si>
  <si>
    <t>（国内映画祭等の活動）</t>
    <rPh sb="1" eb="7">
      <t>コクナイエイガサイトウ</t>
    </rPh>
    <rPh sb="8" eb="10">
      <t>カツドウ</t>
    </rPh>
    <phoneticPr fontId="5"/>
  </si>
  <si>
    <t>提出日：</t>
    <rPh sb="0" eb="2">
      <t>テイシュツ</t>
    </rPh>
    <rPh sb="2" eb="3">
      <t>ビ</t>
    </rPh>
    <phoneticPr fontId="26"/>
  </si>
  <si>
    <t>団　体　名</t>
    <phoneticPr fontId="5"/>
  </si>
  <si>
    <t>代表者役職名</t>
    <rPh sb="3" eb="4">
      <t>ヤク</t>
    </rPh>
    <phoneticPr fontId="5"/>
  </si>
  <si>
    <t>代表者氏名</t>
    <phoneticPr fontId="5"/>
  </si>
  <si>
    <t>助成対象活動名</t>
    <rPh sb="0" eb="2">
      <t>ジョセイ</t>
    </rPh>
    <rPh sb="2" eb="4">
      <t>タイショウ</t>
    </rPh>
    <rPh sb="4" eb="6">
      <t>カツドウ</t>
    </rPh>
    <rPh sb="6" eb="7">
      <t>メイ</t>
    </rPh>
    <phoneticPr fontId="26"/>
  </si>
  <si>
    <t>変更内容</t>
    <rPh sb="0" eb="2">
      <t>ヘンコウ</t>
    </rPh>
    <rPh sb="2" eb="4">
      <t>ナイヨウ</t>
    </rPh>
    <phoneticPr fontId="26"/>
  </si>
  <si>
    <t>①</t>
    <phoneticPr fontId="26"/>
  </si>
  <si>
    <t>件名</t>
    <rPh sb="0" eb="2">
      <t>ケンメイ</t>
    </rPh>
    <phoneticPr fontId="26"/>
  </si>
  <si>
    <t>[変更前]</t>
    <rPh sb="1" eb="3">
      <t>ヘンコウ</t>
    </rPh>
    <rPh sb="3" eb="4">
      <t>マエ</t>
    </rPh>
    <phoneticPr fontId="26"/>
  </si>
  <si>
    <t>[変更後]</t>
    <rPh sb="1" eb="3">
      <t>ヘンコウ</t>
    </rPh>
    <rPh sb="3" eb="4">
      <t>ゴ</t>
    </rPh>
    <phoneticPr fontId="26"/>
  </si>
  <si>
    <t>[変更理由]</t>
    <rPh sb="1" eb="3">
      <t>ヘンコウ</t>
    </rPh>
    <rPh sb="3" eb="5">
      <t>リユウ</t>
    </rPh>
    <phoneticPr fontId="26"/>
  </si>
  <si>
    <t>③</t>
    <phoneticPr fontId="26"/>
  </si>
  <si>
    <t>④</t>
    <phoneticPr fontId="26"/>
  </si>
  <si>
    <t>⑤</t>
    <phoneticPr fontId="26"/>
  </si>
  <si>
    <t>⑥</t>
    <phoneticPr fontId="26"/>
  </si>
  <si>
    <t xml:space="preserve">様式第１２号（第１４条関係）
</t>
    <phoneticPr fontId="5"/>
  </si>
  <si>
    <t>助成金支払申請書</t>
    <rPh sb="0" eb="3">
      <t>ジョセイキン</t>
    </rPh>
    <rPh sb="3" eb="5">
      <t>シハライ</t>
    </rPh>
    <rPh sb="5" eb="8">
      <t>シンセイショ</t>
    </rPh>
    <phoneticPr fontId="5"/>
  </si>
  <si>
    <t>（国内映画祭等の活動）</t>
    <rPh sb="1" eb="3">
      <t>コクナイ</t>
    </rPh>
    <rPh sb="3" eb="6">
      <t>エイガサイ</t>
    </rPh>
    <rPh sb="6" eb="7">
      <t>トウ</t>
    </rPh>
    <rPh sb="8" eb="10">
      <t>カツドウ</t>
    </rPh>
    <phoneticPr fontId="26"/>
  </si>
  <si>
    <t/>
  </si>
  <si>
    <t>〒</t>
    <phoneticPr fontId="5"/>
  </si>
  <si>
    <t>団体住所
（所在地）</t>
    <phoneticPr fontId="5"/>
  </si>
  <si>
    <t>団体名
（主催者）</t>
    <rPh sb="5" eb="8">
      <t>シュサイシャ</t>
    </rPh>
    <phoneticPr fontId="5"/>
  </si>
  <si>
    <t>印刷・押印は不要です。</t>
    <rPh sb="0" eb="2">
      <t>インサツ</t>
    </rPh>
    <rPh sb="3" eb="5">
      <t>オウイン</t>
    </rPh>
    <rPh sb="6" eb="8">
      <t>フヨウ</t>
    </rPh>
    <phoneticPr fontId="5"/>
  </si>
  <si>
    <t>　芸術文化振興基金助成金交付要綱第１４条の規定に基づき、下記のとおり助成金の支払を申請します。</t>
    <phoneticPr fontId="5"/>
  </si>
  <si>
    <t>記</t>
    <rPh sb="0" eb="1">
      <t>キ</t>
    </rPh>
    <phoneticPr fontId="5"/>
  </si>
  <si>
    <t>１　助成対象活動名　</t>
    <phoneticPr fontId="26"/>
  </si>
  <si>
    <t>２　助成金の額 　</t>
    <phoneticPr fontId="26"/>
  </si>
  <si>
    <t>３　助成金振込先</t>
    <phoneticPr fontId="26"/>
  </si>
  <si>
    <t>（１）金融機関名</t>
  </si>
  <si>
    <t>〇〇銀行</t>
    <rPh sb="2" eb="4">
      <t>ギンコウ</t>
    </rPh>
    <phoneticPr fontId="26"/>
  </si>
  <si>
    <t>通帳表紙裏面記載のとおりに記入してください。</t>
    <rPh sb="0" eb="2">
      <t>ツウチョウ</t>
    </rPh>
    <rPh sb="2" eb="4">
      <t>ヒョウシ</t>
    </rPh>
    <rPh sb="4" eb="6">
      <t>ウラメン</t>
    </rPh>
    <rPh sb="6" eb="8">
      <t>キサイ</t>
    </rPh>
    <rPh sb="13" eb="15">
      <t>キニュウ</t>
    </rPh>
    <phoneticPr fontId="26"/>
  </si>
  <si>
    <t>（２）支店名</t>
  </si>
  <si>
    <t>○○支店</t>
    <rPh sb="2" eb="4">
      <t>シテン</t>
    </rPh>
    <phoneticPr fontId="26"/>
  </si>
  <si>
    <t>店番号</t>
  </si>
  <si>
    <t>（３）口座種別</t>
  </si>
  <si>
    <t>普通</t>
  </si>
  <si>
    <t>（４）口座番号</t>
  </si>
  <si>
    <t>　口座名義（ｶﾀｶﾅ）</t>
    <phoneticPr fontId="26"/>
  </si>
  <si>
    <t>ﾄﾞｸﾘﾂｷﾞｮｳｾｲﾎｳｼﾞﾝ　ﾆﾎﾝｹﾞｲｼﾞｭﾂﾌﾞﾝｶｼﾝｺｳｶｲ</t>
    <phoneticPr fontId="26"/>
  </si>
  <si>
    <t>通帳の表紙裏に記載のｶﾀｶﾅをそのまま記入してください。</t>
    <rPh sb="0" eb="2">
      <t>ツウチョウ</t>
    </rPh>
    <rPh sb="3" eb="6">
      <t>ヒョウシウラ</t>
    </rPh>
    <rPh sb="7" eb="9">
      <t>キサイ</t>
    </rPh>
    <rPh sb="19" eb="21">
      <t>キニュウ</t>
    </rPh>
    <phoneticPr fontId="26"/>
  </si>
  <si>
    <t>（５）口座名義</t>
    <phoneticPr fontId="26"/>
  </si>
  <si>
    <t>独立行政法人　日本芸術文化振興会</t>
    <phoneticPr fontId="26"/>
  </si>
  <si>
    <t>令和８年度　芸術文化振興基金</t>
    <rPh sb="6" eb="8">
      <t>ゲイジュツ</t>
    </rPh>
    <rPh sb="8" eb="10">
      <t>ブンカ</t>
    </rPh>
    <rPh sb="10" eb="12">
      <t>シンコウ</t>
    </rPh>
    <rPh sb="12" eb="14">
      <t>キキン</t>
    </rPh>
    <phoneticPr fontId="5"/>
  </si>
  <si>
    <t>「助成金交付申請書」から変更のあった事項について、[変更前][変更後][変更理由]を記入してください。
セル内に収まらない場合は、セルの高さを変更する等して、全ての記述が見えるようにしてください。２ページ目以降に続いても問題ありません。</t>
    <phoneticPr fontId="26"/>
  </si>
  <si>
    <t>令和８年度芸術文化振興基金</t>
    <rPh sb="0" eb="2">
      <t>レイワ</t>
    </rPh>
    <rPh sb="3" eb="5">
      <t>ネンド</t>
    </rPh>
    <rPh sb="5" eb="7">
      <t>ゲイジュツ</t>
    </rPh>
    <rPh sb="7" eb="9">
      <t>ブンカ</t>
    </rPh>
    <rPh sb="9" eb="11">
      <t>シンコウ</t>
    </rPh>
    <rPh sb="11" eb="13">
      <t>キキン</t>
    </rPh>
    <phoneticPr fontId="5"/>
  </si>
  <si>
    <t>代表者役職名</t>
    <rPh sb="3" eb="6">
      <t>ヤクショクメイ</t>
    </rPh>
    <phoneticPr fontId="5"/>
  </si>
  <si>
    <t>収支予算（円）</t>
    <rPh sb="0" eb="2">
      <t>シュウシ</t>
    </rPh>
    <rPh sb="2" eb="4">
      <t>ヨサン</t>
    </rPh>
    <rPh sb="5" eb="6">
      <t>エン</t>
    </rPh>
    <phoneticPr fontId="5"/>
  </si>
  <si>
    <t>収入小計（円）</t>
    <rPh sb="0" eb="2">
      <t>シュウニュウ</t>
    </rPh>
    <rPh sb="2" eb="4">
      <t>ショウケイ</t>
    </rPh>
    <phoneticPr fontId="5"/>
  </si>
  <si>
    <t>小計（円）</t>
    <rPh sb="0" eb="2">
      <t>ショウケイ</t>
    </rPh>
    <rPh sb="3" eb="4">
      <t>エン</t>
    </rPh>
    <phoneticPr fontId="5"/>
  </si>
  <si>
    <t>（円）</t>
    <phoneticPr fontId="26"/>
  </si>
  <si>
    <t>小計(円)</t>
    <rPh sb="0" eb="2">
      <t>ショウケイ</t>
    </rPh>
    <rPh sb="3" eb="4">
      <t>エン</t>
    </rPh>
    <phoneticPr fontId="5"/>
  </si>
  <si>
    <t>日付～助成金の額は総表より転記されます。</t>
    <rPh sb="0" eb="2">
      <t>ヒヅケ</t>
    </rPh>
    <rPh sb="3" eb="6">
      <t>ジョセイキン</t>
    </rPh>
    <rPh sb="7" eb="8">
      <t>ガク</t>
    </rPh>
    <rPh sb="9" eb="11">
      <t>ソウヒョウ</t>
    </rPh>
    <rPh sb="13" eb="15">
      <t>テンキ</t>
    </rPh>
    <phoneticPr fontId="26"/>
  </si>
  <si>
    <t>収入総額（イ＋ロ＋ハ）</t>
    <phoneticPr fontId="5"/>
  </si>
  <si>
    <t>実施日程
及び
実施会場</t>
    <rPh sb="0" eb="2">
      <t>ジッシ</t>
    </rPh>
    <rPh sb="2" eb="4">
      <t>ニッテイ</t>
    </rPh>
    <rPh sb="5" eb="6">
      <t>オヨ</t>
    </rPh>
    <rPh sb="8" eb="10">
      <t>ジッシ</t>
    </rPh>
    <rPh sb="10" eb="12">
      <t>カイジョウ</t>
    </rPh>
    <phoneticPr fontId="6"/>
  </si>
  <si>
    <t>実施日程</t>
    <rPh sb="0" eb="2">
      <t>ジッシ</t>
    </rPh>
    <rPh sb="2" eb="4">
      <t>ニッテイ</t>
    </rPh>
    <phoneticPr fontId="5"/>
  </si>
  <si>
    <t>実施会場（所在地）</t>
    <rPh sb="2" eb="4">
      <t>カイジョウ</t>
    </rPh>
    <phoneticPr fontId="7"/>
  </si>
  <si>
    <t>開催日、実施会場（所在地）は「総表」より転記されます。</t>
    <rPh sb="0" eb="3">
      <t>カイサイビ</t>
    </rPh>
    <rPh sb="4" eb="6">
      <t>ジッシ</t>
    </rPh>
    <rPh sb="6" eb="8">
      <t>カイジョウ</t>
    </rPh>
    <rPh sb="9" eb="12">
      <t>ショザイチ</t>
    </rPh>
    <rPh sb="15" eb="17">
      <t>ソウヒョウ</t>
    </rPh>
    <rPh sb="20" eb="22">
      <t>テンキ</t>
    </rPh>
    <phoneticPr fontId="7"/>
  </si>
  <si>
    <t>助成金算定基礎経費として任意で選択できる経費項目は3つまでですが、
それ以外の経費項目も入力してください。
「手引き」P20,21の「助成対象経費」「助成対象とならない経費」「経費計上の際の注意点」を参照の上、
細目ごとに適正な金額で計上してください。
※金額の根拠が明確になるように、可能な限り単価や日数等を具体的に入力してください。
※積算根拠となる数量等は、個表の内容と齟齬がないように注意してください。</t>
    <phoneticPr fontId="26"/>
  </si>
  <si>
    <t>「変更理由書」に記載が必要な事項の「手引き6」ページをご参照ください。</t>
    <rPh sb="18" eb="20">
      <t>テビ</t>
    </rPh>
    <phoneticPr fontId="26"/>
  </si>
  <si>
    <t>「提出日」「団体名」「代表者役職」「代表者氏名」「助成対象活動名」は総表から転記されます。</t>
    <rPh sb="1" eb="3">
      <t>テイシュツ</t>
    </rPh>
    <rPh sb="3" eb="4">
      <t>ヒ</t>
    </rPh>
    <rPh sb="25" eb="31">
      <t>ジョセイタイショウカツドウ</t>
    </rPh>
    <rPh sb="31" eb="32">
      <t>メイ</t>
    </rPh>
    <phoneticPr fontId="26"/>
  </si>
  <si>
    <t>【記入要領】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</si>
</sst>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76" formatCode="#,##0_ "/>
    <numFmt numFmtId="177" formatCode="#,##0_);[Red]\(#,##0\)"/>
    <numFmt numFmtId="178" formatCode="#,##0_ ;[Red]\-#,##0\ "/>
    <numFmt numFmtId="179" formatCode="000"/>
    <numFmt numFmtId="180" formatCode="0000"/>
    <numFmt numFmtId="181" formatCode="&quot;他  &quot;#&quot;  件&quot;;;"/>
    <numFmt numFmtId="182" formatCode="#,##0;;"/>
    <numFmt numFmtId="183" formatCode="&quot;¥&quot;#,##0_);[Red]\(&quot;¥&quot;#,##0\)"/>
    <numFmt numFmtId="184" formatCode="yyyy/m/d;@"/>
    <numFmt numFmtId="185" formatCode="General;;"/>
    <numFmt numFmtId="186" formatCode="yyyy/m/d;;"/>
    <numFmt numFmtId="187" formatCode="#,##0&quot; 席&quot;"/>
    <numFmt numFmtId="188" formatCode="#,##0_ &quot;回&quot;"/>
    <numFmt numFmtId="189" formatCode="0\ %"/>
    <numFmt numFmtId="190" formatCode="#,##0&quot; 円&quot;"/>
    <numFmt numFmtId="191" formatCode="[&lt;=999]000;[&lt;=9999]000\-00;000\-0000"/>
    <numFmt numFmtId="192" formatCode="#"/>
    <numFmt numFmtId="193" formatCode="#,###"/>
    <numFmt numFmtId="194" formatCode="#,###\ &quot;千&quot;&quot;円&quot;"/>
    <numFmt numFmtId="195" formatCode="[$-411]ggge&quot;年&quot;m&quot;月&quot;d&quot;日&quot;;@"/>
    <numFmt numFmtId="196" formatCode="yyyy&quot;年&quot;m&quot;月&quot;d&quot;日&quot;;@"/>
    <numFmt numFmtId="197" formatCode="#,##0&quot;円&quot;"/>
    <numFmt numFmtId="198" formatCode="0000000"/>
  </numFmts>
  <fonts count="77">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6"/>
      <name val="游ゴシック"/>
      <family val="3"/>
      <charset val="128"/>
    </font>
    <font>
      <sz val="6"/>
      <name val="游ゴシック"/>
      <family val="3"/>
      <charset val="128"/>
    </font>
    <font>
      <sz val="6"/>
      <name val="游ゴシック"/>
      <family val="3"/>
      <charset val="128"/>
    </font>
    <font>
      <sz val="6"/>
      <name val="游ゴシック"/>
      <family val="3"/>
      <charset val="128"/>
    </font>
    <font>
      <sz val="11"/>
      <name val="ＭＳ Ｐゴシック"/>
      <family val="3"/>
      <charset val="128"/>
    </font>
    <font>
      <sz val="6"/>
      <name val="ＭＳ Ｐゴシック"/>
      <family val="3"/>
      <charset val="128"/>
    </font>
    <font>
      <sz val="6"/>
      <name val="游ゴシック"/>
      <family val="3"/>
      <charset val="128"/>
    </font>
    <font>
      <sz val="11"/>
      <color theme="1"/>
      <name val="游ゴシック"/>
      <family val="3"/>
      <charset val="128"/>
      <scheme val="minor"/>
    </font>
    <font>
      <b/>
      <sz val="11"/>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0"/>
      <color theme="1"/>
      <name val="游ゴシック"/>
      <family val="3"/>
      <charset val="128"/>
      <scheme val="minor"/>
    </font>
    <font>
      <sz val="20"/>
      <color theme="1"/>
      <name val="游ゴシック"/>
      <family val="3"/>
      <charset val="128"/>
      <scheme val="minor"/>
    </font>
    <font>
      <b/>
      <sz val="14"/>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22"/>
      <color theme="1"/>
      <name val="游ゴシック"/>
      <family val="3"/>
      <charset val="128"/>
      <scheme val="minor"/>
    </font>
    <font>
      <sz val="10"/>
      <name val="游ゴシック"/>
      <family val="3"/>
      <charset val="128"/>
      <scheme val="minor"/>
    </font>
    <font>
      <b/>
      <sz val="11"/>
      <color rgb="FFFF0000"/>
      <name val="游ゴシック"/>
      <family val="3"/>
      <charset val="128"/>
      <scheme val="minor"/>
    </font>
    <font>
      <sz val="11"/>
      <name val="游ゴシック"/>
      <family val="3"/>
      <charset val="128"/>
      <scheme val="minor"/>
    </font>
    <font>
      <sz val="6"/>
      <name val="游ゴシック"/>
      <family val="3"/>
      <charset val="128"/>
      <scheme val="minor"/>
    </font>
    <font>
      <sz val="9"/>
      <name val="ＭＳ Ｐゴシック"/>
      <family val="3"/>
      <charset val="128"/>
    </font>
    <font>
      <sz val="10"/>
      <name val="ＭＳ Ｐゴシック"/>
      <family val="3"/>
      <charset val="128"/>
    </font>
    <font>
      <sz val="14"/>
      <name val="ＭＳ Ｐゴシック"/>
      <family val="3"/>
      <charset val="128"/>
    </font>
    <font>
      <b/>
      <sz val="12"/>
      <color theme="1"/>
      <name val="游ゴシック"/>
      <family val="3"/>
      <charset val="128"/>
      <scheme val="minor"/>
    </font>
    <font>
      <b/>
      <sz val="28"/>
      <color theme="1"/>
      <name val="游ゴシック"/>
      <family val="3"/>
      <charset val="128"/>
      <scheme val="minor"/>
    </font>
    <font>
      <sz val="12"/>
      <name val="游ゴシック"/>
      <family val="3"/>
      <charset val="128"/>
      <scheme val="minor"/>
    </font>
    <font>
      <sz val="14"/>
      <name val="游ゴシック"/>
      <family val="3"/>
      <charset val="128"/>
      <scheme val="minor"/>
    </font>
    <font>
      <b/>
      <sz val="16"/>
      <color theme="1"/>
      <name val="游ゴシック"/>
      <family val="3"/>
      <charset val="128"/>
      <scheme val="minor"/>
    </font>
    <font>
      <sz val="14"/>
      <color rgb="FFEAEAEA"/>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1"/>
      <color rgb="FFFF0000"/>
      <name val="游ゴシック"/>
      <family val="3"/>
      <charset val="128"/>
      <scheme val="minor"/>
    </font>
    <font>
      <b/>
      <sz val="20"/>
      <color theme="1"/>
      <name val="游ゴシック"/>
      <family val="3"/>
      <charset val="128"/>
      <scheme val="minor"/>
    </font>
    <font>
      <b/>
      <sz val="12"/>
      <color rgb="FFFF0000"/>
      <name val="游ゴシック"/>
      <family val="3"/>
      <charset val="128"/>
      <scheme val="minor"/>
    </font>
    <font>
      <u/>
      <sz val="14"/>
      <color theme="1"/>
      <name val="游ゴシック"/>
      <family val="3"/>
      <charset val="128"/>
      <scheme val="minor"/>
    </font>
    <font>
      <u/>
      <sz val="14"/>
      <color rgb="FF969696"/>
      <name val="游ゴシック"/>
      <family val="3"/>
      <charset val="128"/>
      <scheme val="minor"/>
    </font>
    <font>
      <b/>
      <sz val="18"/>
      <color theme="1"/>
      <name val="游ゴシック"/>
      <family val="3"/>
      <charset val="128"/>
      <scheme val="minor"/>
    </font>
    <font>
      <sz val="6"/>
      <color theme="0" tint="-0.14999847407452621"/>
      <name val="游ゴシック"/>
      <family val="3"/>
      <charset val="128"/>
      <scheme val="minor"/>
    </font>
    <font>
      <sz val="14"/>
      <color rgb="FF969696"/>
      <name val="游ゴシック"/>
      <family val="3"/>
      <charset val="128"/>
      <scheme val="minor"/>
    </font>
    <font>
      <b/>
      <sz val="11"/>
      <color rgb="FF000066"/>
      <name val="游ゴシック"/>
      <family val="3"/>
      <charset val="128"/>
      <scheme val="minor"/>
    </font>
    <font>
      <sz val="11"/>
      <color rgb="FF000066"/>
      <name val="游ゴシック"/>
      <family val="3"/>
      <charset val="128"/>
      <scheme val="minor"/>
    </font>
    <font>
      <b/>
      <sz val="12"/>
      <color rgb="FF000066"/>
      <name val="游ゴシック"/>
      <family val="3"/>
      <charset val="128"/>
      <scheme val="minor"/>
    </font>
    <font>
      <b/>
      <sz val="14"/>
      <color rgb="FF000066"/>
      <name val="游ゴシック"/>
      <family val="3"/>
      <charset val="128"/>
      <scheme val="minor"/>
    </font>
    <font>
      <b/>
      <u/>
      <sz val="20"/>
      <color rgb="FF000066"/>
      <name val="游ゴシック"/>
      <family val="3"/>
      <charset val="128"/>
      <scheme val="minor"/>
    </font>
    <font>
      <sz val="14"/>
      <color rgb="FF000066"/>
      <name val="游ゴシック"/>
      <family val="3"/>
      <charset val="128"/>
      <scheme val="minor"/>
    </font>
    <font>
      <b/>
      <u/>
      <sz val="14"/>
      <color rgb="FF000066"/>
      <name val="游ゴシック"/>
      <family val="3"/>
      <charset val="128"/>
      <scheme val="minor"/>
    </font>
    <font>
      <sz val="12"/>
      <color rgb="FFEAEAEA"/>
      <name val="游ゴシック"/>
      <family val="3"/>
      <charset val="128"/>
      <scheme val="minor"/>
    </font>
    <font>
      <sz val="12"/>
      <color rgb="FFC0C0C0"/>
      <name val="游ゴシック"/>
      <family val="3"/>
      <charset val="128"/>
      <scheme val="minor"/>
    </font>
    <font>
      <sz val="6"/>
      <color rgb="FFC0C0C0"/>
      <name val="游ゴシック"/>
      <family val="3"/>
      <charset val="128"/>
      <scheme val="minor"/>
    </font>
    <font>
      <sz val="11"/>
      <color theme="0"/>
      <name val="游ゴシック"/>
      <family val="3"/>
      <charset val="128"/>
      <scheme val="minor"/>
    </font>
    <font>
      <b/>
      <sz val="11"/>
      <color theme="1"/>
      <name val="ＭＳ ゴシック"/>
      <family val="3"/>
      <charset val="128"/>
    </font>
    <font>
      <sz val="11"/>
      <color theme="1"/>
      <name val="ＭＳ ゴシック"/>
      <family val="3"/>
      <charset val="128"/>
    </font>
    <font>
      <b/>
      <sz val="11"/>
      <name val="ＭＳ Ｐゴシック"/>
      <family val="3"/>
      <charset val="128"/>
    </font>
    <font>
      <b/>
      <sz val="11.5"/>
      <color rgb="FF000066"/>
      <name val="游ゴシック"/>
      <family val="3"/>
      <charset val="128"/>
      <scheme val="minor"/>
    </font>
    <font>
      <sz val="11"/>
      <color theme="1"/>
      <name val="游ゴシック"/>
      <family val="2"/>
      <scheme val="minor"/>
    </font>
    <font>
      <sz val="11"/>
      <color theme="1"/>
      <name val="游ゴシック"/>
      <family val="3"/>
      <charset val="128"/>
    </font>
    <font>
      <sz val="14"/>
      <color theme="1"/>
      <name val="游ゴシック"/>
      <family val="3"/>
      <charset val="128"/>
    </font>
    <font>
      <sz val="16"/>
      <color theme="1"/>
      <name val="游ゴシック"/>
      <family val="3"/>
      <charset val="128"/>
    </font>
    <font>
      <sz val="18"/>
      <color theme="1"/>
      <name val="游ゴシック"/>
      <family val="3"/>
      <charset val="128"/>
    </font>
    <font>
      <sz val="18"/>
      <color theme="1"/>
      <name val="ＭＳ ゴシック"/>
      <family val="3"/>
      <charset val="128"/>
    </font>
    <font>
      <sz val="14"/>
      <name val="游ゴシック"/>
      <family val="3"/>
      <charset val="128"/>
    </font>
    <font>
      <b/>
      <sz val="24"/>
      <color theme="1"/>
      <name val="ＭＳ ゴシック"/>
      <family val="3"/>
      <charset val="128"/>
    </font>
    <font>
      <sz val="16"/>
      <color theme="1"/>
      <name val="ＭＳ ゴシック"/>
      <family val="3"/>
      <charset val="128"/>
    </font>
    <font>
      <b/>
      <sz val="14"/>
      <color rgb="FFC00000"/>
      <name val="游ゴシック"/>
      <family val="3"/>
      <charset val="128"/>
      <scheme val="minor"/>
    </font>
    <font>
      <b/>
      <sz val="11"/>
      <name val="ＭＳ ゴシック"/>
      <family val="3"/>
      <charset val="128"/>
    </font>
    <font>
      <sz val="22"/>
      <color theme="1"/>
      <name val="游ゴシック"/>
      <family val="3"/>
      <charset val="128"/>
    </font>
    <font>
      <sz val="24"/>
      <color theme="1"/>
      <name val="游ゴシック"/>
      <family val="3"/>
      <charset val="128"/>
    </font>
    <font>
      <sz val="28"/>
      <color theme="1"/>
      <name val="游ゴシック"/>
      <family val="3"/>
      <charset val="128"/>
    </font>
    <font>
      <b/>
      <sz val="16"/>
      <color rgb="FF000066"/>
      <name val="游ゴシック"/>
      <family val="3"/>
      <charset val="128"/>
    </font>
    <font>
      <b/>
      <sz val="14"/>
      <color rgb="FF000066"/>
      <name val="游ゴシック"/>
      <family val="3"/>
      <charset val="128"/>
    </font>
  </fonts>
  <fills count="12">
    <fill>
      <patternFill patternType="none"/>
    </fill>
    <fill>
      <patternFill patternType="gray125"/>
    </fill>
    <fill>
      <patternFill patternType="solid">
        <fgColor rgb="FFC0C0C0"/>
        <bgColor indexed="64"/>
      </patternFill>
    </fill>
    <fill>
      <patternFill patternType="solid">
        <fgColor rgb="FF969696"/>
        <bgColor indexed="64"/>
      </patternFill>
    </fill>
    <fill>
      <patternFill patternType="solid">
        <fgColor rgb="FFEAEAEA"/>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4" tint="0.79998168889431442"/>
        <bgColor indexed="64"/>
      </patternFill>
    </fill>
  </fills>
  <borders count="185">
    <border>
      <left/>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style="medium">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medium">
        <color indexed="64"/>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hair">
        <color indexed="64"/>
      </bottom>
      <diagonal/>
    </border>
    <border>
      <left style="hair">
        <color indexed="64"/>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hair">
        <color indexed="64"/>
      </bottom>
      <diagonal/>
    </border>
    <border>
      <left/>
      <right style="thin">
        <color indexed="64"/>
      </right>
      <top/>
      <bottom style="thin">
        <color indexed="64"/>
      </bottom>
      <diagonal/>
    </border>
    <border>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right style="medium">
        <color indexed="64"/>
      </right>
      <top style="medium">
        <color indexed="64"/>
      </top>
      <bottom/>
      <diagonal/>
    </border>
    <border>
      <left style="hair">
        <color indexed="64"/>
      </left>
      <right/>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thin">
        <color indexed="64"/>
      </right>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right style="thin">
        <color indexed="64"/>
      </right>
      <top style="medium">
        <color indexed="64"/>
      </top>
      <bottom/>
      <diagonal/>
    </border>
    <border>
      <left/>
      <right style="medium">
        <color indexed="64"/>
      </right>
      <top style="hair">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s>
  <cellStyleXfs count="21">
    <xf numFmtId="0" fontId="0"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0"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0" fillId="0" borderId="0" applyFont="0" applyFill="0" applyBorder="0" applyAlignment="0" applyProtection="0"/>
    <xf numFmtId="0" fontId="13" fillId="0" borderId="0">
      <alignment vertical="center"/>
    </xf>
    <xf numFmtId="0" fontId="10" fillId="0" borderId="0"/>
    <xf numFmtId="0" fontId="10" fillId="0" borderId="0">
      <alignment vertical="center"/>
    </xf>
    <xf numFmtId="0" fontId="4" fillId="0" borderId="0">
      <alignment vertical="center"/>
    </xf>
    <xf numFmtId="0" fontId="3" fillId="0" borderId="0">
      <alignment vertical="center"/>
    </xf>
    <xf numFmtId="0" fontId="2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61" fillId="0" borderId="0"/>
    <xf numFmtId="0" fontId="1" fillId="0" borderId="0">
      <alignment vertical="center"/>
    </xf>
    <xf numFmtId="0" fontId="1" fillId="0" borderId="0">
      <alignment vertical="center"/>
    </xf>
  </cellStyleXfs>
  <cellXfs count="1102">
    <xf numFmtId="0" fontId="0" fillId="0" borderId="0" xfId="0">
      <alignment vertical="center"/>
    </xf>
    <xf numFmtId="0" fontId="0" fillId="0" borderId="0" xfId="0" applyAlignment="1">
      <alignment vertical="center" wrapText="1"/>
    </xf>
    <xf numFmtId="0" fontId="17" fillId="0" borderId="0" xfId="7" applyFont="1">
      <alignment vertical="center"/>
    </xf>
    <xf numFmtId="0" fontId="0" fillId="0" borderId="0" xfId="0" applyAlignment="1">
      <alignment vertical="top" wrapText="1"/>
    </xf>
    <xf numFmtId="0" fontId="23" fillId="0" borderId="0" xfId="8" applyFont="1"/>
    <xf numFmtId="0" fontId="23" fillId="0" borderId="0" xfId="8" applyFont="1" applyAlignment="1">
      <alignment vertical="center"/>
    </xf>
    <xf numFmtId="0" fontId="23" fillId="4" borderId="0" xfId="8" applyFont="1" applyFill="1"/>
    <xf numFmtId="0" fontId="23" fillId="4" borderId="0" xfId="8" applyFont="1" applyFill="1" applyAlignment="1">
      <alignment horizontal="right"/>
    </xf>
    <xf numFmtId="0" fontId="24" fillId="0" borderId="0" xfId="0" applyFont="1">
      <alignment vertical="center"/>
    </xf>
    <xf numFmtId="0" fontId="21" fillId="3" borderId="14" xfId="7" applyFont="1" applyFill="1" applyBorder="1" applyAlignment="1">
      <alignment horizontal="left" vertical="center"/>
    </xf>
    <xf numFmtId="0" fontId="10" fillId="0" borderId="0" xfId="9">
      <alignment vertical="center"/>
    </xf>
    <xf numFmtId="0" fontId="27" fillId="6" borderId="8" xfId="9" applyFont="1" applyFill="1" applyBorder="1" applyAlignment="1">
      <alignment horizontal="center" vertical="center"/>
    </xf>
    <xf numFmtId="0" fontId="10" fillId="0" borderId="33" xfId="9" applyBorder="1">
      <alignment vertical="center"/>
    </xf>
    <xf numFmtId="0" fontId="10" fillId="0" borderId="0" xfId="9" applyAlignment="1">
      <alignment horizontal="left" vertical="center"/>
    </xf>
    <xf numFmtId="0" fontId="29" fillId="0" borderId="0" xfId="9" applyFont="1" applyAlignment="1">
      <alignment horizontal="center" vertical="top"/>
    </xf>
    <xf numFmtId="0" fontId="21" fillId="0" borderId="0" xfId="0" applyFont="1">
      <alignment vertical="center"/>
    </xf>
    <xf numFmtId="0" fontId="30" fillId="0" borderId="0" xfId="0" applyFont="1">
      <alignment vertical="center"/>
    </xf>
    <xf numFmtId="0" fontId="30" fillId="0" borderId="0" xfId="0" applyFont="1" applyAlignment="1">
      <alignment horizontal="center" vertical="center"/>
    </xf>
    <xf numFmtId="177" fontId="15" fillId="2" borderId="27" xfId="7" applyNumberFormat="1" applyFont="1" applyFill="1" applyBorder="1" applyAlignment="1">
      <alignment horizontal="right" vertical="center" shrinkToFit="1"/>
    </xf>
    <xf numFmtId="177" fontId="15" fillId="3" borderId="27" xfId="7" applyNumberFormat="1" applyFont="1" applyFill="1" applyBorder="1" applyAlignment="1">
      <alignment horizontal="right" vertical="center" shrinkToFit="1"/>
    </xf>
    <xf numFmtId="0" fontId="21" fillId="0" borderId="0" xfId="0" applyFont="1" applyProtection="1">
      <alignment vertical="center"/>
      <protection locked="0"/>
    </xf>
    <xf numFmtId="0" fontId="21" fillId="3" borderId="14" xfId="7" applyFont="1" applyFill="1" applyBorder="1" applyAlignment="1">
      <alignment horizontal="center" vertical="center" textRotation="255"/>
    </xf>
    <xf numFmtId="0" fontId="21" fillId="3" borderId="14" xfId="7" applyFont="1" applyFill="1" applyBorder="1" applyAlignment="1">
      <alignment horizontal="center" vertical="center"/>
    </xf>
    <xf numFmtId="177" fontId="21" fillId="3" borderId="14" xfId="7" applyNumberFormat="1" applyFont="1" applyFill="1" applyBorder="1" applyAlignment="1">
      <alignment horizontal="center" vertical="center"/>
    </xf>
    <xf numFmtId="0" fontId="21" fillId="4" borderId="15" xfId="7" applyFont="1" applyFill="1" applyBorder="1" applyAlignment="1">
      <alignment vertical="center" textRotation="255" shrinkToFit="1"/>
    </xf>
    <xf numFmtId="0" fontId="21" fillId="4" borderId="16" xfId="7" applyFont="1" applyFill="1" applyBorder="1" applyAlignment="1">
      <alignment vertical="center" textRotation="255" shrinkToFit="1"/>
    </xf>
    <xf numFmtId="0" fontId="21" fillId="3" borderId="15" xfId="7" applyFont="1" applyFill="1" applyBorder="1">
      <alignment vertical="center"/>
    </xf>
    <xf numFmtId="177" fontId="21" fillId="4" borderId="36" xfId="7" applyNumberFormat="1" applyFont="1" applyFill="1" applyBorder="1" applyAlignment="1">
      <alignment vertical="top" shrinkToFit="1"/>
    </xf>
    <xf numFmtId="0" fontId="21" fillId="0" borderId="0" xfId="7" applyFont="1" applyAlignment="1">
      <alignment horizontal="left" vertical="top" shrinkToFit="1"/>
    </xf>
    <xf numFmtId="0" fontId="21" fillId="0" borderId="0" xfId="7" applyFont="1" applyAlignment="1">
      <alignment vertical="center" shrinkToFit="1"/>
    </xf>
    <xf numFmtId="0" fontId="21" fillId="0" borderId="0" xfId="7" applyFont="1" applyAlignment="1">
      <alignment vertical="center" textRotation="255" shrinkToFit="1"/>
    </xf>
    <xf numFmtId="0" fontId="21" fillId="0" borderId="0" xfId="7" applyFont="1" applyAlignment="1">
      <alignment horizontal="center" vertical="center" shrinkToFit="1"/>
    </xf>
    <xf numFmtId="0" fontId="21" fillId="0" borderId="0" xfId="0" applyFont="1" applyAlignment="1">
      <alignment vertical="center" shrinkToFit="1"/>
    </xf>
    <xf numFmtId="177" fontId="21" fillId="0" borderId="0" xfId="7" applyNumberFormat="1" applyFont="1" applyAlignment="1">
      <alignment vertical="center" shrinkToFit="1"/>
    </xf>
    <xf numFmtId="0" fontId="21" fillId="2" borderId="33" xfId="7" applyFont="1" applyFill="1" applyBorder="1" applyAlignment="1">
      <alignment horizontal="center" vertical="center" shrinkToFit="1"/>
    </xf>
    <xf numFmtId="177" fontId="21" fillId="2" borderId="33" xfId="7" applyNumberFormat="1" applyFont="1" applyFill="1" applyBorder="1" applyAlignment="1">
      <alignment horizontal="center" vertical="center" shrinkToFit="1"/>
    </xf>
    <xf numFmtId="0" fontId="21" fillId="2" borderId="34" xfId="7" applyFont="1" applyFill="1" applyBorder="1" applyAlignment="1">
      <alignment vertical="center" textRotation="255" shrinkToFit="1"/>
    </xf>
    <xf numFmtId="0" fontId="21" fillId="3" borderId="15" xfId="7" applyFont="1" applyFill="1" applyBorder="1" applyAlignment="1">
      <alignment horizontal="left" vertical="center" shrinkToFit="1"/>
    </xf>
    <xf numFmtId="0" fontId="21" fillId="4" borderId="14" xfId="7" applyFont="1" applyFill="1" applyBorder="1" applyAlignment="1">
      <alignment horizontal="center" vertical="center" shrinkToFit="1"/>
    </xf>
    <xf numFmtId="177" fontId="21" fillId="4" borderId="14" xfId="7" applyNumberFormat="1" applyFont="1" applyFill="1" applyBorder="1" applyAlignment="1">
      <alignment horizontal="center" vertical="center" shrinkToFit="1"/>
    </xf>
    <xf numFmtId="177" fontId="21" fillId="4" borderId="37" xfId="7" applyNumberFormat="1" applyFont="1" applyFill="1" applyBorder="1" applyAlignment="1">
      <alignment horizontal="right" vertical="center" shrinkToFit="1"/>
    </xf>
    <xf numFmtId="0" fontId="30" fillId="4" borderId="15" xfId="7" applyFont="1" applyFill="1" applyBorder="1" applyAlignment="1">
      <alignment horizontal="left" vertical="center" shrinkToFit="1"/>
    </xf>
    <xf numFmtId="0" fontId="21" fillId="3" borderId="15" xfId="7" applyFont="1" applyFill="1" applyBorder="1" applyAlignment="1">
      <alignment vertical="center" textRotation="255" shrinkToFit="1"/>
    </xf>
    <xf numFmtId="1" fontId="21" fillId="4" borderId="14" xfId="2" applyNumberFormat="1" applyFont="1" applyFill="1" applyBorder="1" applyAlignment="1">
      <alignment horizontal="right" vertical="center" shrinkToFit="1"/>
    </xf>
    <xf numFmtId="0" fontId="21" fillId="2" borderId="35" xfId="7" applyFont="1" applyFill="1" applyBorder="1" applyAlignment="1">
      <alignment vertical="center" textRotation="255" shrinkToFit="1"/>
    </xf>
    <xf numFmtId="0" fontId="21" fillId="3" borderId="38" xfId="7" applyFont="1" applyFill="1" applyBorder="1" applyAlignment="1">
      <alignment vertical="center" textRotation="255" shrinkToFit="1"/>
    </xf>
    <xf numFmtId="0" fontId="25" fillId="0" borderId="0" xfId="8" applyFont="1" applyAlignment="1">
      <alignment vertical="center"/>
    </xf>
    <xf numFmtId="0" fontId="18" fillId="3" borderId="42" xfId="7" applyFont="1" applyFill="1" applyBorder="1" applyAlignment="1">
      <alignment horizontal="left" vertical="center"/>
    </xf>
    <xf numFmtId="0" fontId="18" fillId="3" borderId="42" xfId="7" applyFont="1" applyFill="1" applyBorder="1">
      <alignment vertical="center"/>
    </xf>
    <xf numFmtId="0" fontId="32" fillId="0" borderId="0" xfId="8" applyFont="1" applyAlignment="1">
      <alignment vertical="center"/>
    </xf>
    <xf numFmtId="0" fontId="27" fillId="6" borderId="8" xfId="9" applyFont="1" applyFill="1" applyBorder="1" applyAlignment="1">
      <alignment horizontal="center" vertical="center" shrinkToFit="1"/>
    </xf>
    <xf numFmtId="0" fontId="15" fillId="4" borderId="38" xfId="0" applyFont="1" applyFill="1" applyBorder="1" applyAlignment="1">
      <alignment horizontal="left" vertical="center"/>
    </xf>
    <xf numFmtId="179" fontId="20" fillId="4" borderId="130" xfId="0" applyNumberFormat="1" applyFont="1" applyFill="1" applyBorder="1" applyAlignment="1">
      <alignment horizontal="left" vertical="center" shrinkToFit="1"/>
    </xf>
    <xf numFmtId="191" fontId="15" fillId="0" borderId="132" xfId="0" applyNumberFormat="1" applyFont="1" applyBorder="1" applyAlignment="1" applyProtection="1">
      <alignment horizontal="center" vertical="center" shrinkToFit="1"/>
      <protection locked="0"/>
    </xf>
    <xf numFmtId="0" fontId="15" fillId="4" borderId="120" xfId="0" applyFont="1" applyFill="1" applyBorder="1" applyAlignment="1">
      <alignment horizontal="center" vertical="center" shrinkToFit="1"/>
    </xf>
    <xf numFmtId="180" fontId="15" fillId="0" borderId="120" xfId="0" applyNumberFormat="1" applyFont="1" applyBorder="1" applyAlignment="1" applyProtection="1">
      <alignment horizontal="center" vertical="center" shrinkToFit="1"/>
      <protection locked="0"/>
    </xf>
    <xf numFmtId="0" fontId="15" fillId="4" borderId="74" xfId="0" applyFont="1" applyFill="1" applyBorder="1" applyAlignment="1">
      <alignment vertical="center" shrinkToFit="1"/>
    </xf>
    <xf numFmtId="0" fontId="15" fillId="4" borderId="129" xfId="0" applyFont="1" applyFill="1" applyBorder="1" applyAlignment="1">
      <alignment vertical="center" shrinkToFit="1"/>
    </xf>
    <xf numFmtId="0" fontId="15" fillId="4" borderId="102" xfId="0" applyFont="1" applyFill="1" applyBorder="1" applyAlignment="1">
      <alignment horizontal="right" vertical="center" shrinkToFit="1"/>
    </xf>
    <xf numFmtId="0" fontId="15" fillId="4" borderId="106" xfId="0" applyFont="1" applyFill="1" applyBorder="1" applyAlignment="1">
      <alignment vertical="center" shrinkToFit="1"/>
    </xf>
    <xf numFmtId="184" fontId="15" fillId="4" borderId="3" xfId="0" applyNumberFormat="1" applyFont="1" applyFill="1" applyBorder="1" applyAlignment="1">
      <alignment horizontal="center" vertical="center" shrinkToFit="1"/>
    </xf>
    <xf numFmtId="0" fontId="15" fillId="4" borderId="17" xfId="0" applyFont="1" applyFill="1" applyBorder="1" applyAlignment="1">
      <alignment horizontal="center" vertical="center" shrinkToFit="1"/>
    </xf>
    <xf numFmtId="184" fontId="15" fillId="4" borderId="17" xfId="0" applyNumberFormat="1" applyFont="1" applyFill="1" applyBorder="1" applyAlignment="1">
      <alignment horizontal="center" vertical="center" shrinkToFit="1"/>
    </xf>
    <xf numFmtId="0" fontId="15" fillId="4" borderId="7" xfId="0" applyFont="1" applyFill="1" applyBorder="1" applyAlignment="1">
      <alignment vertical="center" shrinkToFit="1"/>
    </xf>
    <xf numFmtId="181" fontId="15" fillId="4" borderId="21" xfId="0" applyNumberFormat="1" applyFont="1" applyFill="1" applyBorder="1" applyAlignment="1">
      <alignment horizontal="center" vertical="center" shrinkToFit="1"/>
    </xf>
    <xf numFmtId="14" fontId="15" fillId="0" borderId="60" xfId="0" applyNumberFormat="1" applyFont="1" applyBorder="1" applyAlignment="1" applyProtection="1">
      <alignment horizontal="center" vertical="center" shrinkToFit="1"/>
      <protection locked="0"/>
    </xf>
    <xf numFmtId="0" fontId="15" fillId="4" borderId="12" xfId="0" applyFont="1" applyFill="1" applyBorder="1" applyAlignment="1">
      <alignment horizontal="center" vertical="center" shrinkToFit="1"/>
    </xf>
    <xf numFmtId="14" fontId="15" fillId="0" borderId="12" xfId="0" applyNumberFormat="1" applyFont="1" applyBorder="1" applyAlignment="1" applyProtection="1">
      <alignment horizontal="center" vertical="center" shrinkToFit="1"/>
      <protection locked="0"/>
    </xf>
    <xf numFmtId="0" fontId="33" fillId="5" borderId="12" xfId="0" applyFont="1" applyFill="1" applyBorder="1" applyAlignment="1" applyProtection="1">
      <alignment vertical="center" shrinkToFit="1"/>
      <protection locked="0"/>
    </xf>
    <xf numFmtId="14" fontId="15" fillId="0" borderId="61" xfId="0" applyNumberFormat="1" applyFont="1" applyBorder="1" applyAlignment="1" applyProtection="1">
      <alignment horizontal="center" vertical="center" shrinkToFit="1"/>
      <protection locked="0"/>
    </xf>
    <xf numFmtId="0" fontId="15" fillId="4" borderId="10" xfId="0" applyFont="1" applyFill="1" applyBorder="1" applyAlignment="1">
      <alignment horizontal="center" vertical="center" shrinkToFit="1"/>
    </xf>
    <xf numFmtId="14" fontId="15" fillId="0" borderId="10" xfId="0" applyNumberFormat="1" applyFont="1" applyBorder="1" applyAlignment="1" applyProtection="1">
      <alignment horizontal="center" vertical="center" shrinkToFit="1"/>
      <protection locked="0"/>
    </xf>
    <xf numFmtId="0" fontId="15" fillId="0" borderId="61" xfId="0" applyFont="1" applyBorder="1" applyAlignment="1" applyProtection="1">
      <alignment horizontal="center" vertical="center" shrinkToFit="1"/>
      <protection locked="0"/>
    </xf>
    <xf numFmtId="0" fontId="15" fillId="0" borderId="10" xfId="0" applyFont="1" applyBorder="1" applyAlignment="1" applyProtection="1">
      <alignment horizontal="center" vertical="center" shrinkToFit="1"/>
      <protection locked="0"/>
    </xf>
    <xf numFmtId="14" fontId="15" fillId="0" borderId="62" xfId="0" applyNumberFormat="1" applyFont="1" applyBorder="1" applyAlignment="1" applyProtection="1">
      <alignment horizontal="center" vertical="center" shrinkToFit="1"/>
      <protection locked="0"/>
    </xf>
    <xf numFmtId="14" fontId="15" fillId="0" borderId="17" xfId="0" applyNumberFormat="1" applyFont="1" applyBorder="1" applyAlignment="1" applyProtection="1">
      <alignment horizontal="center" vertical="center" shrinkToFit="1"/>
      <protection locked="0"/>
    </xf>
    <xf numFmtId="0" fontId="15" fillId="4" borderId="158" xfId="0" applyFont="1" applyFill="1" applyBorder="1" applyAlignment="1">
      <alignment horizontal="center" vertical="center" shrinkToFit="1"/>
    </xf>
    <xf numFmtId="186" fontId="15" fillId="4" borderId="10" xfId="0" applyNumberFormat="1" applyFont="1" applyFill="1" applyBorder="1" applyAlignment="1">
      <alignment vertical="top" shrinkToFit="1"/>
    </xf>
    <xf numFmtId="0" fontId="15" fillId="0" borderId="64" xfId="0" applyFont="1" applyBorder="1" applyAlignment="1" applyProtection="1">
      <alignment horizontal="right" vertical="center" shrinkToFit="1"/>
      <protection locked="0"/>
    </xf>
    <xf numFmtId="0" fontId="15" fillId="4" borderId="77" xfId="0" applyFont="1" applyFill="1" applyBorder="1" applyAlignment="1">
      <alignment horizontal="left" vertical="center" shrinkToFit="1"/>
    </xf>
    <xf numFmtId="176" fontId="15" fillId="0" borderId="63" xfId="0" applyNumberFormat="1" applyFont="1" applyBorder="1" applyAlignment="1" applyProtection="1">
      <alignment horizontal="right" vertical="center" shrinkToFit="1"/>
      <protection locked="0"/>
    </xf>
    <xf numFmtId="0" fontId="15" fillId="4" borderId="64" xfId="0" applyFont="1" applyFill="1" applyBorder="1" applyAlignment="1">
      <alignment vertical="center" shrinkToFit="1"/>
    </xf>
    <xf numFmtId="0" fontId="15" fillId="4" borderId="76" xfId="0" applyFont="1" applyFill="1" applyBorder="1" applyAlignment="1">
      <alignment vertical="center" shrinkToFit="1"/>
    </xf>
    <xf numFmtId="185" fontId="15" fillId="4" borderId="10" xfId="0" applyNumberFormat="1" applyFont="1" applyFill="1" applyBorder="1" applyAlignment="1">
      <alignment horizontal="right" vertical="center" shrinkToFit="1"/>
    </xf>
    <xf numFmtId="185" fontId="15" fillId="0" borderId="64" xfId="0" applyNumberFormat="1" applyFont="1" applyBorder="1" applyAlignment="1" applyProtection="1">
      <alignment horizontal="right" vertical="center" shrinkToFit="1"/>
      <protection locked="0"/>
    </xf>
    <xf numFmtId="0" fontId="15" fillId="0" borderId="66" xfId="0" applyFont="1" applyBorder="1" applyAlignment="1" applyProtection="1">
      <alignment horizontal="right" vertical="center" shrinkToFit="1"/>
      <protection locked="0"/>
    </xf>
    <xf numFmtId="0" fontId="15" fillId="4" borderId="152" xfId="0" applyFont="1" applyFill="1" applyBorder="1" applyAlignment="1">
      <alignment horizontal="left" vertical="center" shrinkToFit="1"/>
    </xf>
    <xf numFmtId="176" fontId="15" fillId="0" borderId="65" xfId="0" applyNumberFormat="1" applyFont="1" applyBorder="1" applyAlignment="1" applyProtection="1">
      <alignment horizontal="right" vertical="center" shrinkToFit="1"/>
      <protection locked="0"/>
    </xf>
    <xf numFmtId="0" fontId="15" fillId="4" borderId="66" xfId="0" applyFont="1" applyFill="1" applyBorder="1" applyAlignment="1">
      <alignment vertical="center" shrinkToFit="1"/>
    </xf>
    <xf numFmtId="0" fontId="15" fillId="4" borderId="104" xfId="0" applyFont="1" applyFill="1" applyBorder="1" applyAlignment="1">
      <alignment vertical="center" shrinkToFit="1"/>
    </xf>
    <xf numFmtId="0" fontId="15" fillId="4" borderId="161" xfId="0" applyFont="1" applyFill="1" applyBorder="1" applyAlignment="1">
      <alignment horizontal="center" vertical="center"/>
    </xf>
    <xf numFmtId="0" fontId="15" fillId="0" borderId="0" xfId="0" applyFont="1">
      <alignment vertical="center"/>
    </xf>
    <xf numFmtId="0" fontId="15" fillId="4" borderId="8" xfId="7" applyFont="1" applyFill="1" applyBorder="1" applyAlignment="1">
      <alignment horizontal="center" vertical="center" shrinkToFit="1"/>
    </xf>
    <xf numFmtId="0" fontId="15" fillId="0" borderId="0" xfId="7" applyFont="1" applyAlignment="1">
      <alignment vertical="center" textRotation="255" shrinkToFit="1"/>
    </xf>
    <xf numFmtId="0" fontId="15" fillId="0" borderId="0" xfId="7" applyFont="1" applyAlignment="1">
      <alignment horizontal="center" vertical="center" textRotation="255" shrinkToFit="1"/>
    </xf>
    <xf numFmtId="0" fontId="15" fillId="0" borderId="0" xfId="7" applyFont="1" applyAlignment="1">
      <alignment horizontal="left" vertical="center" shrinkToFit="1"/>
    </xf>
    <xf numFmtId="0" fontId="15" fillId="0" borderId="0" xfId="7" applyFont="1" applyAlignment="1">
      <alignment horizontal="center" vertical="center" shrinkToFit="1"/>
    </xf>
    <xf numFmtId="0" fontId="15" fillId="0" borderId="0" xfId="7" applyFont="1" applyAlignment="1">
      <alignment vertical="center" shrinkToFit="1"/>
    </xf>
    <xf numFmtId="177" fontId="15" fillId="0" borderId="0" xfId="7" applyNumberFormat="1" applyFont="1" applyAlignment="1">
      <alignment horizontal="center" vertical="center" shrinkToFit="1"/>
    </xf>
    <xf numFmtId="0" fontId="15" fillId="2" borderId="32" xfId="7" applyFont="1" applyFill="1" applyBorder="1">
      <alignment vertical="center"/>
    </xf>
    <xf numFmtId="0" fontId="15" fillId="2" borderId="33" xfId="7" applyFont="1" applyFill="1" applyBorder="1" applyAlignment="1">
      <alignment vertical="center" shrinkToFit="1"/>
    </xf>
    <xf numFmtId="177" fontId="15" fillId="0" borderId="0" xfId="5" applyNumberFormat="1" applyFont="1" applyBorder="1" applyAlignment="1">
      <alignment vertical="center" shrinkToFit="1"/>
    </xf>
    <xf numFmtId="0" fontId="15" fillId="2" borderId="34" xfId="7" applyFont="1" applyFill="1" applyBorder="1" applyAlignment="1">
      <alignment vertical="center" shrinkToFit="1"/>
    </xf>
    <xf numFmtId="177" fontId="15" fillId="0" borderId="0" xfId="5" applyNumberFormat="1" applyFont="1" applyBorder="1" applyAlignment="1">
      <alignment horizontal="left" vertical="top" shrinkToFit="1"/>
    </xf>
    <xf numFmtId="0" fontId="15" fillId="3" borderId="42" xfId="7" applyFont="1" applyFill="1" applyBorder="1">
      <alignment vertical="center"/>
    </xf>
    <xf numFmtId="0" fontId="15" fillId="3" borderId="14" xfId="7" applyFont="1" applyFill="1" applyBorder="1" applyAlignment="1">
      <alignment vertical="center" shrinkToFit="1"/>
    </xf>
    <xf numFmtId="0" fontId="15" fillId="3" borderId="15" xfId="7" applyFont="1" applyFill="1" applyBorder="1" applyAlignment="1">
      <alignment vertical="center" shrinkToFit="1"/>
    </xf>
    <xf numFmtId="0" fontId="15" fillId="4" borderId="56" xfId="7" applyFont="1" applyFill="1" applyBorder="1" applyAlignment="1">
      <alignment vertical="center" shrinkToFit="1"/>
    </xf>
    <xf numFmtId="0" fontId="15" fillId="4" borderId="25" xfId="7" applyFont="1" applyFill="1" applyBorder="1" applyAlignment="1">
      <alignment vertical="center" shrinkToFit="1"/>
    </xf>
    <xf numFmtId="0" fontId="15" fillId="4" borderId="25" xfId="7" applyFont="1" applyFill="1" applyBorder="1" applyAlignment="1">
      <alignment horizontal="left" vertical="center" shrinkToFit="1"/>
    </xf>
    <xf numFmtId="0" fontId="15" fillId="2" borderId="35" xfId="7" applyFont="1" applyFill="1" applyBorder="1" applyAlignment="1">
      <alignment vertical="center" shrinkToFit="1"/>
    </xf>
    <xf numFmtId="0" fontId="15" fillId="3" borderId="38" xfId="7" applyFont="1" applyFill="1" applyBorder="1" applyAlignment="1">
      <alignment vertical="center" shrinkToFit="1"/>
    </xf>
    <xf numFmtId="0" fontId="15" fillId="4" borderId="39" xfId="7" applyFont="1" applyFill="1" applyBorder="1" applyAlignment="1">
      <alignment horizontal="left" vertical="center" shrinkToFit="1"/>
    </xf>
    <xf numFmtId="177" fontId="15" fillId="0" borderId="0" xfId="7" applyNumberFormat="1" applyFont="1" applyAlignment="1">
      <alignment vertical="center" shrinkToFit="1"/>
    </xf>
    <xf numFmtId="0" fontId="15" fillId="2" borderId="41" xfId="7" applyFont="1" applyFill="1" applyBorder="1" applyAlignment="1">
      <alignment horizontal="center" vertical="center" shrinkToFit="1"/>
    </xf>
    <xf numFmtId="0" fontId="15" fillId="2" borderId="30" xfId="7" applyFont="1" applyFill="1" applyBorder="1" applyAlignment="1">
      <alignment horizontal="center" vertical="center" shrinkToFit="1"/>
    </xf>
    <xf numFmtId="177" fontId="15" fillId="2" borderId="30" xfId="7" applyNumberFormat="1" applyFont="1" applyFill="1" applyBorder="1" applyAlignment="1">
      <alignment horizontal="center" vertical="center" shrinkToFit="1"/>
    </xf>
    <xf numFmtId="177" fontId="15" fillId="2" borderId="31" xfId="7" applyNumberFormat="1" applyFont="1" applyFill="1" applyBorder="1" applyAlignment="1">
      <alignment horizontal="center" vertical="center" shrinkToFit="1"/>
    </xf>
    <xf numFmtId="0" fontId="34" fillId="4" borderId="42" xfId="7" applyFont="1" applyFill="1" applyBorder="1" applyAlignment="1">
      <alignment horizontal="left" vertical="center"/>
    </xf>
    <xf numFmtId="0" fontId="15" fillId="4" borderId="24" xfId="7" applyFont="1" applyFill="1" applyBorder="1" applyAlignment="1">
      <alignment horizontal="left" vertical="center" shrinkToFit="1"/>
    </xf>
    <xf numFmtId="0" fontId="15" fillId="4" borderId="60" xfId="7" applyFont="1" applyFill="1" applyBorder="1" applyAlignment="1">
      <alignment vertical="center" shrinkToFit="1"/>
    </xf>
    <xf numFmtId="181" fontId="15" fillId="4" borderId="106" xfId="7" applyNumberFormat="1" applyFont="1" applyFill="1" applyBorder="1" applyAlignment="1">
      <alignment horizontal="center" vertical="top" shrinkToFit="1"/>
    </xf>
    <xf numFmtId="187" fontId="15" fillId="4" borderId="102" xfId="7" applyNumberFormat="1" applyFont="1" applyFill="1" applyBorder="1" applyAlignment="1">
      <alignment horizontal="right" vertical="center" shrinkToFit="1"/>
    </xf>
    <xf numFmtId="0" fontId="15" fillId="4" borderId="169" xfId="7" applyFont="1" applyFill="1" applyBorder="1" applyAlignment="1">
      <alignment vertical="center" shrinkToFit="1"/>
    </xf>
    <xf numFmtId="187" fontId="15" fillId="4" borderId="0" xfId="7" applyNumberFormat="1" applyFont="1" applyFill="1" applyAlignment="1">
      <alignment horizontal="right" vertical="center" shrinkToFit="1"/>
    </xf>
    <xf numFmtId="181" fontId="15" fillId="4" borderId="37" xfId="7" applyNumberFormat="1" applyFont="1" applyFill="1" applyBorder="1" applyAlignment="1">
      <alignment horizontal="center" vertical="top" shrinkToFit="1"/>
    </xf>
    <xf numFmtId="187" fontId="15" fillId="4" borderId="64" xfId="7" applyNumberFormat="1" applyFont="1" applyFill="1" applyBorder="1" applyAlignment="1">
      <alignment vertical="center" shrinkToFit="1"/>
    </xf>
    <xf numFmtId="177" fontId="15" fillId="4" borderId="76" xfId="7" applyNumberFormat="1" applyFont="1" applyFill="1" applyBorder="1" applyAlignment="1">
      <alignment vertical="top" shrinkToFit="1"/>
    </xf>
    <xf numFmtId="188" fontId="15" fillId="4" borderId="64" xfId="7" applyNumberFormat="1" applyFont="1" applyFill="1" applyBorder="1" applyAlignment="1">
      <alignment vertical="center" shrinkToFit="1"/>
    </xf>
    <xf numFmtId="0" fontId="15" fillId="4" borderId="26" xfId="7" applyFont="1" applyFill="1" applyBorder="1" applyAlignment="1">
      <alignment vertical="center" shrinkToFit="1"/>
    </xf>
    <xf numFmtId="189" fontId="15" fillId="4" borderId="77" xfId="2" applyNumberFormat="1" applyFont="1" applyFill="1" applyBorder="1" applyAlignment="1">
      <alignment vertical="center" shrinkToFit="1"/>
    </xf>
    <xf numFmtId="177" fontId="15" fillId="4" borderId="69" xfId="7" applyNumberFormat="1" applyFont="1" applyFill="1" applyBorder="1" applyAlignment="1">
      <alignment vertical="top" shrinkToFit="1"/>
    </xf>
    <xf numFmtId="0" fontId="15" fillId="4" borderId="122" xfId="7" applyFont="1" applyFill="1" applyBorder="1" applyAlignment="1">
      <alignment vertical="center" shrinkToFit="1"/>
    </xf>
    <xf numFmtId="0" fontId="15" fillId="4" borderId="0" xfId="7" applyFont="1" applyFill="1" applyAlignment="1">
      <alignment horizontal="center" vertical="center" shrinkToFit="1"/>
    </xf>
    <xf numFmtId="177" fontId="15" fillId="4" borderId="0" xfId="7" applyNumberFormat="1" applyFont="1" applyFill="1" applyAlignment="1">
      <alignment horizontal="center" vertical="center" shrinkToFit="1"/>
    </xf>
    <xf numFmtId="177" fontId="15" fillId="4" borderId="37" xfId="7" applyNumberFormat="1" applyFont="1" applyFill="1" applyBorder="1" applyAlignment="1">
      <alignment vertical="top" shrinkToFit="1"/>
    </xf>
    <xf numFmtId="0" fontId="15" fillId="0" borderId="46" xfId="7" applyFont="1" applyBorder="1" applyAlignment="1" applyProtection="1">
      <alignment vertical="center" shrinkToFit="1"/>
      <protection locked="0"/>
    </xf>
    <xf numFmtId="176" fontId="15" fillId="0" borderId="12" xfId="7" applyNumberFormat="1" applyFont="1" applyBorder="1" applyAlignment="1" applyProtection="1">
      <alignment horizontal="right" vertical="center" shrinkToFit="1"/>
      <protection locked="0"/>
    </xf>
    <xf numFmtId="0" fontId="15" fillId="4" borderId="12" xfId="7" applyFont="1" applyFill="1" applyBorder="1" applyAlignment="1">
      <alignment horizontal="center" vertical="center" shrinkToFit="1"/>
    </xf>
    <xf numFmtId="176" fontId="15" fillId="0" borderId="12" xfId="7" applyNumberFormat="1" applyFont="1" applyBorder="1" applyAlignment="1" applyProtection="1">
      <alignment horizontal="center" vertical="center" shrinkToFit="1"/>
      <protection locked="0"/>
    </xf>
    <xf numFmtId="182" fontId="15" fillId="4" borderId="5" xfId="7" applyNumberFormat="1" applyFont="1" applyFill="1" applyBorder="1" applyAlignment="1">
      <alignment horizontal="right" vertical="center" shrinkToFit="1"/>
    </xf>
    <xf numFmtId="177" fontId="15" fillId="4" borderId="70" xfId="7" applyNumberFormat="1" applyFont="1" applyFill="1" applyBorder="1" applyAlignment="1">
      <alignment vertical="top" shrinkToFit="1"/>
    </xf>
    <xf numFmtId="0" fontId="15" fillId="0" borderId="25" xfId="7" applyFont="1" applyBorder="1" applyAlignment="1" applyProtection="1">
      <alignment vertical="center" shrinkToFit="1"/>
      <protection locked="0"/>
    </xf>
    <xf numFmtId="176" fontId="15" fillId="0" borderId="10" xfId="7" applyNumberFormat="1" applyFont="1" applyBorder="1" applyAlignment="1" applyProtection="1">
      <alignment horizontal="right" vertical="center" shrinkToFit="1"/>
      <protection locked="0"/>
    </xf>
    <xf numFmtId="0" fontId="15" fillId="4" borderId="10" xfId="7" applyFont="1" applyFill="1" applyBorder="1" applyAlignment="1">
      <alignment horizontal="center" vertical="center" shrinkToFit="1"/>
    </xf>
    <xf numFmtId="176" fontId="15" fillId="0" borderId="10" xfId="7" applyNumberFormat="1" applyFont="1" applyBorder="1" applyAlignment="1" applyProtection="1">
      <alignment horizontal="center" vertical="center" shrinkToFit="1"/>
      <protection locked="0"/>
    </xf>
    <xf numFmtId="182" fontId="15" fillId="4" borderId="6" xfId="7" applyNumberFormat="1" applyFont="1" applyFill="1" applyBorder="1" applyAlignment="1">
      <alignment horizontal="right" vertical="center" shrinkToFit="1"/>
    </xf>
    <xf numFmtId="177" fontId="35" fillId="4" borderId="71" xfId="7" applyNumberFormat="1" applyFont="1" applyFill="1" applyBorder="1" applyAlignment="1">
      <alignment vertical="top" shrinkToFit="1"/>
    </xf>
    <xf numFmtId="177" fontId="15" fillId="4" borderId="71" xfId="7" applyNumberFormat="1" applyFont="1" applyFill="1" applyBorder="1" applyAlignment="1">
      <alignment vertical="top" shrinkToFit="1"/>
    </xf>
    <xf numFmtId="0" fontId="15" fillId="4" borderId="3" xfId="7" applyFont="1" applyFill="1" applyBorder="1" applyAlignment="1">
      <alignment vertical="center" shrinkToFit="1"/>
    </xf>
    <xf numFmtId="0" fontId="15" fillId="4" borderId="11" xfId="7" applyFont="1" applyFill="1" applyBorder="1" applyAlignment="1">
      <alignment vertical="center" shrinkToFit="1"/>
    </xf>
    <xf numFmtId="0" fontId="15" fillId="4" borderId="11" xfId="7" applyFont="1" applyFill="1" applyBorder="1" applyAlignment="1">
      <alignment horizontal="center" vertical="center" shrinkToFit="1"/>
    </xf>
    <xf numFmtId="176" fontId="15" fillId="0" borderId="11" xfId="7" applyNumberFormat="1" applyFont="1" applyBorder="1" applyAlignment="1" applyProtection="1">
      <alignment horizontal="center" vertical="center" shrinkToFit="1"/>
      <protection locked="0"/>
    </xf>
    <xf numFmtId="177" fontId="15" fillId="4" borderId="7" xfId="7" applyNumberFormat="1" applyFont="1" applyFill="1" applyBorder="1" applyAlignment="1">
      <alignment horizontal="right" vertical="center" shrinkToFit="1"/>
    </xf>
    <xf numFmtId="177" fontId="15" fillId="4" borderId="72" xfId="7" applyNumberFormat="1" applyFont="1" applyFill="1" applyBorder="1" applyAlignment="1">
      <alignment vertical="top" shrinkToFit="1"/>
    </xf>
    <xf numFmtId="0" fontId="15" fillId="4" borderId="14" xfId="7" applyFont="1" applyFill="1" applyBorder="1" applyAlignment="1">
      <alignment horizontal="left" vertical="center" shrinkToFit="1"/>
    </xf>
    <xf numFmtId="177" fontId="15" fillId="4" borderId="14" xfId="7" applyNumberFormat="1" applyFont="1" applyFill="1" applyBorder="1" applyAlignment="1">
      <alignment horizontal="center" shrinkToFit="1"/>
    </xf>
    <xf numFmtId="177" fontId="15" fillId="4" borderId="36" xfId="7" applyNumberFormat="1" applyFont="1" applyFill="1" applyBorder="1" applyAlignment="1">
      <alignment horizontal="right" vertical="top" shrinkToFit="1"/>
    </xf>
    <xf numFmtId="0" fontId="15" fillId="0" borderId="24" xfId="7" applyFont="1" applyBorder="1" applyAlignment="1" applyProtection="1">
      <alignment vertical="center" shrinkToFit="1"/>
      <protection locked="0"/>
    </xf>
    <xf numFmtId="177" fontId="15" fillId="0" borderId="5" xfId="7" applyNumberFormat="1" applyFont="1" applyBorder="1" applyAlignment="1" applyProtection="1">
      <alignment horizontal="right" vertical="center" shrinkToFit="1"/>
      <protection locked="0"/>
    </xf>
    <xf numFmtId="177" fontId="15" fillId="0" borderId="6" xfId="7" applyNumberFormat="1" applyFont="1" applyBorder="1" applyAlignment="1" applyProtection="1">
      <alignment horizontal="right" vertical="center" shrinkToFit="1"/>
      <protection locked="0"/>
    </xf>
    <xf numFmtId="0" fontId="15" fillId="0" borderId="3" xfId="7" applyFont="1" applyBorder="1" applyAlignment="1" applyProtection="1">
      <alignment vertical="center" shrinkToFit="1"/>
      <protection locked="0"/>
    </xf>
    <xf numFmtId="177" fontId="15" fillId="0" borderId="7" xfId="7" applyNumberFormat="1" applyFont="1" applyBorder="1" applyAlignment="1" applyProtection="1">
      <alignment horizontal="right" vertical="center" shrinkToFit="1"/>
      <protection locked="0"/>
    </xf>
    <xf numFmtId="0" fontId="15" fillId="4" borderId="14" xfId="7" applyFont="1" applyFill="1" applyBorder="1" applyAlignment="1">
      <alignment vertical="center" shrinkToFit="1"/>
    </xf>
    <xf numFmtId="177" fontId="15" fillId="0" borderId="1" xfId="7" applyNumberFormat="1" applyFont="1" applyBorder="1" applyAlignment="1" applyProtection="1">
      <alignment horizontal="right" vertical="center" shrinkToFit="1"/>
      <protection locked="0"/>
    </xf>
    <xf numFmtId="177" fontId="15" fillId="0" borderId="2" xfId="7" applyNumberFormat="1" applyFont="1" applyBorder="1" applyAlignment="1" applyProtection="1">
      <alignment horizontal="right" vertical="center" shrinkToFit="1"/>
      <protection locked="0"/>
    </xf>
    <xf numFmtId="177" fontId="15" fillId="0" borderId="4" xfId="7" applyNumberFormat="1" applyFont="1" applyBorder="1" applyAlignment="1" applyProtection="1">
      <alignment horizontal="right" vertical="center" shrinkToFit="1"/>
      <protection locked="0"/>
    </xf>
    <xf numFmtId="177" fontId="15" fillId="4" borderId="36" xfId="7" applyNumberFormat="1" applyFont="1" applyFill="1" applyBorder="1" applyAlignment="1">
      <alignment vertical="top" shrinkToFit="1"/>
    </xf>
    <xf numFmtId="176" fontId="15" fillId="4" borderId="12" xfId="7" applyNumberFormat="1" applyFont="1" applyFill="1" applyBorder="1" applyAlignment="1">
      <alignment horizontal="center" vertical="center" shrinkToFit="1"/>
    </xf>
    <xf numFmtId="176" fontId="15" fillId="0" borderId="130" xfId="7" applyNumberFormat="1" applyFont="1" applyBorder="1" applyAlignment="1" applyProtection="1">
      <alignment horizontal="center" vertical="center" shrinkToFit="1"/>
      <protection locked="0"/>
    </xf>
    <xf numFmtId="176" fontId="15" fillId="4" borderId="10" xfId="7" applyNumberFormat="1" applyFont="1" applyFill="1" applyBorder="1" applyAlignment="1">
      <alignment horizontal="center" vertical="center" shrinkToFit="1"/>
    </xf>
    <xf numFmtId="176" fontId="15" fillId="0" borderId="61" xfId="7" applyNumberFormat="1" applyFont="1" applyBorder="1" applyAlignment="1" applyProtection="1">
      <alignment horizontal="center" vertical="center" shrinkToFit="1"/>
      <protection locked="0"/>
    </xf>
    <xf numFmtId="176" fontId="15" fillId="4" borderId="11" xfId="7" applyNumberFormat="1" applyFont="1" applyFill="1" applyBorder="1" applyAlignment="1">
      <alignment horizontal="center" vertical="center" shrinkToFit="1"/>
    </xf>
    <xf numFmtId="176" fontId="15" fillId="0" borderId="67" xfId="7" applyNumberFormat="1" applyFont="1" applyBorder="1" applyAlignment="1" applyProtection="1">
      <alignment horizontal="center" vertical="center" shrinkToFit="1"/>
      <protection locked="0"/>
    </xf>
    <xf numFmtId="0" fontId="15" fillId="4" borderId="14" xfId="7" applyFont="1" applyFill="1" applyBorder="1" applyAlignment="1">
      <alignment horizontal="center" vertical="center" shrinkToFit="1"/>
    </xf>
    <xf numFmtId="177" fontId="15" fillId="0" borderId="40" xfId="7" applyNumberFormat="1" applyFont="1" applyBorder="1" applyAlignment="1" applyProtection="1">
      <alignment horizontal="right" vertical="center" shrinkToFit="1"/>
      <protection locked="0"/>
    </xf>
    <xf numFmtId="0" fontId="15" fillId="4" borderId="161" xfId="7" applyFont="1" applyFill="1" applyBorder="1" applyAlignment="1">
      <alignment horizontal="center" vertical="center" shrinkToFit="1"/>
    </xf>
    <xf numFmtId="0" fontId="34" fillId="4" borderId="42" xfId="7" applyFont="1" applyFill="1" applyBorder="1">
      <alignment vertical="center"/>
    </xf>
    <xf numFmtId="0" fontId="36" fillId="0" borderId="0" xfId="8" applyFont="1" applyAlignment="1">
      <alignment vertical="center"/>
    </xf>
    <xf numFmtId="38" fontId="15" fillId="4" borderId="12" xfId="4" applyFont="1" applyFill="1" applyBorder="1" applyAlignment="1" applyProtection="1">
      <alignment vertical="center" shrinkToFit="1"/>
    </xf>
    <xf numFmtId="38" fontId="15" fillId="4" borderId="10" xfId="4" applyFont="1" applyFill="1" applyBorder="1" applyAlignment="1" applyProtection="1">
      <alignment vertical="center" shrinkToFit="1"/>
    </xf>
    <xf numFmtId="38" fontId="15" fillId="4" borderId="11" xfId="4" applyFont="1" applyFill="1" applyBorder="1" applyAlignment="1" applyProtection="1">
      <alignment vertical="center" shrinkToFit="1"/>
    </xf>
    <xf numFmtId="38" fontId="15" fillId="4" borderId="84" xfId="4" applyFont="1" applyFill="1" applyBorder="1" applyAlignment="1" applyProtection="1">
      <alignment vertical="center" shrinkToFit="1"/>
    </xf>
    <xf numFmtId="38" fontId="33" fillId="0" borderId="10" xfId="4" applyFont="1" applyBorder="1" applyAlignment="1" applyProtection="1">
      <alignment horizontal="right" vertical="center" shrinkToFit="1"/>
      <protection locked="0"/>
    </xf>
    <xf numFmtId="38" fontId="33" fillId="4" borderId="10" xfId="6" applyFont="1" applyFill="1" applyBorder="1" applyAlignment="1" applyProtection="1">
      <alignment horizontal="center" vertical="center" shrinkToFit="1"/>
    </xf>
    <xf numFmtId="38" fontId="33" fillId="0" borderId="10" xfId="4" applyFont="1" applyFill="1" applyBorder="1" applyAlignment="1" applyProtection="1">
      <alignment horizontal="right" vertical="center" shrinkToFit="1"/>
      <protection locked="0"/>
    </xf>
    <xf numFmtId="38" fontId="33" fillId="4" borderId="20" xfId="6" applyFont="1" applyFill="1" applyBorder="1" applyAlignment="1" applyProtection="1">
      <alignment horizontal="right" vertical="center" shrinkToFit="1"/>
    </xf>
    <xf numFmtId="0" fontId="33" fillId="4" borderId="57" xfId="8" applyFont="1" applyFill="1" applyBorder="1" applyAlignment="1">
      <alignment vertical="center" shrinkToFit="1"/>
    </xf>
    <xf numFmtId="38" fontId="33" fillId="4" borderId="57" xfId="6" applyFont="1" applyFill="1" applyBorder="1" applyAlignment="1" applyProtection="1">
      <alignment horizontal="center" vertical="center" shrinkToFit="1"/>
    </xf>
    <xf numFmtId="38" fontId="33" fillId="0" borderId="57" xfId="4" applyFont="1" applyBorder="1" applyAlignment="1" applyProtection="1">
      <alignment horizontal="right" vertical="center" shrinkToFit="1"/>
      <protection locked="0"/>
    </xf>
    <xf numFmtId="38" fontId="33" fillId="4" borderId="59" xfId="6" applyFont="1" applyFill="1" applyBorder="1" applyAlignment="1" applyProtection="1">
      <alignment horizontal="right" vertical="center" shrinkToFit="1"/>
    </xf>
    <xf numFmtId="0" fontId="33" fillId="0" borderId="0" xfId="8" applyFont="1" applyAlignment="1">
      <alignment vertical="center" shrinkToFit="1"/>
    </xf>
    <xf numFmtId="0" fontId="15" fillId="0" borderId="0" xfId="8" applyFont="1" applyAlignment="1">
      <alignment vertical="center" shrinkToFit="1"/>
    </xf>
    <xf numFmtId="38" fontId="33" fillId="4" borderId="12" xfId="4" applyFont="1" applyFill="1" applyBorder="1" applyAlignment="1">
      <alignment vertical="center" shrinkToFit="1"/>
    </xf>
    <xf numFmtId="38" fontId="15" fillId="4" borderId="1" xfId="4" applyFont="1" applyFill="1" applyBorder="1" applyAlignment="1" applyProtection="1">
      <alignment vertical="center" shrinkToFit="1"/>
    </xf>
    <xf numFmtId="38" fontId="33" fillId="4" borderId="10" xfId="4" applyFont="1" applyFill="1" applyBorder="1" applyAlignment="1">
      <alignment vertical="center" shrinkToFit="1"/>
    </xf>
    <xf numFmtId="38" fontId="15" fillId="4" borderId="2" xfId="4" applyFont="1" applyFill="1" applyBorder="1" applyAlignment="1" applyProtection="1">
      <alignment vertical="center" shrinkToFit="1"/>
    </xf>
    <xf numFmtId="38" fontId="33" fillId="4" borderId="11" xfId="4" applyFont="1" applyFill="1" applyBorder="1" applyAlignment="1">
      <alignment vertical="center" shrinkToFit="1"/>
    </xf>
    <xf numFmtId="38" fontId="15" fillId="4" borderId="4" xfId="4" applyFont="1" applyFill="1" applyBorder="1" applyAlignment="1" applyProtection="1">
      <alignment vertical="center" shrinkToFit="1"/>
    </xf>
    <xf numFmtId="38" fontId="33" fillId="4" borderId="84" xfId="4" applyFont="1" applyFill="1" applyBorder="1" applyAlignment="1">
      <alignment vertical="center" shrinkToFit="1"/>
    </xf>
    <xf numFmtId="38" fontId="33" fillId="4" borderId="52" xfId="4" applyFont="1" applyFill="1" applyBorder="1" applyAlignment="1">
      <alignment vertical="center" shrinkToFit="1"/>
    </xf>
    <xf numFmtId="38" fontId="15" fillId="4" borderId="127" xfId="4" applyFont="1" applyFill="1" applyBorder="1" applyAlignment="1" applyProtection="1">
      <alignment vertical="center" shrinkToFit="1"/>
    </xf>
    <xf numFmtId="0" fontId="15" fillId="0" borderId="29" xfId="8" applyFont="1" applyBorder="1" applyAlignment="1">
      <alignment horizontal="center" vertical="center" shrinkToFit="1"/>
    </xf>
    <xf numFmtId="0" fontId="15" fillId="0" borderId="0" xfId="8" applyFont="1" applyAlignment="1">
      <alignment horizontal="center" vertical="center" shrinkToFit="1"/>
    </xf>
    <xf numFmtId="0" fontId="15" fillId="0" borderId="0" xfId="8" applyFont="1" applyAlignment="1">
      <alignment horizontal="right" vertical="center" shrinkToFit="1"/>
    </xf>
    <xf numFmtId="38" fontId="15" fillId="0" borderId="0" xfId="8" applyNumberFormat="1" applyFont="1" applyAlignment="1">
      <alignment vertical="center" shrinkToFit="1"/>
    </xf>
    <xf numFmtId="185" fontId="33" fillId="4" borderId="45" xfId="8" applyNumberFormat="1" applyFont="1" applyFill="1" applyBorder="1" applyAlignment="1">
      <alignment vertical="center" shrinkToFit="1"/>
    </xf>
    <xf numFmtId="187" fontId="33" fillId="4" borderId="23" xfId="4" applyNumberFormat="1" applyFont="1" applyFill="1" applyBorder="1" applyAlignment="1">
      <alignment horizontal="center" vertical="center" shrinkToFit="1"/>
    </xf>
    <xf numFmtId="38" fontId="33" fillId="4" borderId="54" xfId="6" applyFont="1" applyFill="1" applyBorder="1" applyAlignment="1">
      <alignment vertical="center" shrinkToFit="1"/>
    </xf>
    <xf numFmtId="9" fontId="33" fillId="4" borderId="23" xfId="1" applyFont="1" applyFill="1" applyBorder="1" applyAlignment="1" applyProtection="1">
      <alignment horizontal="center" vertical="center" shrinkToFit="1"/>
    </xf>
    <xf numFmtId="0" fontId="33" fillId="4" borderId="10" xfId="8" applyFont="1" applyFill="1" applyBorder="1" applyAlignment="1">
      <alignment horizontal="center" vertical="center" shrinkToFit="1"/>
    </xf>
    <xf numFmtId="38" fontId="33" fillId="4" borderId="20" xfId="6" applyFont="1" applyFill="1" applyBorder="1" applyAlignment="1" applyProtection="1">
      <alignment horizontal="center" vertical="center" shrinkToFit="1"/>
    </xf>
    <xf numFmtId="0" fontId="15" fillId="0" borderId="91" xfId="8" applyFont="1" applyBorder="1" applyAlignment="1">
      <alignment horizontal="center" vertical="center" shrinkToFit="1"/>
    </xf>
    <xf numFmtId="0" fontId="33" fillId="0" borderId="0" xfId="8" applyFont="1" applyAlignment="1">
      <alignment shrinkToFit="1"/>
    </xf>
    <xf numFmtId="38" fontId="15" fillId="0" borderId="0" xfId="6" applyFont="1" applyFill="1" applyBorder="1" applyAlignment="1" applyProtection="1">
      <alignment horizontal="right" vertical="center" shrinkToFit="1"/>
    </xf>
    <xf numFmtId="38" fontId="15" fillId="0" borderId="0" xfId="6" applyFont="1" applyFill="1" applyBorder="1" applyAlignment="1" applyProtection="1">
      <alignment vertical="center" shrinkToFit="1"/>
    </xf>
    <xf numFmtId="0" fontId="15" fillId="5" borderId="24" xfId="0" applyFont="1" applyFill="1" applyBorder="1" applyAlignment="1" applyProtection="1">
      <alignment vertical="center" shrinkToFit="1"/>
      <protection locked="0"/>
    </xf>
    <xf numFmtId="0" fontId="15" fillId="5" borderId="25" xfId="0" applyFont="1" applyFill="1" applyBorder="1" applyAlignment="1" applyProtection="1">
      <alignment vertical="center" shrinkToFit="1"/>
      <protection locked="0"/>
    </xf>
    <xf numFmtId="0" fontId="15" fillId="5" borderId="39" xfId="0" applyFont="1" applyFill="1" applyBorder="1" applyAlignment="1" applyProtection="1">
      <alignment vertical="center" shrinkToFit="1"/>
      <protection locked="0"/>
    </xf>
    <xf numFmtId="0" fontId="15" fillId="0" borderId="0" xfId="0" applyFont="1" applyAlignment="1">
      <alignment horizontal="center" vertical="center"/>
    </xf>
    <xf numFmtId="179" fontId="15" fillId="0" borderId="122" xfId="0" applyNumberFormat="1" applyFont="1" applyBorder="1" applyAlignment="1" applyProtection="1">
      <alignment horizontal="center" vertical="center"/>
      <protection locked="0"/>
    </xf>
    <xf numFmtId="0" fontId="15" fillId="4" borderId="123" xfId="0" applyFont="1" applyFill="1" applyBorder="1" applyAlignment="1">
      <alignment horizontal="center" vertical="center"/>
    </xf>
    <xf numFmtId="180" fontId="15" fillId="0" borderId="123" xfId="0" applyNumberFormat="1" applyFont="1" applyBorder="1" applyAlignment="1" applyProtection="1">
      <alignment horizontal="center" vertical="center"/>
      <protection locked="0"/>
    </xf>
    <xf numFmtId="0" fontId="33" fillId="5" borderId="3" xfId="0" applyFont="1" applyFill="1" applyBorder="1" applyAlignment="1" applyProtection="1">
      <alignment vertical="center" wrapText="1"/>
      <protection locked="0"/>
    </xf>
    <xf numFmtId="0" fontId="0" fillId="4" borderId="60" xfId="0" applyFill="1" applyBorder="1">
      <alignment vertical="center"/>
    </xf>
    <xf numFmtId="0" fontId="0" fillId="4" borderId="25" xfId="0" applyFill="1" applyBorder="1">
      <alignment vertical="center"/>
    </xf>
    <xf numFmtId="0" fontId="0" fillId="4" borderId="74" xfId="0" applyFill="1" applyBorder="1">
      <alignment vertical="center"/>
    </xf>
    <xf numFmtId="0" fontId="0" fillId="4" borderId="99" xfId="0" applyFill="1" applyBorder="1" applyAlignment="1">
      <alignment vertical="center" wrapText="1"/>
    </xf>
    <xf numFmtId="0" fontId="0" fillId="4" borderId="3" xfId="0" applyFill="1" applyBorder="1">
      <alignment vertical="center"/>
    </xf>
    <xf numFmtId="0" fontId="0" fillId="4" borderId="67" xfId="0" applyFill="1" applyBorder="1">
      <alignment vertical="center"/>
    </xf>
    <xf numFmtId="0" fontId="14" fillId="0" borderId="0" xfId="0" applyFont="1">
      <alignment vertical="center"/>
    </xf>
    <xf numFmtId="0" fontId="0" fillId="0" borderId="0" xfId="0" applyAlignment="1">
      <alignment horizontal="left" vertical="center" shrinkToFit="1"/>
    </xf>
    <xf numFmtId="176" fontId="0" fillId="0" borderId="0" xfId="0" applyNumberFormat="1" applyAlignment="1">
      <alignment horizontal="right" vertical="center" shrinkToFit="1"/>
    </xf>
    <xf numFmtId="0" fontId="14" fillId="4" borderId="154" xfId="0" applyFont="1" applyFill="1" applyBorder="1" applyAlignment="1">
      <alignment vertical="center" shrinkToFit="1"/>
    </xf>
    <xf numFmtId="0" fontId="0" fillId="0" borderId="0" xfId="0" applyAlignment="1">
      <alignment horizontal="left" vertical="center" wrapText="1"/>
    </xf>
    <xf numFmtId="193" fontId="0" fillId="0" borderId="0" xfId="0" applyNumberFormat="1" applyAlignment="1">
      <alignment horizontal="center" vertical="center"/>
    </xf>
    <xf numFmtId="0" fontId="0" fillId="0" borderId="0" xfId="0" applyAlignment="1">
      <alignment vertical="center" shrinkToFit="1"/>
    </xf>
    <xf numFmtId="0" fontId="0" fillId="0" borderId="0" xfId="0" applyAlignment="1">
      <alignment vertical="center" wrapText="1" shrinkToFit="1"/>
    </xf>
    <xf numFmtId="177" fontId="0" fillId="0" borderId="0" xfId="0" applyNumberFormat="1">
      <alignment vertical="center"/>
    </xf>
    <xf numFmtId="0" fontId="17" fillId="0" borderId="0" xfId="0" applyFont="1">
      <alignment vertical="center"/>
    </xf>
    <xf numFmtId="0" fontId="0" fillId="0" borderId="0" xfId="7" applyFont="1">
      <alignment vertical="center"/>
    </xf>
    <xf numFmtId="0" fontId="17" fillId="0" borderId="0" xfId="7" applyFont="1" applyAlignment="1">
      <alignment vertical="center" shrinkToFit="1"/>
    </xf>
    <xf numFmtId="0" fontId="0" fillId="0" borderId="0" xfId="0" applyAlignment="1"/>
    <xf numFmtId="0" fontId="16" fillId="9" borderId="32" xfId="7" applyFont="1" applyFill="1" applyBorder="1" applyAlignment="1">
      <alignment horizontal="left" vertical="center"/>
    </xf>
    <xf numFmtId="0" fontId="19" fillId="9" borderId="33" xfId="7" applyFont="1" applyFill="1" applyBorder="1" applyAlignment="1">
      <alignment horizontal="left" vertical="center"/>
    </xf>
    <xf numFmtId="0" fontId="15" fillId="9" borderId="33" xfId="7" applyFont="1" applyFill="1" applyBorder="1" applyAlignment="1">
      <alignment horizontal="left" vertical="center" shrinkToFit="1"/>
    </xf>
    <xf numFmtId="0" fontId="15" fillId="9" borderId="33" xfId="7" applyFont="1" applyFill="1" applyBorder="1" applyAlignment="1">
      <alignment horizontal="left" vertical="center"/>
    </xf>
    <xf numFmtId="0" fontId="14" fillId="9" borderId="34" xfId="7" applyFont="1" applyFill="1" applyBorder="1" applyAlignment="1">
      <alignment horizontal="left" vertical="center"/>
    </xf>
    <xf numFmtId="0" fontId="19" fillId="6" borderId="42" xfId="7" applyFont="1" applyFill="1" applyBorder="1" applyAlignment="1">
      <alignment horizontal="left" vertical="center"/>
    </xf>
    <xf numFmtId="0" fontId="15" fillId="6" borderId="14" xfId="7" applyFont="1" applyFill="1" applyBorder="1" applyAlignment="1">
      <alignment horizontal="left" vertical="center" shrinkToFit="1"/>
    </xf>
    <xf numFmtId="0" fontId="15" fillId="6" borderId="14" xfId="7" applyFont="1" applyFill="1" applyBorder="1" applyAlignment="1">
      <alignment horizontal="left" vertical="center"/>
    </xf>
    <xf numFmtId="0" fontId="0" fillId="9" borderId="34" xfId="7" applyFont="1" applyFill="1" applyBorder="1" applyAlignment="1">
      <alignment horizontal="left" vertical="center"/>
    </xf>
    <xf numFmtId="0" fontId="15" fillId="6" borderId="15" xfId="7" applyFont="1" applyFill="1" applyBorder="1" applyAlignment="1">
      <alignment horizontal="left" vertical="center"/>
    </xf>
    <xf numFmtId="0" fontId="15" fillId="2" borderId="54" xfId="7" applyFont="1" applyFill="1" applyBorder="1" applyAlignment="1">
      <alignment vertical="center" shrinkToFit="1"/>
    </xf>
    <xf numFmtId="0" fontId="15" fillId="2" borderId="53" xfId="7" applyFont="1" applyFill="1" applyBorder="1" applyAlignment="1">
      <alignment horizontal="center" vertical="center"/>
    </xf>
    <xf numFmtId="0" fontId="36" fillId="0" borderId="0" xfId="0" applyFont="1" applyAlignment="1">
      <alignment vertical="center" wrapText="1" shrinkToFit="1"/>
    </xf>
    <xf numFmtId="0" fontId="37" fillId="0" borderId="0" xfId="7" applyFont="1">
      <alignment vertical="center"/>
    </xf>
    <xf numFmtId="0" fontId="0" fillId="9" borderId="34" xfId="7" applyFont="1" applyFill="1" applyBorder="1">
      <alignment vertical="center"/>
    </xf>
    <xf numFmtId="0" fontId="15" fillId="6" borderId="15" xfId="7" applyFont="1" applyFill="1" applyBorder="1">
      <alignment vertical="center"/>
    </xf>
    <xf numFmtId="193" fontId="15" fillId="10" borderId="56" xfId="7" applyNumberFormat="1" applyFont="1" applyFill="1" applyBorder="1" applyAlignment="1">
      <alignment horizontal="center" vertical="center" shrinkToFit="1"/>
    </xf>
    <xf numFmtId="0" fontId="36" fillId="0" borderId="0" xfId="0" applyFont="1">
      <alignment vertical="center"/>
    </xf>
    <xf numFmtId="193" fontId="15" fillId="10" borderId="15" xfId="7" applyNumberFormat="1" applyFont="1" applyFill="1" applyBorder="1" applyAlignment="1">
      <alignment horizontal="center" vertical="center" shrinkToFit="1"/>
    </xf>
    <xf numFmtId="0" fontId="0" fillId="9" borderId="35" xfId="7" applyFont="1" applyFill="1" applyBorder="1">
      <alignment vertical="center"/>
    </xf>
    <xf numFmtId="0" fontId="15" fillId="6" borderId="38" xfId="7" applyFont="1" applyFill="1" applyBorder="1">
      <alignment vertical="center"/>
    </xf>
    <xf numFmtId="193" fontId="15" fillId="10" borderId="39" xfId="7" applyNumberFormat="1" applyFont="1" applyFill="1" applyBorder="1" applyAlignment="1">
      <alignment horizontal="center" vertical="center" shrinkToFit="1"/>
    </xf>
    <xf numFmtId="177" fontId="15" fillId="0" borderId="0" xfId="5" applyNumberFormat="1" applyFont="1" applyBorder="1" applyAlignment="1" applyProtection="1">
      <alignment horizontal="right" vertical="top" wrapText="1" shrinkToFit="1"/>
    </xf>
    <xf numFmtId="0" fontId="13" fillId="0" borderId="0" xfId="7">
      <alignment vertical="center"/>
    </xf>
    <xf numFmtId="193" fontId="0" fillId="0" borderId="0" xfId="7" applyNumberFormat="1" applyFont="1" applyAlignment="1">
      <alignment horizontal="center" vertical="center"/>
    </xf>
    <xf numFmtId="0" fontId="13" fillId="0" borderId="0" xfId="7" applyAlignment="1">
      <alignment horizontal="left" vertical="center" shrinkToFit="1"/>
    </xf>
    <xf numFmtId="0" fontId="38" fillId="0" borderId="0" xfId="7" applyFont="1" applyAlignment="1">
      <alignment horizontal="center" vertical="center" wrapText="1"/>
    </xf>
    <xf numFmtId="0" fontId="13" fillId="0" borderId="0" xfId="7" applyAlignment="1">
      <alignment horizontal="left" vertical="center"/>
    </xf>
    <xf numFmtId="0" fontId="13" fillId="0" borderId="0" xfId="0" applyFont="1">
      <alignment vertical="center"/>
    </xf>
    <xf numFmtId="177" fontId="13" fillId="0" borderId="0" xfId="5" applyNumberFormat="1" applyFont="1" applyFill="1" applyBorder="1" applyAlignment="1" applyProtection="1">
      <alignment horizontal="left" vertical="top"/>
    </xf>
    <xf numFmtId="0" fontId="24" fillId="0" borderId="0" xfId="0" applyFont="1" applyAlignment="1">
      <alignment horizontal="right" vertical="top"/>
    </xf>
    <xf numFmtId="193" fontId="0" fillId="2" borderId="92" xfId="0" applyNumberFormat="1" applyFill="1" applyBorder="1" applyAlignment="1">
      <alignment horizontal="center" vertical="center" shrinkToFit="1"/>
    </xf>
    <xf numFmtId="0" fontId="41" fillId="2" borderId="162" xfId="0" applyFont="1" applyFill="1" applyBorder="1" applyAlignment="1">
      <alignment horizontal="center" vertical="center" shrinkToFit="1"/>
    </xf>
    <xf numFmtId="0" fontId="15" fillId="2" borderId="162" xfId="0" applyFont="1" applyFill="1" applyBorder="1" applyAlignment="1">
      <alignment horizontal="center" vertical="center" shrinkToFit="1"/>
    </xf>
    <xf numFmtId="0" fontId="15" fillId="2" borderId="131" xfId="0" applyFont="1" applyFill="1" applyBorder="1" applyAlignment="1">
      <alignment horizontal="center" vertical="center" shrinkToFit="1"/>
    </xf>
    <xf numFmtId="177" fontId="15" fillId="2" borderId="162" xfId="0" applyNumberFormat="1" applyFont="1" applyFill="1" applyBorder="1" applyAlignment="1">
      <alignment horizontal="center" vertical="center" shrinkToFit="1"/>
    </xf>
    <xf numFmtId="177" fontId="15" fillId="2" borderId="173" xfId="0" applyNumberFormat="1" applyFont="1" applyFill="1" applyBorder="1" applyAlignment="1">
      <alignment horizontal="center" vertical="center" shrinkToFit="1"/>
    </xf>
    <xf numFmtId="177" fontId="15" fillId="2" borderId="174" xfId="0" applyNumberFormat="1" applyFont="1" applyFill="1" applyBorder="1" applyAlignment="1">
      <alignment horizontal="center" vertical="center" shrinkToFit="1"/>
    </xf>
    <xf numFmtId="177" fontId="15" fillId="2" borderId="119" xfId="0" applyNumberFormat="1" applyFont="1" applyFill="1" applyBorder="1" applyAlignment="1">
      <alignment horizontal="center" vertical="center" shrinkToFit="1"/>
    </xf>
    <xf numFmtId="177" fontId="15" fillId="2" borderId="131" xfId="0" applyNumberFormat="1" applyFont="1" applyFill="1" applyBorder="1" applyAlignment="1">
      <alignment horizontal="center" vertical="center" shrinkToFit="1"/>
    </xf>
    <xf numFmtId="177" fontId="15" fillId="2" borderId="175" xfId="0" applyNumberFormat="1" applyFont="1" applyFill="1" applyBorder="1" applyAlignment="1">
      <alignment horizontal="center" vertical="center" shrinkToFit="1"/>
    </xf>
    <xf numFmtId="193" fontId="16" fillId="2" borderId="92" xfId="0" applyNumberFormat="1" applyFont="1" applyFill="1" applyBorder="1" applyAlignment="1">
      <alignment horizontal="center" vertical="center" shrinkToFit="1"/>
    </xf>
    <xf numFmtId="0" fontId="43" fillId="6" borderId="15" xfId="0" applyFont="1" applyFill="1" applyBorder="1">
      <alignment vertical="center"/>
    </xf>
    <xf numFmtId="0" fontId="25" fillId="6" borderId="29" xfId="0" applyFont="1" applyFill="1" applyBorder="1" applyAlignment="1">
      <alignment vertical="center" shrinkToFit="1"/>
    </xf>
    <xf numFmtId="0" fontId="0" fillId="6" borderId="89" xfId="0" applyFill="1" applyBorder="1" applyAlignment="1">
      <alignment horizontal="left" vertical="center" wrapText="1"/>
    </xf>
    <xf numFmtId="177" fontId="0" fillId="6" borderId="29" xfId="0" applyNumberFormat="1" applyFill="1" applyBorder="1" applyAlignment="1">
      <alignment horizontal="right" vertical="center" shrinkToFit="1"/>
    </xf>
    <xf numFmtId="177" fontId="0" fillId="6" borderId="89" xfId="0" applyNumberFormat="1" applyFill="1" applyBorder="1" applyAlignment="1">
      <alignment horizontal="right" vertical="center" shrinkToFit="1"/>
    </xf>
    <xf numFmtId="177" fontId="0" fillId="6" borderId="144" xfId="0" applyNumberFormat="1" applyFill="1" applyBorder="1">
      <alignment vertical="center"/>
    </xf>
    <xf numFmtId="0" fontId="32" fillId="0" borderId="0" xfId="7" applyFont="1">
      <alignment vertical="center"/>
    </xf>
    <xf numFmtId="0" fontId="0" fillId="0" borderId="0" xfId="0" applyAlignment="1">
      <alignment horizontal="center" vertical="center"/>
    </xf>
    <xf numFmtId="193" fontId="0" fillId="2" borderId="97" xfId="0" applyNumberFormat="1" applyFill="1" applyBorder="1" applyAlignment="1">
      <alignment horizontal="center" vertical="center" shrinkToFit="1"/>
    </xf>
    <xf numFmtId="0" fontId="44" fillId="6" borderId="28" xfId="0" applyFont="1" applyFill="1" applyBorder="1" applyAlignment="1">
      <alignment vertical="center" shrinkToFit="1"/>
    </xf>
    <xf numFmtId="193" fontId="0" fillId="2" borderId="93" xfId="0" applyNumberFormat="1" applyFill="1" applyBorder="1" applyAlignment="1">
      <alignment horizontal="center" vertical="center" shrinkToFit="1"/>
    </xf>
    <xf numFmtId="193" fontId="0" fillId="2" borderId="92" xfId="0" applyNumberFormat="1" applyFill="1" applyBorder="1" applyAlignment="1">
      <alignment horizontal="center" vertical="top" shrinkToFit="1"/>
    </xf>
    <xf numFmtId="0" fontId="15" fillId="2" borderId="171" xfId="0" applyFont="1" applyFill="1" applyBorder="1" applyAlignment="1">
      <alignment vertical="center" shrinkToFit="1"/>
    </xf>
    <xf numFmtId="0" fontId="15" fillId="2" borderId="158" xfId="0" applyFont="1" applyFill="1" applyBorder="1" applyAlignment="1">
      <alignment horizontal="center" vertical="center" shrinkToFit="1"/>
    </xf>
    <xf numFmtId="0" fontId="34" fillId="6" borderId="151" xfId="0" applyFont="1" applyFill="1" applyBorder="1">
      <alignment vertical="center"/>
    </xf>
    <xf numFmtId="0" fontId="34" fillId="6" borderId="119" xfId="0" applyFont="1" applyFill="1" applyBorder="1">
      <alignment vertical="center"/>
    </xf>
    <xf numFmtId="0" fontId="44" fillId="6" borderId="28" xfId="0" applyFont="1" applyFill="1" applyBorder="1">
      <alignment vertical="center"/>
    </xf>
    <xf numFmtId="0" fontId="44" fillId="6" borderId="114" xfId="0" applyFont="1" applyFill="1" applyBorder="1">
      <alignment vertical="center"/>
    </xf>
    <xf numFmtId="0" fontId="34" fillId="6" borderId="151" xfId="0" applyFont="1" applyFill="1" applyBorder="1" applyAlignment="1">
      <alignment horizontal="left" vertical="center"/>
    </xf>
    <xf numFmtId="0" fontId="44" fillId="6" borderId="28" xfId="0" applyFont="1" applyFill="1" applyBorder="1" applyAlignment="1">
      <alignment horizontal="left" vertical="center"/>
    </xf>
    <xf numFmtId="0" fontId="44" fillId="6" borderId="114" xfId="0" applyFont="1" applyFill="1" applyBorder="1" applyAlignment="1">
      <alignment horizontal="left" vertical="center"/>
    </xf>
    <xf numFmtId="0" fontId="0" fillId="0" borderId="0" xfId="0" applyAlignment="1">
      <alignment horizontal="right" vertical="top"/>
    </xf>
    <xf numFmtId="0" fontId="23" fillId="0" borderId="0" xfId="0" applyFont="1" applyAlignment="1">
      <alignment horizontal="center" vertical="center" shrinkToFit="1"/>
    </xf>
    <xf numFmtId="178" fontId="15" fillId="0" borderId="0" xfId="5" applyNumberFormat="1" applyFont="1" applyFill="1" applyBorder="1" applyAlignment="1" applyProtection="1">
      <alignment horizontal="center" vertical="center"/>
    </xf>
    <xf numFmtId="0" fontId="36" fillId="0" borderId="0" xfId="0" applyFont="1" applyAlignment="1">
      <alignment horizontal="center" vertical="center" wrapText="1" shrinkToFit="1"/>
    </xf>
    <xf numFmtId="0" fontId="36" fillId="0" borderId="0" xfId="0" applyFont="1" applyAlignment="1">
      <alignment horizontal="center" vertical="center"/>
    </xf>
    <xf numFmtId="0" fontId="15" fillId="0" borderId="0" xfId="7" applyFont="1" applyAlignment="1">
      <alignment horizontal="center" vertical="center"/>
    </xf>
    <xf numFmtId="178" fontId="14" fillId="0" borderId="0" xfId="5" applyNumberFormat="1" applyFont="1" applyFill="1" applyBorder="1" applyAlignment="1" applyProtection="1">
      <alignment horizontal="center" vertical="center"/>
    </xf>
    <xf numFmtId="177" fontId="0" fillId="6" borderId="89" xfId="0" applyNumberFormat="1" applyFill="1" applyBorder="1" applyAlignment="1">
      <alignment horizontal="center" vertical="center" shrinkToFit="1"/>
    </xf>
    <xf numFmtId="177" fontId="0" fillId="0" borderId="0" xfId="0" applyNumberFormat="1" applyAlignment="1">
      <alignment horizontal="center" vertical="center"/>
    </xf>
    <xf numFmtId="0" fontId="17" fillId="0" borderId="0" xfId="0" applyFont="1" applyAlignment="1">
      <alignment horizontal="center" vertical="center"/>
    </xf>
    <xf numFmtId="177" fontId="15" fillId="0" borderId="0" xfId="5" applyNumberFormat="1" applyFont="1" applyBorder="1" applyAlignment="1" applyProtection="1">
      <alignment horizontal="center" vertical="top" wrapText="1" shrinkToFit="1"/>
    </xf>
    <xf numFmtId="177" fontId="13" fillId="0" borderId="0" xfId="5" applyNumberFormat="1" applyFont="1" applyFill="1" applyBorder="1" applyAlignment="1" applyProtection="1">
      <alignment horizontal="center" vertical="top"/>
    </xf>
    <xf numFmtId="177" fontId="15" fillId="4" borderId="8" xfId="0" applyNumberFormat="1" applyFont="1" applyFill="1" applyBorder="1" applyAlignment="1">
      <alignment vertical="center" shrinkToFit="1"/>
    </xf>
    <xf numFmtId="177" fontId="15" fillId="0" borderId="12" xfId="0" applyNumberFormat="1" applyFont="1" applyBorder="1" applyAlignment="1" applyProtection="1">
      <alignment horizontal="right" vertical="center" shrinkToFit="1"/>
      <protection locked="0"/>
    </xf>
    <xf numFmtId="177" fontId="15" fillId="0" borderId="12" xfId="0" applyNumberFormat="1" applyFont="1" applyBorder="1" applyAlignment="1" applyProtection="1">
      <alignment horizontal="center" vertical="center" shrinkToFit="1"/>
      <protection locked="0"/>
    </xf>
    <xf numFmtId="177" fontId="15" fillId="0" borderId="10" xfId="0" applyNumberFormat="1" applyFont="1" applyBorder="1" applyAlignment="1" applyProtection="1">
      <alignment horizontal="right" vertical="center" shrinkToFit="1"/>
      <protection locked="0"/>
    </xf>
    <xf numFmtId="177" fontId="15" fillId="0" borderId="10" xfId="0" applyNumberFormat="1" applyFont="1" applyBorder="1" applyAlignment="1" applyProtection="1">
      <alignment horizontal="center" vertical="center" shrinkToFit="1"/>
      <protection locked="0"/>
    </xf>
    <xf numFmtId="0" fontId="15" fillId="6" borderId="89" xfId="0" applyFont="1" applyFill="1" applyBorder="1" applyAlignment="1">
      <alignment vertical="center" shrinkToFit="1"/>
    </xf>
    <xf numFmtId="177" fontId="15" fillId="6" borderId="89" xfId="0" applyNumberFormat="1" applyFont="1" applyFill="1" applyBorder="1" applyAlignment="1">
      <alignment horizontal="right" vertical="center" shrinkToFit="1"/>
    </xf>
    <xf numFmtId="177" fontId="15" fillId="6" borderId="89" xfId="0" applyNumberFormat="1" applyFont="1" applyFill="1" applyBorder="1" applyAlignment="1">
      <alignment horizontal="center" vertical="center" shrinkToFit="1"/>
    </xf>
    <xf numFmtId="0" fontId="15" fillId="6" borderId="118" xfId="0" applyFont="1" applyFill="1" applyBorder="1" applyAlignment="1">
      <alignment vertical="center" shrinkToFit="1"/>
    </xf>
    <xf numFmtId="177" fontId="15" fillId="0" borderId="57" xfId="0" applyNumberFormat="1" applyFont="1" applyBorder="1" applyAlignment="1" applyProtection="1">
      <alignment horizontal="right" vertical="center" shrinkToFit="1"/>
      <protection locked="0"/>
    </xf>
    <xf numFmtId="177" fontId="15" fillId="0" borderId="57" xfId="0" applyNumberFormat="1" applyFont="1" applyBorder="1" applyAlignment="1" applyProtection="1">
      <alignment horizontal="center" vertical="center" shrinkToFit="1"/>
      <protection locked="0"/>
    </xf>
    <xf numFmtId="0" fontId="15" fillId="0" borderId="12" xfId="0" applyFont="1" applyBorder="1" applyAlignment="1" applyProtection="1">
      <alignment horizontal="left" vertical="center" shrinkToFit="1"/>
      <protection locked="0"/>
    </xf>
    <xf numFmtId="177" fontId="15" fillId="4" borderId="1" xfId="0" applyNumberFormat="1" applyFont="1" applyFill="1" applyBorder="1" applyAlignment="1">
      <alignment vertical="center" shrinkToFit="1"/>
    </xf>
    <xf numFmtId="0" fontId="15" fillId="0" borderId="10" xfId="0" applyFont="1" applyBorder="1" applyAlignment="1" applyProtection="1">
      <alignment horizontal="left" vertical="center" shrinkToFit="1"/>
      <protection locked="0"/>
    </xf>
    <xf numFmtId="177" fontId="15" fillId="4" borderId="2" xfId="0" applyNumberFormat="1" applyFont="1" applyFill="1" applyBorder="1" applyAlignment="1">
      <alignment vertical="center" shrinkToFit="1"/>
    </xf>
    <xf numFmtId="0" fontId="15" fillId="6" borderId="89" xfId="0" applyFont="1" applyFill="1" applyBorder="1" applyAlignment="1">
      <alignment horizontal="left" vertical="center" shrinkToFit="1"/>
    </xf>
    <xf numFmtId="177" fontId="15" fillId="6" borderId="89" xfId="0" applyNumberFormat="1" applyFont="1" applyFill="1" applyBorder="1" applyAlignment="1">
      <alignment vertical="center" shrinkToFit="1"/>
    </xf>
    <xf numFmtId="177" fontId="15" fillId="6" borderId="144" xfId="0" applyNumberFormat="1" applyFont="1" applyFill="1" applyBorder="1" applyAlignment="1">
      <alignment vertical="center" shrinkToFit="1"/>
    </xf>
    <xf numFmtId="0" fontId="15" fillId="0" borderId="57" xfId="0" applyFont="1" applyBorder="1" applyAlignment="1" applyProtection="1">
      <alignment horizontal="left" vertical="center" shrinkToFit="1"/>
      <protection locked="0"/>
    </xf>
    <xf numFmtId="177" fontId="15" fillId="4" borderId="40" xfId="0" applyNumberFormat="1" applyFont="1" applyFill="1" applyBorder="1" applyAlignment="1">
      <alignment vertical="center" shrinkToFit="1"/>
    </xf>
    <xf numFmtId="0" fontId="15" fillId="0" borderId="0" xfId="0" applyFont="1" applyAlignment="1">
      <alignment horizontal="center" vertical="center" shrinkToFit="1"/>
    </xf>
    <xf numFmtId="0" fontId="15" fillId="0" borderId="0" xfId="0" applyFont="1" applyAlignment="1">
      <alignment horizontal="left" vertical="center" shrinkToFit="1"/>
    </xf>
    <xf numFmtId="177" fontId="15" fillId="0" borderId="0" xfId="0" applyNumberFormat="1" applyFont="1" applyAlignment="1">
      <alignment vertical="center" shrinkToFit="1"/>
    </xf>
    <xf numFmtId="177" fontId="15" fillId="0" borderId="0" xfId="0" applyNumberFormat="1" applyFont="1" applyAlignment="1">
      <alignment horizontal="left" vertical="center" shrinkToFit="1"/>
    </xf>
    <xf numFmtId="0" fontId="0" fillId="0" borderId="161" xfId="0" applyBorder="1" applyAlignment="1">
      <alignment horizontal="center" vertical="center"/>
    </xf>
    <xf numFmtId="0" fontId="33" fillId="5" borderId="62" xfId="0" applyFont="1" applyFill="1" applyBorder="1" applyAlignment="1" applyProtection="1">
      <alignment vertical="center" shrinkToFit="1"/>
      <protection locked="0"/>
    </xf>
    <xf numFmtId="176" fontId="15" fillId="0" borderId="5" xfId="7" applyNumberFormat="1" applyFont="1" applyBorder="1" applyAlignment="1" applyProtection="1">
      <alignment horizontal="center" vertical="center" shrinkToFit="1"/>
      <protection locked="0"/>
    </xf>
    <xf numFmtId="176" fontId="15" fillId="0" borderId="6" xfId="7" applyNumberFormat="1" applyFont="1" applyBorder="1" applyAlignment="1" applyProtection="1">
      <alignment horizontal="center" vertical="center" shrinkToFit="1"/>
      <protection locked="0"/>
    </xf>
    <xf numFmtId="176" fontId="15" fillId="0" borderId="7" xfId="7" applyNumberFormat="1" applyFont="1" applyBorder="1" applyAlignment="1" applyProtection="1">
      <alignment horizontal="center" vertical="center" shrinkToFit="1"/>
      <protection locked="0"/>
    </xf>
    <xf numFmtId="186" fontId="15" fillId="4" borderId="61" xfId="0" applyNumberFormat="1" applyFont="1" applyFill="1" applyBorder="1" applyAlignment="1">
      <alignment horizontal="right" vertical="top" shrinkToFit="1"/>
    </xf>
    <xf numFmtId="186" fontId="15" fillId="4" borderId="67" xfId="0" applyNumberFormat="1" applyFont="1" applyFill="1" applyBorder="1" applyAlignment="1">
      <alignment horizontal="right" vertical="top" shrinkToFit="1"/>
    </xf>
    <xf numFmtId="0" fontId="14" fillId="4" borderId="65" xfId="0" applyFont="1" applyFill="1" applyBorder="1">
      <alignment vertical="center"/>
    </xf>
    <xf numFmtId="0" fontId="46" fillId="0" borderId="0" xfId="0" applyFont="1">
      <alignment vertical="center"/>
    </xf>
    <xf numFmtId="0" fontId="46" fillId="0" borderId="0" xfId="0" applyFont="1" applyAlignment="1">
      <alignment vertical="center" wrapText="1"/>
    </xf>
    <xf numFmtId="0" fontId="49" fillId="0" borderId="0" xfId="0" applyFont="1">
      <alignment vertical="center"/>
    </xf>
    <xf numFmtId="0" fontId="49" fillId="0" borderId="0" xfId="0" applyFont="1" applyAlignment="1">
      <alignment vertical="top" wrapText="1"/>
    </xf>
    <xf numFmtId="0" fontId="48" fillId="0" borderId="0" xfId="7" applyFont="1" applyAlignment="1">
      <alignment vertical="top" wrapText="1"/>
    </xf>
    <xf numFmtId="38" fontId="48" fillId="0" borderId="0" xfId="6" applyFont="1" applyFill="1" applyBorder="1" applyAlignment="1">
      <alignment horizontal="right" vertical="center"/>
    </xf>
    <xf numFmtId="38" fontId="48" fillId="0" borderId="0" xfId="8" applyNumberFormat="1" applyFont="1" applyAlignment="1">
      <alignment vertical="center"/>
    </xf>
    <xf numFmtId="0" fontId="48" fillId="0" borderId="0" xfId="8" applyFont="1"/>
    <xf numFmtId="177" fontId="51" fillId="0" borderId="0" xfId="0" applyNumberFormat="1" applyFont="1">
      <alignment vertical="center"/>
    </xf>
    <xf numFmtId="0" fontId="51" fillId="0" borderId="0" xfId="0" applyFont="1">
      <alignment vertical="center"/>
    </xf>
    <xf numFmtId="0" fontId="47" fillId="0" borderId="0" xfId="0" applyFont="1">
      <alignment vertical="center"/>
    </xf>
    <xf numFmtId="0" fontId="15" fillId="4" borderId="131" xfId="0" applyFont="1" applyFill="1" applyBorder="1" applyAlignment="1">
      <alignment vertical="center" shrinkToFit="1"/>
    </xf>
    <xf numFmtId="0" fontId="15" fillId="4" borderId="83" xfId="0" applyFont="1" applyFill="1" applyBorder="1" applyAlignment="1">
      <alignment vertical="center" shrinkToFit="1"/>
    </xf>
    <xf numFmtId="0" fontId="15" fillId="4" borderId="112" xfId="0" applyFont="1" applyFill="1" applyBorder="1" applyAlignment="1">
      <alignment vertical="center" shrinkToFit="1"/>
    </xf>
    <xf numFmtId="0" fontId="15" fillId="4" borderId="8" xfId="0" applyFont="1" applyFill="1" applyBorder="1" applyAlignment="1">
      <alignment vertical="center" shrinkToFit="1"/>
    </xf>
    <xf numFmtId="0" fontId="15" fillId="8" borderId="113" xfId="0" applyFont="1" applyFill="1" applyBorder="1" applyAlignment="1">
      <alignment vertical="center" shrinkToFit="1"/>
    </xf>
    <xf numFmtId="0" fontId="15" fillId="8" borderId="103" xfId="0" applyFont="1" applyFill="1" applyBorder="1" applyAlignment="1">
      <alignment vertical="center" shrinkToFit="1"/>
    </xf>
    <xf numFmtId="0" fontId="33" fillId="8" borderId="68" xfId="0" applyFont="1" applyFill="1" applyBorder="1" applyAlignment="1">
      <alignment vertical="center" shrinkToFit="1"/>
    </xf>
    <xf numFmtId="0" fontId="15" fillId="8" borderId="68" xfId="0" applyFont="1" applyFill="1" applyBorder="1" applyAlignment="1">
      <alignment vertical="center" shrinkToFit="1"/>
    </xf>
    <xf numFmtId="0" fontId="15" fillId="8" borderId="43" xfId="0" applyFont="1" applyFill="1" applyBorder="1" applyAlignment="1">
      <alignment vertical="center" shrinkToFit="1"/>
    </xf>
    <xf numFmtId="0" fontId="15" fillId="4" borderId="48" xfId="0" applyFont="1" applyFill="1" applyBorder="1" applyAlignment="1">
      <alignment vertical="center" shrinkToFit="1"/>
    </xf>
    <xf numFmtId="0" fontId="15" fillId="4" borderId="49" xfId="0" applyFont="1" applyFill="1" applyBorder="1" applyAlignment="1">
      <alignment vertical="center" shrinkToFit="1"/>
    </xf>
    <xf numFmtId="179" fontId="20" fillId="4" borderId="24" xfId="0" applyNumberFormat="1" applyFont="1" applyFill="1" applyBorder="1" applyAlignment="1">
      <alignment horizontal="left" vertical="center"/>
    </xf>
    <xf numFmtId="0" fontId="0" fillId="0" borderId="35" xfId="0" applyBorder="1" applyAlignment="1">
      <alignment horizontal="left" vertical="center"/>
    </xf>
    <xf numFmtId="0" fontId="15" fillId="5" borderId="12" xfId="0" applyFont="1" applyFill="1" applyBorder="1" applyAlignment="1" applyProtection="1">
      <alignment vertical="center" shrinkToFit="1"/>
      <protection locked="0"/>
    </xf>
    <xf numFmtId="0" fontId="15" fillId="5" borderId="6" xfId="7" applyFont="1" applyFill="1" applyBorder="1" applyProtection="1">
      <alignment vertical="center"/>
      <protection locked="0"/>
    </xf>
    <xf numFmtId="0" fontId="15" fillId="5" borderId="91" xfId="7" applyFont="1" applyFill="1" applyBorder="1" applyProtection="1">
      <alignment vertical="center"/>
      <protection locked="0"/>
    </xf>
    <xf numFmtId="0" fontId="15" fillId="3" borderId="14" xfId="7" applyFont="1" applyFill="1" applyBorder="1" applyAlignment="1">
      <alignment horizontal="left" vertical="center" shrinkToFit="1"/>
    </xf>
    <xf numFmtId="177" fontId="15" fillId="3" borderId="14" xfId="7" applyNumberFormat="1" applyFont="1" applyFill="1" applyBorder="1" applyAlignment="1">
      <alignment horizontal="left" vertical="center" shrinkToFit="1"/>
    </xf>
    <xf numFmtId="177" fontId="15" fillId="3" borderId="36" xfId="7" applyNumberFormat="1" applyFont="1" applyFill="1" applyBorder="1" applyAlignment="1">
      <alignment horizontal="right" vertical="top" shrinkToFit="1"/>
    </xf>
    <xf numFmtId="0" fontId="15" fillId="4" borderId="14" xfId="7" applyFont="1" applyFill="1" applyBorder="1" applyAlignment="1">
      <alignment horizontal="center" shrinkToFit="1"/>
    </xf>
    <xf numFmtId="0" fontId="21" fillId="0" borderId="33" xfId="7" applyFont="1" applyBorder="1" applyAlignment="1">
      <alignment vertical="center" textRotation="255" shrinkToFit="1"/>
    </xf>
    <xf numFmtId="0" fontId="15" fillId="0" borderId="33" xfId="7" applyFont="1" applyBorder="1" applyAlignment="1">
      <alignment vertical="center" shrinkToFit="1"/>
    </xf>
    <xf numFmtId="0" fontId="53" fillId="4" borderId="15" xfId="7" applyFont="1" applyFill="1" applyBorder="1" applyAlignment="1">
      <alignment vertical="center" shrinkToFit="1"/>
    </xf>
    <xf numFmtId="0" fontId="15" fillId="0" borderId="14" xfId="0" applyFont="1" applyBorder="1">
      <alignment vertical="center"/>
    </xf>
    <xf numFmtId="0" fontId="15" fillId="0" borderId="14" xfId="0" applyFont="1" applyBorder="1" applyAlignment="1">
      <alignment horizontal="center" vertical="center"/>
    </xf>
    <xf numFmtId="0" fontId="30" fillId="0" borderId="14" xfId="0" applyFont="1" applyBorder="1">
      <alignment vertical="center"/>
    </xf>
    <xf numFmtId="0" fontId="21" fillId="0" borderId="14" xfId="0" applyFont="1" applyBorder="1" applyAlignment="1">
      <alignment vertical="center" shrinkToFit="1"/>
    </xf>
    <xf numFmtId="0" fontId="21" fillId="8" borderId="8" xfId="0" applyFont="1" applyFill="1" applyBorder="1" applyAlignment="1">
      <alignment horizontal="center" vertical="center" shrinkToFit="1"/>
    </xf>
    <xf numFmtId="193" fontId="0" fillId="0" borderId="33" xfId="0" applyNumberFormat="1" applyBorder="1">
      <alignment vertical="center"/>
    </xf>
    <xf numFmtId="193" fontId="0" fillId="0" borderId="128" xfId="0" applyNumberFormat="1" applyBorder="1">
      <alignment vertical="center"/>
    </xf>
    <xf numFmtId="193" fontId="56" fillId="0" borderId="33" xfId="0" applyNumberFormat="1" applyFont="1" applyBorder="1">
      <alignment vertical="center"/>
    </xf>
    <xf numFmtId="0" fontId="0" fillId="4" borderId="102" xfId="0" applyFill="1" applyBorder="1" applyAlignment="1">
      <alignment horizontal="left" vertical="center" shrinkToFit="1"/>
    </xf>
    <xf numFmtId="0" fontId="0" fillId="0" borderId="8" xfId="0" applyBorder="1">
      <alignment vertical="center"/>
    </xf>
    <xf numFmtId="178" fontId="0" fillId="0" borderId="8" xfId="0" applyNumberFormat="1" applyBorder="1">
      <alignment vertical="center"/>
    </xf>
    <xf numFmtId="0" fontId="0" fillId="4" borderId="8" xfId="0" applyFill="1" applyBorder="1" applyAlignment="1">
      <alignment horizontal="center" vertical="center"/>
    </xf>
    <xf numFmtId="0" fontId="21" fillId="10" borderId="8" xfId="0" applyFont="1" applyFill="1" applyBorder="1" applyAlignment="1">
      <alignment horizontal="center" vertical="center" shrinkToFit="1"/>
    </xf>
    <xf numFmtId="0" fontId="0" fillId="0" borderId="78" xfId="0" applyBorder="1" applyAlignment="1" applyProtection="1">
      <alignment vertical="center" shrinkToFit="1"/>
      <protection locked="0"/>
    </xf>
    <xf numFmtId="0" fontId="0" fillId="0" borderId="78" xfId="0" applyBorder="1" applyAlignment="1" applyProtection="1">
      <alignment horizontal="left" vertical="center" shrinkToFit="1"/>
      <protection locked="0"/>
    </xf>
    <xf numFmtId="177" fontId="0" fillId="0" borderId="78" xfId="0" applyNumberFormat="1" applyBorder="1" applyAlignment="1" applyProtection="1">
      <alignment horizontal="right" vertical="center" shrinkToFit="1"/>
      <protection locked="0"/>
    </xf>
    <xf numFmtId="0" fontId="0" fillId="0" borderId="147" xfId="0" applyBorder="1" applyAlignment="1" applyProtection="1">
      <alignment vertical="center" shrinkToFit="1"/>
      <protection locked="0"/>
    </xf>
    <xf numFmtId="0" fontId="0" fillId="0" borderId="147" xfId="0" applyBorder="1" applyAlignment="1" applyProtection="1">
      <alignment horizontal="left" vertical="center" shrinkToFit="1"/>
      <protection locked="0"/>
    </xf>
    <xf numFmtId="177" fontId="0" fillId="0" borderId="147" xfId="0" applyNumberFormat="1" applyBorder="1" applyAlignment="1" applyProtection="1">
      <alignment horizontal="right" vertical="center" shrinkToFit="1"/>
      <protection locked="0"/>
    </xf>
    <xf numFmtId="0" fontId="0" fillId="0" borderId="79" xfId="0" applyBorder="1" applyAlignment="1" applyProtection="1">
      <alignment vertical="center" shrinkToFit="1"/>
      <protection locked="0"/>
    </xf>
    <xf numFmtId="0" fontId="0" fillId="0" borderId="79" xfId="0" applyBorder="1" applyAlignment="1" applyProtection="1">
      <alignment horizontal="left" vertical="center" shrinkToFit="1"/>
      <protection locked="0"/>
    </xf>
    <xf numFmtId="177" fontId="0" fillId="0" borderId="79" xfId="0" applyNumberFormat="1" applyBorder="1" applyAlignment="1" applyProtection="1">
      <alignment horizontal="right" vertical="center" shrinkToFit="1"/>
      <protection locked="0"/>
    </xf>
    <xf numFmtId="0" fontId="0" fillId="0" borderId="54" xfId="0" applyBorder="1" applyAlignment="1" applyProtection="1">
      <alignment vertical="center" shrinkToFit="1"/>
      <protection locked="0"/>
    </xf>
    <xf numFmtId="0" fontId="0" fillId="0" borderId="52" xfId="0" applyBorder="1" applyAlignment="1" applyProtection="1">
      <alignment vertical="center" shrinkToFit="1"/>
      <protection locked="0"/>
    </xf>
    <xf numFmtId="0" fontId="0" fillId="0" borderId="52" xfId="0" applyBorder="1" applyAlignment="1" applyProtection="1">
      <alignment horizontal="left" vertical="center" shrinkToFit="1"/>
      <protection locked="0"/>
    </xf>
    <xf numFmtId="177" fontId="0" fillId="0" borderId="52" xfId="0" applyNumberFormat="1" applyBorder="1" applyAlignment="1" applyProtection="1">
      <alignment horizontal="right" vertical="center" shrinkToFit="1"/>
      <protection locked="0"/>
    </xf>
    <xf numFmtId="0" fontId="0" fillId="0" borderId="68" xfId="0" applyBorder="1" applyAlignment="1" applyProtection="1">
      <alignment horizontal="left" vertical="center" shrinkToFit="1"/>
      <protection locked="0"/>
    </xf>
    <xf numFmtId="0" fontId="14" fillId="0" borderId="54" xfId="0" applyFont="1" applyBorder="1" applyAlignment="1" applyProtection="1">
      <alignment vertical="center" shrinkToFit="1"/>
      <protection locked="0"/>
    </xf>
    <xf numFmtId="0" fontId="14" fillId="0" borderId="52" xfId="0" applyFont="1" applyBorder="1" applyAlignment="1" applyProtection="1">
      <alignment vertical="center" shrinkToFit="1"/>
      <protection locked="0"/>
    </xf>
    <xf numFmtId="0" fontId="14" fillId="0" borderId="52" xfId="0" applyFont="1" applyBorder="1" applyAlignment="1" applyProtection="1">
      <alignment horizontal="left" vertical="center" shrinkToFit="1"/>
      <protection locked="0"/>
    </xf>
    <xf numFmtId="177" fontId="14" fillId="0" borderId="52" xfId="0" applyNumberFormat="1" applyFont="1" applyBorder="1" applyAlignment="1" applyProtection="1">
      <alignment horizontal="right" vertical="center" shrinkToFit="1"/>
      <protection locked="0"/>
    </xf>
    <xf numFmtId="0" fontId="14" fillId="0" borderId="68" xfId="0" applyFont="1" applyBorder="1" applyAlignment="1" applyProtection="1">
      <alignment horizontal="left" vertical="center" shrinkToFit="1"/>
      <protection locked="0"/>
    </xf>
    <xf numFmtId="0" fontId="59" fillId="0" borderId="0" xfId="9" applyFont="1" applyAlignment="1">
      <alignment horizontal="left" vertical="center"/>
    </xf>
    <xf numFmtId="0" fontId="17" fillId="4" borderId="8"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8" xfId="0" applyFont="1" applyFill="1" applyBorder="1" applyAlignment="1">
      <alignment horizontal="center" vertical="center" shrinkToFit="1"/>
    </xf>
    <xf numFmtId="0" fontId="17" fillId="10" borderId="28" xfId="0" applyFont="1" applyFill="1" applyBorder="1" applyAlignment="1">
      <alignment horizontal="center" vertical="center" shrinkToFit="1"/>
    </xf>
    <xf numFmtId="0" fontId="17" fillId="10" borderId="78" xfId="0" applyFont="1" applyFill="1" applyBorder="1" applyAlignment="1" applyProtection="1">
      <alignment horizontal="center" vertical="center"/>
      <protection locked="0"/>
    </xf>
    <xf numFmtId="0" fontId="17" fillId="0" borderId="78" xfId="0" applyFont="1" applyBorder="1" applyAlignment="1" applyProtection="1">
      <alignment vertical="center" wrapText="1" shrinkToFit="1"/>
      <protection locked="0"/>
    </xf>
    <xf numFmtId="0" fontId="17" fillId="0" borderId="78" xfId="0" applyFont="1" applyBorder="1" applyAlignment="1" applyProtection="1">
      <alignment horizontal="right" vertical="center" wrapText="1" shrinkToFit="1"/>
      <protection locked="0"/>
    </xf>
    <xf numFmtId="0" fontId="17" fillId="0" borderId="78" xfId="0" applyFont="1" applyBorder="1" applyAlignment="1" applyProtection="1">
      <alignment horizontal="left" vertical="center" wrapText="1" shrinkToFit="1"/>
      <protection locked="0"/>
    </xf>
    <xf numFmtId="0" fontId="17" fillId="10" borderId="147" xfId="0" applyFont="1" applyFill="1" applyBorder="1" applyAlignment="1" applyProtection="1">
      <alignment horizontal="center" vertical="center"/>
      <protection locked="0"/>
    </xf>
    <xf numFmtId="0" fontId="17" fillId="0" borderId="147" xfId="0" applyFont="1" applyBorder="1" applyAlignment="1" applyProtection="1">
      <alignment vertical="center" wrapText="1" shrinkToFit="1"/>
      <protection locked="0"/>
    </xf>
    <xf numFmtId="0" fontId="17" fillId="0" borderId="147" xfId="0" applyFont="1" applyBorder="1" applyAlignment="1" applyProtection="1">
      <alignment horizontal="right" vertical="center" wrapText="1" shrinkToFit="1"/>
      <protection locked="0"/>
    </xf>
    <xf numFmtId="0" fontId="17" fillId="0" borderId="147" xfId="0" applyFont="1" applyBorder="1" applyAlignment="1" applyProtection="1">
      <alignment horizontal="left" vertical="center" wrapText="1" shrinkToFit="1"/>
      <protection locked="0"/>
    </xf>
    <xf numFmtId="0" fontId="17" fillId="10" borderId="79" xfId="0" applyFont="1" applyFill="1" applyBorder="1" applyAlignment="1" applyProtection="1">
      <alignment horizontal="center" vertical="center"/>
      <protection locked="0"/>
    </xf>
    <xf numFmtId="0" fontId="17" fillId="0" borderId="79" xfId="0" applyFont="1" applyBorder="1" applyAlignment="1" applyProtection="1">
      <alignment vertical="center" wrapText="1" shrinkToFit="1"/>
      <protection locked="0"/>
    </xf>
    <xf numFmtId="0" fontId="17" fillId="0" borderId="79" xfId="0" applyFont="1" applyBorder="1" applyAlignment="1" applyProtection="1">
      <alignment horizontal="right" vertical="center" wrapText="1" shrinkToFit="1"/>
      <protection locked="0"/>
    </xf>
    <xf numFmtId="0" fontId="17" fillId="0" borderId="79" xfId="0" applyFont="1" applyBorder="1" applyAlignment="1" applyProtection="1">
      <alignment horizontal="left" vertical="center" wrapText="1" shrinkToFit="1"/>
      <protection locked="0"/>
    </xf>
    <xf numFmtId="0" fontId="17" fillId="4" borderId="8" xfId="0" applyFont="1" applyFill="1" applyBorder="1" applyAlignment="1">
      <alignment horizontal="center" vertical="center" shrinkToFit="1"/>
    </xf>
    <xf numFmtId="0" fontId="50" fillId="0" borderId="0" xfId="0" applyFont="1" applyAlignment="1">
      <alignment vertical="center" wrapText="1"/>
    </xf>
    <xf numFmtId="0" fontId="21" fillId="0" borderId="0" xfId="0" applyFont="1" applyAlignment="1">
      <alignment horizontal="left" vertical="center" wrapText="1"/>
    </xf>
    <xf numFmtId="0" fontId="22" fillId="0" borderId="0" xfId="0" applyFont="1" applyAlignment="1">
      <alignment horizontal="center" vertical="center"/>
    </xf>
    <xf numFmtId="0" fontId="15" fillId="0" borderId="0" xfId="0" applyFont="1" applyAlignment="1" applyProtection="1">
      <alignment horizontal="left" vertical="top" wrapText="1"/>
      <protection locked="0"/>
    </xf>
    <xf numFmtId="0" fontId="21" fillId="0" borderId="0" xfId="0" applyFont="1" applyAlignment="1">
      <alignment vertical="center" wrapText="1"/>
    </xf>
    <xf numFmtId="0" fontId="21" fillId="0" borderId="0" xfId="0" applyFont="1" applyAlignment="1" applyProtection="1">
      <alignment horizontal="left" vertical="center" shrinkToFit="1"/>
      <protection locked="0"/>
    </xf>
    <xf numFmtId="0" fontId="21" fillId="0" borderId="0" xfId="0" applyFont="1" applyAlignment="1" applyProtection="1">
      <alignment horizontal="left" vertical="center" wrapText="1"/>
      <protection locked="0"/>
    </xf>
    <xf numFmtId="0" fontId="16" fillId="0" borderId="0" xfId="0" applyFont="1" applyAlignment="1">
      <alignment horizontal="left" vertical="center"/>
    </xf>
    <xf numFmtId="0" fontId="16" fillId="0" borderId="0" xfId="0" applyFont="1" applyAlignment="1" applyProtection="1">
      <alignment horizontal="left" vertical="center" shrinkToFit="1"/>
      <protection locked="0"/>
    </xf>
    <xf numFmtId="0" fontId="20" fillId="0" borderId="0" xfId="0" applyFont="1" applyAlignment="1">
      <alignment horizontal="left" vertical="center" shrinkToFit="1"/>
    </xf>
    <xf numFmtId="49" fontId="15" fillId="0" borderId="0" xfId="0" applyNumberFormat="1" applyFont="1" applyAlignment="1" applyProtection="1">
      <alignment vertical="center" shrinkToFit="1"/>
      <protection locked="0"/>
    </xf>
    <xf numFmtId="0" fontId="15" fillId="0" borderId="0" xfId="0" applyFont="1" applyAlignment="1" applyProtection="1">
      <alignment horizontal="left" vertical="center" shrinkToFit="1"/>
      <protection locked="0"/>
    </xf>
    <xf numFmtId="0" fontId="15" fillId="0" borderId="0" xfId="0" applyFont="1" applyAlignment="1" applyProtection="1">
      <alignment horizontal="left" vertical="center" wrapText="1"/>
      <protection locked="0"/>
    </xf>
    <xf numFmtId="0" fontId="20" fillId="0" borderId="0" xfId="0" applyFont="1" applyAlignment="1">
      <alignment horizontal="left" vertical="center"/>
    </xf>
    <xf numFmtId="56" fontId="15" fillId="0" borderId="0" xfId="0" applyNumberFormat="1" applyFont="1" applyAlignment="1" applyProtection="1">
      <alignment horizontal="left" vertical="center" shrinkToFit="1"/>
      <protection locked="0"/>
    </xf>
    <xf numFmtId="0" fontId="33" fillId="0" borderId="0" xfId="0" applyFont="1" applyAlignment="1" applyProtection="1">
      <alignment horizontal="left" vertical="center" wrapText="1"/>
      <protection locked="0"/>
    </xf>
    <xf numFmtId="0" fontId="15" fillId="0" borderId="0" xfId="0" applyFont="1" applyAlignment="1">
      <alignment vertical="center" shrinkToFit="1"/>
    </xf>
    <xf numFmtId="181" fontId="15" fillId="0" borderId="0" xfId="0" applyNumberFormat="1" applyFont="1" applyAlignment="1">
      <alignment horizontal="center" vertical="center" shrinkToFit="1"/>
    </xf>
    <xf numFmtId="176" fontId="17" fillId="0" borderId="0" xfId="0" applyNumberFormat="1" applyFont="1" applyAlignment="1">
      <alignment horizontal="center" vertical="center" shrinkToFit="1"/>
    </xf>
    <xf numFmtId="176" fontId="0" fillId="0" borderId="0" xfId="0" applyNumberFormat="1" applyAlignment="1">
      <alignment horizontal="right" vertical="center"/>
    </xf>
    <xf numFmtId="176" fontId="14" fillId="0" borderId="0" xfId="0" applyNumberFormat="1" applyFont="1" applyAlignment="1">
      <alignment horizontal="right" vertical="center"/>
    </xf>
    <xf numFmtId="194" fontId="31" fillId="0" borderId="0" xfId="0" applyNumberFormat="1" applyFont="1" applyAlignment="1" applyProtection="1">
      <alignment horizontal="right" vertical="center" shrinkToFit="1"/>
      <protection locked="0"/>
    </xf>
    <xf numFmtId="0" fontId="46" fillId="11" borderId="180" xfId="0" applyFont="1" applyFill="1" applyBorder="1">
      <alignment vertical="center"/>
    </xf>
    <xf numFmtId="0" fontId="46" fillId="11" borderId="180" xfId="0" applyFont="1" applyFill="1" applyBorder="1" applyAlignment="1">
      <alignment horizontal="left" vertical="top" wrapText="1"/>
    </xf>
    <xf numFmtId="0" fontId="46" fillId="11" borderId="180" xfId="0" applyFont="1" applyFill="1" applyBorder="1" applyAlignment="1">
      <alignment vertical="top" wrapText="1"/>
    </xf>
    <xf numFmtId="0" fontId="46" fillId="11" borderId="180" xfId="0" applyFont="1" applyFill="1" applyBorder="1" applyProtection="1">
      <alignment vertical="center"/>
      <protection locked="0"/>
    </xf>
    <xf numFmtId="0" fontId="0" fillId="11" borderId="180" xfId="0" applyFill="1" applyBorder="1" applyAlignment="1">
      <alignment vertical="center" wrapText="1"/>
    </xf>
    <xf numFmtId="0" fontId="38" fillId="11" borderId="180" xfId="0" applyFont="1" applyFill="1" applyBorder="1">
      <alignment vertical="center"/>
    </xf>
    <xf numFmtId="0" fontId="0" fillId="11" borderId="180" xfId="0" applyFill="1" applyBorder="1">
      <alignment vertical="center"/>
    </xf>
    <xf numFmtId="0" fontId="15" fillId="0" borderId="0" xfId="0" applyFont="1" applyAlignment="1">
      <alignment horizontal="left" vertical="top"/>
    </xf>
    <xf numFmtId="0" fontId="15" fillId="0" borderId="0" xfId="0" applyFont="1" applyAlignment="1">
      <alignment horizontal="left" vertical="center"/>
    </xf>
    <xf numFmtId="186" fontId="15" fillId="0" borderId="0" xfId="0" applyNumberFormat="1" applyFont="1" applyAlignment="1">
      <alignment horizontal="left" vertical="top" shrinkToFit="1"/>
    </xf>
    <xf numFmtId="0" fontId="33" fillId="0" borderId="0" xfId="0" applyFont="1" applyAlignment="1">
      <alignment horizontal="left" vertical="top"/>
    </xf>
    <xf numFmtId="0" fontId="15" fillId="0" borderId="0" xfId="0" applyFont="1" applyAlignment="1">
      <alignment horizontal="left" vertical="top" wrapText="1"/>
    </xf>
    <xf numFmtId="192" fontId="15" fillId="0" borderId="0" xfId="0" applyNumberFormat="1" applyFont="1" applyAlignment="1">
      <alignment horizontal="center" vertical="center"/>
    </xf>
    <xf numFmtId="0" fontId="49" fillId="11" borderId="180" xfId="0" applyFont="1" applyFill="1" applyBorder="1" applyAlignment="1">
      <alignment horizontal="left" vertical="top" wrapText="1"/>
    </xf>
    <xf numFmtId="0" fontId="49" fillId="11" borderId="180" xfId="0" applyFont="1" applyFill="1" applyBorder="1" applyAlignment="1">
      <alignment vertical="top" wrapText="1"/>
    </xf>
    <xf numFmtId="0" fontId="49" fillId="11" borderId="180" xfId="0" applyFont="1" applyFill="1" applyBorder="1">
      <alignment vertical="center"/>
    </xf>
    <xf numFmtId="0" fontId="49" fillId="11" borderId="180" xfId="0" applyFont="1" applyFill="1" applyBorder="1" applyAlignment="1">
      <alignment vertical="top"/>
    </xf>
    <xf numFmtId="0" fontId="49" fillId="11" borderId="181" xfId="0" applyFont="1" applyFill="1" applyBorder="1" applyAlignment="1">
      <alignment vertical="top" wrapText="1"/>
    </xf>
    <xf numFmtId="0" fontId="48" fillId="11" borderId="27" xfId="0" applyFont="1" applyFill="1" applyBorder="1">
      <alignment vertical="center"/>
    </xf>
    <xf numFmtId="0" fontId="48" fillId="11" borderId="180" xfId="7" applyFont="1" applyFill="1" applyBorder="1" applyAlignment="1">
      <alignment horizontal="left" vertical="top" shrinkToFit="1"/>
    </xf>
    <xf numFmtId="177" fontId="48" fillId="11" borderId="180" xfId="0" applyNumberFormat="1" applyFont="1" applyFill="1" applyBorder="1" applyAlignment="1">
      <alignment vertical="center" shrinkToFit="1"/>
    </xf>
    <xf numFmtId="177" fontId="48" fillId="11" borderId="180" xfId="0" applyNumberFormat="1" applyFont="1" applyFill="1" applyBorder="1" applyAlignment="1">
      <alignment vertical="center" wrapText="1"/>
    </xf>
    <xf numFmtId="0" fontId="48" fillId="11" borderId="180" xfId="7" applyFont="1" applyFill="1" applyBorder="1" applyAlignment="1">
      <alignment horizontal="left" vertical="center" shrinkToFit="1"/>
    </xf>
    <xf numFmtId="0" fontId="48" fillId="11" borderId="180" xfId="7" applyFont="1" applyFill="1" applyBorder="1" applyAlignment="1">
      <alignment horizontal="left" shrinkToFit="1"/>
    </xf>
    <xf numFmtId="0" fontId="48" fillId="11" borderId="180" xfId="7" applyFont="1" applyFill="1" applyBorder="1" applyAlignment="1">
      <alignment vertical="top" wrapText="1"/>
    </xf>
    <xf numFmtId="0" fontId="48" fillId="11" borderId="180" xfId="7" applyFont="1" applyFill="1" applyBorder="1" applyAlignment="1">
      <alignment vertical="top" shrinkToFit="1"/>
    </xf>
    <xf numFmtId="0" fontId="48" fillId="11" borderId="180" xfId="7" applyFont="1" applyFill="1" applyBorder="1" applyAlignment="1">
      <alignment vertical="center" shrinkToFit="1"/>
    </xf>
    <xf numFmtId="0" fontId="48" fillId="11" borderId="181" xfId="7" applyFont="1" applyFill="1" applyBorder="1" applyAlignment="1">
      <alignment horizontal="left" vertical="top" shrinkToFit="1"/>
    </xf>
    <xf numFmtId="177" fontId="15" fillId="0" borderId="0" xfId="7" applyNumberFormat="1" applyFont="1" applyAlignment="1">
      <alignment horizontal="left" vertical="center" shrinkToFit="1"/>
    </xf>
    <xf numFmtId="177" fontId="15" fillId="0" borderId="0" xfId="5" applyNumberFormat="1" applyFont="1" applyFill="1" applyBorder="1" applyAlignment="1">
      <alignment vertical="center" shrinkToFit="1"/>
    </xf>
    <xf numFmtId="177" fontId="15" fillId="0" borderId="0" xfId="5" applyNumberFormat="1" applyFont="1" applyFill="1" applyBorder="1" applyAlignment="1">
      <alignment horizontal="left" vertical="top" shrinkToFit="1"/>
    </xf>
    <xf numFmtId="177" fontId="15" fillId="0" borderId="0" xfId="7" applyNumberFormat="1" applyFont="1" applyAlignment="1">
      <alignment horizontal="right" vertical="center" shrinkToFit="1"/>
    </xf>
    <xf numFmtId="177" fontId="21" fillId="0" borderId="0" xfId="7" applyNumberFormat="1" applyFont="1" applyAlignment="1">
      <alignment horizontal="right" vertical="center" shrinkToFit="1"/>
    </xf>
    <xf numFmtId="181" fontId="15" fillId="0" borderId="0" xfId="7" applyNumberFormat="1" applyFont="1" applyAlignment="1">
      <alignment horizontal="center" vertical="top" shrinkToFit="1"/>
    </xf>
    <xf numFmtId="177" fontId="15" fillId="0" borderId="0" xfId="7" applyNumberFormat="1" applyFont="1" applyAlignment="1">
      <alignment vertical="top" shrinkToFit="1"/>
    </xf>
    <xf numFmtId="177" fontId="21" fillId="0" borderId="0" xfId="7" applyNumberFormat="1" applyFont="1" applyAlignment="1">
      <alignment vertical="top" shrinkToFit="1"/>
    </xf>
    <xf numFmtId="177" fontId="35" fillId="0" borderId="0" xfId="7" applyNumberFormat="1" applyFont="1" applyAlignment="1">
      <alignment vertical="top" shrinkToFit="1"/>
    </xf>
    <xf numFmtId="177" fontId="15" fillId="0" borderId="0" xfId="7" applyNumberFormat="1" applyFont="1" applyAlignment="1">
      <alignment horizontal="right" vertical="top" shrinkToFit="1"/>
    </xf>
    <xf numFmtId="192" fontId="15" fillId="0" borderId="0" xfId="7" applyNumberFormat="1" applyFont="1" applyAlignment="1">
      <alignment horizontal="center" vertical="center" shrinkToFit="1"/>
    </xf>
    <xf numFmtId="0" fontId="15" fillId="4" borderId="0" xfId="8" applyFont="1" applyFill="1" applyAlignment="1">
      <alignment horizontal="center" vertical="center" shrinkToFit="1"/>
    </xf>
    <xf numFmtId="38" fontId="15" fillId="4" borderId="0" xfId="4" applyFont="1" applyFill="1" applyBorder="1" applyAlignment="1" applyProtection="1">
      <alignment vertical="center" shrinkToFit="1"/>
    </xf>
    <xf numFmtId="184" fontId="33" fillId="4" borderId="0" xfId="8" applyNumberFormat="1" applyFont="1" applyFill="1" applyAlignment="1">
      <alignment horizontal="center" vertical="center" shrinkToFit="1"/>
    </xf>
    <xf numFmtId="185" fontId="33" fillId="4" borderId="0" xfId="8" applyNumberFormat="1" applyFont="1" applyFill="1" applyAlignment="1">
      <alignment horizontal="center" vertical="center" shrinkToFit="1"/>
    </xf>
    <xf numFmtId="187" fontId="33" fillId="4" borderId="0" xfId="4" applyNumberFormat="1" applyFont="1" applyFill="1" applyBorder="1" applyAlignment="1">
      <alignment horizontal="center" vertical="center" shrinkToFit="1"/>
    </xf>
    <xf numFmtId="38" fontId="33" fillId="4" borderId="0" xfId="6" applyFont="1" applyFill="1" applyBorder="1" applyAlignment="1">
      <alignment horizontal="center" vertical="center" shrinkToFit="1"/>
    </xf>
    <xf numFmtId="9" fontId="33" fillId="4" borderId="0" xfId="1" applyFont="1" applyFill="1" applyBorder="1" applyAlignment="1" applyProtection="1">
      <alignment horizontal="center" vertical="center" shrinkToFit="1"/>
    </xf>
    <xf numFmtId="190" fontId="33" fillId="4" borderId="0" xfId="8" applyNumberFormat="1" applyFont="1" applyFill="1" applyAlignment="1">
      <alignment horizontal="center" vertical="center" shrinkToFit="1"/>
    </xf>
    <xf numFmtId="0" fontId="33" fillId="4" borderId="0" xfId="8" applyFont="1" applyFill="1" applyAlignment="1">
      <alignment horizontal="center" vertical="center" shrinkToFit="1"/>
    </xf>
    <xf numFmtId="38" fontId="33" fillId="4" borderId="0" xfId="6" applyFont="1" applyFill="1" applyBorder="1" applyAlignment="1" applyProtection="1">
      <alignment horizontal="center" vertical="center" shrinkToFit="1"/>
    </xf>
    <xf numFmtId="38" fontId="33" fillId="4" borderId="0" xfId="6" applyFont="1" applyFill="1" applyBorder="1" applyAlignment="1" applyProtection="1">
      <alignment horizontal="right" vertical="center" shrinkToFit="1"/>
    </xf>
    <xf numFmtId="38" fontId="48" fillId="11" borderId="180" xfId="6" applyFont="1" applyFill="1" applyBorder="1" applyAlignment="1">
      <alignment horizontal="right" vertical="center"/>
    </xf>
    <xf numFmtId="0" fontId="48" fillId="11" borderId="180" xfId="8" applyFont="1" applyFill="1" applyBorder="1" applyAlignment="1">
      <alignment vertical="center"/>
    </xf>
    <xf numFmtId="177" fontId="48" fillId="0" borderId="0" xfId="0" applyNumberFormat="1" applyFont="1" applyAlignment="1">
      <alignment vertical="center" wrapText="1" shrinkToFit="1"/>
    </xf>
    <xf numFmtId="0" fontId="49" fillId="0" borderId="0" xfId="0" applyFont="1" applyAlignment="1">
      <alignment vertical="center" wrapText="1"/>
    </xf>
    <xf numFmtId="177" fontId="15" fillId="0" borderId="0" xfId="0" applyNumberFormat="1" applyFont="1" applyAlignment="1">
      <alignment horizontal="center" vertical="center" shrinkToFit="1"/>
    </xf>
    <xf numFmtId="177" fontId="16" fillId="0" borderId="0" xfId="0" applyNumberFormat="1" applyFont="1" applyAlignment="1">
      <alignment vertical="top"/>
    </xf>
    <xf numFmtId="177" fontId="0" fillId="0" borderId="0" xfId="0" applyNumberFormat="1" applyAlignment="1">
      <alignment vertical="top"/>
    </xf>
    <xf numFmtId="0" fontId="0" fillId="0" borderId="0" xfId="0" applyAlignment="1">
      <alignment vertical="top"/>
    </xf>
    <xf numFmtId="192" fontId="15" fillId="0" borderId="0" xfId="0" applyNumberFormat="1" applyFont="1" applyAlignment="1">
      <alignment horizontal="center" vertical="center" shrinkToFit="1"/>
    </xf>
    <xf numFmtId="177" fontId="48" fillId="0" borderId="0" xfId="0" applyNumberFormat="1" applyFont="1" applyAlignment="1">
      <alignment vertical="top" wrapText="1"/>
    </xf>
    <xf numFmtId="0" fontId="48" fillId="11" borderId="27" xfId="8" applyFont="1" applyFill="1" applyBorder="1" applyAlignment="1">
      <alignment vertical="center"/>
    </xf>
    <xf numFmtId="0" fontId="48" fillId="11" borderId="27" xfId="7" applyFont="1" applyFill="1" applyBorder="1" applyAlignment="1">
      <alignment horizontal="left" vertical="center" shrinkToFit="1"/>
    </xf>
    <xf numFmtId="177" fontId="48" fillId="0" borderId="33" xfId="0" applyNumberFormat="1" applyFont="1" applyBorder="1" applyAlignment="1">
      <alignment vertical="center" wrapText="1" shrinkToFit="1"/>
    </xf>
    <xf numFmtId="0" fontId="33" fillId="5" borderId="10" xfId="0" applyFont="1" applyFill="1" applyBorder="1" applyAlignment="1" applyProtection="1">
      <alignment vertical="center" shrinkToFit="1"/>
      <protection locked="0"/>
    </xf>
    <xf numFmtId="0" fontId="33" fillId="5" borderId="11" xfId="0" applyFont="1" applyFill="1" applyBorder="1" applyAlignment="1" applyProtection="1">
      <alignment vertical="center" shrinkToFit="1"/>
      <protection locked="0"/>
    </xf>
    <xf numFmtId="0" fontId="46" fillId="11" borderId="181" xfId="0" applyFont="1" applyFill="1" applyBorder="1" applyAlignment="1">
      <alignment horizontal="left" vertical="center" wrapText="1"/>
    </xf>
    <xf numFmtId="0" fontId="63" fillId="0" borderId="0" xfId="0" applyFont="1">
      <alignment vertical="center"/>
    </xf>
    <xf numFmtId="0" fontId="64" fillId="0" borderId="0" xfId="0" applyFont="1">
      <alignment vertical="center"/>
    </xf>
    <xf numFmtId="0" fontId="65" fillId="0" borderId="0" xfId="0" applyFont="1">
      <alignment vertical="center"/>
    </xf>
    <xf numFmtId="0" fontId="65" fillId="0" borderId="0" xfId="0" applyFont="1" applyAlignment="1">
      <alignment vertical="center" wrapText="1"/>
    </xf>
    <xf numFmtId="0" fontId="66" fillId="0" borderId="0" xfId="0" applyFont="1">
      <alignment vertical="center"/>
    </xf>
    <xf numFmtId="0" fontId="40" fillId="0" borderId="0" xfId="0" applyFont="1">
      <alignment vertical="center"/>
    </xf>
    <xf numFmtId="0" fontId="48" fillId="11" borderId="180" xfId="0" applyFont="1" applyFill="1" applyBorder="1">
      <alignment vertical="center"/>
    </xf>
    <xf numFmtId="0" fontId="40" fillId="11" borderId="179" xfId="0" applyFont="1" applyFill="1" applyBorder="1">
      <alignment vertical="center"/>
    </xf>
    <xf numFmtId="0" fontId="21" fillId="4" borderId="182" xfId="0" applyFont="1" applyFill="1" applyBorder="1">
      <alignment vertical="center"/>
    </xf>
    <xf numFmtId="0" fontId="46" fillId="0" borderId="0" xfId="0" applyFont="1" applyAlignment="1">
      <alignment vertical="top" wrapText="1"/>
    </xf>
    <xf numFmtId="0" fontId="14" fillId="11" borderId="180" xfId="0" applyFont="1" applyFill="1" applyBorder="1">
      <alignment vertical="center"/>
    </xf>
    <xf numFmtId="0" fontId="14" fillId="11" borderId="180" xfId="0" applyFont="1" applyFill="1" applyBorder="1" applyAlignment="1">
      <alignment vertical="center" wrapText="1"/>
    </xf>
    <xf numFmtId="0" fontId="14" fillId="11" borderId="180" xfId="0" applyFont="1" applyFill="1" applyBorder="1" applyAlignment="1">
      <alignment vertical="top" wrapText="1"/>
    </xf>
    <xf numFmtId="0" fontId="37" fillId="0" borderId="0" xfId="0" applyFont="1">
      <alignment vertical="center"/>
    </xf>
    <xf numFmtId="0" fontId="55" fillId="0" borderId="15" xfId="0" applyFont="1" applyBorder="1">
      <alignment vertical="center"/>
    </xf>
    <xf numFmtId="0" fontId="55" fillId="0" borderId="15" xfId="0" applyFont="1" applyBorder="1" applyAlignment="1">
      <alignment vertical="center" shrinkToFit="1"/>
    </xf>
    <xf numFmtId="0" fontId="54" fillId="0" borderId="0" xfId="0" applyFont="1">
      <alignment vertical="center"/>
    </xf>
    <xf numFmtId="195" fontId="15" fillId="0" borderId="0" xfId="0" applyNumberFormat="1" applyFont="1" applyAlignment="1">
      <alignment horizontal="right" vertical="center"/>
    </xf>
    <xf numFmtId="0" fontId="15" fillId="0" borderId="10" xfId="0" applyFont="1" applyBorder="1" applyAlignment="1">
      <alignment horizontal="right" vertical="center"/>
    </xf>
    <xf numFmtId="0" fontId="58" fillId="0" borderId="0" xfId="0" applyFont="1">
      <alignment vertical="center"/>
    </xf>
    <xf numFmtId="0" fontId="68" fillId="0" borderId="0" xfId="0" applyFont="1">
      <alignment vertical="center"/>
    </xf>
    <xf numFmtId="0" fontId="57" fillId="0" borderId="0" xfId="0" applyFont="1">
      <alignment vertical="center"/>
    </xf>
    <xf numFmtId="0" fontId="69" fillId="0" borderId="0" xfId="0" applyFont="1">
      <alignment vertical="center"/>
    </xf>
    <xf numFmtId="0" fontId="71" fillId="0" borderId="0" xfId="0" applyFont="1">
      <alignment vertical="center"/>
    </xf>
    <xf numFmtId="0" fontId="63" fillId="0" borderId="0" xfId="0" applyFont="1" applyAlignment="1">
      <alignment horizontal="left" vertical="top" wrapText="1"/>
    </xf>
    <xf numFmtId="0" fontId="72" fillId="0" borderId="0" xfId="0" applyFont="1">
      <alignment vertical="center"/>
    </xf>
    <xf numFmtId="0" fontId="72" fillId="0" borderId="0" xfId="0" applyFont="1" applyAlignment="1">
      <alignment horizontal="center" vertical="center"/>
    </xf>
    <xf numFmtId="0" fontId="64" fillId="0" borderId="0" xfId="0" applyFont="1" applyAlignment="1">
      <alignment horizontal="right" vertical="center"/>
    </xf>
    <xf numFmtId="0" fontId="63" fillId="0" borderId="0" xfId="0" applyFont="1" applyAlignment="1">
      <alignment horizontal="center" vertical="center"/>
    </xf>
    <xf numFmtId="195" fontId="64" fillId="0" borderId="0" xfId="0" applyNumberFormat="1" applyFont="1" applyAlignment="1">
      <alignment horizontal="right" vertical="center"/>
    </xf>
    <xf numFmtId="0" fontId="64" fillId="0" borderId="0" xfId="0" applyFont="1" applyAlignment="1">
      <alignment horizontal="left" vertical="center"/>
    </xf>
    <xf numFmtId="179" fontId="64" fillId="0" borderId="0" xfId="0" applyNumberFormat="1" applyFont="1" applyAlignment="1">
      <alignment horizontal="center" vertical="center"/>
    </xf>
    <xf numFmtId="0" fontId="64" fillId="0" borderId="0" xfId="0" applyFont="1" applyAlignment="1">
      <alignment horizontal="center" vertical="center"/>
    </xf>
    <xf numFmtId="180" fontId="64" fillId="0" borderId="0" xfId="0" applyNumberFormat="1" applyFont="1" applyAlignment="1">
      <alignment horizontal="center" vertical="center"/>
    </xf>
    <xf numFmtId="0" fontId="64" fillId="0" borderId="0" xfId="0" applyFont="1" applyAlignment="1">
      <alignment horizontal="center" vertical="center" wrapText="1" shrinkToFit="1"/>
    </xf>
    <xf numFmtId="0" fontId="64" fillId="0" borderId="0" xfId="0" applyFont="1" applyAlignment="1">
      <alignment horizontal="left" vertical="center" wrapText="1"/>
    </xf>
    <xf numFmtId="0" fontId="64" fillId="0" borderId="0" xfId="0" applyFont="1" applyAlignment="1">
      <alignment horizontal="center" vertical="center" shrinkToFit="1"/>
    </xf>
    <xf numFmtId="0" fontId="64" fillId="0" borderId="0" xfId="0" applyFont="1" applyAlignment="1">
      <alignment vertical="center" wrapText="1"/>
    </xf>
    <xf numFmtId="0" fontId="65" fillId="0" borderId="0" xfId="0" applyFont="1" applyAlignment="1">
      <alignment horizontal="center" vertical="center" wrapText="1"/>
    </xf>
    <xf numFmtId="0" fontId="62" fillId="0" borderId="0" xfId="0" applyFont="1">
      <alignment vertical="center"/>
    </xf>
    <xf numFmtId="177" fontId="16" fillId="10" borderId="175" xfId="0" applyNumberFormat="1" applyFont="1" applyFill="1" applyBorder="1" applyAlignment="1">
      <alignment vertical="top" shrinkToFit="1"/>
    </xf>
    <xf numFmtId="177" fontId="0" fillId="10" borderId="71" xfId="0" applyNumberFormat="1" applyFill="1" applyBorder="1" applyAlignment="1">
      <alignment vertical="top" shrinkToFit="1"/>
    </xf>
    <xf numFmtId="0" fontId="0" fillId="10" borderId="71" xfId="0" applyFill="1" applyBorder="1" applyAlignment="1">
      <alignment vertical="top" shrinkToFit="1"/>
    </xf>
    <xf numFmtId="0" fontId="0" fillId="10" borderId="101" xfId="0" applyFill="1" applyBorder="1" applyAlignment="1">
      <alignment vertical="top" shrinkToFit="1"/>
    </xf>
    <xf numFmtId="0" fontId="75" fillId="0" borderId="0" xfId="0" applyFont="1">
      <alignment vertical="center"/>
    </xf>
    <xf numFmtId="0" fontId="76" fillId="0" borderId="0" xfId="0" applyFont="1">
      <alignment vertical="center"/>
    </xf>
    <xf numFmtId="0" fontId="48" fillId="0" borderId="0" xfId="8" applyFont="1" applyAlignment="1">
      <alignment vertical="center"/>
    </xf>
    <xf numFmtId="0" fontId="48" fillId="0" borderId="0" xfId="8" applyFont="1" applyAlignment="1">
      <alignment horizontal="left" vertical="top" wrapText="1" shrinkToFit="1"/>
    </xf>
    <xf numFmtId="0" fontId="46" fillId="0" borderId="0" xfId="8" applyFont="1" applyAlignment="1">
      <alignment horizontal="left" vertical="top" wrapText="1" shrinkToFit="1"/>
    </xf>
    <xf numFmtId="0" fontId="48" fillId="0" borderId="0" xfId="8" applyFont="1" applyAlignment="1">
      <alignment vertical="top" wrapText="1" shrinkToFit="1"/>
    </xf>
    <xf numFmtId="0" fontId="70" fillId="0" borderId="0" xfId="0" applyFont="1" applyAlignment="1">
      <alignment vertical="center" wrapText="1"/>
    </xf>
    <xf numFmtId="0" fontId="50" fillId="11" borderId="180" xfId="0" applyFont="1" applyFill="1" applyBorder="1" applyAlignment="1">
      <alignment vertical="center" wrapText="1"/>
    </xf>
    <xf numFmtId="0" fontId="50" fillId="0" borderId="91" xfId="0" applyFont="1" applyBorder="1" applyAlignment="1">
      <alignment vertical="center" wrapText="1"/>
    </xf>
    <xf numFmtId="0" fontId="50" fillId="0" borderId="34" xfId="0" applyFont="1" applyBorder="1" applyAlignment="1">
      <alignment vertical="center" wrapText="1"/>
    </xf>
    <xf numFmtId="0" fontId="21" fillId="0" borderId="176" xfId="0" applyFont="1" applyBorder="1" applyAlignment="1">
      <alignment horizontal="left" vertical="center" wrapText="1"/>
    </xf>
    <xf numFmtId="0" fontId="21" fillId="0" borderId="176" xfId="0" applyFont="1" applyBorder="1" applyAlignment="1" applyProtection="1">
      <alignment horizontal="left" vertical="center" shrinkToFit="1"/>
      <protection locked="0"/>
    </xf>
    <xf numFmtId="0" fontId="21" fillId="0" borderId="177" xfId="0" applyFont="1" applyBorder="1" applyAlignment="1">
      <alignment horizontal="left" vertical="center" wrapText="1"/>
    </xf>
    <xf numFmtId="0" fontId="21" fillId="0" borderId="177" xfId="0" applyFont="1" applyBorder="1" applyAlignment="1" applyProtection="1">
      <alignment horizontal="left" vertical="center" wrapText="1"/>
      <protection locked="0"/>
    </xf>
    <xf numFmtId="0" fontId="21" fillId="0" borderId="178" xfId="0" applyFont="1" applyBorder="1" applyAlignment="1">
      <alignment horizontal="left" vertical="center" wrapText="1"/>
    </xf>
    <xf numFmtId="0" fontId="21" fillId="0" borderId="178" xfId="0" applyFont="1" applyBorder="1" applyAlignment="1" applyProtection="1">
      <alignment horizontal="left" vertical="center" wrapText="1"/>
      <protection locked="0"/>
    </xf>
    <xf numFmtId="0" fontId="46" fillId="11" borderId="180" xfId="0" applyFont="1" applyFill="1" applyBorder="1" applyAlignment="1">
      <alignment horizontal="left" vertical="top" wrapText="1"/>
    </xf>
    <xf numFmtId="0" fontId="15" fillId="0" borderId="38" xfId="0" applyFont="1" applyBorder="1" applyAlignment="1" applyProtection="1">
      <alignment horizontal="left" vertical="center" wrapText="1"/>
      <protection locked="0"/>
    </xf>
    <xf numFmtId="0" fontId="15" fillId="0" borderId="91" xfId="0" applyFont="1" applyBorder="1" applyAlignment="1" applyProtection="1">
      <alignment horizontal="left" vertical="center" wrapText="1"/>
      <protection locked="0"/>
    </xf>
    <xf numFmtId="0" fontId="15" fillId="0" borderId="51"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15" fillId="0" borderId="52" xfId="0" applyFont="1" applyBorder="1" applyAlignment="1" applyProtection="1">
      <alignment horizontal="left" vertical="center" wrapText="1"/>
      <protection locked="0"/>
    </xf>
    <xf numFmtId="0" fontId="15" fillId="0" borderId="50" xfId="0" applyFont="1" applyBorder="1" applyAlignment="1" applyProtection="1">
      <alignment horizontal="left" vertical="center" wrapText="1"/>
      <protection locked="0"/>
    </xf>
    <xf numFmtId="0" fontId="15" fillId="0" borderId="3" xfId="0" applyFont="1" applyBorder="1" applyAlignment="1" applyProtection="1">
      <alignment horizontal="left" vertical="center" shrinkToFit="1"/>
      <protection locked="0"/>
    </xf>
    <xf numFmtId="0" fontId="15" fillId="0" borderId="11" xfId="0" applyFont="1" applyBorder="1" applyAlignment="1" applyProtection="1">
      <alignment horizontal="left" vertical="center" shrinkToFit="1"/>
      <protection locked="0"/>
    </xf>
    <xf numFmtId="0" fontId="15" fillId="0" borderId="7" xfId="0" applyFont="1" applyBorder="1" applyAlignment="1" applyProtection="1">
      <alignment horizontal="left" vertical="center" shrinkToFit="1"/>
      <protection locked="0"/>
    </xf>
    <xf numFmtId="0" fontId="15" fillId="0" borderId="21" xfId="0" applyFont="1" applyBorder="1" applyAlignment="1" applyProtection="1">
      <alignment horizontal="left" vertical="center" shrinkToFit="1"/>
      <protection locked="0"/>
    </xf>
    <xf numFmtId="0" fontId="20" fillId="4" borderId="5" xfId="0" applyFont="1" applyFill="1" applyBorder="1" applyAlignment="1">
      <alignment horizontal="left" vertical="center" shrinkToFit="1"/>
    </xf>
    <xf numFmtId="0" fontId="20" fillId="4" borderId="130" xfId="0" applyFont="1" applyFill="1" applyBorder="1" applyAlignment="1">
      <alignment horizontal="left" vertical="center" shrinkToFit="1"/>
    </xf>
    <xf numFmtId="56" fontId="15" fillId="0" borderId="7" xfId="0" applyNumberFormat="1" applyFont="1" applyBorder="1" applyAlignment="1" applyProtection="1">
      <alignment horizontal="left" vertical="center" shrinkToFit="1"/>
      <protection locked="0"/>
    </xf>
    <xf numFmtId="56" fontId="15" fillId="0" borderId="66" xfId="0" applyNumberFormat="1" applyFont="1" applyBorder="1" applyAlignment="1" applyProtection="1">
      <alignment horizontal="left" vertical="center" shrinkToFit="1"/>
      <protection locked="0"/>
    </xf>
    <xf numFmtId="56" fontId="15" fillId="0" borderId="104" xfId="0" applyNumberFormat="1" applyFont="1" applyBorder="1" applyAlignment="1" applyProtection="1">
      <alignment horizontal="left" vertical="center" shrinkToFit="1"/>
      <protection locked="0"/>
    </xf>
    <xf numFmtId="0" fontId="15" fillId="0" borderId="109" xfId="0" applyFont="1" applyBorder="1" applyAlignment="1" applyProtection="1">
      <alignment horizontal="left" vertical="center" shrinkToFit="1"/>
      <protection locked="0"/>
    </xf>
    <xf numFmtId="0" fontId="15" fillId="0" borderId="53" xfId="0" applyFont="1" applyBorder="1" applyAlignment="1" applyProtection="1">
      <alignment horizontal="left" vertical="center" shrinkToFit="1"/>
      <protection locked="0"/>
    </xf>
    <xf numFmtId="0" fontId="15" fillId="0" borderId="84" xfId="0" applyFont="1" applyBorder="1" applyAlignment="1" applyProtection="1">
      <alignment horizontal="left" vertical="center" shrinkToFit="1"/>
      <protection locked="0"/>
    </xf>
    <xf numFmtId="0" fontId="15" fillId="0" borderId="23" xfId="0" applyFont="1" applyBorder="1" applyAlignment="1" applyProtection="1">
      <alignment horizontal="left" vertical="center" shrinkToFit="1"/>
      <protection locked="0"/>
    </xf>
    <xf numFmtId="0" fontId="15" fillId="4" borderId="5" xfId="0" applyFont="1" applyFill="1" applyBorder="1" applyAlignment="1">
      <alignment horizontal="left" vertical="center" shrinkToFit="1"/>
    </xf>
    <xf numFmtId="0" fontId="15" fillId="4" borderId="55" xfId="0" applyFont="1" applyFill="1" applyBorder="1" applyAlignment="1">
      <alignment horizontal="left" vertical="center" shrinkToFit="1"/>
    </xf>
    <xf numFmtId="176" fontId="0" fillId="4" borderId="6" xfId="0" applyNumberFormat="1" applyFill="1" applyBorder="1" applyAlignment="1">
      <alignment horizontal="right" vertical="center"/>
    </xf>
    <xf numFmtId="176" fontId="0" fillId="4" borderId="64" xfId="0" applyNumberFormat="1" applyFill="1" applyBorder="1" applyAlignment="1">
      <alignment horizontal="right" vertical="center"/>
    </xf>
    <xf numFmtId="176" fontId="0" fillId="4" borderId="76" xfId="0" applyNumberFormat="1" applyFill="1" applyBorder="1" applyAlignment="1">
      <alignment horizontal="right" vertical="center"/>
    </xf>
    <xf numFmtId="176" fontId="0" fillId="4" borderId="18" xfId="0" applyNumberFormat="1" applyFill="1" applyBorder="1" applyAlignment="1">
      <alignment horizontal="right" vertical="center"/>
    </xf>
    <xf numFmtId="176" fontId="0" fillId="4" borderId="77" xfId="0" applyNumberFormat="1" applyFill="1" applyBorder="1" applyAlignment="1">
      <alignment horizontal="right" vertical="center"/>
    </xf>
    <xf numFmtId="176" fontId="0" fillId="4" borderId="69" xfId="0" applyNumberFormat="1" applyFill="1" applyBorder="1" applyAlignment="1">
      <alignment horizontal="right" vertical="center"/>
    </xf>
    <xf numFmtId="0" fontId="15" fillId="0" borderId="6" xfId="0" applyFont="1" applyBorder="1" applyAlignment="1" applyProtection="1">
      <alignment horizontal="left" vertical="center" shrinkToFit="1"/>
      <protection locked="0"/>
    </xf>
    <xf numFmtId="0" fontId="15" fillId="0" borderId="76" xfId="0" applyFont="1" applyBorder="1" applyAlignment="1" applyProtection="1">
      <alignment horizontal="left" vertical="center" shrinkToFit="1"/>
      <protection locked="0"/>
    </xf>
    <xf numFmtId="176" fontId="17" fillId="4" borderId="56" xfId="0" applyNumberFormat="1" applyFont="1" applyFill="1" applyBorder="1" applyAlignment="1">
      <alignment horizontal="center" vertical="center" shrinkToFit="1"/>
    </xf>
    <xf numFmtId="176" fontId="17" fillId="4" borderId="55" xfId="0" applyNumberFormat="1" applyFont="1" applyFill="1" applyBorder="1" applyAlignment="1">
      <alignment horizontal="center" vertical="center" shrinkToFit="1"/>
    </xf>
    <xf numFmtId="176" fontId="17" fillId="4" borderId="80" xfId="0" applyNumberFormat="1" applyFont="1" applyFill="1" applyBorder="1" applyAlignment="1">
      <alignment horizontal="center" vertical="center" shrinkToFit="1"/>
    </xf>
    <xf numFmtId="0" fontId="15" fillId="0" borderId="67" xfId="0" applyFont="1" applyBorder="1" applyAlignment="1" applyProtection="1">
      <alignment horizontal="left" vertical="center" shrinkToFit="1"/>
      <protection locked="0"/>
    </xf>
    <xf numFmtId="0" fontId="15" fillId="0" borderId="5" xfId="0" applyFont="1" applyBorder="1" applyAlignment="1" applyProtection="1">
      <alignment horizontal="left" vertical="center" shrinkToFit="1"/>
      <protection locked="0"/>
    </xf>
    <xf numFmtId="0" fontId="15" fillId="0" borderId="80" xfId="0" applyFont="1" applyBorder="1" applyAlignment="1" applyProtection="1">
      <alignment horizontal="left" vertical="center" shrinkToFit="1"/>
      <protection locked="0"/>
    </xf>
    <xf numFmtId="0" fontId="62" fillId="0" borderId="0" xfId="0" applyFont="1" applyAlignment="1">
      <alignment horizontal="left" vertical="top" wrapText="1"/>
    </xf>
    <xf numFmtId="0" fontId="15" fillId="0" borderId="104" xfId="0" applyFont="1" applyBorder="1" applyAlignment="1" applyProtection="1">
      <alignment horizontal="left" vertical="center" shrinkToFit="1"/>
      <protection locked="0"/>
    </xf>
    <xf numFmtId="0" fontId="15" fillId="0" borderId="61" xfId="0" applyFont="1" applyBorder="1" applyAlignment="1" applyProtection="1">
      <alignment horizontal="left" vertical="center" shrinkToFit="1"/>
      <protection locked="0"/>
    </xf>
    <xf numFmtId="0" fontId="33" fillId="0" borderId="38" xfId="0" applyFont="1" applyBorder="1" applyAlignment="1" applyProtection="1">
      <alignment horizontal="left" vertical="center" wrapText="1"/>
      <protection locked="0"/>
    </xf>
    <xf numFmtId="0" fontId="33" fillId="0" borderId="91" xfId="0" applyFont="1" applyBorder="1" applyAlignment="1" applyProtection="1">
      <alignment horizontal="left" vertical="center" wrapText="1"/>
      <protection locked="0"/>
    </xf>
    <xf numFmtId="0" fontId="33" fillId="0" borderId="51" xfId="0" applyFont="1" applyBorder="1" applyAlignment="1" applyProtection="1">
      <alignment horizontal="left" vertical="center" wrapText="1"/>
      <protection locked="0"/>
    </xf>
    <xf numFmtId="0" fontId="15" fillId="8" borderId="43" xfId="0" applyFont="1" applyFill="1" applyBorder="1" applyAlignment="1">
      <alignment horizontal="left" vertical="center" shrinkToFit="1"/>
    </xf>
    <xf numFmtId="0" fontId="15" fillId="8" borderId="103" xfId="0" applyFont="1" applyFill="1" applyBorder="1" applyAlignment="1">
      <alignment horizontal="left" vertical="center" shrinkToFit="1"/>
    </xf>
    <xf numFmtId="0" fontId="22" fillId="0" borderId="0" xfId="0" applyFont="1" applyAlignment="1">
      <alignment horizontal="center" vertical="center" wrapText="1"/>
    </xf>
    <xf numFmtId="0" fontId="22" fillId="0" borderId="0" xfId="0" applyFont="1" applyAlignment="1">
      <alignment horizontal="center" vertical="center"/>
    </xf>
    <xf numFmtId="0" fontId="16" fillId="4" borderId="88" xfId="0" applyFont="1" applyFill="1" applyBorder="1" applyAlignment="1">
      <alignment horizontal="left" vertical="center"/>
    </xf>
    <xf numFmtId="0" fontId="16" fillId="4" borderId="89" xfId="0" applyFont="1" applyFill="1" applyBorder="1" applyAlignment="1">
      <alignment horizontal="left" vertical="center"/>
    </xf>
    <xf numFmtId="0" fontId="16" fillId="4" borderId="90" xfId="0" applyFont="1" applyFill="1" applyBorder="1" applyAlignment="1">
      <alignment horizontal="left" vertical="center"/>
    </xf>
    <xf numFmtId="0" fontId="0" fillId="0" borderId="91" xfId="0" applyBorder="1" applyAlignment="1">
      <alignment horizontal="center" vertical="center"/>
    </xf>
    <xf numFmtId="0" fontId="15" fillId="4" borderId="78" xfId="0" applyFont="1" applyFill="1" applyBorder="1" applyAlignment="1">
      <alignment horizontal="left" vertical="center" wrapText="1" shrinkToFit="1"/>
    </xf>
    <xf numFmtId="0" fontId="15" fillId="4" borderId="28" xfId="0" applyFont="1" applyFill="1" applyBorder="1" applyAlignment="1">
      <alignment horizontal="left" vertical="center" wrapText="1" shrinkToFit="1"/>
    </xf>
    <xf numFmtId="0" fontId="15" fillId="4" borderId="79" xfId="0" applyFont="1" applyFill="1" applyBorder="1" applyAlignment="1">
      <alignment horizontal="left" vertical="center" wrapText="1" shrinkToFit="1"/>
    </xf>
    <xf numFmtId="0" fontId="15" fillId="4" borderId="92" xfId="0" applyFont="1" applyFill="1" applyBorder="1" applyAlignment="1">
      <alignment horizontal="center" vertical="center" textRotation="255"/>
    </xf>
    <xf numFmtId="0" fontId="15" fillId="4" borderId="97" xfId="0" applyFont="1" applyFill="1" applyBorder="1" applyAlignment="1">
      <alignment horizontal="center" vertical="center" textRotation="255"/>
    </xf>
    <xf numFmtId="0" fontId="0" fillId="4" borderId="56" xfId="0" applyFill="1" applyBorder="1" applyAlignment="1">
      <alignment horizontal="center" vertical="center"/>
    </xf>
    <xf numFmtId="0" fontId="0" fillId="4" borderId="55" xfId="0" applyFill="1" applyBorder="1" applyAlignment="1">
      <alignment horizontal="center" vertical="center"/>
    </xf>
    <xf numFmtId="176" fontId="0" fillId="4" borderId="10" xfId="0" applyNumberFormat="1" applyFill="1" applyBorder="1" applyAlignment="1">
      <alignment horizontal="right" vertical="center"/>
    </xf>
    <xf numFmtId="176" fontId="0" fillId="4" borderId="2" xfId="0" applyNumberFormat="1" applyFill="1" applyBorder="1" applyAlignment="1">
      <alignment horizontal="right" vertical="center"/>
    </xf>
    <xf numFmtId="176" fontId="0" fillId="4" borderId="11" xfId="0" applyNumberFormat="1" applyFill="1" applyBorder="1" applyAlignment="1">
      <alignment horizontal="right" vertical="center"/>
    </xf>
    <xf numFmtId="176" fontId="0" fillId="4" borderId="4" xfId="0" applyNumberFormat="1" applyFill="1" applyBorder="1" applyAlignment="1">
      <alignment horizontal="right" vertical="center"/>
    </xf>
    <xf numFmtId="0" fontId="15" fillId="4" borderId="7" xfId="0" applyFont="1" applyFill="1" applyBorder="1" applyAlignment="1">
      <alignment horizontal="left" vertical="center" shrinkToFit="1"/>
    </xf>
    <xf numFmtId="0" fontId="15" fillId="4" borderId="66" xfId="0" applyFont="1" applyFill="1" applyBorder="1" applyAlignment="1">
      <alignment horizontal="left" vertical="center" shrinkToFit="1"/>
    </xf>
    <xf numFmtId="0" fontId="15" fillId="4" borderId="110" xfId="0" applyFont="1" applyFill="1" applyBorder="1" applyAlignment="1">
      <alignment horizontal="left" vertical="center" shrinkToFit="1"/>
    </xf>
    <xf numFmtId="0" fontId="15" fillId="4" borderId="111" xfId="0" applyFont="1" applyFill="1" applyBorder="1" applyAlignment="1">
      <alignment horizontal="left" vertical="center" shrinkToFit="1"/>
    </xf>
    <xf numFmtId="195" fontId="15" fillId="0" borderId="124" xfId="0" applyNumberFormat="1" applyFont="1" applyBorder="1" applyAlignment="1" applyProtection="1">
      <alignment horizontal="center" vertical="center" shrinkToFit="1"/>
      <protection locked="0"/>
    </xf>
    <xf numFmtId="195" fontId="15" fillId="0" borderId="125" xfId="0" applyNumberFormat="1" applyFont="1" applyBorder="1" applyAlignment="1" applyProtection="1">
      <alignment horizontal="center" vertical="center" shrinkToFit="1"/>
      <protection locked="0"/>
    </xf>
    <xf numFmtId="0" fontId="16" fillId="5" borderId="38" xfId="0" applyFont="1" applyFill="1" applyBorder="1" applyAlignment="1" applyProtection="1">
      <alignment horizontal="left" vertical="center" shrinkToFit="1"/>
      <protection locked="0"/>
    </xf>
    <xf numFmtId="0" fontId="16" fillId="5" borderId="91" xfId="0" applyFont="1" applyFill="1" applyBorder="1" applyAlignment="1" applyProtection="1">
      <alignment horizontal="left" vertical="center" shrinkToFit="1"/>
      <protection locked="0"/>
    </xf>
    <xf numFmtId="0" fontId="16" fillId="5" borderId="51" xfId="0" applyFont="1" applyFill="1" applyBorder="1" applyAlignment="1" applyProtection="1">
      <alignment horizontal="left" vertical="center" shrinkToFit="1"/>
      <protection locked="0"/>
    </xf>
    <xf numFmtId="0" fontId="21" fillId="0" borderId="85" xfId="0" applyFont="1" applyBorder="1" applyAlignment="1" applyProtection="1">
      <alignment horizontal="left" vertical="center" shrinkToFit="1"/>
      <protection locked="0"/>
    </xf>
    <xf numFmtId="0" fontId="21" fillId="0" borderId="13" xfId="0" applyFont="1" applyBorder="1" applyAlignment="1" applyProtection="1">
      <alignment horizontal="left" vertical="center" shrinkToFit="1"/>
      <protection locked="0"/>
    </xf>
    <xf numFmtId="0" fontId="21" fillId="0" borderId="86" xfId="0" applyFont="1" applyBorder="1" applyAlignment="1" applyProtection="1">
      <alignment horizontal="left" vertical="center" shrinkToFit="1"/>
      <protection locked="0"/>
    </xf>
    <xf numFmtId="0" fontId="21" fillId="0" borderId="87" xfId="0" applyFont="1" applyBorder="1" applyAlignment="1" applyProtection="1">
      <alignment horizontal="left" vertical="center" shrinkToFit="1"/>
      <protection locked="0"/>
    </xf>
    <xf numFmtId="0" fontId="21" fillId="0" borderId="24" xfId="0" applyFont="1" applyBorder="1" applyAlignment="1" applyProtection="1">
      <alignment horizontal="left" vertical="center" shrinkToFit="1"/>
      <protection locked="0"/>
    </xf>
    <xf numFmtId="0" fontId="21" fillId="0" borderId="12" xfId="0" applyFont="1" applyBorder="1" applyAlignment="1" applyProtection="1">
      <alignment horizontal="left" vertical="center" shrinkToFit="1"/>
      <protection locked="0"/>
    </xf>
    <xf numFmtId="0" fontId="21" fillId="0" borderId="5" xfId="0" applyFont="1" applyBorder="1" applyAlignment="1" applyProtection="1">
      <alignment horizontal="left" vertical="center" shrinkToFit="1"/>
      <protection locked="0"/>
    </xf>
    <xf numFmtId="0" fontId="21" fillId="0" borderId="22" xfId="0" applyFont="1" applyBorder="1" applyAlignment="1" applyProtection="1">
      <alignment horizontal="left" vertical="center" shrinkToFit="1"/>
      <protection locked="0"/>
    </xf>
    <xf numFmtId="0" fontId="0" fillId="0" borderId="162" xfId="0" applyBorder="1">
      <alignment vertical="center"/>
    </xf>
    <xf numFmtId="0" fontId="0" fillId="0" borderId="163" xfId="0" applyBorder="1">
      <alignment vertical="center"/>
    </xf>
    <xf numFmtId="0" fontId="0" fillId="0" borderId="33" xfId="0" applyBorder="1" applyAlignment="1">
      <alignment horizontal="center" vertical="center"/>
    </xf>
    <xf numFmtId="0" fontId="0" fillId="0" borderId="128" xfId="0" applyBorder="1" applyAlignment="1">
      <alignment horizontal="center" vertical="center"/>
    </xf>
    <xf numFmtId="0" fontId="0" fillId="4" borderId="83" xfId="0" applyFill="1" applyBorder="1">
      <alignment vertical="center"/>
    </xf>
    <xf numFmtId="0" fontId="0" fillId="4" borderId="147" xfId="0" applyFill="1" applyBorder="1">
      <alignment vertical="center"/>
    </xf>
    <xf numFmtId="0" fontId="0" fillId="4" borderId="49" xfId="0" applyFill="1" applyBorder="1">
      <alignment vertical="center"/>
    </xf>
    <xf numFmtId="49" fontId="15" fillId="0" borderId="18" xfId="0" applyNumberFormat="1" applyFont="1" applyBorder="1" applyAlignment="1" applyProtection="1">
      <alignment vertical="center" shrinkToFit="1"/>
      <protection locked="0"/>
    </xf>
    <xf numFmtId="49" fontId="15" fillId="0" borderId="77" xfId="0" applyNumberFormat="1" applyFont="1" applyBorder="1" applyAlignment="1" applyProtection="1">
      <alignment vertical="center" shrinkToFit="1"/>
      <protection locked="0"/>
    </xf>
    <xf numFmtId="49" fontId="15" fillId="0" borderId="69" xfId="0" applyNumberFormat="1" applyFont="1" applyBorder="1" applyAlignment="1" applyProtection="1">
      <alignment vertical="center" shrinkToFit="1"/>
      <protection locked="0"/>
    </xf>
    <xf numFmtId="0" fontId="20" fillId="4" borderId="134" xfId="0" applyFont="1" applyFill="1" applyBorder="1" applyAlignment="1">
      <alignment horizontal="left" vertical="center" shrinkToFit="1"/>
    </xf>
    <xf numFmtId="0" fontId="20" fillId="4" borderId="14" xfId="0" applyFont="1" applyFill="1" applyBorder="1" applyAlignment="1">
      <alignment horizontal="left" vertical="center" shrinkToFit="1"/>
    </xf>
    <xf numFmtId="0" fontId="20" fillId="4" borderId="36" xfId="0" applyFont="1" applyFill="1" applyBorder="1" applyAlignment="1">
      <alignment horizontal="left" vertical="center" shrinkToFit="1"/>
    </xf>
    <xf numFmtId="0" fontId="15" fillId="0" borderId="55" xfId="0" applyFont="1" applyBorder="1" applyAlignment="1" applyProtection="1">
      <alignment horizontal="left" vertical="center" shrinkToFit="1"/>
      <protection locked="0"/>
    </xf>
    <xf numFmtId="176" fontId="0" fillId="4" borderId="9" xfId="0" applyNumberFormat="1" applyFill="1" applyBorder="1" applyAlignment="1">
      <alignment horizontal="right" vertical="center"/>
    </xf>
    <xf numFmtId="176" fontId="0" fillId="4" borderId="170" xfId="0" applyNumberFormat="1" applyFill="1" applyBorder="1" applyAlignment="1">
      <alignment horizontal="right" vertical="center"/>
    </xf>
    <xf numFmtId="0" fontId="33" fillId="4" borderId="92" xfId="0" applyFont="1" applyFill="1" applyBorder="1" applyAlignment="1">
      <alignment horizontal="center" vertical="center" textRotation="255"/>
    </xf>
    <xf numFmtId="0" fontId="33" fillId="4" borderId="97" xfId="0" applyFont="1" applyFill="1" applyBorder="1" applyAlignment="1">
      <alignment horizontal="center" vertical="center" textRotation="255"/>
    </xf>
    <xf numFmtId="0" fontId="33" fillId="4" borderId="93" xfId="0" applyFont="1" applyFill="1" applyBorder="1" applyAlignment="1">
      <alignment horizontal="center" vertical="center" textRotation="255"/>
    </xf>
    <xf numFmtId="0" fontId="15" fillId="4" borderId="93" xfId="0" applyFont="1" applyFill="1" applyBorder="1" applyAlignment="1">
      <alignment horizontal="center" vertical="center" textRotation="255"/>
    </xf>
    <xf numFmtId="0" fontId="67" fillId="0" borderId="0" xfId="0" applyFont="1" applyAlignment="1">
      <alignment horizontal="left" vertical="top" wrapText="1"/>
    </xf>
    <xf numFmtId="176" fontId="21" fillId="0" borderId="183" xfId="0" applyNumberFormat="1" applyFont="1" applyBorder="1" applyAlignment="1" applyProtection="1">
      <alignment horizontal="right" vertical="center"/>
      <protection locked="0"/>
    </xf>
    <xf numFmtId="176" fontId="21" fillId="0" borderId="184" xfId="0" applyNumberFormat="1" applyFont="1" applyBorder="1" applyAlignment="1" applyProtection="1">
      <alignment horizontal="right" vertical="center"/>
      <protection locked="0"/>
    </xf>
    <xf numFmtId="0" fontId="14" fillId="4" borderId="77" xfId="0" applyFont="1" applyFill="1" applyBorder="1" applyAlignment="1">
      <alignment horizontal="center" vertical="center"/>
    </xf>
    <xf numFmtId="0" fontId="14" fillId="4" borderId="62" xfId="0" applyFont="1" applyFill="1" applyBorder="1" applyAlignment="1">
      <alignment horizontal="center" vertical="center"/>
    </xf>
    <xf numFmtId="0" fontId="14" fillId="4" borderId="102" xfId="0" applyFont="1" applyFill="1" applyBorder="1" applyAlignment="1">
      <alignment horizontal="center" vertical="center"/>
    </xf>
    <xf numFmtId="0" fontId="14" fillId="4" borderId="154" xfId="0" applyFont="1" applyFill="1" applyBorder="1" applyAlignment="1">
      <alignment horizontal="center" vertical="center"/>
    </xf>
    <xf numFmtId="176" fontId="14" fillId="4" borderId="18" xfId="0" applyNumberFormat="1" applyFont="1" applyFill="1" applyBorder="1" applyAlignment="1">
      <alignment horizontal="right" vertical="center"/>
    </xf>
    <xf numFmtId="176" fontId="14" fillId="4" borderId="77" xfId="0" applyNumberFormat="1" applyFont="1" applyFill="1" applyBorder="1" applyAlignment="1">
      <alignment horizontal="right" vertical="center"/>
    </xf>
    <xf numFmtId="176" fontId="14" fillId="4" borderId="69" xfId="0" applyNumberFormat="1" applyFont="1" applyFill="1" applyBorder="1" applyAlignment="1">
      <alignment horizontal="right" vertical="center"/>
    </xf>
    <xf numFmtId="176" fontId="14" fillId="4" borderId="129" xfId="0" applyNumberFormat="1" applyFont="1" applyFill="1" applyBorder="1" applyAlignment="1">
      <alignment horizontal="right" vertical="center"/>
    </xf>
    <xf numFmtId="176" fontId="14" fillId="4" borderId="102" xfId="0" applyNumberFormat="1" applyFont="1" applyFill="1" applyBorder="1" applyAlignment="1">
      <alignment horizontal="right" vertical="center"/>
    </xf>
    <xf numFmtId="176" fontId="14" fillId="4" borderId="106" xfId="0" applyNumberFormat="1" applyFont="1" applyFill="1" applyBorder="1" applyAlignment="1">
      <alignment horizontal="right" vertical="center"/>
    </xf>
    <xf numFmtId="0" fontId="46" fillId="11" borderId="180" xfId="0" applyFont="1" applyFill="1" applyBorder="1" applyAlignment="1">
      <alignment horizontal="left" vertical="center" wrapText="1"/>
    </xf>
    <xf numFmtId="0" fontId="15" fillId="4" borderId="92" xfId="0" applyFont="1" applyFill="1" applyBorder="1" applyAlignment="1">
      <alignment horizontal="center" vertical="center" textRotation="255" shrinkToFit="1"/>
    </xf>
    <xf numFmtId="0" fontId="15" fillId="4" borderId="93" xfId="0" applyFont="1" applyFill="1" applyBorder="1" applyAlignment="1">
      <alignment horizontal="center" vertical="center" textRotation="255" shrinkToFit="1"/>
    </xf>
    <xf numFmtId="0" fontId="0" fillId="4" borderId="133" xfId="0" applyFill="1" applyBorder="1" applyAlignment="1">
      <alignment horizontal="center" vertical="center"/>
    </xf>
    <xf numFmtId="0" fontId="0" fillId="4" borderId="33" xfId="0" applyFill="1" applyBorder="1" applyAlignment="1">
      <alignment horizontal="center" vertical="center"/>
    </xf>
    <xf numFmtId="0" fontId="0" fillId="4" borderId="128" xfId="0" applyFill="1" applyBorder="1" applyAlignment="1">
      <alignment horizontal="center" vertical="center"/>
    </xf>
    <xf numFmtId="0" fontId="33" fillId="0" borderId="54" xfId="0" applyFont="1" applyBorder="1" applyAlignment="1" applyProtection="1">
      <alignment horizontal="left" vertical="center" wrapText="1"/>
      <protection locked="0"/>
    </xf>
    <xf numFmtId="0" fontId="33" fillId="0" borderId="52" xfId="0" applyFont="1" applyBorder="1" applyAlignment="1" applyProtection="1">
      <alignment horizontal="left" vertical="center" wrapText="1"/>
      <protection locked="0"/>
    </xf>
    <xf numFmtId="0" fontId="33" fillId="0" borderId="50" xfId="0" applyFont="1" applyBorder="1" applyAlignment="1" applyProtection="1">
      <alignment horizontal="left" vertical="center" wrapText="1"/>
      <protection locked="0"/>
    </xf>
    <xf numFmtId="0" fontId="15" fillId="0" borderId="18" xfId="0" applyFont="1" applyBorder="1" applyAlignment="1" applyProtection="1">
      <alignment vertical="center" shrinkToFit="1"/>
      <protection locked="0"/>
    </xf>
    <xf numFmtId="0" fontId="15" fillId="0" borderId="62" xfId="0" applyFont="1" applyBorder="1" applyAlignment="1" applyProtection="1">
      <alignment vertical="center" shrinkToFit="1"/>
      <protection locked="0"/>
    </xf>
    <xf numFmtId="0" fontId="15" fillId="0" borderId="45" xfId="0" applyFont="1" applyBorder="1" applyAlignment="1" applyProtection="1">
      <alignment horizontal="left" vertical="center" shrinkToFit="1"/>
      <protection locked="0"/>
    </xf>
    <xf numFmtId="0" fontId="15" fillId="4" borderId="78" xfId="0" applyFont="1" applyFill="1" applyBorder="1" applyAlignment="1">
      <alignment horizontal="left" vertical="center" shrinkToFit="1"/>
    </xf>
    <xf numFmtId="0" fontId="15" fillId="4" borderId="28" xfId="0" applyFont="1" applyFill="1" applyBorder="1" applyAlignment="1">
      <alignment horizontal="left" vertical="center" shrinkToFit="1"/>
    </xf>
    <xf numFmtId="0" fontId="15" fillId="4" borderId="120" xfId="0" applyFont="1" applyFill="1" applyBorder="1" applyAlignment="1">
      <alignment horizontal="left" vertical="center" shrinkToFit="1"/>
    </xf>
    <xf numFmtId="0" fontId="15" fillId="4" borderId="133" xfId="0" applyFont="1" applyFill="1" applyBorder="1" applyAlignment="1">
      <alignment horizontal="left" vertical="center" shrinkToFit="1"/>
    </xf>
    <xf numFmtId="0" fontId="15" fillId="4" borderId="121" xfId="0" applyFont="1" applyFill="1" applyBorder="1" applyAlignment="1">
      <alignment horizontal="left" vertical="center" shrinkToFit="1"/>
    </xf>
    <xf numFmtId="0" fontId="15" fillId="0" borderId="7" xfId="0" applyFont="1" applyBorder="1" applyAlignment="1" applyProtection="1">
      <alignment horizontal="left" vertical="center" wrapText="1"/>
      <protection locked="0"/>
    </xf>
    <xf numFmtId="0" fontId="15" fillId="0" borderId="67" xfId="0" applyFont="1" applyBorder="1" applyAlignment="1" applyProtection="1">
      <alignment horizontal="left" vertical="center" wrapText="1"/>
      <protection locked="0"/>
    </xf>
    <xf numFmtId="0" fontId="20" fillId="4" borderId="5" xfId="0" applyFont="1" applyFill="1" applyBorder="1" applyAlignment="1">
      <alignment horizontal="left" vertical="center"/>
    </xf>
    <xf numFmtId="0" fontId="20" fillId="4" borderId="55" xfId="0" applyFont="1" applyFill="1" applyBorder="1" applyAlignment="1">
      <alignment horizontal="left" vertical="center"/>
    </xf>
    <xf numFmtId="0" fontId="20" fillId="4" borderId="80" xfId="0" applyFont="1" applyFill="1" applyBorder="1" applyAlignment="1">
      <alignment horizontal="left" vertical="center"/>
    </xf>
    <xf numFmtId="185" fontId="15" fillId="4" borderId="25" xfId="0" applyNumberFormat="1" applyFont="1" applyFill="1" applyBorder="1" applyAlignment="1">
      <alignment horizontal="left" vertical="center" shrinkToFit="1"/>
    </xf>
    <xf numFmtId="185" fontId="15" fillId="4" borderId="10" xfId="0" applyNumberFormat="1" applyFont="1" applyFill="1" applyBorder="1" applyAlignment="1">
      <alignment horizontal="left" vertical="center" shrinkToFit="1"/>
    </xf>
    <xf numFmtId="185" fontId="15" fillId="4" borderId="2" xfId="0" applyNumberFormat="1" applyFont="1" applyFill="1" applyBorder="1" applyAlignment="1">
      <alignment horizontal="left" vertical="center" shrinkToFit="1"/>
    </xf>
    <xf numFmtId="0" fontId="49" fillId="11" borderId="180" xfId="0" applyFont="1" applyFill="1" applyBorder="1" applyAlignment="1">
      <alignment horizontal="left" vertical="top" wrapText="1"/>
    </xf>
    <xf numFmtId="0" fontId="15" fillId="0" borderId="99" xfId="0" applyFont="1" applyBorder="1" applyAlignment="1" applyProtection="1">
      <alignment horizontal="left" vertical="top" wrapText="1"/>
      <protection locked="0"/>
    </xf>
    <xf numFmtId="0" fontId="15" fillId="0" borderId="77" xfId="0" applyFont="1" applyBorder="1" applyAlignment="1" applyProtection="1">
      <alignment horizontal="left" vertical="top" wrapText="1"/>
      <protection locked="0"/>
    </xf>
    <xf numFmtId="0" fontId="15" fillId="0" borderId="69" xfId="0" applyFont="1" applyBorder="1" applyAlignment="1" applyProtection="1">
      <alignment horizontal="left" vertical="top" wrapText="1"/>
      <protection locked="0"/>
    </xf>
    <xf numFmtId="0" fontId="15" fillId="0" borderId="15"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7" xfId="0" applyFont="1" applyBorder="1" applyAlignment="1" applyProtection="1">
      <alignment horizontal="left" vertical="top" wrapText="1"/>
      <protection locked="0"/>
    </xf>
    <xf numFmtId="0" fontId="15" fillId="4" borderId="25" xfId="0" applyFont="1" applyFill="1" applyBorder="1" applyAlignment="1">
      <alignment horizontal="center" vertical="center"/>
    </xf>
    <xf numFmtId="0" fontId="15" fillId="4" borderId="10" xfId="0" applyFont="1" applyFill="1" applyBorder="1" applyAlignment="1">
      <alignment horizontal="center" vertical="center"/>
    </xf>
    <xf numFmtId="186" fontId="15" fillId="4" borderId="56" xfId="0" applyNumberFormat="1" applyFont="1" applyFill="1" applyBorder="1" applyAlignment="1">
      <alignment horizontal="left" vertical="top" shrinkToFit="1"/>
    </xf>
    <xf numFmtId="186" fontId="15" fillId="4" borderId="55" xfId="0" applyNumberFormat="1" applyFont="1" applyFill="1" applyBorder="1" applyAlignment="1">
      <alignment horizontal="left" vertical="top" shrinkToFit="1"/>
    </xf>
    <xf numFmtId="186" fontId="15" fillId="4" borderId="80" xfId="0" applyNumberFormat="1" applyFont="1" applyFill="1" applyBorder="1" applyAlignment="1">
      <alignment horizontal="left" vertical="top" shrinkToFit="1"/>
    </xf>
    <xf numFmtId="0" fontId="15" fillId="4" borderId="42" xfId="0" applyFont="1" applyFill="1" applyBorder="1" applyAlignment="1">
      <alignment horizontal="left" vertical="center"/>
    </xf>
    <xf numFmtId="0" fontId="15" fillId="4" borderId="14" xfId="0" applyFont="1" applyFill="1" applyBorder="1" applyAlignment="1">
      <alignment horizontal="left" vertical="center"/>
    </xf>
    <xf numFmtId="0" fontId="15" fillId="4" borderId="43" xfId="0" applyFont="1" applyFill="1" applyBorder="1" applyAlignment="1">
      <alignment horizontal="left" vertical="center"/>
    </xf>
    <xf numFmtId="0" fontId="15" fillId="4" borderId="74" xfId="0" applyFont="1" applyFill="1" applyBorder="1" applyAlignment="1">
      <alignment horizontal="left" vertical="center"/>
    </xf>
    <xf numFmtId="0" fontId="15" fillId="4" borderId="102" xfId="0" applyFont="1" applyFill="1" applyBorder="1" applyAlignment="1">
      <alignment horizontal="left" vertical="center"/>
    </xf>
    <xf numFmtId="0" fontId="15" fillId="4" borderId="155" xfId="0" applyFont="1" applyFill="1" applyBorder="1" applyAlignment="1">
      <alignment horizontal="left" vertical="center"/>
    </xf>
    <xf numFmtId="0" fontId="15" fillId="4" borderId="153" xfId="0" applyFont="1" applyFill="1" applyBorder="1" applyAlignment="1">
      <alignment horizontal="left" vertical="center"/>
    </xf>
    <xf numFmtId="0" fontId="15" fillId="4" borderId="140" xfId="0" applyFont="1" applyFill="1" applyBorder="1" applyAlignment="1">
      <alignment horizontal="left" vertical="center"/>
    </xf>
    <xf numFmtId="0" fontId="15" fillId="4" borderId="47" xfId="0" applyFont="1" applyFill="1" applyBorder="1" applyAlignment="1">
      <alignment horizontal="left" vertical="center"/>
    </xf>
    <xf numFmtId="0" fontId="15" fillId="4" borderId="154" xfId="0" applyFont="1" applyFill="1" applyBorder="1" applyAlignment="1">
      <alignment horizontal="left" vertical="center"/>
    </xf>
    <xf numFmtId="0" fontId="15" fillId="4" borderId="9" xfId="0" applyFont="1" applyFill="1" applyBorder="1" applyAlignment="1">
      <alignment horizontal="left" vertical="center"/>
    </xf>
    <xf numFmtId="0" fontId="15" fillId="4" borderId="19" xfId="0" applyFont="1" applyFill="1" applyBorder="1" applyAlignment="1">
      <alignment horizontal="left" vertical="center"/>
    </xf>
    <xf numFmtId="186" fontId="15" fillId="4" borderId="63" xfId="0" applyNumberFormat="1" applyFont="1" applyFill="1" applyBorder="1" applyAlignment="1">
      <alignment horizontal="right" vertical="top" shrinkToFit="1"/>
    </xf>
    <xf numFmtId="186" fontId="15" fillId="4" borderId="61" xfId="0" applyNumberFormat="1" applyFont="1" applyFill="1" applyBorder="1" applyAlignment="1">
      <alignment horizontal="right" vertical="top" shrinkToFit="1"/>
    </xf>
    <xf numFmtId="185" fontId="15" fillId="4" borderId="65" xfId="0" applyNumberFormat="1" applyFont="1" applyFill="1" applyBorder="1" applyAlignment="1">
      <alignment horizontal="left" vertical="center" shrinkToFit="1"/>
    </xf>
    <xf numFmtId="185" fontId="15" fillId="4" borderId="66" xfId="0" applyNumberFormat="1" applyFont="1" applyFill="1" applyBorder="1" applyAlignment="1">
      <alignment horizontal="left" vertical="center" shrinkToFit="1"/>
    </xf>
    <xf numFmtId="185" fontId="15" fillId="4" borderId="152" xfId="0" applyNumberFormat="1" applyFont="1" applyFill="1" applyBorder="1" applyAlignment="1">
      <alignment horizontal="left" vertical="center" shrinkToFit="1"/>
    </xf>
    <xf numFmtId="185" fontId="15" fillId="4" borderId="63" xfId="0" applyNumberFormat="1" applyFont="1" applyFill="1" applyBorder="1" applyAlignment="1">
      <alignment horizontal="left" vertical="center" shrinkToFit="1"/>
    </xf>
    <xf numFmtId="185" fontId="15" fillId="4" borderId="64" xfId="0" applyNumberFormat="1" applyFont="1" applyFill="1" applyBorder="1" applyAlignment="1">
      <alignment horizontal="left" vertical="center" shrinkToFit="1"/>
    </xf>
    <xf numFmtId="185" fontId="15" fillId="4" borderId="73" xfId="0" applyNumberFormat="1" applyFont="1" applyFill="1" applyBorder="1" applyAlignment="1">
      <alignment horizontal="left" vertical="center" shrinkToFit="1"/>
    </xf>
    <xf numFmtId="0" fontId="15" fillId="4" borderId="24" xfId="0" applyFont="1" applyFill="1" applyBorder="1" applyAlignment="1">
      <alignment horizontal="left" vertical="center"/>
    </xf>
    <xf numFmtId="0" fontId="15" fillId="4" borderId="12" xfId="0" applyFont="1" applyFill="1" applyBorder="1" applyAlignment="1">
      <alignment horizontal="left" vertical="center"/>
    </xf>
    <xf numFmtId="0" fontId="15" fillId="4" borderId="1" xfId="0" applyFont="1" applyFill="1" applyBorder="1" applyAlignment="1">
      <alignment horizontal="left" vertical="center"/>
    </xf>
    <xf numFmtId="0" fontId="15" fillId="4" borderId="2" xfId="0" applyFont="1" applyFill="1" applyBorder="1" applyAlignment="1">
      <alignment horizontal="center" vertical="center"/>
    </xf>
    <xf numFmtId="0" fontId="15" fillId="4" borderId="83" xfId="0" applyFont="1" applyFill="1" applyBorder="1" applyAlignment="1">
      <alignment horizontal="left" vertical="top" wrapText="1"/>
    </xf>
    <xf numFmtId="0" fontId="15" fillId="0" borderId="147" xfId="0" applyFont="1" applyBorder="1" applyAlignment="1" applyProtection="1">
      <alignment horizontal="left" vertical="top" wrapText="1"/>
      <protection locked="0"/>
    </xf>
    <xf numFmtId="0" fontId="15" fillId="0" borderId="149" xfId="0" applyFont="1" applyBorder="1" applyAlignment="1" applyProtection="1">
      <alignment horizontal="left" vertical="top" wrapText="1"/>
      <protection locked="0"/>
    </xf>
    <xf numFmtId="0" fontId="15" fillId="4" borderId="83" xfId="0" applyFont="1" applyFill="1" applyBorder="1">
      <alignment vertical="center"/>
    </xf>
    <xf numFmtId="0" fontId="15" fillId="4" borderId="94" xfId="0" applyFont="1" applyFill="1" applyBorder="1">
      <alignment vertical="center"/>
    </xf>
    <xf numFmtId="0" fontId="15" fillId="4" borderId="94" xfId="0" applyFont="1" applyFill="1" applyBorder="1" applyAlignment="1">
      <alignment horizontal="left" vertical="top" wrapText="1"/>
    </xf>
    <xf numFmtId="0" fontId="15" fillId="0" borderId="148" xfId="0" applyFont="1" applyBorder="1" applyAlignment="1" applyProtection="1">
      <alignment horizontal="left" vertical="top" wrapText="1"/>
      <protection locked="0"/>
    </xf>
    <xf numFmtId="0" fontId="15" fillId="0" borderId="150" xfId="0" applyFont="1" applyBorder="1" applyAlignment="1" applyProtection="1">
      <alignment horizontal="left" vertical="top" wrapText="1"/>
      <protection locked="0"/>
    </xf>
    <xf numFmtId="0" fontId="15" fillId="4" borderId="95"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44"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91" xfId="0" applyFont="1" applyFill="1" applyBorder="1" applyAlignment="1">
      <alignment horizontal="center" vertical="center" wrapText="1"/>
    </xf>
    <xf numFmtId="0" fontId="15" fillId="4" borderId="96" xfId="0" applyFont="1" applyFill="1" applyBorder="1" applyAlignment="1">
      <alignment horizontal="center" vertical="center" wrapText="1"/>
    </xf>
    <xf numFmtId="0" fontId="49" fillId="11" borderId="179" xfId="0" applyFont="1" applyFill="1" applyBorder="1" applyAlignment="1">
      <alignment horizontal="left" vertical="center"/>
    </xf>
    <xf numFmtId="0" fontId="49" fillId="11" borderId="181" xfId="0" applyFont="1" applyFill="1" applyBorder="1" applyAlignment="1">
      <alignment horizontal="left" vertical="center"/>
    </xf>
    <xf numFmtId="0" fontId="15" fillId="4" borderId="82" xfId="0" applyFont="1" applyFill="1" applyBorder="1" applyAlignment="1">
      <alignment horizontal="center" vertical="center"/>
    </xf>
    <xf numFmtId="0" fontId="15" fillId="4" borderId="158" xfId="0" applyFont="1" applyFill="1" applyBorder="1" applyAlignment="1">
      <alignment horizontal="center" vertical="center"/>
    </xf>
    <xf numFmtId="0" fontId="15" fillId="4" borderId="158" xfId="0" applyFont="1" applyFill="1" applyBorder="1" applyAlignment="1">
      <alignment horizontal="left" vertical="center" shrinkToFit="1"/>
    </xf>
    <xf numFmtId="0" fontId="15" fillId="4" borderId="159" xfId="0" applyFont="1" applyFill="1" applyBorder="1" applyAlignment="1">
      <alignment horizontal="left" vertical="center" shrinkToFit="1"/>
    </xf>
    <xf numFmtId="192" fontId="15" fillId="4" borderId="162" xfId="0" applyNumberFormat="1" applyFont="1" applyFill="1" applyBorder="1" applyAlignment="1">
      <alignment horizontal="center" vertical="center"/>
    </xf>
    <xf numFmtId="192" fontId="15" fillId="4" borderId="163" xfId="0" applyNumberFormat="1" applyFont="1" applyFill="1" applyBorder="1" applyAlignment="1">
      <alignment horizontal="center" vertical="center"/>
    </xf>
    <xf numFmtId="0" fontId="15" fillId="0" borderId="33" xfId="0" applyFont="1" applyBorder="1" applyAlignment="1">
      <alignment horizontal="center" vertical="center"/>
    </xf>
    <xf numFmtId="0" fontId="15" fillId="0" borderId="128" xfId="0" applyFont="1" applyBorder="1" applyAlignment="1">
      <alignment horizontal="center" vertical="center"/>
    </xf>
    <xf numFmtId="0" fontId="15" fillId="4" borderId="157" xfId="0" applyFont="1" applyFill="1" applyBorder="1">
      <alignment vertical="center"/>
    </xf>
    <xf numFmtId="0" fontId="15" fillId="4" borderId="160" xfId="0" applyFont="1" applyFill="1" applyBorder="1">
      <alignment vertical="center"/>
    </xf>
    <xf numFmtId="0" fontId="15" fillId="4" borderId="156" xfId="0" applyFont="1" applyFill="1" applyBorder="1" applyAlignment="1">
      <alignment horizontal="center" vertical="center" textRotation="255"/>
    </xf>
    <xf numFmtId="0" fontId="15" fillId="4" borderId="98" xfId="0" applyFont="1" applyFill="1" applyBorder="1" applyAlignment="1">
      <alignment horizontal="center" vertical="center" textRotation="255"/>
    </xf>
    <xf numFmtId="0" fontId="15" fillId="4" borderId="83" xfId="0" applyFont="1" applyFill="1" applyBorder="1" applyAlignment="1">
      <alignment horizontal="left" vertical="top"/>
    </xf>
    <xf numFmtId="0" fontId="15" fillId="4" borderId="94" xfId="0" applyFont="1" applyFill="1" applyBorder="1" applyAlignment="1">
      <alignment horizontal="left" vertical="top"/>
    </xf>
    <xf numFmtId="0" fontId="15" fillId="4" borderId="52" xfId="7" applyFont="1" applyFill="1" applyBorder="1" applyAlignment="1">
      <alignment horizontal="center" shrinkToFit="1"/>
    </xf>
    <xf numFmtId="0" fontId="48" fillId="11" borderId="180" xfId="7" applyFont="1" applyFill="1" applyBorder="1" applyAlignment="1">
      <alignment horizontal="left" vertical="top" shrinkToFit="1"/>
    </xf>
    <xf numFmtId="0" fontId="60" fillId="11" borderId="180" xfId="7" applyFont="1" applyFill="1" applyBorder="1" applyAlignment="1">
      <alignment horizontal="left" vertical="top" wrapText="1"/>
    </xf>
    <xf numFmtId="0" fontId="48" fillId="11" borderId="180" xfId="7" applyFont="1" applyFill="1" applyBorder="1" applyAlignment="1">
      <alignment horizontal="left" vertical="top" wrapText="1"/>
    </xf>
    <xf numFmtId="177" fontId="15" fillId="4" borderId="70" xfId="7" applyNumberFormat="1" applyFont="1" applyFill="1" applyBorder="1" applyAlignment="1">
      <alignment horizontal="right" vertical="top" shrinkToFit="1"/>
    </xf>
    <xf numFmtId="177" fontId="15" fillId="4" borderId="71" xfId="7" applyNumberFormat="1" applyFont="1" applyFill="1" applyBorder="1" applyAlignment="1">
      <alignment horizontal="right" vertical="top" shrinkToFit="1"/>
    </xf>
    <xf numFmtId="177" fontId="15" fillId="4" borderId="72" xfId="7" applyNumberFormat="1" applyFont="1" applyFill="1" applyBorder="1" applyAlignment="1">
      <alignment horizontal="right" vertical="top" shrinkToFit="1"/>
    </xf>
    <xf numFmtId="0" fontId="15" fillId="5" borderId="10" xfId="7" applyFont="1" applyFill="1" applyBorder="1" applyAlignment="1" applyProtection="1">
      <alignment horizontal="center" vertical="center" shrinkToFit="1"/>
      <protection locked="0"/>
    </xf>
    <xf numFmtId="0" fontId="15" fillId="5" borderId="11" xfId="7" applyFont="1" applyFill="1" applyBorder="1" applyAlignment="1" applyProtection="1">
      <alignment horizontal="center" vertical="center" shrinkToFit="1"/>
      <protection locked="0"/>
    </xf>
    <xf numFmtId="0" fontId="15" fillId="5" borderId="12" xfId="7" applyFont="1" applyFill="1" applyBorder="1" applyAlignment="1" applyProtection="1">
      <alignment horizontal="center" vertical="center" shrinkToFit="1"/>
      <protection locked="0"/>
    </xf>
    <xf numFmtId="0" fontId="15" fillId="4" borderId="54" xfId="7" applyFont="1" applyFill="1" applyBorder="1" applyAlignment="1">
      <alignment horizontal="center" vertical="center" shrinkToFit="1"/>
    </xf>
    <xf numFmtId="0" fontId="15" fillId="4" borderId="68" xfId="7" applyFont="1" applyFill="1" applyBorder="1" applyAlignment="1">
      <alignment horizontal="center" vertical="center" shrinkToFit="1"/>
    </xf>
    <xf numFmtId="0" fontId="15" fillId="4" borderId="54" xfId="7" applyFont="1" applyFill="1" applyBorder="1" applyAlignment="1">
      <alignment horizontal="left" vertical="center" shrinkToFit="1"/>
    </xf>
    <xf numFmtId="0" fontId="15" fillId="4" borderId="52" xfId="7" applyFont="1" applyFill="1" applyBorder="1" applyAlignment="1">
      <alignment horizontal="left" vertical="center" shrinkToFit="1"/>
    </xf>
    <xf numFmtId="0" fontId="15" fillId="4" borderId="68" xfId="7" applyFont="1" applyFill="1" applyBorder="1" applyAlignment="1">
      <alignment horizontal="left" vertical="center" shrinkToFit="1"/>
    </xf>
    <xf numFmtId="187" fontId="15" fillId="4" borderId="6" xfId="7" applyNumberFormat="1" applyFont="1" applyFill="1" applyBorder="1" applyAlignment="1">
      <alignment horizontal="right" vertical="center" shrinkToFit="1"/>
    </xf>
    <xf numFmtId="187" fontId="15" fillId="4" borderId="64" xfId="7" applyNumberFormat="1" applyFont="1" applyFill="1" applyBorder="1" applyAlignment="1">
      <alignment horizontal="right" vertical="center" shrinkToFit="1"/>
    </xf>
    <xf numFmtId="188" fontId="15" fillId="0" borderId="64" xfId="7" applyNumberFormat="1" applyFont="1" applyBorder="1" applyAlignment="1" applyProtection="1">
      <alignment horizontal="right" vertical="center" shrinkToFit="1"/>
      <protection locked="0"/>
    </xf>
    <xf numFmtId="9" fontId="15" fillId="4" borderId="77" xfId="2" applyFont="1" applyFill="1" applyBorder="1" applyAlignment="1">
      <alignment horizontal="right" vertical="center" shrinkToFit="1"/>
    </xf>
    <xf numFmtId="0" fontId="15" fillId="2" borderId="30" xfId="7" applyFont="1" applyFill="1" applyBorder="1" applyAlignment="1">
      <alignment horizontal="center" vertical="center" shrinkToFit="1"/>
    </xf>
    <xf numFmtId="38" fontId="15" fillId="4" borderId="57" xfId="4" applyFont="1" applyFill="1" applyBorder="1" applyAlignment="1">
      <alignment horizontal="right" vertical="center" shrinkToFit="1"/>
    </xf>
    <xf numFmtId="38" fontId="15" fillId="4" borderId="59" xfId="4" applyFont="1" applyFill="1" applyBorder="1" applyAlignment="1">
      <alignment horizontal="right" vertical="center" shrinkToFit="1"/>
    </xf>
    <xf numFmtId="0" fontId="15" fillId="3" borderId="54" xfId="7" applyFont="1" applyFill="1" applyBorder="1" applyAlignment="1">
      <alignment horizontal="left" vertical="center"/>
    </xf>
    <xf numFmtId="0" fontId="15" fillId="3" borderId="52" xfId="7" applyFont="1" applyFill="1" applyBorder="1" applyAlignment="1">
      <alignment horizontal="left" vertical="center"/>
    </xf>
    <xf numFmtId="0" fontId="18" fillId="2" borderId="32" xfId="7" applyFont="1" applyFill="1" applyBorder="1" applyAlignment="1">
      <alignment horizontal="left" vertical="center" shrinkToFit="1"/>
    </xf>
    <xf numFmtId="0" fontId="18" fillId="2" borderId="33" xfId="7" applyFont="1" applyFill="1" applyBorder="1" applyAlignment="1">
      <alignment horizontal="left" vertical="center" shrinkToFit="1"/>
    </xf>
    <xf numFmtId="0" fontId="34" fillId="4" borderId="42" xfId="7" applyFont="1" applyFill="1" applyBorder="1" applyAlignment="1">
      <alignment horizontal="left" vertical="center"/>
    </xf>
    <xf numFmtId="0" fontId="34" fillId="4" borderId="14" xfId="7" applyFont="1" applyFill="1" applyBorder="1" applyAlignment="1">
      <alignment horizontal="left" vertical="center"/>
    </xf>
    <xf numFmtId="1" fontId="21" fillId="4" borderId="14" xfId="2" applyNumberFormat="1" applyFont="1" applyFill="1" applyBorder="1" applyAlignment="1">
      <alignment horizontal="center" vertical="center" shrinkToFit="1"/>
    </xf>
    <xf numFmtId="187" fontId="15" fillId="0" borderId="64" xfId="7" applyNumberFormat="1" applyFont="1" applyBorder="1" applyAlignment="1" applyProtection="1">
      <alignment horizontal="right" vertical="center" shrinkToFit="1"/>
      <protection locked="0"/>
    </xf>
    <xf numFmtId="187" fontId="15" fillId="0" borderId="77" xfId="7" applyNumberFormat="1" applyFont="1" applyBorder="1" applyAlignment="1" applyProtection="1">
      <alignment horizontal="right" vertical="center" shrinkToFit="1"/>
      <protection locked="0"/>
    </xf>
    <xf numFmtId="0" fontId="15" fillId="4" borderId="29" xfId="7" applyFont="1" applyFill="1" applyBorder="1" applyAlignment="1">
      <alignment horizontal="left" vertical="center" shrinkToFit="1"/>
    </xf>
    <xf numFmtId="0" fontId="15" fillId="4" borderId="100" xfId="7" applyFont="1" applyFill="1" applyBorder="1" applyAlignment="1">
      <alignment horizontal="left" vertical="center" shrinkToFit="1"/>
    </xf>
    <xf numFmtId="0" fontId="21" fillId="3" borderId="28" xfId="7" applyFont="1" applyFill="1" applyBorder="1" applyAlignment="1">
      <alignment horizontal="center" vertical="top" textRotation="255" shrinkToFit="1"/>
    </xf>
    <xf numFmtId="0" fontId="15" fillId="0" borderId="56" xfId="7" applyFont="1" applyBorder="1" applyAlignment="1" applyProtection="1">
      <alignment horizontal="left" vertical="center" shrinkToFit="1"/>
      <protection locked="0"/>
    </xf>
    <xf numFmtId="0" fontId="15" fillId="0" borderId="55" xfId="7" applyFont="1" applyBorder="1" applyAlignment="1" applyProtection="1">
      <alignment horizontal="left" vertical="center" shrinkToFit="1"/>
      <protection locked="0"/>
    </xf>
    <xf numFmtId="0" fontId="15" fillId="0" borderId="130" xfId="7" applyFont="1" applyBorder="1" applyAlignment="1" applyProtection="1">
      <alignment horizontal="left" vertical="center" shrinkToFit="1"/>
      <protection locked="0"/>
    </xf>
    <xf numFmtId="177" fontId="15" fillId="4" borderId="8" xfId="7" applyNumberFormat="1" applyFont="1" applyFill="1" applyBorder="1" applyAlignment="1">
      <alignment horizontal="left" vertical="center" shrinkToFit="1"/>
    </xf>
    <xf numFmtId="192" fontId="15" fillId="4" borderId="125" xfId="7" applyNumberFormat="1" applyFont="1" applyFill="1" applyBorder="1" applyAlignment="1">
      <alignment horizontal="center" vertical="center" shrinkToFit="1"/>
    </xf>
    <xf numFmtId="192" fontId="15" fillId="4" borderId="126" xfId="7" applyNumberFormat="1" applyFont="1" applyFill="1" applyBorder="1" applyAlignment="1">
      <alignment horizontal="center" vertical="center" shrinkToFit="1"/>
    </xf>
    <xf numFmtId="38" fontId="19" fillId="2" borderId="33" xfId="4" applyFont="1" applyFill="1" applyBorder="1" applyAlignment="1">
      <alignment horizontal="right" vertical="center" shrinkToFit="1"/>
    </xf>
    <xf numFmtId="38" fontId="19" fillId="2" borderId="128" xfId="4" applyFont="1" applyFill="1" applyBorder="1" applyAlignment="1">
      <alignment horizontal="right" vertical="center" shrinkToFit="1"/>
    </xf>
    <xf numFmtId="38" fontId="15" fillId="3" borderId="110" xfId="4" applyFont="1" applyFill="1" applyBorder="1" applyAlignment="1">
      <alignment horizontal="right" vertical="center" shrinkToFit="1"/>
    </xf>
    <xf numFmtId="38" fontId="15" fillId="3" borderId="125" xfId="4" applyFont="1" applyFill="1" applyBorder="1" applyAlignment="1">
      <alignment horizontal="right" vertical="center" shrinkToFit="1"/>
    </xf>
    <xf numFmtId="38" fontId="15" fillId="3" borderId="126" xfId="4" applyFont="1" applyFill="1" applyBorder="1" applyAlignment="1">
      <alignment horizontal="right" vertical="center" shrinkToFit="1"/>
    </xf>
    <xf numFmtId="38" fontId="15" fillId="3" borderId="0" xfId="4" applyFont="1" applyFill="1" applyBorder="1" applyAlignment="1">
      <alignment horizontal="right" vertical="center" shrinkToFit="1"/>
    </xf>
    <xf numFmtId="38" fontId="15" fillId="3" borderId="37" xfId="4" applyFont="1" applyFill="1" applyBorder="1" applyAlignment="1">
      <alignment horizontal="right" vertical="center" shrinkToFit="1"/>
    </xf>
    <xf numFmtId="38" fontId="15" fillId="4" borderId="12" xfId="4" applyFont="1" applyFill="1" applyBorder="1" applyAlignment="1">
      <alignment horizontal="right" vertical="center" shrinkToFit="1"/>
    </xf>
    <xf numFmtId="38" fontId="15" fillId="4" borderId="22" xfId="4" applyFont="1" applyFill="1" applyBorder="1" applyAlignment="1">
      <alignment horizontal="right" vertical="center" shrinkToFit="1"/>
    </xf>
    <xf numFmtId="0" fontId="15" fillId="4" borderId="102" xfId="7" applyFont="1" applyFill="1" applyBorder="1" applyAlignment="1">
      <alignment horizontal="left" vertical="center" shrinkToFit="1"/>
    </xf>
    <xf numFmtId="0" fontId="15" fillId="4" borderId="55" xfId="7" applyFont="1" applyFill="1" applyBorder="1" applyAlignment="1">
      <alignment horizontal="center" vertical="center" shrinkToFit="1"/>
    </xf>
    <xf numFmtId="177" fontId="15" fillId="4" borderId="55" xfId="7" applyNumberFormat="1" applyFont="1" applyFill="1" applyBorder="1" applyAlignment="1">
      <alignment horizontal="center" vertical="center" shrinkToFit="1"/>
    </xf>
    <xf numFmtId="177" fontId="15" fillId="4" borderId="80" xfId="7" applyNumberFormat="1" applyFont="1" applyFill="1" applyBorder="1" applyAlignment="1">
      <alignment horizontal="center" vertical="center" shrinkToFit="1"/>
    </xf>
    <xf numFmtId="38" fontId="15" fillId="4" borderId="9" xfId="4" applyFont="1" applyFill="1" applyBorder="1" applyAlignment="1">
      <alignment horizontal="right" vertical="center" shrinkToFit="1"/>
    </xf>
    <xf numFmtId="38" fontId="15" fillId="4" borderId="19" xfId="4" applyFont="1" applyFill="1" applyBorder="1" applyAlignment="1">
      <alignment horizontal="right" vertical="center" shrinkToFit="1"/>
    </xf>
    <xf numFmtId="38" fontId="15" fillId="4" borderId="10" xfId="4" applyFont="1" applyFill="1" applyBorder="1" applyAlignment="1">
      <alignment horizontal="right" vertical="center" shrinkToFit="1"/>
    </xf>
    <xf numFmtId="38" fontId="15" fillId="4" borderId="20" xfId="4" applyFont="1" applyFill="1" applyBorder="1" applyAlignment="1">
      <alignment horizontal="right" vertical="center" shrinkToFit="1"/>
    </xf>
    <xf numFmtId="177" fontId="15" fillId="4" borderId="101" xfId="7" applyNumberFormat="1" applyFont="1" applyFill="1" applyBorder="1" applyAlignment="1">
      <alignment horizontal="right" vertical="top" shrinkToFit="1"/>
    </xf>
    <xf numFmtId="0" fontId="15" fillId="0" borderId="138" xfId="7" applyFont="1" applyBorder="1" applyAlignment="1" applyProtection="1">
      <alignment horizontal="left" vertical="center" shrinkToFit="1"/>
      <protection locked="0"/>
    </xf>
    <xf numFmtId="0" fontId="15" fillId="0" borderId="137" xfId="7" applyFont="1" applyBorder="1" applyAlignment="1" applyProtection="1">
      <alignment horizontal="left" vertical="center" shrinkToFit="1"/>
      <protection locked="0"/>
    </xf>
    <xf numFmtId="0" fontId="15" fillId="0" borderId="139" xfId="7" applyFont="1" applyBorder="1" applyAlignment="1" applyProtection="1">
      <alignment horizontal="left" vertical="center" shrinkToFit="1"/>
      <protection locked="0"/>
    </xf>
    <xf numFmtId="0" fontId="15" fillId="0" borderId="63" xfId="7" applyFont="1" applyBorder="1" applyAlignment="1" applyProtection="1">
      <alignment horizontal="left" vertical="center" shrinkToFit="1"/>
      <protection locked="0"/>
    </xf>
    <xf numFmtId="0" fontId="15" fillId="0" borderId="64" xfId="7" applyFont="1" applyBorder="1" applyAlignment="1" applyProtection="1">
      <alignment horizontal="left" vertical="center" shrinkToFit="1"/>
      <protection locked="0"/>
    </xf>
    <xf numFmtId="0" fontId="15" fillId="0" borderId="61" xfId="7" applyFont="1" applyBorder="1" applyAlignment="1" applyProtection="1">
      <alignment horizontal="left" vertical="center" shrinkToFit="1"/>
      <protection locked="0"/>
    </xf>
    <xf numFmtId="0" fontId="48" fillId="11" borderId="179" xfId="8" applyFont="1" applyFill="1" applyBorder="1" applyAlignment="1">
      <alignment horizontal="left" vertical="top" wrapText="1" shrinkToFit="1"/>
    </xf>
    <xf numFmtId="0" fontId="48" fillId="11" borderId="180" xfId="8" applyFont="1" applyFill="1" applyBorder="1" applyAlignment="1">
      <alignment horizontal="left" vertical="top" wrapText="1" shrinkToFit="1"/>
    </xf>
    <xf numFmtId="0" fontId="48" fillId="11" borderId="181" xfId="7" applyFont="1" applyFill="1" applyBorder="1" applyAlignment="1">
      <alignment horizontal="left" vertical="top" wrapText="1"/>
    </xf>
    <xf numFmtId="0" fontId="33" fillId="4" borderId="168" xfId="8" applyFont="1" applyFill="1" applyBorder="1" applyAlignment="1">
      <alignment horizontal="center" vertical="center" shrinkToFit="1"/>
    </xf>
    <xf numFmtId="0" fontId="33" fillId="4" borderId="137" xfId="8" applyFont="1" applyFill="1" applyBorder="1" applyAlignment="1">
      <alignment horizontal="center" vertical="center" shrinkToFit="1"/>
    </xf>
    <xf numFmtId="0" fontId="33" fillId="4" borderId="139" xfId="8" applyFont="1" applyFill="1" applyBorder="1" applyAlignment="1">
      <alignment horizontal="center" vertical="center" shrinkToFit="1"/>
    </xf>
    <xf numFmtId="183" fontId="33" fillId="0" borderId="58" xfId="8" applyNumberFormat="1" applyFont="1" applyBorder="1" applyAlignment="1" applyProtection="1">
      <alignment horizontal="left" vertical="center" shrinkToFit="1"/>
      <protection locked="0"/>
    </xf>
    <xf numFmtId="183" fontId="33" fillId="0" borderId="64" xfId="8" applyNumberFormat="1" applyFont="1" applyBorder="1" applyAlignment="1" applyProtection="1">
      <alignment horizontal="left" vertical="center" shrinkToFit="1"/>
      <protection locked="0"/>
    </xf>
    <xf numFmtId="183" fontId="33" fillId="0" borderId="61" xfId="8" applyNumberFormat="1" applyFont="1" applyBorder="1" applyAlignment="1" applyProtection="1">
      <alignment horizontal="left" vertical="center" shrinkToFit="1"/>
      <protection locked="0"/>
    </xf>
    <xf numFmtId="0" fontId="33" fillId="4" borderId="105" xfId="8" applyFont="1" applyFill="1" applyBorder="1" applyAlignment="1">
      <alignment horizontal="center" vertical="center" shrinkToFit="1"/>
    </xf>
    <xf numFmtId="0" fontId="33" fillId="4" borderId="102" xfId="8" applyFont="1" applyFill="1" applyBorder="1" applyAlignment="1">
      <alignment horizontal="center" vertical="center" shrinkToFit="1"/>
    </xf>
    <xf numFmtId="0" fontId="33" fillId="4" borderId="106" xfId="8" applyFont="1" applyFill="1" applyBorder="1" applyAlignment="1">
      <alignment horizontal="center" vertical="center" shrinkToFit="1"/>
    </xf>
    <xf numFmtId="0" fontId="33" fillId="4" borderId="58" xfId="8" applyFont="1" applyFill="1" applyBorder="1" applyAlignment="1">
      <alignment horizontal="center" vertical="center" shrinkToFit="1"/>
    </xf>
    <xf numFmtId="0" fontId="33" fillId="4" borderId="64" xfId="8" applyFont="1" applyFill="1" applyBorder="1" applyAlignment="1">
      <alignment horizontal="center" vertical="center" shrinkToFit="1"/>
    </xf>
    <xf numFmtId="0" fontId="33" fillId="4" borderId="61" xfId="8" applyFont="1" applyFill="1" applyBorder="1" applyAlignment="1">
      <alignment horizontal="center" vertical="center" shrinkToFit="1"/>
    </xf>
    <xf numFmtId="0" fontId="33" fillId="4" borderId="116" xfId="8" applyFont="1" applyFill="1" applyBorder="1" applyAlignment="1">
      <alignment horizontal="left" vertical="center" shrinkToFit="1"/>
    </xf>
    <xf numFmtId="0" fontId="33" fillId="4" borderId="109" xfId="8" applyFont="1" applyFill="1" applyBorder="1" applyAlignment="1">
      <alignment horizontal="left" vertical="center" shrinkToFit="1"/>
    </xf>
    <xf numFmtId="188" fontId="33" fillId="0" borderId="84" xfId="8" applyNumberFormat="1" applyFont="1" applyBorder="1" applyAlignment="1" applyProtection="1">
      <alignment horizontal="center" vertical="center" shrinkToFit="1"/>
      <protection locked="0"/>
    </xf>
    <xf numFmtId="188" fontId="33" fillId="0" borderId="52" xfId="8" applyNumberFormat="1" applyFont="1" applyBorder="1" applyAlignment="1" applyProtection="1">
      <alignment horizontal="center" vertical="center" shrinkToFit="1"/>
      <protection locked="0"/>
    </xf>
    <xf numFmtId="188" fontId="33" fillId="0" borderId="68" xfId="8" applyNumberFormat="1" applyFont="1" applyBorder="1" applyAlignment="1" applyProtection="1">
      <alignment horizontal="center" vertical="center" shrinkToFit="1"/>
      <protection locked="0"/>
    </xf>
    <xf numFmtId="190" fontId="33" fillId="4" borderId="135" xfId="8" applyNumberFormat="1" applyFont="1" applyFill="1" applyBorder="1" applyAlignment="1">
      <alignment horizontal="center" vertical="center" shrinkToFit="1"/>
    </xf>
    <xf numFmtId="190" fontId="33" fillId="4" borderId="29" xfId="8" applyNumberFormat="1" applyFont="1" applyFill="1" applyBorder="1" applyAlignment="1">
      <alignment horizontal="center" vertical="center" shrinkToFit="1"/>
    </xf>
    <xf numFmtId="190" fontId="33" fillId="4" borderId="100" xfId="8" applyNumberFormat="1" applyFont="1" applyFill="1" applyBorder="1" applyAlignment="1">
      <alignment horizontal="center" vertical="center" shrinkToFit="1"/>
    </xf>
    <xf numFmtId="0" fontId="33" fillId="4" borderId="52" xfId="8" applyFont="1" applyFill="1" applyBorder="1" applyAlignment="1">
      <alignment horizontal="left" vertical="center" shrinkToFit="1"/>
    </xf>
    <xf numFmtId="187" fontId="33" fillId="0" borderId="84" xfId="4" applyNumberFormat="1" applyFont="1" applyFill="1" applyBorder="1" applyAlignment="1" applyProtection="1">
      <alignment horizontal="center" vertical="center" shrinkToFit="1"/>
      <protection locked="0"/>
    </xf>
    <xf numFmtId="187" fontId="33" fillId="0" borderId="52" xfId="4" applyNumberFormat="1" applyFont="1" applyFill="1" applyBorder="1" applyAlignment="1" applyProtection="1">
      <alignment horizontal="center" vertical="center" shrinkToFit="1"/>
      <protection locked="0"/>
    </xf>
    <xf numFmtId="187" fontId="33" fillId="0" borderId="68" xfId="4" applyNumberFormat="1" applyFont="1" applyFill="1" applyBorder="1" applyAlignment="1" applyProtection="1">
      <alignment horizontal="center" vertical="center" shrinkToFit="1"/>
      <protection locked="0"/>
    </xf>
    <xf numFmtId="38" fontId="33" fillId="4" borderId="54" xfId="6" applyFont="1" applyFill="1" applyBorder="1" applyAlignment="1">
      <alignment horizontal="center" vertical="center" shrinkToFit="1"/>
    </xf>
    <xf numFmtId="38" fontId="33" fillId="4" borderId="50" xfId="6" applyFont="1" applyFill="1" applyBorder="1" applyAlignment="1">
      <alignment horizontal="center" vertical="center" shrinkToFit="1"/>
    </xf>
    <xf numFmtId="0" fontId="33" fillId="4" borderId="117" xfId="8" applyFont="1" applyFill="1" applyBorder="1" applyAlignment="1">
      <alignment horizontal="left" vertical="center" shrinkToFit="1"/>
    </xf>
    <xf numFmtId="0" fontId="33" fillId="4" borderId="166" xfId="8" applyFont="1" applyFill="1" applyBorder="1" applyAlignment="1">
      <alignment horizontal="left" vertical="center" shrinkToFit="1"/>
    </xf>
    <xf numFmtId="184" fontId="33" fillId="4" borderId="86" xfId="8" applyNumberFormat="1" applyFont="1" applyFill="1" applyBorder="1" applyAlignment="1">
      <alignment horizontal="center" vertical="center" shrinkToFit="1"/>
    </xf>
    <xf numFmtId="184" fontId="33" fillId="4" borderId="107" xfId="8" applyNumberFormat="1" applyFont="1" applyFill="1" applyBorder="1" applyAlignment="1">
      <alignment horizontal="center" vertical="center" shrinkToFit="1"/>
    </xf>
    <xf numFmtId="184" fontId="33" fillId="4" borderId="108" xfId="8" applyNumberFormat="1" applyFont="1" applyFill="1" applyBorder="1" applyAlignment="1">
      <alignment horizontal="center" vertical="center" shrinkToFit="1"/>
    </xf>
    <xf numFmtId="0" fontId="33" fillId="4" borderId="167" xfId="8" applyFont="1" applyFill="1" applyBorder="1" applyAlignment="1">
      <alignment horizontal="left" vertical="center" shrinkToFit="1"/>
    </xf>
    <xf numFmtId="0" fontId="33" fillId="4" borderId="67" xfId="8" applyFont="1" applyFill="1" applyBorder="1" applyAlignment="1">
      <alignment horizontal="left" vertical="center" shrinkToFit="1"/>
    </xf>
    <xf numFmtId="185" fontId="33" fillId="4" borderId="18" xfId="8" applyNumberFormat="1" applyFont="1" applyFill="1" applyBorder="1" applyAlignment="1">
      <alignment horizontal="center" vertical="center" shrinkToFit="1"/>
    </xf>
    <xf numFmtId="185" fontId="33" fillId="4" borderId="77" xfId="8" applyNumberFormat="1" applyFont="1" applyFill="1" applyBorder="1" applyAlignment="1">
      <alignment horizontal="center" vertical="center" shrinkToFit="1"/>
    </xf>
    <xf numFmtId="185" fontId="33" fillId="4" borderId="69" xfId="8" applyNumberFormat="1" applyFont="1" applyFill="1" applyBorder="1" applyAlignment="1">
      <alignment horizontal="center" vertical="center" shrinkToFit="1"/>
    </xf>
    <xf numFmtId="184" fontId="33" fillId="8" borderId="86" xfId="8" applyNumberFormat="1" applyFont="1" applyFill="1" applyBorder="1" applyAlignment="1">
      <alignment horizontal="center" vertical="center" shrinkToFit="1"/>
    </xf>
    <xf numFmtId="184" fontId="33" fillId="8" borderId="107" xfId="8" applyNumberFormat="1" applyFont="1" applyFill="1" applyBorder="1" applyAlignment="1">
      <alignment horizontal="center" vertical="center" shrinkToFit="1"/>
    </xf>
    <xf numFmtId="184" fontId="33" fillId="8" borderId="108" xfId="8" applyNumberFormat="1" applyFont="1" applyFill="1" applyBorder="1" applyAlignment="1">
      <alignment horizontal="center" vertical="center" shrinkToFit="1"/>
    </xf>
    <xf numFmtId="188" fontId="33" fillId="7" borderId="84" xfId="8" applyNumberFormat="1" applyFont="1" applyFill="1" applyBorder="1" applyAlignment="1" applyProtection="1">
      <alignment horizontal="center" vertical="center" shrinkToFit="1"/>
      <protection locked="0"/>
    </xf>
    <xf numFmtId="188" fontId="33" fillId="7" borderId="52" xfId="8" applyNumberFormat="1" applyFont="1" applyFill="1" applyBorder="1" applyAlignment="1" applyProtection="1">
      <alignment horizontal="center" vertical="center" shrinkToFit="1"/>
      <protection locked="0"/>
    </xf>
    <xf numFmtId="188" fontId="33" fillId="7" borderId="68" xfId="8" applyNumberFormat="1" applyFont="1" applyFill="1" applyBorder="1" applyAlignment="1" applyProtection="1">
      <alignment horizontal="center" vertical="center" shrinkToFit="1"/>
      <protection locked="0"/>
    </xf>
    <xf numFmtId="187" fontId="33" fillId="7" borderId="84" xfId="4" applyNumberFormat="1" applyFont="1" applyFill="1" applyBorder="1" applyAlignment="1" applyProtection="1">
      <alignment horizontal="center" vertical="center" shrinkToFit="1"/>
      <protection locked="0"/>
    </xf>
    <xf numFmtId="187" fontId="33" fillId="7" borderId="52" xfId="4" applyNumberFormat="1" applyFont="1" applyFill="1" applyBorder="1" applyAlignment="1" applyProtection="1">
      <alignment horizontal="center" vertical="center" shrinkToFit="1"/>
      <protection locked="0"/>
    </xf>
    <xf numFmtId="187" fontId="33" fillId="7" borderId="68" xfId="4" applyNumberFormat="1" applyFont="1" applyFill="1" applyBorder="1" applyAlignment="1" applyProtection="1">
      <alignment horizontal="center" vertical="center" shrinkToFit="1"/>
      <protection locked="0"/>
    </xf>
    <xf numFmtId="185" fontId="33" fillId="8" borderId="18" xfId="8" applyNumberFormat="1" applyFont="1" applyFill="1" applyBorder="1" applyAlignment="1">
      <alignment horizontal="center" vertical="center" shrinkToFit="1"/>
    </xf>
    <xf numFmtId="185" fontId="33" fillId="8" borderId="77" xfId="8" applyNumberFormat="1" applyFont="1" applyFill="1" applyBorder="1" applyAlignment="1">
      <alignment horizontal="center" vertical="center" shrinkToFit="1"/>
    </xf>
    <xf numFmtId="185" fontId="33" fillId="8" borderId="69" xfId="8" applyNumberFormat="1" applyFont="1" applyFill="1" applyBorder="1" applyAlignment="1">
      <alignment horizontal="center" vertical="center" shrinkToFit="1"/>
    </xf>
    <xf numFmtId="185" fontId="33" fillId="4" borderId="7" xfId="8" applyNumberFormat="1" applyFont="1" applyFill="1" applyBorder="1" applyAlignment="1">
      <alignment horizontal="center" vertical="center" shrinkToFit="1"/>
    </xf>
    <xf numFmtId="185" fontId="33" fillId="4" borderId="66" xfId="8" applyNumberFormat="1" applyFont="1" applyFill="1" applyBorder="1" applyAlignment="1">
      <alignment horizontal="center" vertical="center" shrinkToFit="1"/>
    </xf>
    <xf numFmtId="185" fontId="33" fillId="4" borderId="104" xfId="8" applyNumberFormat="1" applyFont="1" applyFill="1" applyBorder="1" applyAlignment="1">
      <alignment horizontal="center" vertical="center" shrinkToFit="1"/>
    </xf>
    <xf numFmtId="185" fontId="33" fillId="4" borderId="63" xfId="8" applyNumberFormat="1" applyFont="1" applyFill="1" applyBorder="1" applyAlignment="1">
      <alignment vertical="center" shrinkToFit="1"/>
    </xf>
    <xf numFmtId="185" fontId="33" fillId="4" borderId="64" xfId="8" applyNumberFormat="1" applyFont="1" applyFill="1" applyBorder="1" applyAlignment="1">
      <alignment vertical="center" shrinkToFit="1"/>
    </xf>
    <xf numFmtId="185" fontId="33" fillId="4" borderId="61" xfId="8" applyNumberFormat="1" applyFont="1" applyFill="1" applyBorder="1" applyAlignment="1">
      <alignment vertical="center" shrinkToFit="1"/>
    </xf>
    <xf numFmtId="38" fontId="33" fillId="4" borderId="10" xfId="4" applyFont="1" applyFill="1" applyBorder="1" applyAlignment="1">
      <alignment horizontal="right" vertical="center" shrinkToFit="1"/>
    </xf>
    <xf numFmtId="9" fontId="15" fillId="4" borderId="10" xfId="1" applyFont="1" applyFill="1" applyBorder="1" applyAlignment="1" applyProtection="1">
      <alignment horizontal="right" vertical="center" shrinkToFit="1"/>
    </xf>
    <xf numFmtId="38" fontId="33" fillId="4" borderId="6" xfId="4" applyFont="1" applyFill="1" applyBorder="1" applyAlignment="1">
      <alignment vertical="center" shrinkToFit="1"/>
    </xf>
    <xf numFmtId="38" fontId="33" fillId="4" borderId="61" xfId="4" applyFont="1" applyFill="1" applyBorder="1" applyAlignment="1">
      <alignment vertical="center" shrinkToFit="1"/>
    </xf>
    <xf numFmtId="38" fontId="33" fillId="4" borderId="7" xfId="4" applyFont="1" applyFill="1" applyBorder="1" applyAlignment="1">
      <alignment vertical="center" shrinkToFit="1"/>
    </xf>
    <xf numFmtId="38" fontId="33" fillId="4" borderId="67" xfId="4" applyFont="1" applyFill="1" applyBorder="1" applyAlignment="1">
      <alignment vertical="center" shrinkToFit="1"/>
    </xf>
    <xf numFmtId="185" fontId="33" fillId="4" borderId="65" xfId="8" applyNumberFormat="1" applyFont="1" applyFill="1" applyBorder="1" applyAlignment="1">
      <alignment vertical="center" shrinkToFit="1"/>
    </xf>
    <xf numFmtId="185" fontId="33" fillId="4" borderId="66" xfId="8" applyNumberFormat="1" applyFont="1" applyFill="1" applyBorder="1" applyAlignment="1">
      <alignment vertical="center" shrinkToFit="1"/>
    </xf>
    <xf numFmtId="185" fontId="33" fillId="4" borderId="67" xfId="8" applyNumberFormat="1" applyFont="1" applyFill="1" applyBorder="1" applyAlignment="1">
      <alignment vertical="center" shrinkToFit="1"/>
    </xf>
    <xf numFmtId="38" fontId="33" fillId="4" borderId="11" xfId="4" applyFont="1" applyFill="1" applyBorder="1" applyAlignment="1">
      <alignment horizontal="right" vertical="center" shrinkToFit="1"/>
    </xf>
    <xf numFmtId="9" fontId="15" fillId="4" borderId="11" xfId="1" applyFont="1" applyFill="1" applyBorder="1" applyAlignment="1" applyProtection="1">
      <alignment horizontal="right" vertical="center" shrinkToFit="1"/>
    </xf>
    <xf numFmtId="0" fontId="15" fillId="4" borderId="54" xfId="8" applyFont="1" applyFill="1" applyBorder="1" applyAlignment="1">
      <alignment horizontal="center" vertical="center" shrinkToFit="1"/>
    </xf>
    <xf numFmtId="0" fontId="15" fillId="4" borderId="52" xfId="8" applyFont="1" applyFill="1" applyBorder="1" applyAlignment="1">
      <alignment horizontal="center" vertical="center" shrinkToFit="1"/>
    </xf>
    <xf numFmtId="0" fontId="15" fillId="4" borderId="109" xfId="8" applyFont="1" applyFill="1" applyBorder="1" applyAlignment="1">
      <alignment horizontal="center" vertical="center" shrinkToFit="1"/>
    </xf>
    <xf numFmtId="38" fontId="33" fillId="4" borderId="84" xfId="4" applyFont="1" applyFill="1" applyBorder="1" applyAlignment="1">
      <alignment horizontal="right" vertical="center" shrinkToFit="1"/>
    </xf>
    <xf numFmtId="38" fontId="33" fillId="4" borderId="109" xfId="4" applyFont="1" applyFill="1" applyBorder="1" applyAlignment="1">
      <alignment horizontal="right" vertical="center" shrinkToFit="1"/>
    </xf>
    <xf numFmtId="9" fontId="15" fillId="4" borderId="84" xfId="1" applyFont="1" applyFill="1" applyBorder="1" applyAlignment="1" applyProtection="1">
      <alignment horizontal="right" vertical="center" shrinkToFit="1"/>
    </xf>
    <xf numFmtId="9" fontId="15" fillId="4" borderId="109" xfId="1" applyFont="1" applyFill="1" applyBorder="1" applyAlignment="1" applyProtection="1">
      <alignment horizontal="right" vertical="center" shrinkToFit="1"/>
    </xf>
    <xf numFmtId="38" fontId="33" fillId="4" borderId="84" xfId="4" applyFont="1" applyFill="1" applyBorder="1" applyAlignment="1">
      <alignment vertical="center" shrinkToFit="1"/>
    </xf>
    <xf numFmtId="38" fontId="33" fillId="4" borderId="109" xfId="4" applyFont="1" applyFill="1" applyBorder="1" applyAlignment="1">
      <alignment vertical="center" shrinkToFit="1"/>
    </xf>
    <xf numFmtId="0" fontId="15" fillId="4" borderId="140" xfId="8" applyFont="1" applyFill="1" applyBorder="1" applyAlignment="1">
      <alignment horizontal="center" vertical="center" shrinkToFit="1"/>
    </xf>
    <xf numFmtId="0" fontId="15" fillId="4" borderId="123" xfId="8" applyFont="1" applyFill="1" applyBorder="1" applyAlignment="1">
      <alignment horizontal="center" vertical="center" shrinkToFit="1"/>
    </xf>
    <xf numFmtId="0" fontId="15" fillId="4" borderId="164" xfId="8" applyFont="1" applyFill="1" applyBorder="1" applyAlignment="1">
      <alignment horizontal="center" vertical="center" shrinkToFit="1"/>
    </xf>
    <xf numFmtId="0" fontId="15" fillId="4" borderId="165" xfId="8" applyFont="1" applyFill="1" applyBorder="1" applyAlignment="1">
      <alignment horizontal="center" vertical="center" shrinkToFit="1"/>
    </xf>
    <xf numFmtId="185" fontId="33" fillId="4" borderId="56" xfId="8" applyNumberFormat="1" applyFont="1" applyFill="1" applyBorder="1" applyAlignment="1">
      <alignment vertical="center" shrinkToFit="1"/>
    </xf>
    <xf numFmtId="185" fontId="33" fillId="4" borderId="55" xfId="8" applyNumberFormat="1" applyFont="1" applyFill="1" applyBorder="1" applyAlignment="1">
      <alignment vertical="center" shrinkToFit="1"/>
    </xf>
    <xf numFmtId="185" fontId="33" fillId="4" borderId="130" xfId="8" applyNumberFormat="1" applyFont="1" applyFill="1" applyBorder="1" applyAlignment="1">
      <alignment vertical="center" shrinkToFit="1"/>
    </xf>
    <xf numFmtId="38" fontId="33" fillId="4" borderId="12" xfId="4" applyFont="1" applyFill="1" applyBorder="1" applyAlignment="1">
      <alignment horizontal="right" vertical="center" shrinkToFit="1"/>
    </xf>
    <xf numFmtId="9" fontId="15" fillId="4" borderId="12" xfId="1" applyFont="1" applyFill="1" applyBorder="1" applyAlignment="1" applyProtection="1">
      <alignment horizontal="right" vertical="center" shrinkToFit="1"/>
    </xf>
    <xf numFmtId="0" fontId="15" fillId="4" borderId="134" xfId="8" applyFont="1" applyFill="1" applyBorder="1" applyAlignment="1">
      <alignment horizontal="center" vertical="center" shrinkToFit="1"/>
    </xf>
    <xf numFmtId="0" fontId="15" fillId="4" borderId="153" xfId="8" applyFont="1" applyFill="1" applyBorder="1" applyAlignment="1">
      <alignment horizontal="center" vertical="center" shrinkToFit="1"/>
    </xf>
    <xf numFmtId="0" fontId="15" fillId="4" borderId="135" xfId="8" applyFont="1" applyFill="1" applyBorder="1" applyAlignment="1">
      <alignment horizontal="center" vertical="center" shrinkToFit="1"/>
    </xf>
    <xf numFmtId="0" fontId="15" fillId="4" borderId="136" xfId="8" applyFont="1" applyFill="1" applyBorder="1" applyAlignment="1">
      <alignment horizontal="center" vertical="center" shrinkToFit="1"/>
    </xf>
    <xf numFmtId="0" fontId="15" fillId="4" borderId="14" xfId="8" applyFont="1" applyFill="1" applyBorder="1" applyAlignment="1">
      <alignment horizontal="center" vertical="center" shrinkToFit="1"/>
    </xf>
    <xf numFmtId="0" fontId="15" fillId="4" borderId="29" xfId="8" applyFont="1" applyFill="1" applyBorder="1" applyAlignment="1">
      <alignment horizontal="center" vertical="center" shrinkToFit="1"/>
    </xf>
    <xf numFmtId="38" fontId="33" fillId="4" borderId="5" xfId="4" applyFont="1" applyFill="1" applyBorder="1" applyAlignment="1">
      <alignment vertical="center" shrinkToFit="1"/>
    </xf>
    <xf numFmtId="38" fontId="33" fillId="4" borderId="130" xfId="4" applyFont="1" applyFill="1" applyBorder="1" applyAlignment="1">
      <alignment vertical="center" shrinkToFit="1"/>
    </xf>
    <xf numFmtId="0" fontId="33" fillId="0" borderId="0" xfId="8" applyFont="1" applyAlignment="1">
      <alignment horizontal="left" vertical="center" shrinkToFit="1"/>
    </xf>
    <xf numFmtId="0" fontId="33" fillId="4" borderId="42" xfId="8" applyFont="1" applyFill="1" applyBorder="1" applyAlignment="1">
      <alignment horizontal="center" vertical="center" shrinkToFit="1"/>
    </xf>
    <xf numFmtId="0" fontId="33" fillId="4" borderId="14" xfId="8" applyFont="1" applyFill="1" applyBorder="1" applyAlignment="1">
      <alignment horizontal="center" vertical="center" shrinkToFit="1"/>
    </xf>
    <xf numFmtId="0" fontId="33" fillId="4" borderId="153" xfId="8" applyFont="1" applyFill="1" applyBorder="1" applyAlignment="1">
      <alignment horizontal="center" vertical="center" shrinkToFit="1"/>
    </xf>
    <xf numFmtId="0" fontId="33" fillId="4" borderId="16" xfId="8" applyFont="1" applyFill="1" applyBorder="1" applyAlignment="1">
      <alignment horizontal="center" vertical="center" shrinkToFit="1"/>
    </xf>
    <xf numFmtId="0" fontId="33" fillId="4" borderId="29" xfId="8" applyFont="1" applyFill="1" applyBorder="1" applyAlignment="1">
      <alignment horizontal="center" vertical="center" shrinkToFit="1"/>
    </xf>
    <xf numFmtId="0" fontId="33" fillId="4" borderId="136" xfId="8" applyFont="1" applyFill="1" applyBorder="1" applyAlignment="1">
      <alignment horizontal="center" vertical="center" shrinkToFit="1"/>
    </xf>
    <xf numFmtId="38" fontId="33" fillId="4" borderId="6" xfId="4" applyFont="1" applyFill="1" applyBorder="1" applyAlignment="1">
      <alignment horizontal="right" vertical="center" shrinkToFit="1"/>
    </xf>
    <xf numFmtId="38" fontId="33" fillId="4" borderId="61" xfId="4" applyFont="1" applyFill="1" applyBorder="1" applyAlignment="1">
      <alignment horizontal="right" vertical="center" shrinkToFit="1"/>
    </xf>
    <xf numFmtId="9" fontId="15" fillId="4" borderId="6" xfId="1" applyFont="1" applyFill="1" applyBorder="1" applyAlignment="1" applyProtection="1">
      <alignment horizontal="right" vertical="center" shrinkToFit="1"/>
    </xf>
    <xf numFmtId="9" fontId="15" fillId="4" borderId="61" xfId="1" applyFont="1" applyFill="1" applyBorder="1" applyAlignment="1" applyProtection="1">
      <alignment horizontal="right" vertical="center" shrinkToFit="1"/>
    </xf>
    <xf numFmtId="177" fontId="48" fillId="11" borderId="180" xfId="0" applyNumberFormat="1" applyFont="1" applyFill="1" applyBorder="1" applyAlignment="1">
      <alignment horizontal="left" vertical="top" wrapText="1"/>
    </xf>
    <xf numFmtId="177" fontId="48" fillId="11" borderId="181" xfId="0" applyNumberFormat="1" applyFont="1" applyFill="1" applyBorder="1" applyAlignment="1">
      <alignment horizontal="left" vertical="top" wrapText="1"/>
    </xf>
    <xf numFmtId="0" fontId="15" fillId="4" borderId="54" xfId="0" applyFont="1" applyFill="1" applyBorder="1" applyAlignment="1">
      <alignment horizontal="center" vertical="center" shrinkToFit="1"/>
    </xf>
    <xf numFmtId="0" fontId="15" fillId="4" borderId="52" xfId="0" applyFont="1" applyFill="1" applyBorder="1" applyAlignment="1">
      <alignment horizontal="center" vertical="center" shrinkToFit="1"/>
    </xf>
    <xf numFmtId="0" fontId="15" fillId="4" borderId="68" xfId="0" applyFont="1" applyFill="1" applyBorder="1" applyAlignment="1">
      <alignment horizontal="center" vertical="center" shrinkToFit="1"/>
    </xf>
    <xf numFmtId="176" fontId="17" fillId="0" borderId="0" xfId="7" applyNumberFormat="1" applyFont="1" applyAlignment="1">
      <alignment horizontal="right" vertical="center"/>
    </xf>
    <xf numFmtId="176" fontId="15" fillId="9" borderId="33" xfId="7" applyNumberFormat="1" applyFont="1" applyFill="1" applyBorder="1" applyAlignment="1">
      <alignment horizontal="right" vertical="center"/>
    </xf>
    <xf numFmtId="176" fontId="15" fillId="9" borderId="128" xfId="7" applyNumberFormat="1" applyFont="1" applyFill="1" applyBorder="1" applyAlignment="1">
      <alignment horizontal="right" vertical="center"/>
    </xf>
    <xf numFmtId="177" fontId="15" fillId="4" borderId="54" xfId="0" applyNumberFormat="1" applyFont="1" applyFill="1" applyBorder="1" applyAlignment="1">
      <alignment horizontal="left" vertical="center" shrinkToFit="1"/>
    </xf>
    <xf numFmtId="177" fontId="15" fillId="4" borderId="52" xfId="0" applyNumberFormat="1" applyFont="1" applyFill="1" applyBorder="1" applyAlignment="1">
      <alignment horizontal="left" vertical="center" shrinkToFit="1"/>
    </xf>
    <xf numFmtId="177" fontId="15" fillId="4" borderId="68" xfId="0" applyNumberFormat="1" applyFont="1" applyFill="1" applyBorder="1" applyAlignment="1">
      <alignment horizontal="left" vertical="center" shrinkToFit="1"/>
    </xf>
    <xf numFmtId="0" fontId="15" fillId="4" borderId="54" xfId="0" applyFont="1" applyFill="1" applyBorder="1" applyAlignment="1">
      <alignment horizontal="left" vertical="center" shrinkToFit="1"/>
    </xf>
    <xf numFmtId="0" fontId="15" fillId="4" borderId="68" xfId="0" applyFont="1" applyFill="1" applyBorder="1" applyAlignment="1">
      <alignment horizontal="left" vertical="center" shrinkToFit="1"/>
    </xf>
    <xf numFmtId="0" fontId="49" fillId="11" borderId="180" xfId="0" applyFont="1" applyFill="1" applyBorder="1" applyAlignment="1">
      <alignment horizontal="left" vertical="center" wrapText="1"/>
    </xf>
    <xf numFmtId="0" fontId="49" fillId="11" borderId="179" xfId="0" applyFont="1" applyFill="1" applyBorder="1" applyAlignment="1">
      <alignment horizontal="left" vertical="center" wrapText="1"/>
    </xf>
    <xf numFmtId="0" fontId="49" fillId="11" borderId="181" xfId="0" applyFont="1" applyFill="1" applyBorder="1" applyAlignment="1">
      <alignment horizontal="left" vertical="center" wrapText="1"/>
    </xf>
    <xf numFmtId="177" fontId="15" fillId="4" borderId="110" xfId="0" applyNumberFormat="1" applyFont="1" applyFill="1" applyBorder="1" applyAlignment="1">
      <alignment horizontal="center" vertical="center" shrinkToFit="1"/>
    </xf>
    <xf numFmtId="177" fontId="15" fillId="4" borderId="125" xfId="0" applyNumberFormat="1" applyFont="1" applyFill="1" applyBorder="1" applyAlignment="1">
      <alignment horizontal="center" vertical="center" shrinkToFit="1"/>
    </xf>
    <xf numFmtId="177" fontId="15" fillId="4" borderId="146" xfId="0" applyNumberFormat="1" applyFont="1" applyFill="1" applyBorder="1" applyAlignment="1">
      <alignment horizontal="center" vertical="center" shrinkToFit="1"/>
    </xf>
    <xf numFmtId="192" fontId="15" fillId="4" borderId="162" xfId="0" applyNumberFormat="1" applyFont="1" applyFill="1" applyBorder="1" applyAlignment="1">
      <alignment horizontal="center" vertical="center" shrinkToFit="1"/>
    </xf>
    <xf numFmtId="192" fontId="15" fillId="4" borderId="163" xfId="0" applyNumberFormat="1" applyFont="1" applyFill="1" applyBorder="1" applyAlignment="1">
      <alignment horizontal="center" vertical="center" shrinkToFit="1"/>
    </xf>
    <xf numFmtId="178" fontId="19" fillId="6" borderId="14" xfId="4" applyNumberFormat="1" applyFont="1" applyFill="1" applyBorder="1" applyAlignment="1" applyProtection="1">
      <alignment horizontal="right" vertical="center"/>
    </xf>
    <xf numFmtId="178" fontId="19" fillId="6" borderId="36" xfId="4" applyNumberFormat="1" applyFont="1" applyFill="1" applyBorder="1" applyAlignment="1" applyProtection="1">
      <alignment horizontal="right" vertical="center"/>
    </xf>
    <xf numFmtId="0" fontId="15" fillId="2" borderId="52" xfId="7" applyFont="1" applyFill="1" applyBorder="1" applyAlignment="1">
      <alignment horizontal="center" vertical="center"/>
    </xf>
    <xf numFmtId="0" fontId="15" fillId="2" borderId="50" xfId="7" applyFont="1" applyFill="1" applyBorder="1" applyAlignment="1">
      <alignment horizontal="center" vertical="center"/>
    </xf>
    <xf numFmtId="176" fontId="15" fillId="4" borderId="6" xfId="0" applyNumberFormat="1" applyFont="1" applyFill="1" applyBorder="1" applyAlignment="1">
      <alignment horizontal="right" vertical="center" shrinkToFit="1"/>
    </xf>
    <xf numFmtId="176" fontId="15" fillId="4" borderId="76" xfId="0" applyNumberFormat="1" applyFont="1" applyFill="1" applyBorder="1" applyAlignment="1">
      <alignment horizontal="right" vertical="center" shrinkToFit="1"/>
    </xf>
    <xf numFmtId="176" fontId="15" fillId="4" borderId="81" xfId="0" applyNumberFormat="1" applyFont="1" applyFill="1" applyBorder="1" applyAlignment="1">
      <alignment horizontal="right" vertical="center" shrinkToFit="1"/>
    </xf>
    <xf numFmtId="176" fontId="15" fillId="4" borderId="172" xfId="0" applyNumberFormat="1" applyFont="1" applyFill="1" applyBorder="1" applyAlignment="1">
      <alignment horizontal="right" vertical="center" shrinkToFit="1"/>
    </xf>
    <xf numFmtId="0" fontId="19" fillId="0" borderId="29" xfId="0" applyFont="1" applyBorder="1" applyAlignment="1">
      <alignment horizontal="center" vertical="center"/>
    </xf>
    <xf numFmtId="0" fontId="17" fillId="4" borderId="54" xfId="0" applyFont="1" applyFill="1" applyBorder="1" applyAlignment="1">
      <alignment horizontal="center" vertical="center"/>
    </xf>
    <xf numFmtId="0" fontId="17" fillId="4" borderId="52" xfId="0" applyFont="1" applyFill="1" applyBorder="1" applyAlignment="1">
      <alignment horizontal="center" vertical="center"/>
    </xf>
    <xf numFmtId="0" fontId="17" fillId="4" borderId="68" xfId="0" applyFont="1" applyFill="1" applyBorder="1" applyAlignment="1">
      <alignment horizontal="center" vertical="center"/>
    </xf>
    <xf numFmtId="192" fontId="15" fillId="4" borderId="54" xfId="0" applyNumberFormat="1" applyFont="1" applyFill="1" applyBorder="1" applyAlignment="1">
      <alignment horizontal="center" vertical="center" shrinkToFit="1"/>
    </xf>
    <xf numFmtId="192" fontId="15" fillId="4" borderId="68" xfId="0" applyNumberFormat="1" applyFont="1" applyFill="1" applyBorder="1" applyAlignment="1">
      <alignment horizontal="center" vertical="center" shrinkToFit="1"/>
    </xf>
    <xf numFmtId="177" fontId="46" fillId="0" borderId="15" xfId="0" applyNumberFormat="1" applyFont="1" applyBorder="1" applyAlignment="1">
      <alignment horizontal="left" vertical="center" wrapText="1"/>
    </xf>
    <xf numFmtId="177" fontId="46" fillId="0" borderId="0" xfId="0" applyNumberFormat="1" applyFont="1" applyAlignment="1">
      <alignment horizontal="left" wrapText="1"/>
    </xf>
    <xf numFmtId="0" fontId="0" fillId="0" borderId="63" xfId="0" applyBorder="1" applyAlignment="1" applyProtection="1">
      <alignment horizontal="left" vertical="center" shrinkToFit="1"/>
      <protection locked="0"/>
    </xf>
    <xf numFmtId="0" fontId="0" fillId="0" borderId="73" xfId="0" applyBorder="1" applyAlignment="1" applyProtection="1">
      <alignment horizontal="left" vertical="center" shrinkToFit="1"/>
      <protection locked="0"/>
    </xf>
    <xf numFmtId="0" fontId="0" fillId="0" borderId="65" xfId="0" applyBorder="1" applyAlignment="1" applyProtection="1">
      <alignment horizontal="left" vertical="center" shrinkToFit="1"/>
      <protection locked="0"/>
    </xf>
    <xf numFmtId="0" fontId="0" fillId="0" borderId="152" xfId="0" applyBorder="1" applyAlignment="1" applyProtection="1">
      <alignment horizontal="left" vertical="center" shrinkToFit="1"/>
      <protection locked="0"/>
    </xf>
    <xf numFmtId="0" fontId="21" fillId="10" borderId="8" xfId="0" applyFont="1" applyFill="1" applyBorder="1" applyAlignment="1">
      <alignment horizontal="center" vertical="center" shrinkToFit="1"/>
    </xf>
    <xf numFmtId="192" fontId="21" fillId="8" borderId="54" xfId="0" applyNumberFormat="1" applyFont="1" applyFill="1" applyBorder="1" applyAlignment="1">
      <alignment horizontal="center" vertical="center" shrinkToFit="1"/>
    </xf>
    <xf numFmtId="192" fontId="21" fillId="8" borderId="68" xfId="0" applyNumberFormat="1" applyFont="1" applyFill="1" applyBorder="1" applyAlignment="1">
      <alignment horizontal="center" vertical="center" shrinkToFit="1"/>
    </xf>
    <xf numFmtId="0" fontId="0" fillId="0" borderId="56" xfId="0" applyBorder="1" applyAlignment="1" applyProtection="1">
      <alignment horizontal="left" vertical="center" shrinkToFit="1"/>
      <protection locked="0"/>
    </xf>
    <xf numFmtId="0" fontId="0" fillId="0" borderId="75" xfId="0" applyBorder="1" applyAlignment="1" applyProtection="1">
      <alignment horizontal="left" vertical="center" shrinkToFit="1"/>
      <protection locked="0"/>
    </xf>
    <xf numFmtId="0" fontId="21" fillId="10" borderId="54" xfId="0" applyFont="1" applyFill="1" applyBorder="1" applyAlignment="1">
      <alignment horizontal="center" vertical="center" shrinkToFit="1"/>
    </xf>
    <xf numFmtId="0" fontId="21" fillId="10" borderId="68" xfId="0" applyFont="1" applyFill="1" applyBorder="1" applyAlignment="1">
      <alignment horizontal="center" vertical="center" shrinkToFit="1"/>
    </xf>
    <xf numFmtId="0" fontId="0" fillId="4" borderId="54" xfId="0" applyFill="1" applyBorder="1" applyAlignment="1">
      <alignment horizontal="left" vertical="center" shrinkToFit="1"/>
    </xf>
    <xf numFmtId="0" fontId="0" fillId="4" borderId="68" xfId="0" applyFill="1" applyBorder="1" applyAlignment="1">
      <alignment horizontal="left" vertical="center" shrinkToFit="1"/>
    </xf>
    <xf numFmtId="177" fontId="46" fillId="0" borderId="0" xfId="0" applyNumberFormat="1" applyFont="1" applyAlignment="1">
      <alignment horizontal="left" vertical="top" wrapText="1" shrinkToFit="1"/>
    </xf>
    <xf numFmtId="177" fontId="46" fillId="0" borderId="0" xfId="0" applyNumberFormat="1" applyFont="1" applyAlignment="1">
      <alignment horizontal="left" vertical="top" shrinkToFit="1"/>
    </xf>
    <xf numFmtId="0" fontId="27" fillId="4" borderId="161" xfId="9" applyFont="1" applyFill="1" applyBorder="1" applyAlignment="1">
      <alignment horizontal="center" vertical="center" shrinkToFit="1"/>
    </xf>
    <xf numFmtId="0" fontId="27" fillId="4" borderId="162" xfId="9" applyFont="1" applyFill="1" applyBorder="1" applyAlignment="1">
      <alignment horizontal="center" vertical="center" shrinkToFit="1"/>
    </xf>
    <xf numFmtId="192" fontId="27" fillId="4" borderId="162" xfId="9" applyNumberFormat="1" applyFont="1" applyFill="1" applyBorder="1" applyAlignment="1">
      <alignment horizontal="center" vertical="center" shrinkToFit="1"/>
    </xf>
    <xf numFmtId="192" fontId="27" fillId="4" borderId="163" xfId="9" applyNumberFormat="1" applyFont="1" applyFill="1" applyBorder="1" applyAlignment="1">
      <alignment horizontal="center" vertical="center" shrinkToFit="1"/>
    </xf>
    <xf numFmtId="0" fontId="28" fillId="6" borderId="54" xfId="9" applyFont="1" applyFill="1" applyBorder="1" applyAlignment="1">
      <alignment horizontal="distributed" vertical="center" wrapText="1" indent="1"/>
    </xf>
    <xf numFmtId="0" fontId="0" fillId="6" borderId="68" xfId="0" applyFill="1" applyBorder="1" applyAlignment="1">
      <alignment horizontal="distributed" vertical="center" indent="1"/>
    </xf>
    <xf numFmtId="0" fontId="27" fillId="0" borderId="54" xfId="9" applyFont="1" applyBorder="1" applyAlignment="1" applyProtection="1">
      <alignment horizontal="left" vertical="center" wrapText="1"/>
      <protection locked="0"/>
    </xf>
    <xf numFmtId="0" fontId="27" fillId="0" borderId="52" xfId="9" applyFont="1" applyBorder="1" applyAlignment="1" applyProtection="1">
      <alignment horizontal="left" vertical="center" wrapText="1"/>
      <protection locked="0"/>
    </xf>
    <xf numFmtId="0" fontId="27" fillId="0" borderId="50" xfId="9" applyFont="1" applyBorder="1" applyAlignment="1" applyProtection="1">
      <alignment horizontal="left" vertical="center" wrapText="1"/>
      <protection locked="0"/>
    </xf>
    <xf numFmtId="0" fontId="28" fillId="6" borderId="142" xfId="9" applyFont="1" applyFill="1" applyBorder="1" applyAlignment="1">
      <alignment horizontal="distributed" vertical="center" wrapText="1" indent="1"/>
    </xf>
    <xf numFmtId="0" fontId="0" fillId="6" borderId="143" xfId="0" applyFill="1" applyBorder="1" applyAlignment="1">
      <alignment horizontal="distributed" vertical="center" indent="1"/>
    </xf>
    <xf numFmtId="0" fontId="27" fillId="0" borderId="142" xfId="9" applyFont="1" applyBorder="1" applyAlignment="1" applyProtection="1">
      <alignment horizontal="left" vertical="center" wrapText="1"/>
      <protection locked="0"/>
    </xf>
    <xf numFmtId="0" fontId="27" fillId="0" borderId="115" xfId="9" applyFont="1" applyBorder="1" applyAlignment="1" applyProtection="1">
      <alignment horizontal="left" vertical="center" wrapText="1"/>
      <protection locked="0"/>
    </xf>
    <xf numFmtId="0" fontId="27" fillId="0" borderId="141" xfId="9" applyFont="1" applyBorder="1" applyAlignment="1" applyProtection="1">
      <alignment horizontal="left" vertical="center" wrapText="1"/>
      <protection locked="0"/>
    </xf>
    <xf numFmtId="0" fontId="10" fillId="6" borderId="54" xfId="9" applyFill="1" applyBorder="1" applyAlignment="1">
      <alignment horizontal="distributed" vertical="center" indent="1"/>
    </xf>
    <xf numFmtId="0" fontId="10" fillId="6" borderId="68" xfId="9" applyFill="1" applyBorder="1" applyAlignment="1">
      <alignment horizontal="distributed" vertical="center" indent="1"/>
    </xf>
    <xf numFmtId="0" fontId="27" fillId="0" borderId="54" xfId="9" applyFont="1" applyBorder="1" applyAlignment="1" applyProtection="1">
      <alignment horizontal="center" vertical="center" shrinkToFit="1"/>
      <protection locked="0"/>
    </xf>
    <xf numFmtId="0" fontId="27" fillId="0" borderId="52" xfId="9" applyFont="1" applyBorder="1" applyAlignment="1" applyProtection="1">
      <alignment horizontal="center" vertical="center" shrinkToFit="1"/>
      <protection locked="0"/>
    </xf>
    <xf numFmtId="0" fontId="27" fillId="0" borderId="68" xfId="9" applyFont="1" applyBorder="1" applyAlignment="1" applyProtection="1">
      <alignment horizontal="center" vertical="center" shrinkToFit="1"/>
      <protection locked="0"/>
    </xf>
    <xf numFmtId="0" fontId="10" fillId="6" borderId="54" xfId="9" applyFill="1" applyBorder="1" applyAlignment="1">
      <alignment horizontal="distributed" vertical="center" shrinkToFit="1"/>
    </xf>
    <xf numFmtId="0" fontId="0" fillId="6" borderId="52" xfId="0" applyFill="1" applyBorder="1" applyAlignment="1">
      <alignment horizontal="distributed" vertical="center" shrinkToFit="1"/>
    </xf>
    <xf numFmtId="0" fontId="0" fillId="6" borderId="68" xfId="0" applyFill="1" applyBorder="1" applyAlignment="1">
      <alignment horizontal="distributed" vertical="center" shrinkToFit="1"/>
    </xf>
    <xf numFmtId="0" fontId="27" fillId="0" borderId="50" xfId="9" applyFont="1" applyBorder="1" applyAlignment="1" applyProtection="1">
      <alignment horizontal="center" vertical="center" shrinkToFit="1"/>
      <protection locked="0"/>
    </xf>
    <xf numFmtId="0" fontId="27" fillId="0" borderId="54" xfId="9" applyFont="1" applyBorder="1" applyAlignment="1" applyProtection="1">
      <alignment horizontal="left" vertical="center" shrinkToFit="1"/>
      <protection locked="0"/>
    </xf>
    <xf numFmtId="0" fontId="27" fillId="0" borderId="52" xfId="9" applyFont="1" applyBorder="1" applyAlignment="1" applyProtection="1">
      <alignment horizontal="left" vertical="center" shrinkToFit="1"/>
      <protection locked="0"/>
    </xf>
    <xf numFmtId="0" fontId="27" fillId="0" borderId="50" xfId="9" applyFont="1" applyBorder="1" applyAlignment="1" applyProtection="1">
      <alignment horizontal="left" vertical="center" shrinkToFit="1"/>
      <protection locked="0"/>
    </xf>
    <xf numFmtId="0" fontId="17" fillId="6" borderId="68" xfId="0" applyFont="1" applyFill="1" applyBorder="1" applyAlignment="1">
      <alignment horizontal="distributed" vertical="center" indent="1"/>
    </xf>
    <xf numFmtId="0" fontId="10" fillId="0" borderId="32" xfId="9" applyBorder="1" applyAlignment="1">
      <alignment horizontal="center" vertical="center"/>
    </xf>
    <xf numFmtId="0" fontId="10" fillId="0" borderId="34" xfId="9" applyBorder="1" applyAlignment="1">
      <alignment horizontal="center" vertical="center"/>
    </xf>
    <xf numFmtId="0" fontId="10" fillId="0" borderId="35" xfId="9" applyBorder="1" applyAlignment="1">
      <alignment horizontal="center" vertical="center"/>
    </xf>
    <xf numFmtId="0" fontId="10" fillId="6" borderId="88" xfId="9" applyFill="1" applyBorder="1" applyAlignment="1">
      <alignment horizontal="distributed" vertical="center" indent="1"/>
    </xf>
    <xf numFmtId="0" fontId="10" fillId="6" borderId="144" xfId="9" applyFill="1" applyBorder="1" applyAlignment="1">
      <alignment horizontal="distributed" vertical="center" indent="1"/>
    </xf>
    <xf numFmtId="196" fontId="27" fillId="0" borderId="88" xfId="9" applyNumberFormat="1" applyFont="1" applyBorder="1" applyAlignment="1" applyProtection="1">
      <alignment horizontal="left" vertical="center" shrinkToFit="1"/>
      <protection locked="0"/>
    </xf>
    <xf numFmtId="196" fontId="27" fillId="0" borderId="89" xfId="9" applyNumberFormat="1" applyFont="1" applyBorder="1" applyAlignment="1" applyProtection="1">
      <alignment horizontal="left" vertical="center" shrinkToFit="1"/>
      <protection locked="0"/>
    </xf>
    <xf numFmtId="196" fontId="27" fillId="0" borderId="90" xfId="9" applyNumberFormat="1" applyFont="1" applyBorder="1" applyAlignment="1" applyProtection="1">
      <alignment horizontal="left" vertical="center" shrinkToFit="1"/>
      <protection locked="0"/>
    </xf>
    <xf numFmtId="0" fontId="10" fillId="6" borderId="78" xfId="9" applyFill="1" applyBorder="1" applyAlignment="1">
      <alignment horizontal="center" vertical="center"/>
    </xf>
    <xf numFmtId="0" fontId="10" fillId="6" borderId="79" xfId="9" applyFill="1" applyBorder="1" applyAlignment="1">
      <alignment horizontal="center" vertical="center"/>
    </xf>
    <xf numFmtId="0" fontId="27" fillId="0" borderId="68" xfId="9" applyFont="1" applyBorder="1" applyAlignment="1" applyProtection="1">
      <alignment horizontal="left" vertical="center" shrinkToFit="1"/>
      <protection locked="0"/>
    </xf>
    <xf numFmtId="0" fontId="27" fillId="5" borderId="54" xfId="9" applyFont="1" applyFill="1" applyBorder="1" applyAlignment="1" applyProtection="1">
      <alignment horizontal="center" vertical="center" shrinkToFit="1"/>
      <protection locked="0"/>
    </xf>
    <xf numFmtId="0" fontId="27" fillId="5" borderId="52" xfId="9" applyFont="1" applyFill="1" applyBorder="1" applyAlignment="1" applyProtection="1">
      <alignment horizontal="center" vertical="center" shrinkToFit="1"/>
      <protection locked="0"/>
    </xf>
    <xf numFmtId="0" fontId="27" fillId="5" borderId="68" xfId="9" applyFont="1" applyFill="1" applyBorder="1" applyAlignment="1" applyProtection="1">
      <alignment horizontal="center" vertical="center" shrinkToFit="1"/>
      <protection locked="0"/>
    </xf>
    <xf numFmtId="0" fontId="10" fillId="6" borderId="54" xfId="9" applyFill="1" applyBorder="1" applyAlignment="1">
      <alignment horizontal="center" vertical="center" shrinkToFit="1"/>
    </xf>
    <xf numFmtId="0" fontId="0" fillId="6" borderId="52" xfId="0" applyFill="1" applyBorder="1" applyAlignment="1">
      <alignment horizontal="center" vertical="center" shrinkToFit="1"/>
    </xf>
    <xf numFmtId="0" fontId="0" fillId="6" borderId="68" xfId="0" applyFill="1" applyBorder="1" applyAlignment="1">
      <alignment horizontal="center" vertical="center" shrinkToFit="1"/>
    </xf>
    <xf numFmtId="0" fontId="27" fillId="5" borderId="50" xfId="9" applyFont="1" applyFill="1" applyBorder="1" applyAlignment="1" applyProtection="1">
      <alignment horizontal="center" vertical="center" shrinkToFit="1"/>
      <protection locked="0"/>
    </xf>
    <xf numFmtId="0" fontId="27" fillId="0" borderId="54" xfId="9" applyFont="1" applyBorder="1" applyAlignment="1" applyProtection="1">
      <alignment horizontal="left" vertical="center"/>
      <protection locked="0"/>
    </xf>
    <xf numFmtId="0" fontId="27" fillId="0" borderId="52" xfId="9" applyFont="1" applyBorder="1" applyAlignment="1" applyProtection="1">
      <alignment horizontal="left" vertical="center"/>
      <protection locked="0"/>
    </xf>
    <xf numFmtId="0" fontId="27" fillId="0" borderId="50" xfId="9" applyFont="1" applyBorder="1" applyAlignment="1" applyProtection="1">
      <alignment horizontal="left" vertical="center"/>
      <protection locked="0"/>
    </xf>
    <xf numFmtId="0" fontId="10" fillId="0" borderId="0" xfId="9" applyAlignment="1">
      <alignment horizontal="left" vertical="top"/>
    </xf>
    <xf numFmtId="0" fontId="28" fillId="4" borderId="110" xfId="9" applyFont="1" applyFill="1" applyBorder="1" applyAlignment="1">
      <alignment horizontal="center" vertical="center"/>
    </xf>
    <xf numFmtId="0" fontId="28" fillId="4" borderId="146" xfId="9" applyFont="1" applyFill="1" applyBorder="1" applyAlignment="1">
      <alignment horizontal="center" vertical="center"/>
    </xf>
    <xf numFmtId="0" fontId="28" fillId="4" borderId="145" xfId="9" applyFont="1" applyFill="1" applyBorder="1" applyAlignment="1">
      <alignment horizontal="left" vertical="center" shrinkToFit="1"/>
    </xf>
    <xf numFmtId="0" fontId="28" fillId="4" borderId="125" xfId="9" applyFont="1" applyFill="1" applyBorder="1" applyAlignment="1">
      <alignment horizontal="left" vertical="center" shrinkToFit="1"/>
    </xf>
    <xf numFmtId="0" fontId="28" fillId="4" borderId="126" xfId="9" applyFont="1" applyFill="1" applyBorder="1" applyAlignment="1">
      <alignment horizontal="left" vertical="center" shrinkToFit="1"/>
    </xf>
    <xf numFmtId="0" fontId="15" fillId="0" borderId="0" xfId="0" applyFont="1" applyAlignment="1">
      <alignment horizontal="center" vertical="center" wrapText="1"/>
    </xf>
    <xf numFmtId="0" fontId="39" fillId="0" borderId="0" xfId="0" applyFont="1" applyAlignment="1">
      <alignment horizontal="center" vertical="center"/>
    </xf>
    <xf numFmtId="0" fontId="43" fillId="0" borderId="0" xfId="0" applyFont="1" applyAlignment="1">
      <alignment horizontal="center" vertical="center"/>
    </xf>
    <xf numFmtId="0" fontId="15" fillId="0" borderId="0" xfId="0" applyFont="1" applyAlignment="1">
      <alignment horizontal="center" vertical="center"/>
    </xf>
    <xf numFmtId="38" fontId="15" fillId="0" borderId="0" xfId="4" applyFont="1" applyAlignment="1">
      <alignment horizontal="center" vertical="center"/>
    </xf>
    <xf numFmtId="195" fontId="15" fillId="0" borderId="0" xfId="0" applyNumberFormat="1" applyFont="1" applyAlignment="1">
      <alignment horizontal="center" vertical="center" shrinkToFit="1"/>
    </xf>
    <xf numFmtId="0" fontId="15" fillId="0" borderId="0" xfId="0" applyFont="1" applyAlignment="1">
      <alignment horizontal="left" vertical="center"/>
    </xf>
    <xf numFmtId="0" fontId="15" fillId="0" borderId="0" xfId="0" applyFont="1" applyAlignment="1">
      <alignment horizontal="left" vertical="center" shrinkToFit="1"/>
    </xf>
    <xf numFmtId="0" fontId="48" fillId="0" borderId="0" xfId="8" applyFont="1" applyAlignment="1">
      <alignment horizontal="left" vertical="top" wrapText="1" shrinkToFit="1"/>
    </xf>
    <xf numFmtId="0" fontId="15" fillId="0" borderId="10" xfId="0" applyFont="1" applyBorder="1" applyAlignment="1">
      <alignment horizontal="left" vertical="center" shrinkToFit="1"/>
    </xf>
    <xf numFmtId="0" fontId="15" fillId="0" borderId="10" xfId="0" applyFont="1" applyBorder="1" applyAlignment="1">
      <alignment horizontal="left" vertical="center"/>
    </xf>
    <xf numFmtId="38" fontId="15" fillId="0" borderId="10" xfId="4" applyFont="1" applyBorder="1" applyAlignment="1">
      <alignment horizontal="left" vertical="center"/>
    </xf>
    <xf numFmtId="0" fontId="70" fillId="0" borderId="0" xfId="0" applyFont="1" applyAlignment="1">
      <alignment horizontal="left" vertical="center" wrapText="1"/>
    </xf>
    <xf numFmtId="0" fontId="63" fillId="0" borderId="0" xfId="0" applyFont="1" applyAlignment="1">
      <alignment horizontal="left" vertical="top" wrapText="1"/>
    </xf>
    <xf numFmtId="0" fontId="73" fillId="0" borderId="0" xfId="0" applyFont="1" applyAlignment="1">
      <alignment horizontal="distributed" vertical="center"/>
    </xf>
    <xf numFmtId="0" fontId="73" fillId="0" borderId="0" xfId="0" applyFont="1" applyAlignment="1">
      <alignment horizontal="distributed" vertical="center" wrapText="1"/>
    </xf>
    <xf numFmtId="0" fontId="73" fillId="0" borderId="0" xfId="0" applyFont="1" applyAlignment="1">
      <alignment horizontal="center" vertical="center" shrinkToFit="1"/>
    </xf>
    <xf numFmtId="0" fontId="64" fillId="0" borderId="0" xfId="0" applyFont="1" applyAlignment="1">
      <alignment horizontal="right" vertical="center"/>
    </xf>
    <xf numFmtId="195" fontId="64" fillId="0" borderId="0" xfId="0" applyNumberFormat="1" applyFont="1" applyAlignment="1">
      <alignment horizontal="right" vertical="center"/>
    </xf>
    <xf numFmtId="0" fontId="64" fillId="0" borderId="0" xfId="0" applyFont="1" applyAlignment="1">
      <alignment horizontal="left" vertical="center"/>
    </xf>
    <xf numFmtId="0" fontId="64" fillId="0" borderId="0" xfId="0" applyFont="1" applyAlignment="1">
      <alignment horizontal="left" vertical="center" wrapText="1"/>
    </xf>
    <xf numFmtId="0" fontId="65" fillId="0" borderId="0" xfId="0" applyFont="1" applyAlignment="1">
      <alignment horizontal="center" vertical="center" wrapText="1"/>
    </xf>
    <xf numFmtId="197" fontId="73" fillId="0" borderId="0" xfId="0" applyNumberFormat="1" applyFont="1" applyAlignment="1">
      <alignment horizontal="left" vertical="center"/>
    </xf>
    <xf numFmtId="0" fontId="65" fillId="10" borderId="54" xfId="0" applyFont="1" applyFill="1" applyBorder="1">
      <alignment vertical="center"/>
    </xf>
    <xf numFmtId="0" fontId="65" fillId="10" borderId="68" xfId="0" applyFont="1" applyFill="1" applyBorder="1">
      <alignment vertical="center"/>
    </xf>
    <xf numFmtId="0" fontId="65" fillId="0" borderId="54" xfId="0" applyFont="1" applyBorder="1" applyAlignment="1">
      <alignment horizontal="left" vertical="center"/>
    </xf>
    <xf numFmtId="0" fontId="65" fillId="0" borderId="52" xfId="0" applyFont="1" applyBorder="1" applyAlignment="1">
      <alignment horizontal="left" vertical="center"/>
    </xf>
    <xf numFmtId="0" fontId="65" fillId="0" borderId="68" xfId="0" applyFont="1" applyBorder="1" applyAlignment="1">
      <alignment horizontal="left" vertical="center"/>
    </xf>
    <xf numFmtId="0" fontId="65" fillId="10" borderId="54" xfId="0" applyFont="1" applyFill="1" applyBorder="1" applyAlignment="1">
      <alignment horizontal="left" vertical="center"/>
    </xf>
    <xf numFmtId="0" fontId="65" fillId="10" borderId="68" xfId="0" applyFont="1" applyFill="1" applyBorder="1" applyAlignment="1">
      <alignment horizontal="left" vertical="center"/>
    </xf>
    <xf numFmtId="179" fontId="74" fillId="0" borderId="54" xfId="0" applyNumberFormat="1" applyFont="1" applyBorder="1" applyAlignment="1">
      <alignment horizontal="left" vertical="center"/>
    </xf>
    <xf numFmtId="179" fontId="74" fillId="0" borderId="68" xfId="0" applyNumberFormat="1" applyFont="1" applyBorder="1" applyAlignment="1">
      <alignment horizontal="left" vertical="center"/>
    </xf>
    <xf numFmtId="0" fontId="65" fillId="0" borderId="54" xfId="0" applyFont="1" applyBorder="1" applyAlignment="1">
      <alignment horizontal="left" vertical="center" wrapText="1"/>
    </xf>
    <xf numFmtId="0" fontId="65" fillId="0" borderId="52" xfId="0" applyFont="1" applyBorder="1" applyAlignment="1">
      <alignment horizontal="left" vertical="center" wrapText="1"/>
    </xf>
    <xf numFmtId="0" fontId="65" fillId="0" borderId="68" xfId="0" applyFont="1" applyBorder="1" applyAlignment="1">
      <alignment horizontal="left" vertical="center" wrapText="1"/>
    </xf>
    <xf numFmtId="0" fontId="65" fillId="10" borderId="52" xfId="0" applyFont="1" applyFill="1" applyBorder="1">
      <alignment vertical="center"/>
    </xf>
    <xf numFmtId="198" fontId="74" fillId="0" borderId="54" xfId="0" applyNumberFormat="1" applyFont="1" applyBorder="1" applyAlignment="1">
      <alignment horizontal="left" vertical="center"/>
    </xf>
    <xf numFmtId="198" fontId="74" fillId="0" borderId="52" xfId="0" applyNumberFormat="1" applyFont="1" applyBorder="1" applyAlignment="1">
      <alignment horizontal="left" vertical="center"/>
    </xf>
    <xf numFmtId="198" fontId="74" fillId="0" borderId="68" xfId="0" applyNumberFormat="1" applyFont="1" applyBorder="1" applyAlignment="1">
      <alignment horizontal="left" vertical="center"/>
    </xf>
    <xf numFmtId="0" fontId="65" fillId="10" borderId="54" xfId="0" applyFont="1" applyFill="1" applyBorder="1" applyAlignment="1">
      <alignment horizontal="left" vertical="center" wrapText="1"/>
    </xf>
  </cellXfs>
  <cellStyles count="21">
    <cellStyle name="パーセント" xfId="1" builtinId="5"/>
    <cellStyle name="パーセント 2" xfId="2" xr:uid="{00000000-0005-0000-0000-000001000000}"/>
    <cellStyle name="パーセント 3" xfId="3" xr:uid="{00000000-0005-0000-0000-000002000000}"/>
    <cellStyle name="桁区切り" xfId="4" builtinId="6"/>
    <cellStyle name="桁区切り 2" xfId="5" xr:uid="{00000000-0005-0000-0000-000004000000}"/>
    <cellStyle name="桁区切り 3" xfId="6" xr:uid="{00000000-0005-0000-0000-000005000000}"/>
    <cellStyle name="標準" xfId="0" builtinId="0"/>
    <cellStyle name="標準 2" xfId="7" xr:uid="{00000000-0005-0000-0000-000007000000}"/>
    <cellStyle name="標準 2 2" xfId="9" xr:uid="{00000000-0005-0000-0000-000008000000}"/>
    <cellStyle name="標準 3" xfId="8" xr:uid="{00000000-0005-0000-0000-000009000000}"/>
    <cellStyle name="標準 3 2" xfId="12" xr:uid="{441EAFD6-8A05-46D6-8470-1A35479A350A}"/>
    <cellStyle name="標準 4" xfId="10" xr:uid="{00000000-0005-0000-0000-00000A000000}"/>
    <cellStyle name="標準 4 2" xfId="16" xr:uid="{1854980F-0C8B-44E3-B400-7B27821A459B}"/>
    <cellStyle name="標準 4 2 2 2" xfId="20" xr:uid="{0452F8E3-6A10-4EA2-9670-1884508C2BC1}"/>
    <cellStyle name="標準 4 2 3 2" xfId="19" xr:uid="{AC7BDA68-A27C-4A09-B696-FA28BBFB313C}"/>
    <cellStyle name="標準 4 2 4" xfId="17" xr:uid="{F650790D-B0F4-48E6-A822-DEB62357E824}"/>
    <cellStyle name="標準 4 3" xfId="13" xr:uid="{91A2AE9D-B02C-43E3-9A98-C08E58525B67}"/>
    <cellStyle name="標準 4 4" xfId="18" xr:uid="{1D4E111A-7873-42FF-AB05-25CC0A2EF2F5}"/>
    <cellStyle name="標準 5" xfId="11" xr:uid="{7F86F258-758E-4942-B837-92AF954ED9A4}"/>
    <cellStyle name="標準 5 2" xfId="14" xr:uid="{CF954610-51FC-484E-A358-AB97DC8AB06E}"/>
    <cellStyle name="標準 6" xfId="15" xr:uid="{9053AA2A-F30F-4445-A627-B1C998E4AF04}"/>
  </cellStyles>
  <dxfs count="21">
    <dxf>
      <fill>
        <patternFill>
          <bgColor theme="0" tint="-0.14996795556505021"/>
        </patternFill>
      </fill>
    </dxf>
    <dxf>
      <font>
        <color theme="0"/>
      </font>
      <fill>
        <patternFill patternType="solid">
          <bgColor theme="0"/>
        </patternFill>
      </fill>
      <border>
        <left/>
        <right/>
        <top/>
        <bottom/>
      </border>
    </dxf>
    <dxf>
      <font>
        <color theme="0"/>
      </font>
      <fill>
        <patternFill patternType="solid">
          <bgColor theme="0"/>
        </patternFill>
      </fill>
      <border>
        <left/>
        <right/>
        <top/>
        <bottom/>
      </border>
    </dxf>
    <dxf>
      <font>
        <color theme="0"/>
      </font>
      <fill>
        <patternFill patternType="solid">
          <bgColor theme="0"/>
        </patternFill>
      </fill>
      <border>
        <left/>
        <right/>
        <top/>
        <bottom/>
      </border>
    </dxf>
    <dxf>
      <font>
        <color theme="0"/>
      </font>
      <fill>
        <patternFill patternType="solid">
          <bgColor theme="0"/>
        </patternFill>
      </fill>
      <border>
        <left/>
        <right/>
        <top/>
        <bottom/>
      </border>
    </dxf>
    <dxf>
      <fill>
        <patternFill>
          <bgColor theme="0" tint="-4.9989318521683403E-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EAEAEA"/>
        </patternFill>
      </fill>
    </dxf>
    <dxf>
      <fill>
        <patternFill>
          <bgColor rgb="FFFFC000"/>
        </patternFill>
      </fill>
    </dxf>
    <dxf>
      <fill>
        <patternFill>
          <bgColor rgb="FFFFC000"/>
        </patternFill>
      </fill>
    </dxf>
    <dxf>
      <fill>
        <patternFill>
          <bgColor rgb="FFEAEAEA"/>
        </patternFill>
      </fill>
    </dxf>
    <dxf>
      <fill>
        <patternFill>
          <bgColor rgb="FFFFC000"/>
        </patternFill>
      </fill>
    </dxf>
    <dxf>
      <fill>
        <patternFill>
          <bgColor rgb="FFEAEAEA"/>
        </patternFill>
      </fill>
    </dxf>
    <dxf>
      <fill>
        <patternFill>
          <bgColor rgb="FFEAEAEA"/>
        </patternFill>
      </fill>
    </dxf>
    <dxf>
      <fill>
        <patternFill>
          <bgColor rgb="FF969696"/>
        </patternFill>
      </fill>
    </dxf>
    <dxf>
      <border>
        <left style="thin">
          <color auto="1"/>
        </left>
        <right style="thin">
          <color auto="1"/>
        </right>
        <top style="thin">
          <color auto="1"/>
        </top>
        <bottom style="thin">
          <color auto="1"/>
        </bottom>
        <vertical style="hair">
          <color auto="1"/>
        </vertical>
        <horizontal style="hair">
          <color auto="1"/>
        </horizontal>
      </border>
    </dxf>
    <dxf>
      <border>
        <left style="thin">
          <color auto="1"/>
        </left>
        <right style="thin">
          <color auto="1"/>
        </right>
        <top style="thin">
          <color auto="1"/>
        </top>
        <bottom style="thin">
          <color auto="1"/>
        </bottom>
        <vertical style="hair">
          <color auto="1"/>
        </vertical>
        <horizontal style="hair">
          <color auto="1"/>
        </horizontal>
      </border>
    </dxf>
  </dxfs>
  <tableStyles count="2" defaultTableStyle="TableStyleMedium2" defaultPivotStyle="PivotStyleLight16">
    <tableStyle name="テーブル スタイル 1" pivot="0" count="1" xr9:uid="{00000000-0011-0000-FFFF-FFFF00000000}">
      <tableStyleElement type="wholeTable" dxfId="20"/>
    </tableStyle>
    <tableStyle name="ピボットテーブル スタイル 1" table="0" count="2" xr9:uid="{00000000-0011-0000-FFFF-FFFF01000000}">
      <tableStyleElement type="wholeTable" dxfId="19"/>
      <tableStyleElement type="headerRow" dxfId="18"/>
    </tableStyle>
  </tableStyles>
  <colors>
    <mruColors>
      <color rgb="FF000066"/>
      <color rgb="FFC0C0C0"/>
      <color rgb="FFEAEAEA"/>
      <color rgb="FFA3271D"/>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19050</xdr:colOff>
      <xdr:row>6</xdr:row>
      <xdr:rowOff>9525</xdr:rowOff>
    </xdr:from>
    <xdr:to>
      <xdr:col>13</xdr:col>
      <xdr:colOff>203073</xdr:colOff>
      <xdr:row>8</xdr:row>
      <xdr:rowOff>277905</xdr:rowOff>
    </xdr:to>
    <xdr:sp macro="" textlink="">
      <xdr:nvSpPr>
        <xdr:cNvPr id="2" name="右中かっこ 1">
          <a:extLst>
            <a:ext uri="{FF2B5EF4-FFF2-40B4-BE49-F238E27FC236}">
              <a16:creationId xmlns:a16="http://schemas.microsoft.com/office/drawing/2014/main" id="{00000000-0008-0000-0700-000002000000}"/>
            </a:ext>
          </a:extLst>
        </xdr:cNvPr>
        <xdr:cNvSpPr/>
      </xdr:nvSpPr>
      <xdr:spPr>
        <a:xfrm>
          <a:off x="10248900" y="1590675"/>
          <a:ext cx="184023" cy="877980"/>
        </a:xfrm>
        <a:prstGeom prst="rightBrace">
          <a:avLst/>
        </a:prstGeom>
        <a:ln>
          <a:solidFill>
            <a:srgbClr val="000066"/>
          </a:solidFill>
        </a:ln>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i-s\Desktop\&#22312;&#23429;&#26989;&#21209;&#12487;&#12540;&#12479;_0318\&#25163;&#24341;&#12365;&#25913;&#35330;\01_&#27096;&#24335;&#12487;&#12540;&#12479;_R3&#25163;&#24341;&#12365;\R3_zisseki_eigaseisaku_1_1.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N011HDPNS001\UserData\iwabuchi\Downloads\R5_03-2_engeki_yobo_kasseika_ippan\R5_03-2_engeki_yobo_kasseika_ippan\1_yobosho-yoshiki-isshiki\03_R5_yobo_kasseika_b_03engeki_kohyo-etc.xlsx" TargetMode="External"/><Relationship Id="rId1" Type="http://schemas.openxmlformats.org/officeDocument/2006/relationships/externalLinkPath" Target="file:///\\N011HDPNS001\UserData\iwabuchi\Downloads\R5_03-2_engeki_yobo_kasseika_ippan\R5_03-2_engeki_yobo_kasseika_ippan\1_yobosho-yoshiki-isshiki\03_R5_yobo_kasseika_b_03engeki_kohyo-et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esktop\&#22312;&#23429;&#26989;&#21209;&#12487;&#12540;&#12479;_0318\&#21215;&#38598;&#26696;&#20869;&#25913;&#35330;&#29992;\&#26144;&#30011;&#35069;&#20316;\01_&#35201;&#26395;&#26360;\&#31532;2&#22238;&#21215;&#38598;\R3_youbou_eigaseisaku_2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kokubu\Desktop\&#27096;&#24335;&#9733;&#12414;&#12384;&#26368;&#32066;&#12376;&#12419;&#12394;&#12356;\&#27096;&#24335;_work\R3_yobo_kasseika_ippan_b1+b3-b5_00base_sohyo-etc&#65288;step+fukusu&#20849;&#36890;&#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m-sakai\AppData\Local\Temp\MicrosoftEdgeDownloads\c2ca5c5f-04f1-446d-929b-39815768faf4\R7_yobo_koen_c_v0906.xlsx" TargetMode="External"/><Relationship Id="rId1" Type="http://schemas.openxmlformats.org/officeDocument/2006/relationships/externalLinkPath" Target="file:///C:\Users\m-sakai\AppData\Local\Temp\MicrosoftEdgeDownloads\c2ca5c5f-04f1-446d-929b-39815768faf4\R7_yobo_koen_c_v090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ri-s\AppData\Local\Temp\R3_11_kikin_ongaku_shinsei_v7+jisseki_v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e.kokubu\Desktop\&#27096;&#24335;&#9733;&#12414;&#12384;&#26368;&#32066;&#12376;&#12419;&#12394;&#12356;\&#27096;&#24335;_work\20201007&#36865;&#20184;&#65288;datas&#38750;&#34920;&#31034;&#65289;\1002&#20462;&#27491;_R3_11_ongaku_yobo_kiki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ri-s\Desktop\&#22312;&#23429;&#26989;&#21209;&#12487;&#12540;&#12479;_0318\&#25163;&#24341;&#12365;&#25913;&#35330;\01_&#27096;&#24335;&#12487;&#12540;&#12479;_R3&#25163;&#24341;&#12365;\R3_shinsei_eigasai_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K:\&#20225;&#30011;&#37096;\&#22522;&#37329;&#12539;&#21161;&#25104;&#20107;&#21209;&#23616;\&#20107;&#21209;&#23616;&#20849;&#36890;\&#12480;&#12454;&#12531;&#12525;&#12540;&#12489;&#29992;&#27096;&#24335;&#26684;&#32013;&#24235;\&#12480;&#12454;&#12531;&#12525;&#12540;&#12489;&#29992;&#27096;&#24335;&#65288;&#33464;&#27963;&#35506;&#65289;\R8\01_1_&#35201;&#26395;&#26360;\01&#22522;&#37329;\R8_11_kikin_kihon_yobo_0930.xlsx" TargetMode="External"/><Relationship Id="rId1" Type="http://schemas.openxmlformats.org/officeDocument/2006/relationships/externalLinkPath" Target="/&#20225;&#30011;&#37096;/&#22522;&#37329;&#12539;&#21161;&#25104;&#20107;&#21209;&#23616;/&#20107;&#21209;&#23616;&#20849;&#36890;/&#12480;&#12454;&#12531;&#12525;&#12540;&#12489;&#29992;&#27096;&#24335;&#26684;&#32013;&#24235;/&#12480;&#12454;&#12531;&#12525;&#12540;&#12489;&#29992;&#27096;&#24335;&#65288;&#33464;&#27963;&#35506;&#65289;/R8/01_1_&#35201;&#26395;&#26360;/01&#22522;&#37329;/R8_11_kikin_kihon_yobo_093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011HDPNS101\UserData\&#22522;&#37329;&#37096;\&#22522;&#37329;&#37096;&#20840;&#20307;&#20849;&#29992;&#12501;&#12457;&#12523;&#12480;\&#21215;&#38598;&#26696;&#20869;\&#21215;&#38598;&#26696;&#20869;&#65288;R4&#65289;\R4&#21215;&#38598;&#26696;&#20869;_&#12381;&#12398;1(&#20316;&#26989;&#29992;)\&#27096;&#24335;&#26696;\&#19968;&#37096;&#20462;&#27491;&#65288;&#946;&#29256;_0805&#65289;R4_13_kikin_dentou_yob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表"/>
      <sheetName val="datas"/>
      <sheetName val="個表"/>
      <sheetName val="収入"/>
      <sheetName val="支出"/>
      <sheetName val="スタッフ費内訳"/>
      <sheetName val="キャスト費内訳"/>
      <sheetName val="上映・配給、頒布計画書"/>
      <sheetName val="変更理由書"/>
      <sheetName val="誓約書"/>
      <sheetName val="支払申請書"/>
    </sheetNames>
    <sheetDataSet>
      <sheetData sheetId="0">
        <row r="16">
          <cell r="C16"/>
        </row>
      </sheetData>
      <sheetData sheetId="1"/>
      <sheetData sheetId="2"/>
      <sheetData sheetId="3"/>
      <sheetData sheetId="4">
        <row r="15">
          <cell r="AK15" t="str">
            <v>バリアフリー字幕制作費</v>
          </cell>
          <cell r="AL15" t="str">
            <v>音声ガイド制作費</v>
          </cell>
        </row>
        <row r="16">
          <cell r="R16" t="str">
            <v>スタッフ人件費</v>
          </cell>
          <cell r="T16" t="str">
            <v>製作発表に係る経費</v>
          </cell>
        </row>
        <row r="17">
          <cell r="R17" t="str">
            <v>キャスト人件費</v>
          </cell>
          <cell r="T17" t="str">
            <v>航空・列車運賃の特別料金</v>
          </cell>
        </row>
      </sheetData>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非表示】チェック表(ｂ)"/>
      <sheetName val="総表"/>
      <sheetName val="datas"/>
      <sheetName val="団体概要"/>
      <sheetName val="活動実績"/>
      <sheetName val="個人略歴1"/>
      <sheetName val="個人略歴2"/>
      <sheetName val="確認書"/>
      <sheetName val="個表"/>
      <sheetName val="支出予算書"/>
      <sheetName val="収支計画書"/>
      <sheetName val="別紙入場料詳細"/>
      <sheetName val="稽古料・出演料内訳書"/>
      <sheetName val="【非表示】経費一覧"/>
      <sheetName val="【非表示】分野・ジャン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C2" t="str">
            <v>稽古料</v>
          </cell>
        </row>
        <row r="185">
          <cell r="C185" t="str">
            <v>大道具費</v>
          </cell>
        </row>
        <row r="186">
          <cell r="C186" t="str">
            <v>小道具費</v>
          </cell>
        </row>
        <row r="187">
          <cell r="C187" t="str">
            <v>人形製作費</v>
          </cell>
        </row>
        <row r="188">
          <cell r="C188" t="str">
            <v>舞台スタッフ費</v>
          </cell>
        </row>
        <row r="189">
          <cell r="C189" t="str">
            <v>衣装費</v>
          </cell>
        </row>
        <row r="190">
          <cell r="C190" t="str">
            <v>衣装スタッフ費</v>
          </cell>
        </row>
        <row r="191">
          <cell r="C191" t="str">
            <v>履物費</v>
          </cell>
        </row>
        <row r="192">
          <cell r="C192" t="str">
            <v>かつら（床山）費</v>
          </cell>
        </row>
        <row r="193">
          <cell r="C193" t="str">
            <v>メイク費</v>
          </cell>
        </row>
        <row r="194">
          <cell r="C194" t="str">
            <v>照明費</v>
          </cell>
        </row>
        <row r="195">
          <cell r="C195" t="str">
            <v>照明スタッフ費</v>
          </cell>
        </row>
        <row r="196">
          <cell r="C196" t="str">
            <v>音響費</v>
          </cell>
        </row>
        <row r="197">
          <cell r="C197" t="str">
            <v>音響スタッフ費</v>
          </cell>
        </row>
        <row r="198">
          <cell r="C198" t="str">
            <v>映像費</v>
          </cell>
        </row>
        <row r="199">
          <cell r="C199" t="str">
            <v>映像スタッフ費</v>
          </cell>
        </row>
        <row r="200">
          <cell r="C200" t="str">
            <v>配信用録音録画・編集費</v>
          </cell>
        </row>
        <row r="201">
          <cell r="C201" t="str">
            <v>特殊効果費</v>
          </cell>
        </row>
        <row r="202">
          <cell r="C202" t="str">
            <v>機材借料</v>
          </cell>
        </row>
        <row r="203">
          <cell r="C203" t="str">
            <v>字幕費</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非表示》チェック表(劇映画)"/>
      <sheetName val="《非表示》チェック表(記録映画)"/>
      <sheetName val="《非表示》チェック表(アニメ映画)"/>
      <sheetName val="総表"/>
      <sheetName val="datas"/>
      <sheetName val="総表（押印用）"/>
      <sheetName val="個表"/>
      <sheetName val="収入"/>
      <sheetName val="支出"/>
      <sheetName val="スタッフ費内訳"/>
      <sheetName val="キャスト費内訳"/>
      <sheetName val="団体概要"/>
      <sheetName val="【参考】記載可能経費一覧"/>
    </sheetNames>
    <sheetDataSet>
      <sheetData sheetId="0"/>
      <sheetData sheetId="1"/>
      <sheetData sheetId="2"/>
      <sheetData sheetId="3"/>
      <sheetData sheetId="4"/>
      <sheetData sheetId="5"/>
      <sheetData sheetId="6"/>
      <sheetData sheetId="7"/>
      <sheetData sheetId="8">
        <row r="15">
          <cell r="AK15" t="str">
            <v>バリアフリー字幕制作費</v>
          </cell>
          <cell r="AL15" t="str">
            <v>音声ガイド制作費</v>
          </cell>
        </row>
        <row r="16">
          <cell r="R16" t="str">
            <v>スタッフ人件費</v>
          </cell>
          <cell r="T16" t="str">
            <v>製作発表に係る経費</v>
          </cell>
        </row>
        <row r="17">
          <cell r="R17" t="str">
            <v>キャスト人件費</v>
          </cell>
          <cell r="T17" t="str">
            <v>航空・列車運賃の特別料金</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表1"/>
      <sheetName val="総表2"/>
      <sheetName val="datas"/>
      <sheetName val="個表"/>
      <sheetName val="支出予算書"/>
      <sheetName val="【非表示】経費一覧"/>
      <sheetName val="収支計画書"/>
      <sheetName val="別紙入場料詳細"/>
      <sheetName val="団体概要"/>
      <sheetName val="団体概要別紙"/>
      <sheetName val="個人略歴1"/>
      <sheetName val="個人略歴2"/>
      <sheetName val="【非表示】分野・ジャンル"/>
    </sheetNames>
    <sheetDataSet>
      <sheetData sheetId="0" refreshError="1"/>
      <sheetData sheetId="1" refreshError="1"/>
      <sheetData sheetId="2" refreshError="1"/>
      <sheetData sheetId="3" refreshError="1"/>
      <sheetData sheetId="4" refreshError="1"/>
      <sheetData sheetId="5">
        <row r="2">
          <cell r="C2" t="str">
            <v>稽古料</v>
          </cell>
        </row>
        <row r="3">
          <cell r="C3" t="str">
            <v>稽古場借料</v>
          </cell>
        </row>
      </sheetData>
      <sheetData sheetId="6" refreshError="1"/>
      <sheetData sheetId="7" refreshError="1"/>
      <sheetData sheetId="8" refreshError="1"/>
      <sheetData sheetId="9" refreshError="1"/>
      <sheetData sheetId="10" refreshError="1"/>
      <sheetData sheetId="11" refreshError="1"/>
      <sheetData sheetId="12">
        <row r="1">
          <cell r="A1" t="str">
            <v>音楽</v>
          </cell>
          <cell r="B1" t="str">
            <v>舞踊</v>
          </cell>
          <cell r="C1" t="str">
            <v>演劇</v>
          </cell>
          <cell r="D1" t="str">
            <v>伝統芸能</v>
          </cell>
          <cell r="E1" t="str">
            <v>大衆芸能</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非表示】要件チェック"/>
      <sheetName val="datas"/>
      <sheetName val="総表"/>
      <sheetName val="個表"/>
      <sheetName val="(別紙)個表"/>
      <sheetName val="支出予算書"/>
      <sheetName val="(別紙)稽古料・出演料内訳表"/>
      <sheetName val="(別紙)舞台費内訳書"/>
      <sheetName val="収支計画書"/>
      <sheetName val="(別紙)入場料詳細"/>
      <sheetName val="【非表示】経費一覧"/>
      <sheetName val="【非表示】分野・ジャンル"/>
    </sheetNames>
    <sheetDataSet>
      <sheetData sheetId="0"/>
      <sheetData sheetId="1"/>
      <sheetData sheetId="2"/>
      <sheetData sheetId="3"/>
      <sheetData sheetId="4"/>
      <sheetData sheetId="5"/>
      <sheetData sheetId="6"/>
      <sheetData sheetId="7"/>
      <sheetData sheetId="8"/>
      <sheetData sheetId="9"/>
      <sheetData sheetId="10">
        <row r="2">
          <cell r="C2" t="str">
            <v>稽古料</v>
          </cell>
        </row>
        <row r="5">
          <cell r="C5" t="str">
            <v>コレペティ料</v>
          </cell>
        </row>
        <row r="6">
          <cell r="C6" t="str">
            <v>合唱指揮料</v>
          </cell>
        </row>
        <row r="7">
          <cell r="C7" t="str">
            <v>稽古ピアニスト料</v>
          </cell>
        </row>
        <row r="8">
          <cell r="C8" t="str">
            <v>楽譜借料</v>
          </cell>
        </row>
        <row r="9">
          <cell r="C9" t="str">
            <v>楽譜製作料</v>
          </cell>
        </row>
        <row r="10">
          <cell r="C10" t="str">
            <v>作詞料</v>
          </cell>
        </row>
        <row r="11">
          <cell r="C11" t="str">
            <v>作曲料</v>
          </cell>
        </row>
        <row r="12">
          <cell r="C12" t="str">
            <v>編曲料</v>
          </cell>
        </row>
        <row r="13">
          <cell r="C13" t="str">
            <v>作調料</v>
          </cell>
        </row>
        <row r="14">
          <cell r="C14" t="str">
            <v>音楽制作料</v>
          </cell>
        </row>
        <row r="15">
          <cell r="C15" t="str">
            <v>調律料</v>
          </cell>
        </row>
        <row r="16">
          <cell r="C16" t="str">
            <v>脚本料・台本料</v>
          </cell>
        </row>
        <row r="17">
          <cell r="C17" t="str">
            <v>脚色料・補綴料</v>
          </cell>
        </row>
        <row r="18">
          <cell r="C18" t="str">
            <v>ドラマトゥルク料</v>
          </cell>
        </row>
        <row r="19">
          <cell r="C19" t="str">
            <v>演出料</v>
          </cell>
        </row>
        <row r="20">
          <cell r="C20" t="str">
            <v>演出助手料</v>
          </cell>
        </row>
        <row r="21">
          <cell r="C21" t="str">
            <v>構成料</v>
          </cell>
        </row>
        <row r="22">
          <cell r="C22" t="str">
            <v>振付料</v>
          </cell>
        </row>
        <row r="23">
          <cell r="C23" t="str">
            <v>振付助手料</v>
          </cell>
        </row>
        <row r="24">
          <cell r="C24" t="str">
            <v>台本印刷料</v>
          </cell>
        </row>
        <row r="25">
          <cell r="C25" t="str">
            <v>翻訳料</v>
          </cell>
        </row>
        <row r="26">
          <cell r="C26" t="str">
            <v>通訳料</v>
          </cell>
        </row>
        <row r="27">
          <cell r="C27" t="str">
            <v>手話通訳料</v>
          </cell>
        </row>
        <row r="28">
          <cell r="C28" t="str">
            <v>舞台監督料</v>
          </cell>
        </row>
        <row r="29">
          <cell r="C29" t="str">
            <v>舞台監督助手料</v>
          </cell>
        </row>
        <row r="30">
          <cell r="C30" t="str">
            <v>舞台美術デザイン料</v>
          </cell>
        </row>
        <row r="31">
          <cell r="C31" t="str">
            <v>人形美術デザイン料</v>
          </cell>
        </row>
        <row r="32">
          <cell r="C32" t="str">
            <v>照明プラン料</v>
          </cell>
        </row>
        <row r="33">
          <cell r="C33" t="str">
            <v>衣装デザイン料</v>
          </cell>
        </row>
        <row r="34">
          <cell r="C34" t="str">
            <v>音楽プラン料</v>
          </cell>
        </row>
        <row r="35">
          <cell r="C35" t="str">
            <v>音響プラン料</v>
          </cell>
        </row>
        <row r="36">
          <cell r="C36" t="str">
            <v>映像プラン料</v>
          </cell>
        </row>
        <row r="37">
          <cell r="C37" t="str">
            <v>特殊効果プラン料</v>
          </cell>
        </row>
        <row r="38">
          <cell r="C38" t="str">
            <v>バレエマスター・バレエミストレス料</v>
          </cell>
        </row>
        <row r="39">
          <cell r="C39" t="str">
            <v>各種指導料</v>
          </cell>
        </row>
        <row r="40">
          <cell r="C40" t="str">
            <v>バリアフリー字幕・音声ガイド作製費</v>
          </cell>
        </row>
        <row r="41">
          <cell r="C41" t="str">
            <v>権利等使用料</v>
          </cell>
        </row>
        <row r="42">
          <cell r="C42" t="str">
            <v>会場使用料</v>
          </cell>
        </row>
        <row r="43">
          <cell r="C43" t="str">
            <v>付帯設備使用料</v>
          </cell>
        </row>
        <row r="68">
          <cell r="C68" t="str">
            <v>配信用録音録画・編集費</v>
          </cell>
        </row>
        <row r="69">
          <cell r="C69" t="str">
            <v>配信用機材借料</v>
          </cell>
        </row>
        <row r="70">
          <cell r="C70" t="str">
            <v>配信サイト作成・利用料</v>
          </cell>
        </row>
      </sheetData>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表_申請"/>
      <sheetName val="個表_申請"/>
      <sheetName val="収入_申請"/>
      <sheetName val="別紙　入場料詳細_申請"/>
      <sheetName val="支出_申請"/>
      <sheetName val="変更理由書"/>
      <sheetName val="変更理由書記入例"/>
      <sheetName val="総表_実績"/>
      <sheetName val="個表_実績"/>
      <sheetName val="収入_実績"/>
      <sheetName val="別紙　入場料詳細_実績"/>
      <sheetName val="支出_実績"/>
      <sheetName val="当日来場者数内訳"/>
      <sheetName val="変更理由書_実績"/>
      <sheetName val="変更理由書記入例_実績"/>
      <sheetName val="支払申請書_実績"/>
      <sheetName val="《非表示》記載可能経費一覧"/>
      <sheetName val="《非表示》分野・ジャンル"/>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ow r="1">
          <cell r="A1" t="str">
            <v>現代舞台芸術創造普及活動・音楽</v>
          </cell>
          <cell r="B1" t="str">
            <v>現代舞台芸術創造普及活動・舞踊</v>
          </cell>
          <cell r="C1" t="str">
            <v>現代舞台芸術創造普及活動・演劇</v>
          </cell>
          <cell r="D1" t="str">
            <v>伝統芸能の公開活動</v>
          </cell>
          <cell r="E1" t="str">
            <v>多分野共同等芸術創造活動</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表"/>
      <sheetName val="datas"/>
      <sheetName val="総表(押印用)"/>
      <sheetName val="個表"/>
      <sheetName val="収入"/>
      <sheetName val="別紙　入場料詳細"/>
      <sheetName val="支出"/>
      <sheetName val="記載可能経費一覧"/>
      <sheetName val="団体概要"/>
      <sheetName val="団体概要 (別紙)"/>
      <sheetName val="個人略歴1"/>
      <sheetName val="個人略歴2"/>
    </sheetNames>
    <sheetDataSet>
      <sheetData sheetId="0">
        <row r="1">
          <cell r="N1" t="str">
            <v>現代舞台芸術創造普及活動・音楽</v>
          </cell>
          <cell r="O1" t="str">
            <v>現代舞台芸術創造普及活動・舞踊</v>
          </cell>
          <cell r="P1" t="str">
            <v>現代舞台芸術創造普及活動・演劇</v>
          </cell>
          <cell r="Q1" t="str">
            <v>伝統芸能の公開活動</v>
          </cell>
          <cell r="R1" t="str">
            <v>多分野共同等芸術創造活動</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表"/>
      <sheetName val="datas"/>
      <sheetName val="個表"/>
      <sheetName val="収入"/>
      <sheetName val="別紙　入場料詳細"/>
      <sheetName val="支出"/>
      <sheetName val="別紙（上映作品詳細一覧）"/>
      <sheetName val="別紙（共催等）"/>
      <sheetName val="別紙（会場資料）"/>
      <sheetName val="変更理由書"/>
    </sheetNames>
    <sheetDataSet>
      <sheetData sheetId="0"/>
      <sheetData sheetId="1"/>
      <sheetData sheetId="2"/>
      <sheetData sheetId="3"/>
      <sheetData sheetId="4"/>
      <sheetData sheetId="5">
        <row r="14">
          <cell r="R14" t="str">
            <v>感染症予防用品購入費</v>
          </cell>
        </row>
        <row r="15">
          <cell r="R15" t="str">
            <v>消毒関係消耗品購入費</v>
          </cell>
        </row>
        <row r="16">
          <cell r="R16" t="str">
            <v>消毒作業費</v>
          </cell>
        </row>
        <row r="17">
          <cell r="R17" t="str">
            <v>感染症対策機材購入・借用費</v>
          </cell>
        </row>
        <row r="18">
          <cell r="R18" t="str">
            <v>検査費</v>
          </cell>
        </row>
      </sheetData>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s"/>
      <sheetName val="総表"/>
      <sheetName val="団体概要"/>
      <sheetName val="活動実績"/>
      <sheetName val="個人略歴"/>
      <sheetName val="個表"/>
      <sheetName val="個表　別紙（原則不使用）"/>
      <sheetName val="収入"/>
      <sheetName val="別紙　入場料詳細"/>
      <sheetName val="支出"/>
      <sheetName val="自己申告書"/>
      <sheetName val="参考資料(任意)"/>
      <sheetName val="応募要件等確認書"/>
      <sheetName val="《非表示》記載可能経費一覧"/>
      <sheetName val="《非表示》分野・ジャンル"/>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ow r="50">
          <cell r="B50" t="str">
            <v>大道具費</v>
          </cell>
        </row>
        <row r="51">
          <cell r="B51" t="str">
            <v>小道具費</v>
          </cell>
        </row>
        <row r="52">
          <cell r="B52" t="str">
            <v>人形製作費</v>
          </cell>
        </row>
        <row r="53">
          <cell r="B53" t="str">
            <v>舞台スタッフ費</v>
          </cell>
        </row>
        <row r="54">
          <cell r="B54" t="str">
            <v>衣装費・装束料</v>
          </cell>
        </row>
        <row r="55">
          <cell r="B55" t="str">
            <v>衣装スタッフ費</v>
          </cell>
        </row>
        <row r="56">
          <cell r="B56" t="str">
            <v>履物費</v>
          </cell>
        </row>
        <row r="57">
          <cell r="B57" t="str">
            <v>かつら（床山）費</v>
          </cell>
        </row>
        <row r="58">
          <cell r="B58" t="str">
            <v>メイク・ヘアメイク費</v>
          </cell>
        </row>
        <row r="59">
          <cell r="B59" t="str">
            <v>照明費</v>
          </cell>
        </row>
        <row r="60">
          <cell r="B60" t="str">
            <v>照明スタッフ費</v>
          </cell>
        </row>
        <row r="61">
          <cell r="B61" t="str">
            <v>音響費</v>
          </cell>
        </row>
        <row r="62">
          <cell r="B62" t="str">
            <v>音響スタッフ費</v>
          </cell>
        </row>
        <row r="63">
          <cell r="B63" t="str">
            <v>映像費</v>
          </cell>
        </row>
        <row r="64">
          <cell r="B64" t="str">
            <v>映像スタッフ費</v>
          </cell>
        </row>
        <row r="65">
          <cell r="B65" t="str">
            <v>特殊効果費</v>
          </cell>
        </row>
        <row r="66">
          <cell r="B66" t="str">
            <v>特殊効果スタッフ費</v>
          </cell>
        </row>
        <row r="67">
          <cell r="B67" t="str">
            <v>機材借料</v>
          </cell>
        </row>
        <row r="68">
          <cell r="B68" t="str">
            <v>字幕費・音声ガイド費</v>
          </cell>
        </row>
      </sheetData>
      <sheetData sheetId="14">
        <row r="1">
          <cell r="A1" t="str">
            <v>現代舞台芸術創造普及活動・音楽</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非表示》チェック表(基金-演劇)"/>
      <sheetName val="総表1(押印用)"/>
      <sheetName val="総表"/>
      <sheetName val="団体概要"/>
      <sheetName val="活動実績"/>
      <sheetName val="個人略歴1"/>
      <sheetName val="個人略歴2"/>
      <sheetName val="個表"/>
      <sheetName val="収入"/>
      <sheetName val="別紙　入場料詳細"/>
      <sheetName val="支出"/>
      <sheetName val="《非表示》記載可能経費一覧"/>
      <sheetName val="《非表示》分野・ジャンル"/>
    </sheetNames>
    <sheetDataSet>
      <sheetData sheetId="0"/>
      <sheetData sheetId="1"/>
      <sheetData sheetId="2"/>
      <sheetData sheetId="3"/>
      <sheetData sheetId="4"/>
      <sheetData sheetId="5"/>
      <sheetData sheetId="6"/>
      <sheetData sheetId="7"/>
      <sheetData sheetId="8"/>
      <sheetData sheetId="9"/>
      <sheetData sheetId="10"/>
      <sheetData sheetId="11">
        <row r="15">
          <cell r="B15" t="str">
            <v>演奏料</v>
          </cell>
        </row>
        <row r="16">
          <cell r="B16" t="str">
            <v>舞踊家・俳優・後見等出演料</v>
          </cell>
        </row>
        <row r="57">
          <cell r="B57" t="str">
            <v>作曲料</v>
          </cell>
        </row>
        <row r="58">
          <cell r="B58" t="str">
            <v>作調（編曲）料</v>
          </cell>
        </row>
        <row r="59">
          <cell r="B59" t="str">
            <v>作詞料</v>
          </cell>
        </row>
        <row r="60">
          <cell r="B60" t="str">
            <v>調律料</v>
          </cell>
        </row>
        <row r="61">
          <cell r="B61" t="str">
            <v>楽器借料</v>
          </cell>
        </row>
        <row r="62">
          <cell r="B62" t="str">
            <v>楽譜借料</v>
          </cell>
        </row>
        <row r="143">
          <cell r="B143" t="str">
            <v>脚本料</v>
          </cell>
        </row>
        <row r="144">
          <cell r="B144" t="str">
            <v>脚色料</v>
          </cell>
        </row>
        <row r="145">
          <cell r="B145" t="str">
            <v>台本印刷料</v>
          </cell>
        </row>
        <row r="146">
          <cell r="B146" t="str">
            <v>演出料</v>
          </cell>
        </row>
        <row r="147">
          <cell r="B147" t="str">
            <v>演出助手料</v>
          </cell>
        </row>
        <row r="148">
          <cell r="B148" t="str">
            <v>監修料</v>
          </cell>
        </row>
        <row r="149">
          <cell r="B149" t="str">
            <v>補綴料</v>
          </cell>
        </row>
        <row r="150">
          <cell r="B150" t="str">
            <v>振付料</v>
          </cell>
        </row>
        <row r="151">
          <cell r="B151" t="str">
            <v>振付助手料</v>
          </cell>
        </row>
        <row r="152">
          <cell r="B152" t="str">
            <v>翻訳料</v>
          </cell>
        </row>
        <row r="153">
          <cell r="B153" t="str">
            <v>字幕原稿翻訳・作成料</v>
          </cell>
        </row>
        <row r="154">
          <cell r="B154" t="str">
            <v>舞台監督料</v>
          </cell>
        </row>
        <row r="155">
          <cell r="B155" t="str">
            <v>舞台監督助手料</v>
          </cell>
        </row>
        <row r="156">
          <cell r="B156" t="str">
            <v>舞台美術デザイン料</v>
          </cell>
        </row>
        <row r="157">
          <cell r="B157" t="str">
            <v>人形美術デザイン料</v>
          </cell>
        </row>
        <row r="158">
          <cell r="B158" t="str">
            <v>照明プラン料</v>
          </cell>
        </row>
        <row r="159">
          <cell r="B159" t="str">
            <v>衣装デザイン料</v>
          </cell>
        </row>
        <row r="160">
          <cell r="B160" t="str">
            <v>音楽プラン料</v>
          </cell>
        </row>
        <row r="161">
          <cell r="B161" t="str">
            <v>音響プラン料</v>
          </cell>
        </row>
        <row r="162">
          <cell r="B162" t="str">
            <v>映像プラン費</v>
          </cell>
        </row>
        <row r="163">
          <cell r="B163" t="str">
            <v>特殊効果プラン料</v>
          </cell>
        </row>
        <row r="164">
          <cell r="B164" t="str">
            <v>言語指導料</v>
          </cell>
        </row>
        <row r="165">
          <cell r="B165" t="str">
            <v>方言指導料</v>
          </cell>
        </row>
        <row r="166">
          <cell r="B166" t="str">
            <v>剣術指導料</v>
          </cell>
        </row>
        <row r="167">
          <cell r="B167" t="str">
            <v>所作指導料</v>
          </cell>
        </row>
        <row r="168">
          <cell r="B168" t="str">
            <v>著作権使用料</v>
          </cell>
        </row>
        <row r="169">
          <cell r="B169" t="str">
            <v>企画制作料</v>
          </cell>
        </row>
      </sheetData>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0000"/>
    <pageSetUpPr fitToPage="1"/>
  </sheetPr>
  <dimension ref="A1:Y64"/>
  <sheetViews>
    <sheetView tabSelected="1" zoomScale="70" zoomScaleNormal="70" zoomScaleSheetLayoutView="70" workbookViewId="0">
      <selection sqref="A1:C1"/>
    </sheetView>
  </sheetViews>
  <sheetFormatPr defaultColWidth="9" defaultRowHeight="18"/>
  <cols>
    <col min="1" max="1" width="5.83203125" customWidth="1"/>
    <col min="2" max="2" width="19.58203125" customWidth="1"/>
    <col min="3" max="3" width="25.5" customWidth="1"/>
    <col min="4" max="4" width="5.25" customWidth="1"/>
    <col min="5" max="5" width="19.83203125" customWidth="1"/>
    <col min="6" max="6" width="10" customWidth="1"/>
    <col min="7" max="7" width="14.33203125" customWidth="1"/>
    <col min="8" max="8" width="10.25" customWidth="1"/>
    <col min="9" max="9" width="10.58203125" customWidth="1"/>
    <col min="10" max="10" width="8.75" customWidth="1"/>
    <col min="11" max="11" width="3.75" customWidth="1"/>
    <col min="12" max="12" width="80.83203125" customWidth="1"/>
    <col min="13" max="19" width="9" hidden="1" customWidth="1"/>
  </cols>
  <sheetData>
    <row r="1" spans="1:19" ht="39" customHeight="1">
      <c r="A1" s="618" t="s">
        <v>253</v>
      </c>
      <c r="B1" s="618"/>
      <c r="C1" s="618"/>
      <c r="L1" s="350"/>
    </row>
    <row r="2" spans="1:19" ht="60" customHeight="1" thickBot="1">
      <c r="A2" s="626" t="s">
        <v>254</v>
      </c>
      <c r="B2" s="627"/>
      <c r="C2" s="627"/>
      <c r="D2" s="627"/>
      <c r="E2" s="627"/>
      <c r="F2" s="627"/>
      <c r="G2" s="627"/>
      <c r="H2" s="627"/>
      <c r="I2" s="627"/>
      <c r="J2" s="627"/>
      <c r="K2" s="436"/>
      <c r="L2" s="351"/>
    </row>
    <row r="3" spans="1:19" s="526" customFormat="1" ht="29.5" thickBot="1">
      <c r="A3" s="522" t="s">
        <v>255</v>
      </c>
      <c r="B3" s="523"/>
      <c r="C3" s="524"/>
      <c r="D3" s="524"/>
      <c r="E3" s="524"/>
      <c r="F3" s="524"/>
      <c r="G3" s="524"/>
      <c r="H3" s="524"/>
      <c r="I3" s="524"/>
      <c r="J3" s="525"/>
      <c r="L3" s="474" t="s">
        <v>105</v>
      </c>
    </row>
    <row r="4" spans="1:19" s="526" customFormat="1" ht="46" customHeight="1" thickBot="1">
      <c r="A4" s="680" t="s">
        <v>256</v>
      </c>
      <c r="B4" s="680"/>
      <c r="C4" s="680"/>
      <c r="D4" s="680"/>
      <c r="E4" s="680"/>
      <c r="F4" s="680"/>
      <c r="G4" s="680"/>
      <c r="H4" s="680"/>
      <c r="I4" s="680"/>
      <c r="J4" s="680"/>
      <c r="K4" s="527"/>
      <c r="L4" s="529" t="s">
        <v>257</v>
      </c>
    </row>
    <row r="5" spans="1:19" ht="21.5" customHeight="1">
      <c r="A5" s="438"/>
      <c r="B5" s="438"/>
      <c r="C5" s="438"/>
      <c r="D5" s="438"/>
      <c r="E5" s="438"/>
      <c r="F5" s="576" t="s">
        <v>237</v>
      </c>
      <c r="G5" s="576"/>
      <c r="H5" s="577">
        <f>C15</f>
        <v>0</v>
      </c>
      <c r="I5" s="577"/>
      <c r="J5" s="577"/>
      <c r="K5" s="435"/>
      <c r="L5" s="528"/>
    </row>
    <row r="6" spans="1:19" ht="21.5" customHeight="1">
      <c r="A6" s="438"/>
      <c r="B6" s="438"/>
      <c r="C6" s="438"/>
      <c r="D6" s="438"/>
      <c r="E6" s="438"/>
      <c r="F6" s="578" t="s">
        <v>238</v>
      </c>
      <c r="G6" s="578"/>
      <c r="H6" s="579">
        <f>C16</f>
        <v>0</v>
      </c>
      <c r="I6" s="579"/>
      <c r="J6" s="579"/>
      <c r="K6" s="439"/>
      <c r="L6" s="693"/>
      <c r="O6" s="393"/>
      <c r="P6" s="394"/>
    </row>
    <row r="7" spans="1:19" ht="21.5" customHeight="1" thickBot="1">
      <c r="A7" s="438"/>
      <c r="B7" s="438"/>
      <c r="C7" s="438"/>
      <c r="D7" s="438"/>
      <c r="E7" s="438"/>
      <c r="F7" s="580" t="s">
        <v>239</v>
      </c>
      <c r="G7" s="580"/>
      <c r="H7" s="581">
        <f>C17</f>
        <v>0</v>
      </c>
      <c r="I7" s="581"/>
      <c r="J7" s="581"/>
      <c r="K7" s="440"/>
      <c r="L7" s="693"/>
      <c r="O7" s="393"/>
      <c r="P7" s="394"/>
    </row>
    <row r="8" spans="1:19" ht="24.5" customHeight="1" thickBot="1">
      <c r="A8" s="645" t="s">
        <v>51</v>
      </c>
      <c r="B8" s="646"/>
      <c r="C8" s="647" t="s">
        <v>258</v>
      </c>
      <c r="D8" s="648"/>
      <c r="E8" s="373"/>
      <c r="F8" s="631"/>
      <c r="G8" s="631"/>
      <c r="H8" s="631"/>
      <c r="I8" s="631"/>
      <c r="J8" s="631"/>
      <c r="K8" s="440"/>
      <c r="L8" s="456" t="s">
        <v>259</v>
      </c>
      <c r="O8" s="393"/>
      <c r="P8" s="394"/>
    </row>
    <row r="9" spans="1:19" ht="38" customHeight="1">
      <c r="A9" s="694" t="s">
        <v>2</v>
      </c>
      <c r="B9" s="628" t="s">
        <v>165</v>
      </c>
      <c r="C9" s="629"/>
      <c r="D9" s="629"/>
      <c r="E9" s="629"/>
      <c r="F9" s="629"/>
      <c r="G9" s="629"/>
      <c r="H9" s="629"/>
      <c r="I9" s="629"/>
      <c r="J9" s="630"/>
      <c r="K9" s="292"/>
      <c r="L9" s="456" t="s">
        <v>260</v>
      </c>
    </row>
    <row r="10" spans="1:19" ht="38" customHeight="1" thickBot="1">
      <c r="A10" s="695"/>
      <c r="B10" s="51" t="s">
        <v>101</v>
      </c>
      <c r="C10" s="649" t="s">
        <v>217</v>
      </c>
      <c r="D10" s="650"/>
      <c r="E10" s="650"/>
      <c r="F10" s="650"/>
      <c r="G10" s="650"/>
      <c r="H10" s="650"/>
      <c r="I10" s="650"/>
      <c r="J10" s="651"/>
      <c r="K10" s="441"/>
      <c r="L10" s="456" t="s">
        <v>261</v>
      </c>
    </row>
    <row r="11" spans="1:19" ht="25.5" customHeight="1">
      <c r="A11" s="635" t="s">
        <v>0</v>
      </c>
      <c r="B11" s="361" t="s">
        <v>3</v>
      </c>
      <c r="C11" s="53"/>
      <c r="D11" s="54" t="s">
        <v>4</v>
      </c>
      <c r="E11" s="55"/>
      <c r="F11" s="707"/>
      <c r="G11" s="708"/>
      <c r="H11" s="708"/>
      <c r="I11" s="708"/>
      <c r="J11" s="709"/>
      <c r="K11" s="442"/>
      <c r="L11" s="582" t="s">
        <v>262</v>
      </c>
      <c r="M11" t="s">
        <v>217</v>
      </c>
      <c r="N11" t="str">
        <f>IF(H46&gt;=12000,"（4,000千円（400万円）まで選択できます。）",IF(H46&gt;=9000,"（3,000千円（300万円）まで選択できます。）",IF(H46&gt;=6000,"（2,000千円（200万円）まで選択できます。）",IF(H46&gt;=3000,"（1000千円（100万円）まで選択できます。）",IF(H46&gt;=1000,"（500千円（50万円）を選択できます。）",IF(H46&lt;=1000,"（助成金額算定基礎経費の合計額が1000千円以上必要です。）",""))))))</f>
        <v>（助成金額算定基礎経費の合計額が1000千円以上必要です。）</v>
      </c>
    </row>
    <row r="12" spans="1:19" ht="14.5" customHeight="1">
      <c r="A12" s="636"/>
      <c r="B12" s="705" t="s">
        <v>5</v>
      </c>
      <c r="C12" s="52" t="s">
        <v>54</v>
      </c>
      <c r="D12" s="593" t="s">
        <v>55</v>
      </c>
      <c r="E12" s="594"/>
      <c r="F12" s="670" t="s">
        <v>56</v>
      </c>
      <c r="G12" s="671"/>
      <c r="H12" s="671"/>
      <c r="I12" s="671"/>
      <c r="J12" s="672"/>
      <c r="K12" s="339"/>
      <c r="L12" s="582"/>
      <c r="M12" t="s">
        <v>220</v>
      </c>
      <c r="N12" t="str">
        <f>IF(H46&gt;=2500,"（1000千円（100万円）まで選択できます。）",IF(H46&gt;=1200,"（600千円（60万円）を選択できます。）",IF(H46&gt;=600,"（300千円（30万円）を選択できます。）",IF(H46&lt;=600,"（助成金額算定基礎経費の合計額が600千円以上必要です。）",""))))</f>
        <v>（助成金額算定基礎経費の合計額が600千円以上必要です。）</v>
      </c>
    </row>
    <row r="13" spans="1:19" ht="31" customHeight="1">
      <c r="A13" s="636"/>
      <c r="B13" s="706"/>
      <c r="C13" s="343" t="s">
        <v>226</v>
      </c>
      <c r="D13" s="702"/>
      <c r="E13" s="703"/>
      <c r="F13" s="667"/>
      <c r="G13" s="668"/>
      <c r="H13" s="668"/>
      <c r="I13" s="668"/>
      <c r="J13" s="669"/>
      <c r="K13" s="443"/>
      <c r="L13" s="582"/>
    </row>
    <row r="14" spans="1:19" ht="15.5" customHeight="1">
      <c r="A14" s="636"/>
      <c r="B14" s="362" t="s">
        <v>215</v>
      </c>
      <c r="C14" s="656"/>
      <c r="D14" s="657"/>
      <c r="E14" s="657"/>
      <c r="F14" s="657"/>
      <c r="G14" s="658"/>
      <c r="H14" s="658"/>
      <c r="I14" s="658"/>
      <c r="J14" s="659"/>
      <c r="K14" s="444"/>
      <c r="L14" s="582" t="s">
        <v>221</v>
      </c>
      <c r="M14" t="s">
        <v>218</v>
      </c>
    </row>
    <row r="15" spans="1:19" ht="31" customHeight="1">
      <c r="A15" s="636"/>
      <c r="B15" s="363" t="s">
        <v>6</v>
      </c>
      <c r="C15" s="615"/>
      <c r="D15" s="590"/>
      <c r="E15" s="590"/>
      <c r="F15" s="590"/>
      <c r="G15" s="591"/>
      <c r="H15" s="591"/>
      <c r="I15" s="591"/>
      <c r="J15" s="592"/>
      <c r="K15" s="439"/>
      <c r="L15" s="582"/>
      <c r="M15" t="s">
        <v>217</v>
      </c>
      <c r="N15" t="s">
        <v>225</v>
      </c>
      <c r="O15">
        <v>500</v>
      </c>
      <c r="P15">
        <v>1000</v>
      </c>
      <c r="Q15">
        <v>2000</v>
      </c>
      <c r="R15">
        <v>3000</v>
      </c>
      <c r="S15">
        <v>4000</v>
      </c>
    </row>
    <row r="16" spans="1:19" ht="31.5" customHeight="1">
      <c r="A16" s="636"/>
      <c r="B16" s="364" t="s">
        <v>7</v>
      </c>
      <c r="C16" s="598"/>
      <c r="D16" s="599"/>
      <c r="E16" s="599"/>
      <c r="F16" s="599"/>
      <c r="G16" s="600"/>
      <c r="H16" s="600"/>
      <c r="I16" s="600"/>
      <c r="J16" s="601"/>
      <c r="K16" s="445"/>
      <c r="L16" s="582"/>
      <c r="M16" t="s">
        <v>219</v>
      </c>
      <c r="N16" t="s">
        <v>225</v>
      </c>
      <c r="O16">
        <v>300</v>
      </c>
      <c r="P16">
        <v>600</v>
      </c>
      <c r="Q16">
        <v>1000</v>
      </c>
    </row>
    <row r="17" spans="1:20" ht="31.5" customHeight="1">
      <c r="A17" s="636"/>
      <c r="B17" s="364" t="s">
        <v>8</v>
      </c>
      <c r="C17" s="704"/>
      <c r="D17" s="599"/>
      <c r="E17" s="599"/>
      <c r="F17" s="599"/>
      <c r="G17" s="600"/>
      <c r="H17" s="600"/>
      <c r="I17" s="600"/>
      <c r="J17" s="601"/>
      <c r="K17" s="445"/>
      <c r="L17" s="458"/>
    </row>
    <row r="18" spans="1:20" ht="31.5" customHeight="1" thickBot="1">
      <c r="A18" s="679"/>
      <c r="B18" s="365" t="s">
        <v>178</v>
      </c>
      <c r="C18" s="583"/>
      <c r="D18" s="584"/>
      <c r="E18" s="584"/>
      <c r="F18" s="584"/>
      <c r="G18" s="584"/>
      <c r="H18" s="584"/>
      <c r="I18" s="584"/>
      <c r="J18" s="585"/>
      <c r="K18" s="445"/>
      <c r="L18" s="457"/>
    </row>
    <row r="19" spans="1:20" ht="25.5" customHeight="1">
      <c r="A19" s="676" t="s">
        <v>170</v>
      </c>
      <c r="B19" s="366" t="s">
        <v>171</v>
      </c>
      <c r="C19" s="220"/>
      <c r="D19" s="221" t="s">
        <v>15</v>
      </c>
      <c r="E19" s="222"/>
      <c r="F19" s="696"/>
      <c r="G19" s="697"/>
      <c r="H19" s="697"/>
      <c r="I19" s="697"/>
      <c r="J19" s="698"/>
      <c r="K19" s="446"/>
      <c r="L19" s="459" t="s">
        <v>172</v>
      </c>
    </row>
    <row r="20" spans="1:20" ht="14.5" customHeight="1">
      <c r="A20" s="677"/>
      <c r="B20" s="624" t="s">
        <v>173</v>
      </c>
      <c r="C20" s="372" t="s">
        <v>54</v>
      </c>
      <c r="D20" s="593" t="s">
        <v>55</v>
      </c>
      <c r="E20" s="594"/>
      <c r="F20" s="712" t="s">
        <v>56</v>
      </c>
      <c r="G20" s="713"/>
      <c r="H20" s="713"/>
      <c r="I20" s="713"/>
      <c r="J20" s="714"/>
      <c r="K20" s="292"/>
      <c r="L20" s="460"/>
    </row>
    <row r="21" spans="1:20" ht="31" customHeight="1">
      <c r="A21" s="677"/>
      <c r="B21" s="625"/>
      <c r="C21" s="223" t="s">
        <v>226</v>
      </c>
      <c r="D21" s="710"/>
      <c r="E21" s="711"/>
      <c r="F21" s="595"/>
      <c r="G21" s="596"/>
      <c r="H21" s="596"/>
      <c r="I21" s="596"/>
      <c r="J21" s="597"/>
      <c r="K21" s="447"/>
      <c r="L21" s="460"/>
    </row>
    <row r="22" spans="1:20" ht="31" customHeight="1">
      <c r="A22" s="677"/>
      <c r="B22" s="367" t="s">
        <v>174</v>
      </c>
      <c r="C22" s="699"/>
      <c r="D22" s="700"/>
      <c r="E22" s="700"/>
      <c r="F22" s="700"/>
      <c r="G22" s="700"/>
      <c r="H22" s="700"/>
      <c r="I22" s="700"/>
      <c r="J22" s="701"/>
      <c r="K22" s="448"/>
      <c r="L22" s="461"/>
    </row>
    <row r="23" spans="1:20" ht="31" customHeight="1">
      <c r="A23" s="677"/>
      <c r="B23" s="368" t="s">
        <v>175</v>
      </c>
      <c r="C23" s="586"/>
      <c r="D23" s="587"/>
      <c r="E23" s="587"/>
      <c r="F23" s="587"/>
      <c r="G23" s="587"/>
      <c r="H23" s="587"/>
      <c r="I23" s="587"/>
      <c r="J23" s="588"/>
      <c r="K23" s="449"/>
      <c r="L23" s="456" t="s">
        <v>216</v>
      </c>
    </row>
    <row r="24" spans="1:20" ht="31" customHeight="1">
      <c r="A24" s="677"/>
      <c r="B24" s="368" t="s">
        <v>176</v>
      </c>
      <c r="C24" s="586"/>
      <c r="D24" s="587"/>
      <c r="E24" s="587"/>
      <c r="F24" s="587"/>
      <c r="G24" s="587"/>
      <c r="H24" s="587"/>
      <c r="I24" s="587"/>
      <c r="J24" s="588"/>
      <c r="K24" s="446"/>
      <c r="L24" s="533"/>
    </row>
    <row r="25" spans="1:20" ht="31" customHeight="1" thickBot="1">
      <c r="A25" s="678"/>
      <c r="B25" s="369" t="s">
        <v>177</v>
      </c>
      <c r="C25" s="621"/>
      <c r="D25" s="622"/>
      <c r="E25" s="622"/>
      <c r="F25" s="622"/>
      <c r="G25" s="622"/>
      <c r="H25" s="622"/>
      <c r="I25" s="622"/>
      <c r="J25" s="623"/>
      <c r="K25" s="446"/>
      <c r="L25" s="456" t="s">
        <v>263</v>
      </c>
    </row>
    <row r="26" spans="1:20" ht="19" customHeight="1">
      <c r="A26" s="635" t="s">
        <v>264</v>
      </c>
      <c r="B26" s="370" t="s">
        <v>1</v>
      </c>
      <c r="C26" s="652"/>
      <c r="D26" s="653"/>
      <c r="E26" s="653"/>
      <c r="F26" s="653"/>
      <c r="G26" s="654"/>
      <c r="H26" s="654"/>
      <c r="I26" s="654"/>
      <c r="J26" s="655"/>
      <c r="K26" s="449"/>
      <c r="L26" s="532"/>
    </row>
    <row r="27" spans="1:20" ht="38.5" customHeight="1">
      <c r="A27" s="636"/>
      <c r="B27" s="371" t="s">
        <v>267</v>
      </c>
      <c r="C27" s="589"/>
      <c r="D27" s="590"/>
      <c r="E27" s="590"/>
      <c r="F27" s="590"/>
      <c r="G27" s="591"/>
      <c r="H27" s="591"/>
      <c r="I27" s="591"/>
      <c r="J27" s="592"/>
      <c r="K27" s="439"/>
      <c r="L27" s="456" t="s">
        <v>147</v>
      </c>
    </row>
    <row r="28" spans="1:20" ht="18" customHeight="1">
      <c r="A28" s="636"/>
      <c r="B28" s="632" t="s">
        <v>334</v>
      </c>
      <c r="C28" s="56" t="s">
        <v>52</v>
      </c>
      <c r="D28" s="57"/>
      <c r="E28" s="57" t="s">
        <v>53</v>
      </c>
      <c r="F28" s="602" t="s">
        <v>57</v>
      </c>
      <c r="G28" s="603"/>
      <c r="H28" s="58" t="s">
        <v>59</v>
      </c>
      <c r="I28" s="392" t="s">
        <v>58</v>
      </c>
      <c r="J28" s="59"/>
      <c r="K28" s="445"/>
      <c r="L28" s="456"/>
    </row>
    <row r="29" spans="1:20" ht="30" customHeight="1">
      <c r="A29" s="636"/>
      <c r="B29" s="633"/>
      <c r="C29" s="60" t="str">
        <f>IF(MIN(C30:C39),MIN(C30:C39),"")</f>
        <v/>
      </c>
      <c r="D29" s="61" t="s">
        <v>16</v>
      </c>
      <c r="E29" s="62" t="str">
        <f>IF(MAX(E30:E39),MAX(E30:E39),"")</f>
        <v/>
      </c>
      <c r="F29" s="643" t="str">
        <f>IF(F30="","",F30)</f>
        <v/>
      </c>
      <c r="G29" s="644"/>
      <c r="H29" s="63" t="str">
        <f>IF(H30="","","（"&amp;H30)</f>
        <v/>
      </c>
      <c r="I29" s="63" t="str">
        <f>IF(I30="","",I30&amp;")")</f>
        <v/>
      </c>
      <c r="J29" s="64">
        <f>IF(ISBLANK(F31:G39),"",COUNTA(F31:G39))</f>
        <v>0</v>
      </c>
      <c r="K29" s="450"/>
      <c r="L29" s="456"/>
    </row>
    <row r="30" spans="1:20" ht="21.5" customHeight="1">
      <c r="A30" s="636"/>
      <c r="B30" s="633"/>
      <c r="C30" s="65"/>
      <c r="D30" s="66" t="s">
        <v>16</v>
      </c>
      <c r="E30" s="67"/>
      <c r="F30" s="616"/>
      <c r="G30" s="673"/>
      <c r="H30" s="68"/>
      <c r="I30" s="616"/>
      <c r="J30" s="617"/>
      <c r="K30" s="451"/>
      <c r="L30" s="458" t="s">
        <v>252</v>
      </c>
    </row>
    <row r="31" spans="1:20" ht="21.5" customHeight="1">
      <c r="A31" s="636"/>
      <c r="B31" s="633"/>
      <c r="C31" s="69"/>
      <c r="D31" s="70" t="s">
        <v>16</v>
      </c>
      <c r="E31" s="71"/>
      <c r="F31" s="610"/>
      <c r="G31" s="620"/>
      <c r="H31" s="519"/>
      <c r="I31" s="610"/>
      <c r="J31" s="611"/>
      <c r="K31" s="445"/>
      <c r="L31" s="458" t="s">
        <v>148</v>
      </c>
      <c r="M31" s="1"/>
      <c r="N31" s="1"/>
      <c r="O31" s="1"/>
      <c r="P31" s="1"/>
      <c r="Q31" s="1"/>
      <c r="R31" s="1"/>
      <c r="S31" s="1"/>
      <c r="T31" s="1"/>
    </row>
    <row r="32" spans="1:20" ht="21.5" customHeight="1">
      <c r="A32" s="636"/>
      <c r="B32" s="633"/>
      <c r="C32" s="69"/>
      <c r="D32" s="70" t="s">
        <v>16</v>
      </c>
      <c r="E32" s="71"/>
      <c r="F32" s="610"/>
      <c r="G32" s="620"/>
      <c r="H32" s="519"/>
      <c r="I32" s="610"/>
      <c r="J32" s="611"/>
      <c r="K32" s="445"/>
      <c r="L32" s="534"/>
      <c r="M32" s="1"/>
      <c r="N32" s="1"/>
      <c r="O32" s="1"/>
      <c r="P32" s="1"/>
      <c r="Q32" s="1"/>
      <c r="R32" s="1"/>
      <c r="S32" s="1"/>
      <c r="T32" s="1"/>
    </row>
    <row r="33" spans="1:25" ht="21.5" customHeight="1">
      <c r="A33" s="636"/>
      <c r="B33" s="633"/>
      <c r="C33" s="69"/>
      <c r="D33" s="70" t="s">
        <v>16</v>
      </c>
      <c r="E33" s="71"/>
      <c r="F33" s="610"/>
      <c r="G33" s="620"/>
      <c r="H33" s="519"/>
      <c r="I33" s="610"/>
      <c r="J33" s="611"/>
      <c r="K33" s="445"/>
      <c r="L33" s="534"/>
      <c r="M33" s="1"/>
      <c r="N33" s="1"/>
      <c r="O33" s="1"/>
      <c r="P33" s="1"/>
      <c r="Q33" s="1"/>
      <c r="R33" s="1"/>
      <c r="S33" s="1"/>
      <c r="T33" s="1"/>
    </row>
    <row r="34" spans="1:25" ht="21.5" customHeight="1">
      <c r="A34" s="636"/>
      <c r="B34" s="633"/>
      <c r="C34" s="69"/>
      <c r="D34" s="70" t="s">
        <v>16</v>
      </c>
      <c r="E34" s="71"/>
      <c r="F34" s="610"/>
      <c r="G34" s="620"/>
      <c r="H34" s="519"/>
      <c r="I34" s="610"/>
      <c r="J34" s="611"/>
      <c r="K34" s="445"/>
      <c r="L34" s="534"/>
      <c r="M34" s="1"/>
      <c r="N34" s="1"/>
      <c r="O34" s="1"/>
      <c r="P34" s="1"/>
      <c r="Q34" s="1"/>
      <c r="R34" s="1"/>
      <c r="S34" s="1"/>
      <c r="T34" s="1"/>
    </row>
    <row r="35" spans="1:25" ht="21.5" customHeight="1">
      <c r="A35" s="636"/>
      <c r="B35" s="633"/>
      <c r="C35" s="69"/>
      <c r="D35" s="70" t="s">
        <v>16</v>
      </c>
      <c r="E35" s="71"/>
      <c r="F35" s="610"/>
      <c r="G35" s="620"/>
      <c r="H35" s="519"/>
      <c r="I35" s="610"/>
      <c r="J35" s="611"/>
      <c r="K35" s="445"/>
      <c r="L35" s="534"/>
      <c r="M35" s="1"/>
      <c r="N35" s="1"/>
      <c r="O35" s="1"/>
      <c r="P35" s="1"/>
      <c r="Q35" s="1"/>
      <c r="R35" s="1"/>
      <c r="S35" s="1"/>
      <c r="T35" s="1"/>
    </row>
    <row r="36" spans="1:25" ht="21.5" customHeight="1">
      <c r="A36" s="636"/>
      <c r="B36" s="633"/>
      <c r="C36" s="72"/>
      <c r="D36" s="70" t="s">
        <v>16</v>
      </c>
      <c r="E36" s="73"/>
      <c r="F36" s="610"/>
      <c r="G36" s="620"/>
      <c r="H36" s="519"/>
      <c r="I36" s="610"/>
      <c r="J36" s="611"/>
      <c r="K36" s="445"/>
      <c r="L36" s="534"/>
      <c r="M36" s="1"/>
      <c r="N36" s="1"/>
      <c r="O36" s="1"/>
      <c r="P36" s="1"/>
      <c r="Q36" s="1"/>
      <c r="R36" s="1"/>
      <c r="S36" s="1"/>
      <c r="T36" s="1"/>
    </row>
    <row r="37" spans="1:25" ht="21.5" customHeight="1">
      <c r="A37" s="636"/>
      <c r="B37" s="633"/>
      <c r="C37" s="72"/>
      <c r="D37" s="70" t="s">
        <v>16</v>
      </c>
      <c r="E37" s="73"/>
      <c r="F37" s="610"/>
      <c r="G37" s="620"/>
      <c r="H37" s="519"/>
      <c r="I37" s="610"/>
      <c r="J37" s="611"/>
      <c r="K37" s="445"/>
      <c r="L37" s="534"/>
      <c r="M37" s="1"/>
      <c r="N37" s="1"/>
      <c r="O37" s="1"/>
      <c r="P37" s="1"/>
      <c r="Q37" s="1"/>
      <c r="R37" s="1"/>
      <c r="S37" s="1"/>
      <c r="T37" s="1"/>
    </row>
    <row r="38" spans="1:25" ht="21.5" customHeight="1">
      <c r="A38" s="636"/>
      <c r="B38" s="633"/>
      <c r="C38" s="72"/>
      <c r="D38" s="70" t="s">
        <v>16</v>
      </c>
      <c r="E38" s="73"/>
      <c r="F38" s="610"/>
      <c r="G38" s="620"/>
      <c r="H38" s="519"/>
      <c r="I38" s="610"/>
      <c r="J38" s="611"/>
      <c r="K38" s="445"/>
      <c r="L38" s="534"/>
      <c r="M38" s="1"/>
      <c r="N38" s="1"/>
      <c r="O38" s="1"/>
      <c r="P38" s="1"/>
      <c r="Q38" s="1"/>
      <c r="R38" s="1"/>
      <c r="S38" s="1"/>
      <c r="T38" s="1"/>
    </row>
    <row r="39" spans="1:25" ht="21.5" customHeight="1">
      <c r="A39" s="636"/>
      <c r="B39" s="634"/>
      <c r="C39" s="74"/>
      <c r="D39" s="61" t="s">
        <v>16</v>
      </c>
      <c r="E39" s="75"/>
      <c r="F39" s="591"/>
      <c r="G39" s="615"/>
      <c r="H39" s="520"/>
      <c r="I39" s="591"/>
      <c r="J39" s="619"/>
      <c r="K39" s="445"/>
      <c r="L39" s="534"/>
      <c r="M39" s="1"/>
      <c r="N39" s="1"/>
      <c r="O39" s="1"/>
      <c r="P39" s="1"/>
      <c r="Q39" s="1"/>
      <c r="R39" s="1"/>
      <c r="S39" s="1"/>
      <c r="T39" s="1"/>
    </row>
    <row r="40" spans="1:25" ht="21.5" customHeight="1">
      <c r="A40" s="636"/>
      <c r="B40" s="664" t="s">
        <v>327</v>
      </c>
      <c r="C40" s="637" t="s">
        <v>179</v>
      </c>
      <c r="D40" s="638"/>
      <c r="E40" s="638"/>
      <c r="F40" s="612" t="s">
        <v>180</v>
      </c>
      <c r="G40" s="613"/>
      <c r="H40" s="613"/>
      <c r="I40" s="613"/>
      <c r="J40" s="614"/>
      <c r="K40" s="445"/>
      <c r="L40" s="532"/>
      <c r="M40" s="1"/>
      <c r="N40" s="1"/>
      <c r="O40" s="1"/>
      <c r="P40" s="1"/>
      <c r="Q40" s="1"/>
      <c r="R40" s="1"/>
      <c r="S40" s="1"/>
      <c r="T40" s="1"/>
    </row>
    <row r="41" spans="1:25" ht="23.5" customHeight="1">
      <c r="A41" s="636"/>
      <c r="B41" s="665"/>
      <c r="C41" s="224" t="s">
        <v>9</v>
      </c>
      <c r="D41" s="674">
        <f>収入!E4</f>
        <v>0</v>
      </c>
      <c r="E41" s="675"/>
      <c r="F41" s="226" t="s">
        <v>181</v>
      </c>
      <c r="G41" s="233" t="str">
        <f>IF(支出!E7="","",支出!E7)</f>
        <v/>
      </c>
      <c r="H41" s="604" t="str">
        <f>IF(支出!F7="","",支出!F7)</f>
        <v>0</v>
      </c>
      <c r="I41" s="605"/>
      <c r="J41" s="606"/>
      <c r="K41" s="452"/>
      <c r="L41" s="532"/>
    </row>
    <row r="42" spans="1:25" ht="23.5" customHeight="1">
      <c r="A42" s="636"/>
      <c r="B42" s="665"/>
      <c r="C42" s="225" t="s">
        <v>10</v>
      </c>
      <c r="D42" s="639">
        <f>収入!E6</f>
        <v>0</v>
      </c>
      <c r="E42" s="640"/>
      <c r="F42" s="226" t="s">
        <v>182</v>
      </c>
      <c r="G42" s="233" t="str">
        <f>IF(支出!E8="","",支出!E8)</f>
        <v/>
      </c>
      <c r="H42" s="604" t="str">
        <f>IF(支出!F8="","",支出!F8)</f>
        <v>0</v>
      </c>
      <c r="I42" s="605"/>
      <c r="J42" s="606"/>
      <c r="K42" s="453"/>
      <c r="L42" s="532"/>
    </row>
    <row r="43" spans="1:25" ht="23.5" customHeight="1">
      <c r="A43" s="636"/>
      <c r="B43" s="665"/>
      <c r="C43" s="225" t="s">
        <v>183</v>
      </c>
      <c r="D43" s="639">
        <f>収入!E3</f>
        <v>0</v>
      </c>
      <c r="E43" s="640"/>
      <c r="F43" s="227" t="s">
        <v>184</v>
      </c>
      <c r="G43" s="233" t="str">
        <f>IF(支出!E9="","",支出!E9)</f>
        <v/>
      </c>
      <c r="H43" s="604" t="str">
        <f>IF(支出!F9="","",支出!F9)</f>
        <v>0</v>
      </c>
      <c r="I43" s="605"/>
      <c r="J43" s="606"/>
      <c r="K43" s="453"/>
      <c r="L43" s="532"/>
    </row>
    <row r="44" spans="1:25" ht="23.5" customHeight="1" thickBot="1">
      <c r="A44" s="636"/>
      <c r="B44" s="665"/>
      <c r="C44" s="225" t="s">
        <v>11</v>
      </c>
      <c r="D44" s="639">
        <f>D46-D43-D45</f>
        <v>0</v>
      </c>
      <c r="E44" s="640"/>
      <c r="F44" s="683" t="s">
        <v>224</v>
      </c>
      <c r="G44" s="684"/>
      <c r="H44" s="687">
        <f>SUM(H41:J43)</f>
        <v>0</v>
      </c>
      <c r="I44" s="688"/>
      <c r="J44" s="689"/>
      <c r="K44" s="453"/>
      <c r="L44" s="532"/>
    </row>
    <row r="45" spans="1:25" ht="30" customHeight="1" thickTop="1" thickBot="1">
      <c r="A45" s="636"/>
      <c r="B45" s="666"/>
      <c r="C45" s="530" t="s">
        <v>265</v>
      </c>
      <c r="D45" s="681"/>
      <c r="E45" s="682"/>
      <c r="F45" s="685"/>
      <c r="G45" s="686"/>
      <c r="H45" s="690"/>
      <c r="I45" s="691"/>
      <c r="J45" s="692"/>
      <c r="K45" s="531"/>
      <c r="L45" s="456" t="s">
        <v>266</v>
      </c>
    </row>
    <row r="46" spans="1:25" ht="23.5" customHeight="1" thickTop="1" thickBot="1">
      <c r="A46" s="636"/>
      <c r="B46" s="666"/>
      <c r="C46" s="228" t="s">
        <v>333</v>
      </c>
      <c r="D46" s="641">
        <f>H46</f>
        <v>0</v>
      </c>
      <c r="E46" s="642"/>
      <c r="F46" s="349" t="s">
        <v>227</v>
      </c>
      <c r="G46" s="229"/>
      <c r="H46" s="607">
        <f>支出!F4</f>
        <v>0</v>
      </c>
      <c r="I46" s="608"/>
      <c r="J46" s="609"/>
      <c r="K46" s="454"/>
      <c r="L46" s="462"/>
    </row>
    <row r="47" spans="1:25" ht="20.5" customHeight="1" thickBot="1">
      <c r="A47" s="662"/>
      <c r="B47" s="662"/>
      <c r="C47" s="662"/>
      <c r="D47" s="662"/>
      <c r="E47" s="663"/>
      <c r="F47" s="342" t="s">
        <v>214</v>
      </c>
      <c r="G47" s="660"/>
      <c r="H47" s="660"/>
      <c r="I47" s="660"/>
      <c r="J47" s="661"/>
      <c r="K47" s="455"/>
      <c r="L47" s="521"/>
      <c r="M47" s="234"/>
      <c r="N47" s="234"/>
      <c r="O47" s="234"/>
      <c r="P47" s="234"/>
      <c r="Q47" s="234"/>
      <c r="R47" s="234"/>
      <c r="S47" s="234"/>
      <c r="T47" s="234"/>
      <c r="U47" s="234"/>
      <c r="V47" s="234"/>
      <c r="W47" s="234"/>
      <c r="X47" s="234"/>
      <c r="Y47" s="234"/>
    </row>
    <row r="48" spans="1:25" ht="22.5" customHeight="1">
      <c r="A48" s="8"/>
      <c r="B48" s="8"/>
      <c r="F48" s="230"/>
      <c r="G48" s="230"/>
      <c r="L48" s="3"/>
      <c r="M48" s="3"/>
      <c r="N48" s="3"/>
      <c r="O48" s="3"/>
      <c r="P48" s="3"/>
      <c r="Q48" s="3"/>
      <c r="R48" s="3"/>
      <c r="S48" s="3"/>
      <c r="T48" s="3"/>
      <c r="U48" s="3"/>
      <c r="V48" s="3"/>
      <c r="W48" s="3"/>
      <c r="X48" s="3"/>
      <c r="Y48" s="3"/>
    </row>
    <row r="49" spans="2:25">
      <c r="B49" s="8"/>
      <c r="F49" s="231"/>
      <c r="G49" s="231"/>
      <c r="H49" s="232"/>
      <c r="I49" s="3"/>
      <c r="J49" s="1"/>
      <c r="L49" s="3"/>
      <c r="M49" s="3"/>
      <c r="N49" s="3"/>
      <c r="O49" s="3"/>
      <c r="P49" s="3"/>
      <c r="Q49" s="3"/>
      <c r="R49" s="3"/>
      <c r="S49" s="3"/>
      <c r="T49" s="3"/>
      <c r="U49" s="3"/>
      <c r="V49" s="3"/>
      <c r="W49" s="3"/>
      <c r="X49" s="3"/>
      <c r="Y49" s="3"/>
    </row>
    <row r="50" spans="2:25">
      <c r="B50" s="8"/>
      <c r="F50" s="231"/>
      <c r="G50" s="231"/>
      <c r="H50" s="232"/>
      <c r="I50" s="3"/>
      <c r="J50" s="1"/>
      <c r="K50" s="1"/>
      <c r="L50" s="3"/>
      <c r="M50" s="3"/>
      <c r="N50" s="3"/>
      <c r="O50" s="3"/>
      <c r="P50" s="3"/>
      <c r="Q50" s="3"/>
      <c r="R50" s="3"/>
      <c r="S50" s="3"/>
      <c r="T50" s="3"/>
      <c r="U50" s="3"/>
      <c r="V50" s="3"/>
      <c r="W50" s="3"/>
      <c r="X50" s="3"/>
      <c r="Y50" s="3"/>
    </row>
    <row r="51" spans="2:25" ht="18.75" customHeight="1">
      <c r="B51" s="8" t="str">
        <f>IF(支出!I7="","","支出　助成金額算定基礎経費の選択を確認してください。")</f>
        <v/>
      </c>
      <c r="I51" s="3"/>
      <c r="J51" s="1"/>
      <c r="K51" s="1"/>
      <c r="M51" s="3"/>
      <c r="N51" s="3"/>
      <c r="O51" s="3"/>
      <c r="P51" s="3"/>
      <c r="Q51" s="3"/>
      <c r="R51" s="3"/>
      <c r="S51" s="3"/>
      <c r="T51" s="3"/>
      <c r="U51" s="3"/>
      <c r="V51" s="3"/>
      <c r="W51" s="3"/>
      <c r="X51" s="3"/>
      <c r="Y51" s="3"/>
    </row>
    <row r="52" spans="2:25">
      <c r="B52" s="8"/>
      <c r="K52" s="1"/>
    </row>
    <row r="53" spans="2:25">
      <c r="B53" s="8"/>
    </row>
    <row r="55" spans="2:25">
      <c r="L55" s="3"/>
    </row>
    <row r="56" spans="2:25">
      <c r="L56" s="3"/>
      <c r="M56" s="1"/>
      <c r="N56" s="1"/>
      <c r="O56" s="1"/>
      <c r="P56" s="1"/>
      <c r="Q56" s="1"/>
      <c r="R56" s="1"/>
      <c r="S56" s="1"/>
      <c r="T56" s="1"/>
    </row>
    <row r="57" spans="2:25">
      <c r="L57" s="3"/>
      <c r="M57" s="1"/>
      <c r="N57" s="1"/>
      <c r="O57" s="1"/>
      <c r="P57" s="1"/>
      <c r="Q57" s="1"/>
      <c r="R57" s="1"/>
      <c r="S57" s="1"/>
      <c r="T57" s="1"/>
    </row>
    <row r="58" spans="2:25">
      <c r="L58" s="3"/>
      <c r="M58" s="1"/>
      <c r="N58" s="1"/>
      <c r="O58" s="1"/>
      <c r="P58" s="1"/>
      <c r="Q58" s="1"/>
      <c r="R58" s="1"/>
      <c r="S58" s="1"/>
      <c r="T58" s="1"/>
    </row>
    <row r="59" spans="2:25">
      <c r="L59" s="3"/>
      <c r="M59" s="1"/>
      <c r="N59" s="1"/>
      <c r="O59" s="1"/>
      <c r="P59" s="1"/>
      <c r="Q59" s="1"/>
      <c r="R59" s="1"/>
      <c r="S59" s="1"/>
      <c r="T59" s="1"/>
    </row>
    <row r="60" spans="2:25">
      <c r="L60" s="3"/>
      <c r="M60" s="1"/>
      <c r="N60" s="1"/>
      <c r="O60" s="1"/>
      <c r="P60" s="1"/>
      <c r="Q60" s="1"/>
      <c r="R60" s="1"/>
      <c r="S60" s="1"/>
      <c r="T60" s="1"/>
    </row>
    <row r="61" spans="2:25">
      <c r="L61" s="3"/>
      <c r="M61" s="1"/>
      <c r="N61" s="1"/>
      <c r="O61" s="1"/>
      <c r="P61" s="1"/>
      <c r="Q61" s="1"/>
      <c r="R61" s="1"/>
      <c r="S61" s="1"/>
      <c r="T61" s="1"/>
    </row>
    <row r="62" spans="2:25">
      <c r="L62" s="3"/>
      <c r="M62" s="1"/>
      <c r="N62" s="1"/>
      <c r="O62" s="1"/>
      <c r="P62" s="1"/>
      <c r="Q62" s="1"/>
      <c r="R62" s="1"/>
      <c r="S62" s="1"/>
      <c r="T62" s="1"/>
    </row>
    <row r="63" spans="2:25">
      <c r="L63" s="3"/>
      <c r="M63" s="1"/>
      <c r="N63" s="1"/>
      <c r="O63" s="1"/>
      <c r="P63" s="1"/>
      <c r="Q63" s="1"/>
      <c r="R63" s="1"/>
      <c r="S63" s="1"/>
      <c r="T63" s="1"/>
    </row>
    <row r="64" spans="2:25">
      <c r="M64" s="1"/>
      <c r="N64" s="1"/>
      <c r="O64" s="1"/>
      <c r="P64" s="1"/>
      <c r="Q64" s="1"/>
      <c r="R64" s="1"/>
      <c r="S64" s="1"/>
      <c r="T64" s="1"/>
    </row>
  </sheetData>
  <sheetProtection algorithmName="SHA-512" hashValue="A2Lh+yN5s8viHnh91RYSzcxA0I4rIye79bWqW+vzCwwJ61qb1O1CZjei0A1QDnGRM4KJqj88qMXaag9O//D1rw==" saltValue="4AWIWBJumV/7LbXUUhzdOw==" spinCount="100000" sheet="1" objects="1" scenarios="1"/>
  <mergeCells count="84">
    <mergeCell ref="A4:J4"/>
    <mergeCell ref="D45:E45"/>
    <mergeCell ref="F44:G45"/>
    <mergeCell ref="H44:J45"/>
    <mergeCell ref="L6:L7"/>
    <mergeCell ref="L14:L16"/>
    <mergeCell ref="A9:A10"/>
    <mergeCell ref="F19:J19"/>
    <mergeCell ref="C22:J22"/>
    <mergeCell ref="D13:E13"/>
    <mergeCell ref="C17:J17"/>
    <mergeCell ref="B12:B13"/>
    <mergeCell ref="F11:J11"/>
    <mergeCell ref="D20:E20"/>
    <mergeCell ref="D21:E21"/>
    <mergeCell ref="F20:J20"/>
    <mergeCell ref="G47:J47"/>
    <mergeCell ref="A47:E47"/>
    <mergeCell ref="B40:B46"/>
    <mergeCell ref="F13:J13"/>
    <mergeCell ref="F12:J12"/>
    <mergeCell ref="F30:G30"/>
    <mergeCell ref="F31:G31"/>
    <mergeCell ref="F32:G32"/>
    <mergeCell ref="F33:G33"/>
    <mergeCell ref="F34:G34"/>
    <mergeCell ref="F35:G35"/>
    <mergeCell ref="F36:G36"/>
    <mergeCell ref="F38:G38"/>
    <mergeCell ref="D41:E41"/>
    <mergeCell ref="A19:A25"/>
    <mergeCell ref="A11:A18"/>
    <mergeCell ref="A2:J2"/>
    <mergeCell ref="B9:J9"/>
    <mergeCell ref="F8:J8"/>
    <mergeCell ref="B28:B39"/>
    <mergeCell ref="A26:A46"/>
    <mergeCell ref="C40:E40"/>
    <mergeCell ref="D42:E42"/>
    <mergeCell ref="D43:E43"/>
    <mergeCell ref="D44:E44"/>
    <mergeCell ref="D46:E46"/>
    <mergeCell ref="F29:G29"/>
    <mergeCell ref="A8:B8"/>
    <mergeCell ref="C8:D8"/>
    <mergeCell ref="C10:J10"/>
    <mergeCell ref="C26:J26"/>
    <mergeCell ref="C14:J14"/>
    <mergeCell ref="A1:C1"/>
    <mergeCell ref="H42:J42"/>
    <mergeCell ref="I37:J37"/>
    <mergeCell ref="I38:J38"/>
    <mergeCell ref="I39:J39"/>
    <mergeCell ref="H41:J41"/>
    <mergeCell ref="I32:J32"/>
    <mergeCell ref="I33:J33"/>
    <mergeCell ref="I34:J34"/>
    <mergeCell ref="I35:J35"/>
    <mergeCell ref="I36:J36"/>
    <mergeCell ref="F37:G37"/>
    <mergeCell ref="C23:J23"/>
    <mergeCell ref="C25:J25"/>
    <mergeCell ref="B20:B21"/>
    <mergeCell ref="C15:J15"/>
    <mergeCell ref="F28:G28"/>
    <mergeCell ref="H43:J43"/>
    <mergeCell ref="H46:J46"/>
    <mergeCell ref="I31:J31"/>
    <mergeCell ref="F40:J40"/>
    <mergeCell ref="F39:G39"/>
    <mergeCell ref="I30:J30"/>
    <mergeCell ref="L11:L13"/>
    <mergeCell ref="C18:J18"/>
    <mergeCell ref="C24:J24"/>
    <mergeCell ref="C27:J27"/>
    <mergeCell ref="D12:E12"/>
    <mergeCell ref="F21:J21"/>
    <mergeCell ref="C16:J16"/>
    <mergeCell ref="F5:G5"/>
    <mergeCell ref="H5:J5"/>
    <mergeCell ref="F6:G6"/>
    <mergeCell ref="H6:J6"/>
    <mergeCell ref="F7:G7"/>
    <mergeCell ref="H7:J7"/>
  </mergeCells>
  <phoneticPr fontId="5"/>
  <dataValidations count="6">
    <dataValidation imeMode="halfAlpha" operator="greaterThanOrEqual" allowBlank="1" showInputMessage="1" showErrorMessage="1" sqref="E11 C11:C12 C19:C20 E19" xr:uid="{00000000-0002-0000-0300-000000000000}"/>
    <dataValidation type="date" allowBlank="1" showInputMessage="1" errorTitle="実施予定日程（終了日）を記載してください。" error="2023/4/1～2024/3/31で記載してください。" sqref="E30:E39" xr:uid="{00000000-0002-0000-0300-000002000000}">
      <formula1>45017</formula1>
      <formula2>45382</formula2>
    </dataValidation>
    <dataValidation type="date" allowBlank="1" errorTitle="実施予定日程（開始日）を記載してください。" error="2023/4/1～2024/3/31で記載してください。" sqref="C30:C39" xr:uid="{00000000-0002-0000-0300-000005000000}">
      <formula1>45017</formula1>
      <formula2>45382</formula2>
    </dataValidation>
    <dataValidation type="list" allowBlank="1" showInputMessage="1" sqref="C21 C13 H30:H39" xr:uid="{00000000-0002-0000-0300-000006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K11 C10:J10" xr:uid="{00000000-0002-0000-0300-000001000000}">
      <formula1>活動区分</formula1>
    </dataValidation>
    <dataValidation type="list" allowBlank="1" showInputMessage="1" sqref="K47" xr:uid="{00000000-0002-0000-0300-000007000000}">
      <formula1>INDIRECT($C$10)</formula1>
    </dataValidation>
  </dataValidations>
  <printOptions horizontalCentered="1"/>
  <pageMargins left="0.74803149606299213" right="0.74803149606299213" top="0.59055118110236227" bottom="0.59055118110236227" header="0.39370078740157483" footer="0.39370078740157483"/>
  <pageSetup paperSize="9"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720A-69E4-4D63-983F-179D919E9AB8}">
  <sheetPr>
    <tabColor theme="9" tint="0.59999389629810485"/>
    <pageSetUpPr fitToPage="1"/>
  </sheetPr>
  <dimension ref="A1:R31"/>
  <sheetViews>
    <sheetView zoomScale="75" zoomScaleNormal="75" zoomScaleSheetLayoutView="70" workbookViewId="0">
      <selection sqref="A1:C1"/>
    </sheetView>
  </sheetViews>
  <sheetFormatPr defaultColWidth="9" defaultRowHeight="13"/>
  <cols>
    <col min="1" max="1" width="4.58203125" style="541" customWidth="1"/>
    <col min="2" max="2" width="17" style="541" customWidth="1"/>
    <col min="3" max="3" width="14.33203125" style="541" customWidth="1"/>
    <col min="4" max="4" width="5.5" style="541" customWidth="1"/>
    <col min="5" max="5" width="18.08203125" style="541" customWidth="1"/>
    <col min="6" max="6" width="5.5" style="541" customWidth="1"/>
    <col min="7" max="7" width="18.08203125" style="541" customWidth="1"/>
    <col min="8" max="8" width="5.5" style="541" customWidth="1"/>
    <col min="9" max="9" width="18.08203125" style="541" customWidth="1"/>
    <col min="10" max="10" width="5" style="541" customWidth="1"/>
    <col min="11" max="11" width="21.75" style="541" customWidth="1"/>
    <col min="12" max="12" width="5" style="541" customWidth="1"/>
    <col min="13" max="16384" width="9" style="541"/>
  </cols>
  <sheetData>
    <row r="1" spans="1:18" ht="30" customHeight="1">
      <c r="A1" s="1075" t="s">
        <v>296</v>
      </c>
      <c r="B1" s="1075"/>
      <c r="C1" s="1075"/>
      <c r="D1" s="546"/>
      <c r="E1" s="522"/>
      <c r="F1" s="522"/>
      <c r="G1" s="522"/>
      <c r="H1" s="522"/>
      <c r="I1" s="522"/>
      <c r="J1" s="522"/>
      <c r="K1" s="522"/>
      <c r="L1" s="522"/>
      <c r="N1" s="542"/>
    </row>
    <row r="2" spans="1:18" ht="9.75" customHeight="1">
      <c r="A2" s="546"/>
      <c r="B2" s="546"/>
      <c r="C2" s="546"/>
      <c r="D2" s="546"/>
      <c r="E2" s="522"/>
      <c r="F2" s="522"/>
      <c r="G2" s="522"/>
      <c r="H2" s="522"/>
      <c r="I2" s="522"/>
      <c r="J2" s="522"/>
      <c r="K2" s="522"/>
      <c r="L2" s="522"/>
      <c r="N2" s="542"/>
    </row>
    <row r="3" spans="1:18" ht="39">
      <c r="A3" s="547"/>
      <c r="B3" s="547"/>
      <c r="C3" s="1076" t="s">
        <v>325</v>
      </c>
      <c r="D3" s="1076"/>
      <c r="E3" s="1076"/>
      <c r="F3" s="1076"/>
      <c r="G3" s="1076"/>
      <c r="H3" s="1076"/>
      <c r="I3" s="1076"/>
      <c r="J3" s="1076"/>
      <c r="K3" s="547"/>
      <c r="L3" s="547"/>
      <c r="N3" s="542"/>
    </row>
    <row r="4" spans="1:18" ht="34.5" customHeight="1">
      <c r="A4" s="548"/>
      <c r="B4" s="548"/>
      <c r="C4" s="1077" t="s">
        <v>297</v>
      </c>
      <c r="D4" s="1077"/>
      <c r="E4" s="1077"/>
      <c r="F4" s="1077"/>
      <c r="G4" s="1077"/>
      <c r="H4" s="1077"/>
      <c r="I4" s="1077"/>
      <c r="J4" s="1077"/>
      <c r="K4" s="548"/>
      <c r="L4" s="548"/>
      <c r="N4" s="542"/>
    </row>
    <row r="5" spans="1:18" ht="39.75" customHeight="1">
      <c r="A5" s="548"/>
      <c r="B5" s="548"/>
      <c r="C5" s="1078" t="s">
        <v>298</v>
      </c>
      <c r="D5" s="1078"/>
      <c r="E5" s="1078"/>
      <c r="F5" s="1078"/>
      <c r="G5" s="1078"/>
      <c r="H5" s="1078"/>
      <c r="I5" s="1078"/>
      <c r="J5" s="1078"/>
      <c r="K5" s="548"/>
      <c r="L5" s="548"/>
      <c r="M5" s="543"/>
      <c r="N5" s="543"/>
    </row>
    <row r="6" spans="1:18" ht="11.25" customHeight="1">
      <c r="A6" s="548"/>
      <c r="B6" s="548"/>
      <c r="C6" s="548"/>
      <c r="D6" s="548"/>
      <c r="E6" s="548"/>
      <c r="F6" s="548"/>
      <c r="G6" s="548"/>
      <c r="H6" s="548"/>
      <c r="I6" s="1079" t="s">
        <v>299</v>
      </c>
      <c r="J6" s="1079"/>
      <c r="K6" s="1079"/>
      <c r="L6" s="548"/>
      <c r="M6" s="543"/>
      <c r="N6" s="543"/>
    </row>
    <row r="7" spans="1:18" ht="30.75" customHeight="1">
      <c r="A7" s="522"/>
      <c r="B7" s="550"/>
      <c r="C7" s="550"/>
      <c r="D7" s="550"/>
      <c r="E7" s="550"/>
      <c r="F7" s="550"/>
      <c r="G7" s="550"/>
      <c r="H7" s="550"/>
      <c r="I7" s="1080" t="str">
        <f>総表!C8</f>
        <v>令和　年　月　日</v>
      </c>
      <c r="J7" s="1080"/>
      <c r="K7" s="1080"/>
      <c r="L7" s="550"/>
      <c r="M7" s="567" t="s">
        <v>332</v>
      </c>
      <c r="N7" s="543"/>
    </row>
    <row r="8" spans="1:18" ht="21" customHeight="1">
      <c r="A8" s="522"/>
      <c r="B8" s="550"/>
      <c r="C8" s="550"/>
      <c r="D8" s="550"/>
      <c r="E8" s="550"/>
      <c r="F8" s="550"/>
      <c r="G8" s="550"/>
      <c r="H8" s="550"/>
      <c r="I8" s="551"/>
      <c r="J8" s="551"/>
      <c r="K8" s="551"/>
      <c r="L8" s="550"/>
      <c r="M8" s="543"/>
      <c r="N8" s="543"/>
    </row>
    <row r="9" spans="1:18" ht="35.25" customHeight="1">
      <c r="A9" s="522"/>
      <c r="B9" s="1081" t="s">
        <v>255</v>
      </c>
      <c r="C9" s="1081"/>
      <c r="D9" s="1081"/>
      <c r="E9" s="1081"/>
      <c r="F9" s="1081"/>
      <c r="G9" s="1081"/>
      <c r="H9" s="1081"/>
      <c r="I9" s="1081"/>
      <c r="J9" s="1081"/>
      <c r="K9" s="1081"/>
      <c r="L9" s="550"/>
      <c r="M9" s="543"/>
      <c r="N9" s="543"/>
    </row>
    <row r="10" spans="1:18" ht="17.25" customHeight="1">
      <c r="A10" s="522"/>
      <c r="B10" s="522"/>
      <c r="C10" s="522"/>
      <c r="D10" s="522"/>
      <c r="E10" s="522"/>
      <c r="F10" s="522"/>
      <c r="G10" s="522"/>
      <c r="H10" s="522"/>
      <c r="I10" s="522"/>
      <c r="J10" s="550"/>
      <c r="K10" s="550"/>
      <c r="L10" s="550"/>
      <c r="M10" s="543"/>
      <c r="N10" s="543"/>
    </row>
    <row r="11" spans="1:18" ht="36.75" customHeight="1">
      <c r="A11" s="522"/>
      <c r="B11" s="522"/>
      <c r="C11" s="522"/>
      <c r="D11" s="522"/>
      <c r="E11" s="549" t="s">
        <v>300</v>
      </c>
      <c r="F11" s="523"/>
      <c r="G11" s="553">
        <f>総表!C11</f>
        <v>0</v>
      </c>
      <c r="H11" s="554" t="s">
        <v>15</v>
      </c>
      <c r="I11" s="555">
        <f>総表!E11</f>
        <v>0</v>
      </c>
      <c r="J11" s="554"/>
      <c r="K11" s="523"/>
      <c r="L11" s="554"/>
      <c r="M11" s="543"/>
      <c r="N11" s="543"/>
    </row>
    <row r="12" spans="1:18" ht="54" customHeight="1">
      <c r="A12" s="522"/>
      <c r="B12" s="522"/>
      <c r="C12" s="522"/>
      <c r="D12" s="522"/>
      <c r="E12" s="556" t="s">
        <v>301</v>
      </c>
      <c r="F12" s="523"/>
      <c r="G12" s="1082" t="str">
        <f>総表!C13&amp;総表!D13&amp;総表!F13</f>
        <v>北海道</v>
      </c>
      <c r="H12" s="1082"/>
      <c r="I12" s="1082"/>
      <c r="J12" s="1082"/>
      <c r="K12" s="1082"/>
      <c r="L12" s="1082"/>
      <c r="M12" s="543"/>
      <c r="N12" s="543"/>
    </row>
    <row r="13" spans="1:18" ht="54" customHeight="1">
      <c r="A13" s="522"/>
      <c r="B13" s="522"/>
      <c r="C13" s="522"/>
      <c r="D13" s="522"/>
      <c r="E13" s="556" t="s">
        <v>302</v>
      </c>
      <c r="F13" s="523"/>
      <c r="G13" s="1082">
        <f>総表!C15</f>
        <v>0</v>
      </c>
      <c r="H13" s="1082"/>
      <c r="I13" s="1082"/>
      <c r="J13" s="1082"/>
      <c r="K13" s="1082"/>
      <c r="L13" s="1082"/>
      <c r="M13" s="543"/>
      <c r="N13" s="543"/>
    </row>
    <row r="14" spans="1:18" ht="54" customHeight="1">
      <c r="A14" s="522"/>
      <c r="B14" s="522"/>
      <c r="C14" s="522"/>
      <c r="D14" s="522"/>
      <c r="E14" s="558" t="s">
        <v>326</v>
      </c>
      <c r="F14" s="523"/>
      <c r="G14" s="1082">
        <f>総表!C16</f>
        <v>0</v>
      </c>
      <c r="H14" s="1082"/>
      <c r="I14" s="1082"/>
      <c r="J14" s="1082"/>
      <c r="K14" s="1082"/>
      <c r="L14" s="1082"/>
      <c r="M14" s="543"/>
      <c r="N14" s="543"/>
    </row>
    <row r="15" spans="1:18" ht="54" customHeight="1">
      <c r="A15" s="522"/>
      <c r="B15" s="522"/>
      <c r="C15" s="522"/>
      <c r="D15" s="522"/>
      <c r="E15" s="558" t="s">
        <v>284</v>
      </c>
      <c r="F15" s="523"/>
      <c r="G15" s="1082">
        <f>総表!C17</f>
        <v>0</v>
      </c>
      <c r="H15" s="1082"/>
      <c r="I15" s="1082"/>
      <c r="J15" s="1082"/>
      <c r="K15" s="1082"/>
      <c r="L15" s="559"/>
      <c r="M15" s="1074" t="s">
        <v>303</v>
      </c>
      <c r="N15" s="1074"/>
      <c r="O15" s="1074"/>
      <c r="P15" s="1074"/>
      <c r="Q15" s="1074"/>
      <c r="R15" s="1074"/>
    </row>
    <row r="16" spans="1:18" ht="9.75" customHeight="1">
      <c r="A16" s="522"/>
      <c r="B16" s="522"/>
      <c r="C16" s="522"/>
      <c r="D16" s="522"/>
      <c r="E16" s="522"/>
      <c r="F16" s="522"/>
      <c r="G16" s="522"/>
      <c r="H16" s="522"/>
      <c r="I16" s="522"/>
      <c r="J16" s="550"/>
      <c r="K16" s="550"/>
      <c r="L16" s="550"/>
    </row>
    <row r="17" spans="1:13" ht="69.75" customHeight="1">
      <c r="A17" s="522"/>
      <c r="B17" s="1082" t="s">
        <v>304</v>
      </c>
      <c r="C17" s="1082"/>
      <c r="D17" s="1082"/>
      <c r="E17" s="1082"/>
      <c r="F17" s="1082"/>
      <c r="G17" s="1082"/>
      <c r="H17" s="1082"/>
      <c r="I17" s="1082"/>
      <c r="J17" s="1082"/>
      <c r="K17" s="1082"/>
      <c r="L17" s="550"/>
    </row>
    <row r="18" spans="1:13" ht="4.5" customHeight="1">
      <c r="A18" s="522"/>
      <c r="B18" s="557"/>
      <c r="C18" s="557"/>
      <c r="D18" s="557"/>
      <c r="E18" s="557"/>
      <c r="F18" s="557"/>
      <c r="G18" s="557"/>
      <c r="H18" s="557"/>
      <c r="I18" s="557"/>
      <c r="J18" s="557"/>
      <c r="K18" s="557"/>
      <c r="L18" s="550"/>
    </row>
    <row r="19" spans="1:13" ht="29">
      <c r="A19" s="522"/>
      <c r="B19" s="1083" t="s">
        <v>305</v>
      </c>
      <c r="C19" s="1083"/>
      <c r="D19" s="1083"/>
      <c r="E19" s="1083"/>
      <c r="F19" s="1083"/>
      <c r="G19" s="1083"/>
      <c r="H19" s="1083"/>
      <c r="I19" s="1083"/>
      <c r="J19" s="1083"/>
      <c r="K19" s="1083"/>
      <c r="L19" s="550"/>
    </row>
    <row r="20" spans="1:13" ht="3.75" customHeight="1">
      <c r="A20" s="522"/>
      <c r="B20" s="560"/>
      <c r="C20" s="560"/>
      <c r="D20" s="560"/>
      <c r="E20" s="560"/>
      <c r="F20" s="560"/>
      <c r="G20" s="560"/>
      <c r="H20" s="560"/>
      <c r="I20" s="560"/>
      <c r="J20" s="560"/>
      <c r="K20" s="560"/>
      <c r="L20" s="550"/>
    </row>
    <row r="21" spans="1:13" ht="64.5" customHeight="1">
      <c r="A21" s="522"/>
      <c r="B21" s="1081" t="s">
        <v>306</v>
      </c>
      <c r="C21" s="1081"/>
      <c r="D21" s="552"/>
      <c r="E21" s="1081">
        <f>総表!C27</f>
        <v>0</v>
      </c>
      <c r="F21" s="1081"/>
      <c r="G21" s="1081"/>
      <c r="H21" s="1081"/>
      <c r="I21" s="1081"/>
      <c r="J21" s="1081"/>
      <c r="K21" s="1081"/>
      <c r="L21" s="522"/>
      <c r="M21" s="545"/>
    </row>
    <row r="22" spans="1:13" ht="64.5" customHeight="1">
      <c r="A22" s="523"/>
      <c r="B22" s="1081" t="s">
        <v>307</v>
      </c>
      <c r="C22" s="1081"/>
      <c r="D22" s="552"/>
      <c r="E22" s="1084">
        <f>総表!D45</f>
        <v>0</v>
      </c>
      <c r="F22" s="1084"/>
      <c r="G22" s="1084"/>
      <c r="H22" s="1084"/>
      <c r="I22" s="1084"/>
      <c r="J22" s="1084"/>
      <c r="K22" s="1084"/>
      <c r="L22" s="522"/>
      <c r="M22" s="545"/>
    </row>
    <row r="23" spans="1:13" ht="64.5" customHeight="1">
      <c r="A23" s="523"/>
      <c r="B23" s="1081" t="s">
        <v>308</v>
      </c>
      <c r="C23" s="1081"/>
      <c r="D23" s="552"/>
      <c r="E23" s="559"/>
      <c r="F23" s="559"/>
      <c r="G23" s="559"/>
      <c r="H23" s="559"/>
      <c r="I23" s="559"/>
      <c r="J23" s="559"/>
      <c r="K23" s="559"/>
      <c r="L23" s="522"/>
    </row>
    <row r="24" spans="1:13" ht="55.5" customHeight="1">
      <c r="A24" s="561"/>
      <c r="B24" s="1085" t="s">
        <v>309</v>
      </c>
      <c r="C24" s="1086"/>
      <c r="D24" s="1087" t="s">
        <v>310</v>
      </c>
      <c r="E24" s="1088"/>
      <c r="F24" s="1088"/>
      <c r="G24" s="1088"/>
      <c r="H24" s="1088"/>
      <c r="I24" s="1088"/>
      <c r="J24" s="1088"/>
      <c r="K24" s="1089"/>
      <c r="L24" s="523"/>
      <c r="M24" s="566" t="s">
        <v>311</v>
      </c>
    </row>
    <row r="25" spans="1:13" ht="55.5" customHeight="1">
      <c r="A25" s="561"/>
      <c r="B25" s="1085" t="s">
        <v>312</v>
      </c>
      <c r="C25" s="1086"/>
      <c r="D25" s="1087" t="s">
        <v>313</v>
      </c>
      <c r="E25" s="1088"/>
      <c r="F25" s="1088"/>
      <c r="G25" s="1089"/>
      <c r="H25" s="1090" t="s">
        <v>314</v>
      </c>
      <c r="I25" s="1091"/>
      <c r="J25" s="1092"/>
      <c r="K25" s="1093"/>
      <c r="L25" s="523"/>
      <c r="M25" s="566"/>
    </row>
    <row r="26" spans="1:13" ht="55.5" customHeight="1">
      <c r="A26" s="561"/>
      <c r="B26" s="1085" t="s">
        <v>315</v>
      </c>
      <c r="C26" s="1097"/>
      <c r="D26" s="1087" t="s">
        <v>316</v>
      </c>
      <c r="E26" s="1088"/>
      <c r="F26" s="1088"/>
      <c r="G26" s="1088"/>
      <c r="H26" s="1087"/>
      <c r="I26" s="1088"/>
      <c r="J26" s="1088"/>
      <c r="K26" s="1089"/>
      <c r="L26" s="523"/>
      <c r="M26" s="566"/>
    </row>
    <row r="27" spans="1:13" ht="55.5" customHeight="1">
      <c r="A27" s="561"/>
      <c r="B27" s="1085" t="s">
        <v>317</v>
      </c>
      <c r="C27" s="1086"/>
      <c r="D27" s="1098"/>
      <c r="E27" s="1099"/>
      <c r="F27" s="1099"/>
      <c r="G27" s="1099"/>
      <c r="H27" s="1099"/>
      <c r="I27" s="1099"/>
      <c r="J27" s="1099"/>
      <c r="K27" s="1100"/>
      <c r="L27" s="523"/>
      <c r="M27" s="566"/>
    </row>
    <row r="28" spans="1:13" ht="73.5" customHeight="1">
      <c r="A28" s="561"/>
      <c r="B28" s="1101" t="s">
        <v>318</v>
      </c>
      <c r="C28" s="1091"/>
      <c r="D28" s="1094" t="s">
        <v>319</v>
      </c>
      <c r="E28" s="1095"/>
      <c r="F28" s="1095"/>
      <c r="G28" s="1095"/>
      <c r="H28" s="1095"/>
      <c r="I28" s="1095"/>
      <c r="J28" s="1095"/>
      <c r="K28" s="1096"/>
      <c r="L28" s="523"/>
      <c r="M28" s="566" t="s">
        <v>320</v>
      </c>
    </row>
    <row r="29" spans="1:13" ht="73.5" customHeight="1">
      <c r="A29" s="561"/>
      <c r="B29" s="1085" t="s">
        <v>321</v>
      </c>
      <c r="C29" s="1086"/>
      <c r="D29" s="1094" t="s">
        <v>322</v>
      </c>
      <c r="E29" s="1095"/>
      <c r="F29" s="1095"/>
      <c r="G29" s="1095"/>
      <c r="H29" s="1095"/>
      <c r="I29" s="1095"/>
      <c r="J29" s="1095"/>
      <c r="K29" s="1096"/>
      <c r="L29" s="523"/>
      <c r="M29" s="544"/>
    </row>
    <row r="30" spans="1:13" ht="25.5" customHeight="1"/>
    <row r="31" spans="1:13" ht="25.5" customHeight="1"/>
  </sheetData>
  <sheetProtection selectLockedCells="1"/>
  <mergeCells count="34">
    <mergeCell ref="B29:C29"/>
    <mergeCell ref="D29:K29"/>
    <mergeCell ref="B26:C26"/>
    <mergeCell ref="D26:G26"/>
    <mergeCell ref="H26:K26"/>
    <mergeCell ref="B27:C27"/>
    <mergeCell ref="D27:K27"/>
    <mergeCell ref="B28:C28"/>
    <mergeCell ref="D28:K28"/>
    <mergeCell ref="B23:C23"/>
    <mergeCell ref="B24:C24"/>
    <mergeCell ref="D24:K24"/>
    <mergeCell ref="B25:C25"/>
    <mergeCell ref="D25:G25"/>
    <mergeCell ref="H25:I25"/>
    <mergeCell ref="J25:K25"/>
    <mergeCell ref="B17:K17"/>
    <mergeCell ref="B19:K19"/>
    <mergeCell ref="B21:C21"/>
    <mergeCell ref="E21:K21"/>
    <mergeCell ref="B22:C22"/>
    <mergeCell ref="E22:K22"/>
    <mergeCell ref="M15:R15"/>
    <mergeCell ref="A1:C1"/>
    <mergeCell ref="C3:J3"/>
    <mergeCell ref="C4:J4"/>
    <mergeCell ref="C5:J5"/>
    <mergeCell ref="I6:K6"/>
    <mergeCell ref="I7:K7"/>
    <mergeCell ref="B9:K9"/>
    <mergeCell ref="G12:L12"/>
    <mergeCell ref="G13:L13"/>
    <mergeCell ref="G14:L14"/>
    <mergeCell ref="G15:K15"/>
  </mergeCells>
  <phoneticPr fontId="26"/>
  <conditionalFormatting sqref="H26:K26">
    <cfRule type="expression" dxfId="0" priority="1">
      <formula>NOT($D$26="その他")</formula>
    </cfRule>
  </conditionalFormatting>
  <dataValidations count="1">
    <dataValidation type="list" allowBlank="1" showInputMessage="1" showErrorMessage="1" sqref="D26:G26" xr:uid="{4A2A75DE-59B3-4CC2-879B-2FF00AC1B2AB}">
      <formula1>"普通,当座,その他"</formula1>
    </dataValidation>
  </dataValidations>
  <printOptions horizontalCentered="1"/>
  <pageMargins left="0.74803149606299213" right="0.74803149606299213" top="0.59055118110236227" bottom="0.59055118110236227" header="0.39370078740157483" footer="0.3937007874015748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C000"/>
    <pageSetUpPr fitToPage="1"/>
  </sheetPr>
  <dimension ref="A1:Q71"/>
  <sheetViews>
    <sheetView zoomScale="59" zoomScaleNormal="59" zoomScaleSheetLayoutView="80" zoomScalePageLayoutView="55" workbookViewId="0">
      <selection sqref="A1:C1"/>
    </sheetView>
  </sheetViews>
  <sheetFormatPr defaultColWidth="9" defaultRowHeight="22.5"/>
  <cols>
    <col min="1" max="1" width="4" style="15" bestFit="1" customWidth="1"/>
    <col min="2" max="2" width="3.75" style="91" bestFit="1" customWidth="1"/>
    <col min="3" max="3" width="5.75" style="91" customWidth="1"/>
    <col min="4" max="4" width="16.5" style="91" customWidth="1"/>
    <col min="5" max="5" width="3.75" style="91" customWidth="1"/>
    <col min="6" max="6" width="17.33203125" style="91" customWidth="1"/>
    <col min="7" max="7" width="8.75" style="91" customWidth="1"/>
    <col min="8" max="8" width="6.25" style="91" customWidth="1"/>
    <col min="9" max="9" width="21.25" style="91" customWidth="1"/>
    <col min="10" max="10" width="10.83203125" style="91" customWidth="1"/>
    <col min="11" max="11" width="35.08203125" style="91" customWidth="1"/>
    <col min="12" max="12" width="10.83203125" style="91" customWidth="1"/>
    <col min="13" max="13" width="5.33203125" style="91" customWidth="1"/>
    <col min="14" max="14" width="15.58203125" style="91" customWidth="1"/>
    <col min="15" max="15" width="3.58203125" style="91" customWidth="1"/>
    <col min="16" max="16" width="87.5" style="15" customWidth="1"/>
    <col min="17" max="16384" width="9" style="15"/>
  </cols>
  <sheetData>
    <row r="1" spans="1:17" ht="22.5" customHeight="1">
      <c r="B1" s="773" t="s">
        <v>106</v>
      </c>
      <c r="C1" s="774"/>
      <c r="D1" s="775">
        <f>総表!C27</f>
        <v>0</v>
      </c>
      <c r="E1" s="775"/>
      <c r="F1" s="775"/>
      <c r="G1" s="775"/>
      <c r="H1" s="775"/>
      <c r="I1" s="775"/>
      <c r="J1" s="76" t="s">
        <v>107</v>
      </c>
      <c r="K1" s="775">
        <f>総表!C15</f>
        <v>0</v>
      </c>
      <c r="L1" s="775"/>
      <c r="M1" s="775"/>
      <c r="N1" s="776"/>
      <c r="O1" s="339"/>
      <c r="P1" s="771" t="s">
        <v>248</v>
      </c>
      <c r="Q1" s="352"/>
    </row>
    <row r="2" spans="1:17" ht="18.75" customHeight="1" thickBot="1">
      <c r="B2" s="783" t="s">
        <v>14</v>
      </c>
      <c r="C2" s="781" t="s">
        <v>223</v>
      </c>
      <c r="D2" s="781"/>
      <c r="E2" s="781"/>
      <c r="F2" s="781"/>
      <c r="G2" s="781"/>
      <c r="H2" s="781"/>
      <c r="I2" s="781"/>
      <c r="J2" s="781"/>
      <c r="K2" s="781"/>
      <c r="L2" s="781"/>
      <c r="M2" s="781"/>
      <c r="N2" s="782"/>
      <c r="P2" s="772"/>
      <c r="Q2" s="352"/>
    </row>
    <row r="3" spans="1:17" ht="24.75" customHeight="1">
      <c r="A3" s="15">
        <v>1</v>
      </c>
      <c r="B3" s="636"/>
      <c r="C3" s="719"/>
      <c r="D3" s="720"/>
      <c r="E3" s="720"/>
      <c r="F3" s="720"/>
      <c r="G3" s="720"/>
      <c r="H3" s="720"/>
      <c r="I3" s="720"/>
      <c r="J3" s="720"/>
      <c r="K3" s="720"/>
      <c r="L3" s="720"/>
      <c r="M3" s="720"/>
      <c r="N3" s="721"/>
      <c r="O3" s="437"/>
      <c r="P3" s="469" t="s">
        <v>166</v>
      </c>
      <c r="Q3" s="352"/>
    </row>
    <row r="4" spans="1:17" ht="24.75" customHeight="1">
      <c r="A4" s="15">
        <v>2</v>
      </c>
      <c r="B4" s="636"/>
      <c r="C4" s="722"/>
      <c r="D4" s="723"/>
      <c r="E4" s="723"/>
      <c r="F4" s="723"/>
      <c r="G4" s="723"/>
      <c r="H4" s="723"/>
      <c r="I4" s="723"/>
      <c r="J4" s="723"/>
      <c r="K4" s="723"/>
      <c r="L4" s="723"/>
      <c r="M4" s="723"/>
      <c r="N4" s="724"/>
      <c r="O4" s="437"/>
      <c r="P4" s="470" t="s">
        <v>103</v>
      </c>
      <c r="Q4" s="353"/>
    </row>
    <row r="5" spans="1:17" ht="24.75" customHeight="1">
      <c r="A5" s="15">
        <v>3</v>
      </c>
      <c r="B5" s="636"/>
      <c r="C5" s="722"/>
      <c r="D5" s="723"/>
      <c r="E5" s="723"/>
      <c r="F5" s="723"/>
      <c r="G5" s="723"/>
      <c r="H5" s="723"/>
      <c r="I5" s="723"/>
      <c r="J5" s="723"/>
      <c r="K5" s="723"/>
      <c r="L5" s="723"/>
      <c r="M5" s="723"/>
      <c r="N5" s="724"/>
      <c r="O5" s="437"/>
      <c r="P5" s="470"/>
      <c r="Q5" s="352"/>
    </row>
    <row r="6" spans="1:17" ht="24.75" customHeight="1">
      <c r="A6" s="15">
        <v>4</v>
      </c>
      <c r="B6" s="636"/>
      <c r="C6" s="722"/>
      <c r="D6" s="723"/>
      <c r="E6" s="723"/>
      <c r="F6" s="723"/>
      <c r="G6" s="723"/>
      <c r="H6" s="723"/>
      <c r="I6" s="723"/>
      <c r="J6" s="723"/>
      <c r="K6" s="723"/>
      <c r="L6" s="723"/>
      <c r="M6" s="723"/>
      <c r="N6" s="724"/>
      <c r="O6" s="437"/>
      <c r="P6" s="470"/>
      <c r="Q6" s="352"/>
    </row>
    <row r="7" spans="1:17" ht="24.75" customHeight="1">
      <c r="A7" s="15">
        <v>5</v>
      </c>
      <c r="B7" s="636"/>
      <c r="C7" s="722"/>
      <c r="D7" s="723"/>
      <c r="E7" s="723"/>
      <c r="F7" s="723"/>
      <c r="G7" s="723"/>
      <c r="H7" s="723"/>
      <c r="I7" s="723"/>
      <c r="J7" s="723"/>
      <c r="K7" s="723"/>
      <c r="L7" s="723"/>
      <c r="M7" s="723"/>
      <c r="N7" s="724"/>
      <c r="O7" s="437"/>
      <c r="P7" s="718" t="s">
        <v>268</v>
      </c>
      <c r="Q7" s="352"/>
    </row>
    <row r="8" spans="1:17" ht="24.75" customHeight="1">
      <c r="A8" s="15">
        <v>6</v>
      </c>
      <c r="B8" s="636"/>
      <c r="C8" s="722"/>
      <c r="D8" s="723"/>
      <c r="E8" s="723"/>
      <c r="F8" s="723"/>
      <c r="G8" s="723"/>
      <c r="H8" s="723"/>
      <c r="I8" s="723"/>
      <c r="J8" s="723"/>
      <c r="K8" s="723"/>
      <c r="L8" s="723"/>
      <c r="M8" s="723"/>
      <c r="N8" s="724"/>
      <c r="O8" s="437"/>
      <c r="P8" s="718"/>
      <c r="Q8" s="352"/>
    </row>
    <row r="9" spans="1:17" ht="24.75" customHeight="1">
      <c r="A9" s="15">
        <v>7</v>
      </c>
      <c r="B9" s="636"/>
      <c r="C9" s="722"/>
      <c r="D9" s="723"/>
      <c r="E9" s="723"/>
      <c r="F9" s="723"/>
      <c r="G9" s="723"/>
      <c r="H9" s="723"/>
      <c r="I9" s="723"/>
      <c r="J9" s="723"/>
      <c r="K9" s="723"/>
      <c r="L9" s="723"/>
      <c r="M9" s="723"/>
      <c r="N9" s="724"/>
      <c r="O9" s="437"/>
      <c r="P9" s="470"/>
      <c r="Q9" s="352"/>
    </row>
    <row r="10" spans="1:17" ht="24.75" customHeight="1">
      <c r="A10" s="15">
        <v>8</v>
      </c>
      <c r="B10" s="636"/>
      <c r="C10" s="722"/>
      <c r="D10" s="723"/>
      <c r="E10" s="723"/>
      <c r="F10" s="723"/>
      <c r="G10" s="723"/>
      <c r="H10" s="723"/>
      <c r="I10" s="723"/>
      <c r="J10" s="723"/>
      <c r="K10" s="723"/>
      <c r="L10" s="723"/>
      <c r="M10" s="723"/>
      <c r="N10" s="724"/>
      <c r="O10" s="437"/>
      <c r="P10" s="470"/>
      <c r="Q10" s="352"/>
    </row>
    <row r="11" spans="1:17" ht="18.75" customHeight="1">
      <c r="B11" s="636"/>
      <c r="C11" s="785" t="str">
        <f>IF(総表!$C$10="映画祭","映像芸術又は地域の文化の振興に資する本活動の特色（映像芸術全体や、地域の文化活動として特に強調したい点をご記入ください。）","地域の文化の振興に資する本活動の特色（地域の文化活動として特に強調したい点をご記入ください。）")</f>
        <v>映像芸術又は地域の文化の振興に資する本活動の特色（映像芸術全体や、地域の文化活動として特に強調したい点をご記入ください。）</v>
      </c>
      <c r="D11" s="785"/>
      <c r="E11" s="785"/>
      <c r="F11" s="785"/>
      <c r="G11" s="785"/>
      <c r="H11" s="785"/>
      <c r="I11" s="785"/>
      <c r="J11" s="785"/>
      <c r="K11" s="785"/>
      <c r="L11" s="785"/>
      <c r="M11" s="785"/>
      <c r="N11" s="786"/>
      <c r="O11" s="463"/>
      <c r="P11" s="471"/>
      <c r="Q11" s="352"/>
    </row>
    <row r="12" spans="1:17" ht="24" customHeight="1">
      <c r="A12" s="15">
        <v>1</v>
      </c>
      <c r="B12" s="636"/>
      <c r="C12" s="719"/>
      <c r="D12" s="720"/>
      <c r="E12" s="720"/>
      <c r="F12" s="720"/>
      <c r="G12" s="720"/>
      <c r="H12" s="720"/>
      <c r="I12" s="720"/>
      <c r="J12" s="720"/>
      <c r="K12" s="720"/>
      <c r="L12" s="720"/>
      <c r="M12" s="720"/>
      <c r="N12" s="721"/>
      <c r="O12" s="437"/>
      <c r="P12" s="469" t="s">
        <v>166</v>
      </c>
      <c r="Q12" s="352"/>
    </row>
    <row r="13" spans="1:17" ht="24" customHeight="1">
      <c r="A13" s="15">
        <v>2</v>
      </c>
      <c r="B13" s="636"/>
      <c r="C13" s="722"/>
      <c r="D13" s="723"/>
      <c r="E13" s="723"/>
      <c r="F13" s="723"/>
      <c r="G13" s="723"/>
      <c r="H13" s="723"/>
      <c r="I13" s="723"/>
      <c r="J13" s="723"/>
      <c r="K13" s="723"/>
      <c r="L13" s="723"/>
      <c r="M13" s="723"/>
      <c r="N13" s="724"/>
      <c r="O13" s="437"/>
      <c r="P13" s="470" t="s">
        <v>103</v>
      </c>
      <c r="Q13" s="353"/>
    </row>
    <row r="14" spans="1:17" ht="24" customHeight="1">
      <c r="A14" s="15">
        <v>3</v>
      </c>
      <c r="B14" s="636"/>
      <c r="C14" s="722"/>
      <c r="D14" s="723"/>
      <c r="E14" s="723"/>
      <c r="F14" s="723"/>
      <c r="G14" s="723"/>
      <c r="H14" s="723"/>
      <c r="I14" s="723"/>
      <c r="J14" s="723"/>
      <c r="K14" s="723"/>
      <c r="L14" s="723"/>
      <c r="M14" s="723"/>
      <c r="N14" s="724"/>
      <c r="O14" s="437"/>
      <c r="P14" s="470"/>
      <c r="Q14" s="352"/>
    </row>
    <row r="15" spans="1:17" ht="24" customHeight="1">
      <c r="A15" s="15">
        <v>4</v>
      </c>
      <c r="B15" s="636"/>
      <c r="C15" s="722"/>
      <c r="D15" s="723"/>
      <c r="E15" s="723"/>
      <c r="F15" s="723"/>
      <c r="G15" s="723"/>
      <c r="H15" s="723"/>
      <c r="I15" s="723"/>
      <c r="J15" s="723"/>
      <c r="K15" s="723"/>
      <c r="L15" s="723"/>
      <c r="M15" s="723"/>
      <c r="N15" s="724"/>
      <c r="O15" s="437"/>
      <c r="P15" s="718" t="s">
        <v>268</v>
      </c>
      <c r="Q15" s="352"/>
    </row>
    <row r="16" spans="1:17" ht="24" customHeight="1">
      <c r="A16" s="15">
        <v>5</v>
      </c>
      <c r="B16" s="636"/>
      <c r="C16" s="722"/>
      <c r="D16" s="723"/>
      <c r="E16" s="723"/>
      <c r="F16" s="723"/>
      <c r="G16" s="723"/>
      <c r="H16" s="723"/>
      <c r="I16" s="723"/>
      <c r="J16" s="723"/>
      <c r="K16" s="723"/>
      <c r="L16" s="723"/>
      <c r="M16" s="723"/>
      <c r="N16" s="724"/>
      <c r="O16" s="437"/>
      <c r="P16" s="718"/>
      <c r="Q16" s="352"/>
    </row>
    <row r="17" spans="1:17" ht="24" customHeight="1">
      <c r="A17" s="15">
        <v>6</v>
      </c>
      <c r="B17" s="636"/>
      <c r="C17" s="722"/>
      <c r="D17" s="723"/>
      <c r="E17" s="723"/>
      <c r="F17" s="723"/>
      <c r="G17" s="723"/>
      <c r="H17" s="723"/>
      <c r="I17" s="723"/>
      <c r="J17" s="723"/>
      <c r="K17" s="723"/>
      <c r="L17" s="723"/>
      <c r="M17" s="723"/>
      <c r="N17" s="724"/>
      <c r="O17" s="437"/>
      <c r="P17" s="470"/>
      <c r="Q17" s="352"/>
    </row>
    <row r="18" spans="1:17" ht="24" customHeight="1">
      <c r="A18" s="15">
        <v>7</v>
      </c>
      <c r="B18" s="636"/>
      <c r="C18" s="722"/>
      <c r="D18" s="723"/>
      <c r="E18" s="723"/>
      <c r="F18" s="723"/>
      <c r="G18" s="723"/>
      <c r="H18" s="723"/>
      <c r="I18" s="723"/>
      <c r="J18" s="723"/>
      <c r="K18" s="723"/>
      <c r="L18" s="723"/>
      <c r="M18" s="723"/>
      <c r="N18" s="724"/>
      <c r="O18" s="437"/>
      <c r="P18" s="470"/>
      <c r="Q18" s="352"/>
    </row>
    <row r="19" spans="1:17" ht="24" customHeight="1">
      <c r="A19" s="15">
        <v>8</v>
      </c>
      <c r="B19" s="636"/>
      <c r="C19" s="722"/>
      <c r="D19" s="723"/>
      <c r="E19" s="723"/>
      <c r="F19" s="723"/>
      <c r="G19" s="723"/>
      <c r="H19" s="723"/>
      <c r="I19" s="723"/>
      <c r="J19" s="723"/>
      <c r="K19" s="723"/>
      <c r="L19" s="723"/>
      <c r="M19" s="723"/>
      <c r="N19" s="724"/>
      <c r="O19" s="437"/>
      <c r="P19" s="470"/>
      <c r="Q19" s="352"/>
    </row>
    <row r="20" spans="1:17">
      <c r="B20" s="636"/>
      <c r="C20" s="750" t="s">
        <v>335</v>
      </c>
      <c r="D20" s="751"/>
      <c r="E20" s="751"/>
      <c r="F20" s="751"/>
      <c r="G20" s="751"/>
      <c r="H20" s="752"/>
      <c r="I20" s="730" t="s">
        <v>336</v>
      </c>
      <c r="J20" s="731"/>
      <c r="K20" s="732"/>
      <c r="L20" s="736" t="s">
        <v>269</v>
      </c>
      <c r="M20" s="737"/>
      <c r="N20" s="738"/>
      <c r="O20" s="464"/>
      <c r="P20" s="471"/>
      <c r="Q20" s="352"/>
    </row>
    <row r="21" spans="1:17">
      <c r="B21" s="636"/>
      <c r="C21" s="725" t="s">
        <v>61</v>
      </c>
      <c r="D21" s="726"/>
      <c r="E21" s="726"/>
      <c r="F21" s="726"/>
      <c r="G21" s="726" t="s">
        <v>95</v>
      </c>
      <c r="H21" s="753"/>
      <c r="I21" s="733"/>
      <c r="J21" s="734"/>
      <c r="K21" s="735"/>
      <c r="L21" s="739"/>
      <c r="M21" s="740"/>
      <c r="N21" s="741"/>
      <c r="O21" s="464"/>
      <c r="P21" s="471"/>
      <c r="Q21" s="352"/>
    </row>
    <row r="22" spans="1:17" ht="18.75" customHeight="1">
      <c r="A22" s="15">
        <v>1</v>
      </c>
      <c r="B22" s="636"/>
      <c r="C22" s="742">
        <f>総表!C30</f>
        <v>0</v>
      </c>
      <c r="D22" s="743"/>
      <c r="E22" s="347" t="s">
        <v>102</v>
      </c>
      <c r="F22" s="77">
        <f>総表!E30</f>
        <v>0</v>
      </c>
      <c r="G22" s="78"/>
      <c r="H22" s="79" t="str">
        <f>IF(G22="","","日間")</f>
        <v/>
      </c>
      <c r="I22" s="747" t="str">
        <f>IF(総表!F30="","",(総表!F30&amp;"（"&amp;総表!H30&amp;総表!I30&amp;"）"))</f>
        <v/>
      </c>
      <c r="J22" s="748"/>
      <c r="K22" s="749"/>
      <c r="L22" s="80"/>
      <c r="M22" s="81" t="str">
        <f>IF(L22="","","人")</f>
        <v/>
      </c>
      <c r="N22" s="82"/>
      <c r="O22" s="450"/>
      <c r="P22" s="471" t="s">
        <v>337</v>
      </c>
      <c r="Q22" s="352"/>
    </row>
    <row r="23" spans="1:17" ht="18.75" customHeight="1">
      <c r="A23" s="15">
        <v>2</v>
      </c>
      <c r="B23" s="636"/>
      <c r="C23" s="742">
        <f>総表!C31</f>
        <v>0</v>
      </c>
      <c r="D23" s="743"/>
      <c r="E23" s="347" t="s">
        <v>102</v>
      </c>
      <c r="F23" s="77">
        <f>総表!E31</f>
        <v>0</v>
      </c>
      <c r="G23" s="78"/>
      <c r="H23" s="79" t="str">
        <f t="shared" ref="H23:H31" si="0">IF(G23="","","日間")</f>
        <v/>
      </c>
      <c r="I23" s="715" t="str">
        <f>IF(総表!F31="","",(総表!F31&amp;"（"&amp;総表!H31&amp;総表!I31&amp;"）"))</f>
        <v/>
      </c>
      <c r="J23" s="716"/>
      <c r="K23" s="717"/>
      <c r="L23" s="80"/>
      <c r="M23" s="81" t="str">
        <f t="shared" ref="M23:M31" si="1">IF(L23="","","人")</f>
        <v/>
      </c>
      <c r="N23" s="82"/>
      <c r="O23" s="450"/>
      <c r="P23" s="471" t="s">
        <v>270</v>
      </c>
      <c r="Q23" s="352"/>
    </row>
    <row r="24" spans="1:17" ht="18.75" customHeight="1">
      <c r="A24" s="15">
        <v>3</v>
      </c>
      <c r="B24" s="636"/>
      <c r="C24" s="742">
        <f>総表!C32</f>
        <v>0</v>
      </c>
      <c r="D24" s="743"/>
      <c r="E24" s="83" t="s">
        <v>102</v>
      </c>
      <c r="F24" s="77">
        <f>総表!E32</f>
        <v>0</v>
      </c>
      <c r="G24" s="84"/>
      <c r="H24" s="79" t="str">
        <f t="shared" si="0"/>
        <v/>
      </c>
      <c r="I24" s="715" t="str">
        <f>IF(総表!F32="","",(総表!F32&amp;"（"&amp;総表!H32&amp;総表!I32&amp;"）"))</f>
        <v/>
      </c>
      <c r="J24" s="716"/>
      <c r="K24" s="717"/>
      <c r="L24" s="80"/>
      <c r="M24" s="81" t="str">
        <f t="shared" si="1"/>
        <v/>
      </c>
      <c r="N24" s="82"/>
      <c r="O24" s="450"/>
      <c r="P24" s="471"/>
      <c r="Q24" s="352"/>
    </row>
    <row r="25" spans="1:17" ht="18.75" customHeight="1">
      <c r="A25" s="15">
        <v>4</v>
      </c>
      <c r="B25" s="636"/>
      <c r="C25" s="742">
        <f>総表!C33</f>
        <v>0</v>
      </c>
      <c r="D25" s="743"/>
      <c r="E25" s="347" t="s">
        <v>102</v>
      </c>
      <c r="F25" s="77">
        <f>総表!E33</f>
        <v>0</v>
      </c>
      <c r="G25" s="78"/>
      <c r="H25" s="79" t="str">
        <f t="shared" si="0"/>
        <v/>
      </c>
      <c r="I25" s="715" t="str">
        <f>IF(総表!F33="","",(総表!F33&amp;"（"&amp;総表!H33&amp;総表!I33&amp;"）"))</f>
        <v/>
      </c>
      <c r="J25" s="716"/>
      <c r="K25" s="717"/>
      <c r="L25" s="80"/>
      <c r="M25" s="81" t="str">
        <f t="shared" si="1"/>
        <v/>
      </c>
      <c r="N25" s="82"/>
      <c r="O25" s="450"/>
      <c r="P25" s="471"/>
      <c r="Q25" s="352"/>
    </row>
    <row r="26" spans="1:17" ht="18.75" customHeight="1">
      <c r="A26" s="15">
        <v>5</v>
      </c>
      <c r="B26" s="636"/>
      <c r="C26" s="742">
        <f>総表!C34</f>
        <v>0</v>
      </c>
      <c r="D26" s="743"/>
      <c r="E26" s="347" t="s">
        <v>102</v>
      </c>
      <c r="F26" s="77">
        <f>総表!E34</f>
        <v>0</v>
      </c>
      <c r="G26" s="78"/>
      <c r="H26" s="79" t="str">
        <f t="shared" si="0"/>
        <v/>
      </c>
      <c r="I26" s="715" t="str">
        <f>IF(総表!F34="","",(総表!F34&amp;"（"&amp;総表!H34&amp;総表!I34&amp;"）"))</f>
        <v/>
      </c>
      <c r="J26" s="716"/>
      <c r="K26" s="717"/>
      <c r="L26" s="80"/>
      <c r="M26" s="81" t="str">
        <f t="shared" si="1"/>
        <v/>
      </c>
      <c r="N26" s="82"/>
      <c r="O26" s="450"/>
      <c r="P26" s="471"/>
      <c r="Q26" s="352"/>
    </row>
    <row r="27" spans="1:17" ht="18.75" customHeight="1">
      <c r="A27" s="15">
        <v>6</v>
      </c>
      <c r="B27" s="636"/>
      <c r="C27" s="742">
        <f>総表!C35</f>
        <v>0</v>
      </c>
      <c r="D27" s="743"/>
      <c r="E27" s="347" t="s">
        <v>102</v>
      </c>
      <c r="F27" s="77">
        <f>総表!E35</f>
        <v>0</v>
      </c>
      <c r="G27" s="78"/>
      <c r="H27" s="79" t="str">
        <f t="shared" si="0"/>
        <v/>
      </c>
      <c r="I27" s="715" t="str">
        <f>IF(総表!F35="","",(総表!F35&amp;"（"&amp;総表!H35&amp;総表!I35&amp;"）"))</f>
        <v/>
      </c>
      <c r="J27" s="716"/>
      <c r="K27" s="717"/>
      <c r="L27" s="80"/>
      <c r="M27" s="81" t="str">
        <f t="shared" si="1"/>
        <v/>
      </c>
      <c r="N27" s="82"/>
      <c r="O27" s="450"/>
      <c r="P27" s="471"/>
      <c r="Q27" s="352"/>
    </row>
    <row r="28" spans="1:17" ht="18.75" customHeight="1">
      <c r="A28" s="15">
        <v>7</v>
      </c>
      <c r="B28" s="636"/>
      <c r="C28" s="742">
        <f>総表!C36</f>
        <v>0</v>
      </c>
      <c r="D28" s="743"/>
      <c r="E28" s="347" t="s">
        <v>102</v>
      </c>
      <c r="F28" s="77">
        <f>総表!E36</f>
        <v>0</v>
      </c>
      <c r="G28" s="78"/>
      <c r="H28" s="79" t="str">
        <f t="shared" si="0"/>
        <v/>
      </c>
      <c r="I28" s="747" t="str">
        <f>IF(総表!F36="","",(総表!F36&amp;"（"&amp;総表!H36&amp;総表!I36&amp;"）"))</f>
        <v/>
      </c>
      <c r="J28" s="748"/>
      <c r="K28" s="749"/>
      <c r="L28" s="80"/>
      <c r="M28" s="81" t="str">
        <f t="shared" si="1"/>
        <v/>
      </c>
      <c r="N28" s="82"/>
      <c r="O28" s="450"/>
      <c r="P28" s="471"/>
      <c r="Q28" s="352"/>
    </row>
    <row r="29" spans="1:17" ht="18.75" customHeight="1">
      <c r="A29" s="15">
        <v>8</v>
      </c>
      <c r="B29" s="636"/>
      <c r="C29" s="742">
        <f>総表!C37</f>
        <v>0</v>
      </c>
      <c r="D29" s="743"/>
      <c r="E29" s="347" t="s">
        <v>102</v>
      </c>
      <c r="F29" s="77">
        <f>総表!E37</f>
        <v>0</v>
      </c>
      <c r="G29" s="78"/>
      <c r="H29" s="79" t="str">
        <f t="shared" si="0"/>
        <v/>
      </c>
      <c r="I29" s="747" t="str">
        <f>IF(総表!F37="","",(総表!F37&amp;"（"&amp;総表!H37&amp;総表!I37&amp;"）"))</f>
        <v/>
      </c>
      <c r="J29" s="748"/>
      <c r="K29" s="749"/>
      <c r="L29" s="80"/>
      <c r="M29" s="81" t="str">
        <f t="shared" si="1"/>
        <v/>
      </c>
      <c r="N29" s="82"/>
      <c r="O29" s="450"/>
      <c r="P29" s="471"/>
      <c r="Q29" s="352"/>
    </row>
    <row r="30" spans="1:17" ht="18.75" customHeight="1">
      <c r="A30" s="15">
        <v>9</v>
      </c>
      <c r="B30" s="636"/>
      <c r="C30" s="742">
        <f>総表!C38</f>
        <v>0</v>
      </c>
      <c r="D30" s="743"/>
      <c r="E30" s="347" t="s">
        <v>102</v>
      </c>
      <c r="F30" s="77">
        <f>総表!E38</f>
        <v>0</v>
      </c>
      <c r="G30" s="78"/>
      <c r="H30" s="79" t="str">
        <f t="shared" si="0"/>
        <v/>
      </c>
      <c r="I30" s="747" t="str">
        <f>IF(総表!F38="","",(総表!F38&amp;"（"&amp;総表!H38&amp;総表!I38&amp;"）"))</f>
        <v/>
      </c>
      <c r="J30" s="748"/>
      <c r="K30" s="749"/>
      <c r="L30" s="80"/>
      <c r="M30" s="81" t="str">
        <f t="shared" si="1"/>
        <v/>
      </c>
      <c r="N30" s="82"/>
      <c r="O30" s="450"/>
      <c r="P30" s="471"/>
      <c r="Q30" s="352"/>
    </row>
    <row r="31" spans="1:17" ht="18.75" customHeight="1">
      <c r="A31" s="15">
        <v>10</v>
      </c>
      <c r="B31" s="636"/>
      <c r="C31" s="742">
        <f>総表!C39</f>
        <v>0</v>
      </c>
      <c r="D31" s="743"/>
      <c r="E31" s="348" t="s">
        <v>102</v>
      </c>
      <c r="F31" s="77">
        <f>総表!E39</f>
        <v>0</v>
      </c>
      <c r="G31" s="85"/>
      <c r="H31" s="86" t="str">
        <f t="shared" si="0"/>
        <v/>
      </c>
      <c r="I31" s="744" t="str">
        <f>IF(総表!F39="","",(総表!F39&amp;"（"&amp;総表!H39&amp;総表!I39&amp;"）"))</f>
        <v/>
      </c>
      <c r="J31" s="745"/>
      <c r="K31" s="746"/>
      <c r="L31" s="87"/>
      <c r="M31" s="88" t="str">
        <f t="shared" si="1"/>
        <v/>
      </c>
      <c r="N31" s="89"/>
      <c r="O31" s="450"/>
      <c r="P31" s="471"/>
      <c r="Q31" s="352"/>
    </row>
    <row r="32" spans="1:17" ht="18.75" customHeight="1">
      <c r="B32" s="636"/>
      <c r="C32" s="727" t="s">
        <v>60</v>
      </c>
      <c r="D32" s="728"/>
      <c r="E32" s="728"/>
      <c r="F32" s="728"/>
      <c r="G32" s="728"/>
      <c r="H32" s="728"/>
      <c r="I32" s="728"/>
      <c r="J32" s="728"/>
      <c r="K32" s="728"/>
      <c r="L32" s="728"/>
      <c r="M32" s="728"/>
      <c r="N32" s="729"/>
      <c r="O32" s="465"/>
      <c r="P32" s="471"/>
      <c r="Q32" s="352"/>
    </row>
    <row r="33" spans="1:17" ht="24" customHeight="1">
      <c r="A33" s="15">
        <v>1</v>
      </c>
      <c r="B33" s="636"/>
      <c r="C33" s="722"/>
      <c r="D33" s="723"/>
      <c r="E33" s="723"/>
      <c r="F33" s="723"/>
      <c r="G33" s="723"/>
      <c r="H33" s="723"/>
      <c r="I33" s="723"/>
      <c r="J33" s="723"/>
      <c r="K33" s="723"/>
      <c r="L33" s="723"/>
      <c r="M33" s="723"/>
      <c r="N33" s="724"/>
      <c r="O33" s="437"/>
      <c r="P33" s="470" t="s">
        <v>168</v>
      </c>
      <c r="Q33" s="352"/>
    </row>
    <row r="34" spans="1:17" ht="24" customHeight="1">
      <c r="A34" s="15">
        <v>2</v>
      </c>
      <c r="B34" s="636"/>
      <c r="C34" s="722"/>
      <c r="D34" s="723"/>
      <c r="E34" s="723"/>
      <c r="F34" s="723"/>
      <c r="G34" s="723"/>
      <c r="H34" s="723"/>
      <c r="I34" s="723"/>
      <c r="J34" s="723"/>
      <c r="K34" s="723"/>
      <c r="L34" s="723"/>
      <c r="M34" s="723"/>
      <c r="N34" s="724"/>
      <c r="O34" s="437"/>
      <c r="P34" s="470" t="s">
        <v>169</v>
      </c>
      <c r="Q34" s="352"/>
    </row>
    <row r="35" spans="1:17" ht="24" customHeight="1">
      <c r="A35" s="15">
        <v>3</v>
      </c>
      <c r="B35" s="636"/>
      <c r="C35" s="722"/>
      <c r="D35" s="723"/>
      <c r="E35" s="723"/>
      <c r="F35" s="723"/>
      <c r="G35" s="723"/>
      <c r="H35" s="723"/>
      <c r="I35" s="723"/>
      <c r="J35" s="723"/>
      <c r="K35" s="723"/>
      <c r="L35" s="723"/>
      <c r="M35" s="723"/>
      <c r="N35" s="724"/>
      <c r="O35" s="437"/>
      <c r="P35" s="470"/>
      <c r="Q35" s="352"/>
    </row>
    <row r="36" spans="1:17" ht="24" customHeight="1">
      <c r="A36" s="15">
        <v>4</v>
      </c>
      <c r="B36" s="636"/>
      <c r="C36" s="722"/>
      <c r="D36" s="723"/>
      <c r="E36" s="723"/>
      <c r="F36" s="723"/>
      <c r="G36" s="723"/>
      <c r="H36" s="723"/>
      <c r="I36" s="723"/>
      <c r="J36" s="723"/>
      <c r="K36" s="723"/>
      <c r="L36" s="723"/>
      <c r="M36" s="723"/>
      <c r="N36" s="724"/>
      <c r="O36" s="437"/>
      <c r="P36" s="470" t="s">
        <v>149</v>
      </c>
      <c r="Q36" s="352"/>
    </row>
    <row r="37" spans="1:17" ht="24" customHeight="1">
      <c r="A37" s="15">
        <v>5</v>
      </c>
      <c r="B37" s="636"/>
      <c r="C37" s="722"/>
      <c r="D37" s="723"/>
      <c r="E37" s="723"/>
      <c r="F37" s="723"/>
      <c r="G37" s="723"/>
      <c r="H37" s="723"/>
      <c r="I37" s="723"/>
      <c r="J37" s="723"/>
      <c r="K37" s="723"/>
      <c r="L37" s="723"/>
      <c r="M37" s="723"/>
      <c r="N37" s="724"/>
      <c r="O37" s="437"/>
      <c r="P37" s="718" t="s">
        <v>150</v>
      </c>
      <c r="Q37" s="352"/>
    </row>
    <row r="38" spans="1:17" ht="24" customHeight="1">
      <c r="A38" s="15">
        <v>6</v>
      </c>
      <c r="B38" s="636"/>
      <c r="C38" s="722"/>
      <c r="D38" s="723"/>
      <c r="E38" s="723"/>
      <c r="F38" s="723"/>
      <c r="G38" s="723"/>
      <c r="H38" s="723"/>
      <c r="I38" s="723"/>
      <c r="J38" s="723"/>
      <c r="K38" s="723"/>
      <c r="L38" s="723"/>
      <c r="M38" s="723"/>
      <c r="N38" s="724"/>
      <c r="O38" s="437"/>
      <c r="P38" s="718"/>
      <c r="Q38" s="352"/>
    </row>
    <row r="39" spans="1:17" ht="24" customHeight="1">
      <c r="A39" s="15">
        <v>7</v>
      </c>
      <c r="B39" s="636"/>
      <c r="C39" s="722"/>
      <c r="D39" s="723"/>
      <c r="E39" s="723"/>
      <c r="F39" s="723"/>
      <c r="G39" s="723"/>
      <c r="H39" s="723"/>
      <c r="I39" s="723"/>
      <c r="J39" s="723"/>
      <c r="K39" s="723"/>
      <c r="L39" s="723"/>
      <c r="M39" s="723"/>
      <c r="N39" s="724"/>
      <c r="O39" s="437"/>
      <c r="P39" s="470"/>
      <c r="Q39" s="352"/>
    </row>
    <row r="40" spans="1:17" ht="24" customHeight="1">
      <c r="A40" s="15">
        <v>8</v>
      </c>
      <c r="B40" s="636"/>
      <c r="C40" s="722"/>
      <c r="D40" s="723"/>
      <c r="E40" s="723"/>
      <c r="F40" s="723"/>
      <c r="G40" s="723"/>
      <c r="H40" s="723"/>
      <c r="I40" s="723"/>
      <c r="J40" s="723"/>
      <c r="K40" s="723"/>
      <c r="L40" s="723"/>
      <c r="M40" s="723"/>
      <c r="N40" s="724"/>
      <c r="O40" s="437"/>
      <c r="P40" s="470"/>
      <c r="Q40" s="352"/>
    </row>
    <row r="41" spans="1:17" ht="24" customHeight="1">
      <c r="A41" s="15">
        <v>9</v>
      </c>
      <c r="B41" s="636"/>
      <c r="C41" s="722"/>
      <c r="D41" s="723"/>
      <c r="E41" s="723"/>
      <c r="F41" s="723"/>
      <c r="G41" s="723"/>
      <c r="H41" s="723"/>
      <c r="I41" s="723"/>
      <c r="J41" s="723"/>
      <c r="K41" s="723"/>
      <c r="L41" s="723"/>
      <c r="M41" s="723"/>
      <c r="N41" s="724"/>
      <c r="O41" s="437"/>
      <c r="P41" s="470"/>
      <c r="Q41" s="352"/>
    </row>
    <row r="42" spans="1:17" ht="24" customHeight="1">
      <c r="A42" s="15">
        <v>10</v>
      </c>
      <c r="B42" s="636"/>
      <c r="C42" s="722"/>
      <c r="D42" s="723"/>
      <c r="E42" s="723"/>
      <c r="F42" s="723"/>
      <c r="G42" s="723"/>
      <c r="H42" s="723"/>
      <c r="I42" s="723"/>
      <c r="J42" s="723"/>
      <c r="K42" s="723"/>
      <c r="L42" s="723"/>
      <c r="M42" s="723"/>
      <c r="N42" s="724"/>
      <c r="O42" s="437"/>
      <c r="P42" s="471"/>
      <c r="Q42" s="352"/>
    </row>
    <row r="43" spans="1:17" ht="24" customHeight="1">
      <c r="A43" s="15">
        <v>11</v>
      </c>
      <c r="B43" s="636"/>
      <c r="C43" s="722"/>
      <c r="D43" s="723"/>
      <c r="E43" s="723"/>
      <c r="F43" s="723"/>
      <c r="G43" s="723"/>
      <c r="H43" s="723"/>
      <c r="I43" s="723"/>
      <c r="J43" s="723"/>
      <c r="K43" s="723"/>
      <c r="L43" s="723"/>
      <c r="M43" s="723"/>
      <c r="N43" s="724"/>
      <c r="O43" s="437"/>
      <c r="P43" s="470"/>
      <c r="Q43" s="352"/>
    </row>
    <row r="44" spans="1:17" ht="24" customHeight="1">
      <c r="A44" s="15">
        <v>12</v>
      </c>
      <c r="B44" s="636"/>
      <c r="C44" s="722"/>
      <c r="D44" s="723"/>
      <c r="E44" s="723"/>
      <c r="F44" s="723"/>
      <c r="G44" s="723"/>
      <c r="H44" s="723"/>
      <c r="I44" s="723"/>
      <c r="J44" s="723"/>
      <c r="K44" s="723"/>
      <c r="L44" s="723"/>
      <c r="M44" s="723"/>
      <c r="N44" s="724"/>
      <c r="O44" s="437"/>
      <c r="P44" s="470"/>
      <c r="Q44" s="352"/>
    </row>
    <row r="45" spans="1:17" ht="24" customHeight="1">
      <c r="A45" s="15">
        <v>13</v>
      </c>
      <c r="B45" s="636"/>
      <c r="C45" s="722"/>
      <c r="D45" s="723"/>
      <c r="E45" s="723"/>
      <c r="F45" s="723"/>
      <c r="G45" s="723"/>
      <c r="H45" s="723"/>
      <c r="I45" s="723"/>
      <c r="J45" s="723"/>
      <c r="K45" s="723"/>
      <c r="L45" s="723"/>
      <c r="M45" s="723"/>
      <c r="N45" s="724"/>
      <c r="O45" s="437"/>
      <c r="P45" s="470"/>
      <c r="Q45" s="352"/>
    </row>
    <row r="46" spans="1:17" ht="24" customHeight="1">
      <c r="A46" s="15">
        <v>14</v>
      </c>
      <c r="B46" s="636"/>
      <c r="C46" s="722"/>
      <c r="D46" s="723"/>
      <c r="E46" s="723"/>
      <c r="F46" s="723"/>
      <c r="G46" s="723"/>
      <c r="H46" s="723"/>
      <c r="I46" s="723"/>
      <c r="J46" s="723"/>
      <c r="K46" s="723"/>
      <c r="L46" s="723"/>
      <c r="M46" s="723"/>
      <c r="N46" s="724"/>
      <c r="O46" s="437"/>
      <c r="P46" s="471"/>
      <c r="Q46" s="352"/>
    </row>
    <row r="47" spans="1:17" ht="24" customHeight="1">
      <c r="A47" s="15">
        <v>15</v>
      </c>
      <c r="B47" s="636"/>
      <c r="C47" s="722"/>
      <c r="D47" s="723"/>
      <c r="E47" s="723"/>
      <c r="F47" s="723"/>
      <c r="G47" s="723"/>
      <c r="H47" s="723"/>
      <c r="I47" s="723"/>
      <c r="J47" s="723"/>
      <c r="K47" s="723"/>
      <c r="L47" s="723"/>
      <c r="M47" s="723"/>
      <c r="N47" s="724"/>
      <c r="O47" s="437"/>
      <c r="P47" s="470"/>
      <c r="Q47" s="352"/>
    </row>
    <row r="48" spans="1:17" ht="24" customHeight="1">
      <c r="A48" s="15">
        <v>16</v>
      </c>
      <c r="B48" s="636"/>
      <c r="C48" s="722"/>
      <c r="D48" s="723"/>
      <c r="E48" s="723"/>
      <c r="F48" s="723"/>
      <c r="G48" s="723"/>
      <c r="H48" s="723"/>
      <c r="I48" s="723"/>
      <c r="J48" s="723"/>
      <c r="K48" s="723"/>
      <c r="L48" s="723"/>
      <c r="M48" s="723"/>
      <c r="N48" s="724"/>
      <c r="O48" s="437"/>
      <c r="P48" s="470"/>
      <c r="Q48" s="352"/>
    </row>
    <row r="49" spans="1:17" ht="24" customHeight="1">
      <c r="A49" s="15">
        <v>17</v>
      </c>
      <c r="B49" s="636"/>
      <c r="C49" s="722"/>
      <c r="D49" s="723"/>
      <c r="E49" s="723"/>
      <c r="F49" s="723"/>
      <c r="G49" s="723"/>
      <c r="H49" s="723"/>
      <c r="I49" s="723"/>
      <c r="J49" s="723"/>
      <c r="K49" s="723"/>
      <c r="L49" s="723"/>
      <c r="M49" s="723"/>
      <c r="N49" s="724"/>
      <c r="O49" s="437"/>
      <c r="P49" s="470"/>
      <c r="Q49" s="352"/>
    </row>
    <row r="50" spans="1:17" ht="24" customHeight="1">
      <c r="A50" s="15">
        <v>18</v>
      </c>
      <c r="B50" s="636"/>
      <c r="C50" s="722"/>
      <c r="D50" s="723"/>
      <c r="E50" s="723"/>
      <c r="F50" s="723"/>
      <c r="G50" s="723"/>
      <c r="H50" s="723"/>
      <c r="I50" s="723"/>
      <c r="J50" s="723"/>
      <c r="K50" s="723"/>
      <c r="L50" s="723"/>
      <c r="M50" s="723"/>
      <c r="N50" s="724"/>
      <c r="O50" s="437"/>
      <c r="P50" s="470"/>
      <c r="Q50" s="352"/>
    </row>
    <row r="51" spans="1:17" ht="24" customHeight="1">
      <c r="A51" s="15">
        <v>19</v>
      </c>
      <c r="B51" s="636"/>
      <c r="C51" s="722"/>
      <c r="D51" s="723"/>
      <c r="E51" s="723"/>
      <c r="F51" s="723"/>
      <c r="G51" s="723"/>
      <c r="H51" s="723"/>
      <c r="I51" s="723"/>
      <c r="J51" s="723"/>
      <c r="K51" s="723"/>
      <c r="L51" s="723"/>
      <c r="M51" s="723"/>
      <c r="N51" s="724"/>
      <c r="O51" s="437"/>
      <c r="P51" s="470"/>
      <c r="Q51" s="352"/>
    </row>
    <row r="52" spans="1:17" ht="24" customHeight="1">
      <c r="A52" s="15">
        <v>20</v>
      </c>
      <c r="B52" s="636"/>
      <c r="C52" s="722"/>
      <c r="D52" s="723"/>
      <c r="E52" s="723"/>
      <c r="F52" s="723"/>
      <c r="G52" s="723"/>
      <c r="H52" s="723"/>
      <c r="I52" s="723"/>
      <c r="J52" s="723"/>
      <c r="K52" s="723"/>
      <c r="L52" s="723"/>
      <c r="M52" s="723"/>
      <c r="N52" s="724"/>
      <c r="O52" s="437"/>
      <c r="P52" s="471"/>
      <c r="Q52" s="352"/>
    </row>
    <row r="53" spans="1:17">
      <c r="B53" s="636"/>
      <c r="C53" s="757" t="s">
        <v>271</v>
      </c>
      <c r="D53" s="757"/>
      <c r="E53" s="757"/>
      <c r="F53" s="757"/>
      <c r="G53" s="757"/>
      <c r="H53" s="757"/>
      <c r="I53" s="757"/>
      <c r="J53" s="757"/>
      <c r="K53" s="757"/>
      <c r="L53" s="757"/>
      <c r="M53" s="757"/>
      <c r="N53" s="758"/>
      <c r="O53" s="466"/>
      <c r="P53" s="471"/>
      <c r="Q53" s="352"/>
    </row>
    <row r="54" spans="1:17" ht="24" customHeight="1">
      <c r="A54" s="15">
        <v>1</v>
      </c>
      <c r="B54" s="636"/>
      <c r="C54" s="719"/>
      <c r="D54" s="720"/>
      <c r="E54" s="720"/>
      <c r="F54" s="720"/>
      <c r="G54" s="720"/>
      <c r="H54" s="720"/>
      <c r="I54" s="720"/>
      <c r="J54" s="720"/>
      <c r="K54" s="720"/>
      <c r="L54" s="720"/>
      <c r="M54" s="720"/>
      <c r="N54" s="721"/>
      <c r="O54" s="437"/>
      <c r="P54" s="472" t="s">
        <v>167</v>
      </c>
      <c r="Q54" s="352"/>
    </row>
    <row r="55" spans="1:17" ht="24" customHeight="1">
      <c r="A55" s="15">
        <v>2</v>
      </c>
      <c r="B55" s="636"/>
      <c r="C55" s="722"/>
      <c r="D55" s="723"/>
      <c r="E55" s="723"/>
      <c r="F55" s="723"/>
      <c r="G55" s="723"/>
      <c r="H55" s="723"/>
      <c r="I55" s="723"/>
      <c r="J55" s="723"/>
      <c r="K55" s="723"/>
      <c r="L55" s="723"/>
      <c r="M55" s="723"/>
      <c r="N55" s="724"/>
      <c r="O55" s="437"/>
      <c r="P55" s="470"/>
      <c r="Q55" s="352"/>
    </row>
    <row r="56" spans="1:17" ht="24" customHeight="1">
      <c r="A56" s="15">
        <v>3</v>
      </c>
      <c r="B56" s="636"/>
      <c r="C56" s="722"/>
      <c r="D56" s="723"/>
      <c r="E56" s="723"/>
      <c r="F56" s="723"/>
      <c r="G56" s="723"/>
      <c r="H56" s="723"/>
      <c r="I56" s="723"/>
      <c r="J56" s="723"/>
      <c r="K56" s="723"/>
      <c r="L56" s="723"/>
      <c r="M56" s="723"/>
      <c r="N56" s="724"/>
      <c r="O56" s="437"/>
      <c r="P56" s="470" t="s">
        <v>273</v>
      </c>
      <c r="Q56" s="352"/>
    </row>
    <row r="57" spans="1:17" ht="24" customHeight="1">
      <c r="A57" s="15">
        <v>4</v>
      </c>
      <c r="B57" s="636"/>
      <c r="C57" s="722"/>
      <c r="D57" s="723"/>
      <c r="E57" s="723"/>
      <c r="F57" s="723"/>
      <c r="G57" s="723"/>
      <c r="H57" s="723"/>
      <c r="I57" s="723"/>
      <c r="J57" s="723"/>
      <c r="K57" s="723"/>
      <c r="L57" s="723"/>
      <c r="M57" s="723"/>
      <c r="N57" s="724"/>
      <c r="O57" s="437"/>
      <c r="P57" s="470"/>
      <c r="Q57" s="352"/>
    </row>
    <row r="58" spans="1:17" ht="24" customHeight="1">
      <c r="A58" s="15">
        <v>5</v>
      </c>
      <c r="B58" s="636"/>
      <c r="C58" s="722"/>
      <c r="D58" s="723"/>
      <c r="E58" s="723"/>
      <c r="F58" s="723"/>
      <c r="G58" s="723"/>
      <c r="H58" s="723"/>
      <c r="I58" s="723"/>
      <c r="J58" s="723"/>
      <c r="K58" s="723"/>
      <c r="L58" s="723"/>
      <c r="M58" s="723"/>
      <c r="N58" s="724"/>
      <c r="O58" s="437"/>
      <c r="P58" s="470"/>
      <c r="Q58" s="352"/>
    </row>
    <row r="59" spans="1:17">
      <c r="B59" s="636"/>
      <c r="C59" s="757" t="s">
        <v>272</v>
      </c>
      <c r="D59" s="757"/>
      <c r="E59" s="757"/>
      <c r="F59" s="757"/>
      <c r="G59" s="757"/>
      <c r="H59" s="757"/>
      <c r="I59" s="757"/>
      <c r="J59" s="757"/>
      <c r="K59" s="757"/>
      <c r="L59" s="757"/>
      <c r="M59" s="757"/>
      <c r="N59" s="758"/>
      <c r="O59" s="463"/>
      <c r="P59" s="471"/>
      <c r="Q59" s="352"/>
    </row>
    <row r="60" spans="1:17" ht="24" customHeight="1">
      <c r="A60" s="15">
        <v>1</v>
      </c>
      <c r="B60" s="636"/>
      <c r="C60" s="719"/>
      <c r="D60" s="720"/>
      <c r="E60" s="720"/>
      <c r="F60" s="720"/>
      <c r="G60" s="720"/>
      <c r="H60" s="720"/>
      <c r="I60" s="720"/>
      <c r="J60" s="720"/>
      <c r="K60" s="720"/>
      <c r="L60" s="720"/>
      <c r="M60" s="720"/>
      <c r="N60" s="721"/>
      <c r="O60" s="437"/>
      <c r="P60" s="472" t="s">
        <v>167</v>
      </c>
      <c r="Q60" s="352"/>
    </row>
    <row r="61" spans="1:17" ht="24" customHeight="1">
      <c r="A61" s="15">
        <v>2</v>
      </c>
      <c r="B61" s="636"/>
      <c r="C61" s="722"/>
      <c r="D61" s="723"/>
      <c r="E61" s="723"/>
      <c r="F61" s="723"/>
      <c r="G61" s="723"/>
      <c r="H61" s="723"/>
      <c r="I61" s="723"/>
      <c r="J61" s="723"/>
      <c r="K61" s="723"/>
      <c r="L61" s="723"/>
      <c r="M61" s="723"/>
      <c r="N61" s="724"/>
      <c r="O61" s="437"/>
      <c r="P61" s="470"/>
      <c r="Q61" s="352"/>
    </row>
    <row r="62" spans="1:17" ht="24" customHeight="1">
      <c r="A62" s="15">
        <v>3</v>
      </c>
      <c r="B62" s="636"/>
      <c r="C62" s="722"/>
      <c r="D62" s="723"/>
      <c r="E62" s="723"/>
      <c r="F62" s="723"/>
      <c r="G62" s="723"/>
      <c r="H62" s="723"/>
      <c r="I62" s="723"/>
      <c r="J62" s="723"/>
      <c r="K62" s="723"/>
      <c r="L62" s="723"/>
      <c r="M62" s="723"/>
      <c r="N62" s="724"/>
      <c r="O62" s="437"/>
      <c r="P62" s="470" t="s">
        <v>274</v>
      </c>
      <c r="Q62" s="352"/>
    </row>
    <row r="63" spans="1:17" ht="24" customHeight="1">
      <c r="A63" s="15">
        <v>4</v>
      </c>
      <c r="B63" s="636"/>
      <c r="C63" s="722"/>
      <c r="D63" s="723"/>
      <c r="E63" s="723"/>
      <c r="F63" s="723"/>
      <c r="G63" s="723"/>
      <c r="H63" s="723"/>
      <c r="I63" s="723"/>
      <c r="J63" s="723"/>
      <c r="K63" s="723"/>
      <c r="L63" s="723"/>
      <c r="M63" s="723"/>
      <c r="N63" s="724"/>
      <c r="O63" s="437"/>
      <c r="P63" s="470"/>
      <c r="Q63" s="352"/>
    </row>
    <row r="64" spans="1:17" ht="24" customHeight="1">
      <c r="A64" s="15">
        <v>5</v>
      </c>
      <c r="B64" s="784"/>
      <c r="C64" s="722"/>
      <c r="D64" s="723"/>
      <c r="E64" s="723"/>
      <c r="F64" s="723"/>
      <c r="G64" s="723"/>
      <c r="H64" s="723"/>
      <c r="I64" s="723"/>
      <c r="J64" s="723"/>
      <c r="K64" s="723"/>
      <c r="L64" s="723"/>
      <c r="M64" s="723"/>
      <c r="N64" s="724"/>
      <c r="O64" s="437"/>
      <c r="P64" s="470"/>
      <c r="Q64" s="352"/>
    </row>
    <row r="65" spans="1:17" ht="18.75" customHeight="1">
      <c r="B65" s="762" t="s">
        <v>185</v>
      </c>
      <c r="C65" s="763"/>
      <c r="D65" s="763"/>
      <c r="E65" s="764"/>
      <c r="F65" s="754" t="s">
        <v>96</v>
      </c>
      <c r="G65" s="754"/>
      <c r="H65" s="754"/>
      <c r="I65" s="754"/>
      <c r="J65" s="754" t="s">
        <v>98</v>
      </c>
      <c r="K65" s="754"/>
      <c r="L65" s="754"/>
      <c r="M65" s="754"/>
      <c r="N65" s="759"/>
      <c r="O65" s="467"/>
      <c r="P65" s="472" t="s">
        <v>228</v>
      </c>
      <c r="Q65" s="352"/>
    </row>
    <row r="66" spans="1:17" ht="24" customHeight="1">
      <c r="A66" s="15">
        <v>1</v>
      </c>
      <c r="B66" s="765"/>
      <c r="C66" s="766"/>
      <c r="D66" s="766"/>
      <c r="E66" s="767"/>
      <c r="F66" s="755"/>
      <c r="G66" s="755"/>
      <c r="H66" s="755"/>
      <c r="I66" s="755"/>
      <c r="J66" s="755"/>
      <c r="K66" s="755"/>
      <c r="L66" s="755"/>
      <c r="M66" s="755"/>
      <c r="N66" s="760"/>
      <c r="O66" s="437"/>
      <c r="P66" s="472" t="s">
        <v>167</v>
      </c>
      <c r="Q66" s="352"/>
    </row>
    <row r="67" spans="1:17" ht="24" customHeight="1">
      <c r="A67" s="15">
        <v>2</v>
      </c>
      <c r="B67" s="765"/>
      <c r="C67" s="766"/>
      <c r="D67" s="766"/>
      <c r="E67" s="767"/>
      <c r="F67" s="755"/>
      <c r="G67" s="755"/>
      <c r="H67" s="755"/>
      <c r="I67" s="755"/>
      <c r="J67" s="755"/>
      <c r="K67" s="755"/>
      <c r="L67" s="755"/>
      <c r="M67" s="755"/>
      <c r="N67" s="760"/>
      <c r="O67" s="437"/>
      <c r="P67" s="470" t="s">
        <v>97</v>
      </c>
      <c r="Q67" s="352"/>
    </row>
    <row r="68" spans="1:17" ht="24" customHeight="1">
      <c r="A68" s="15">
        <v>3</v>
      </c>
      <c r="B68" s="765"/>
      <c r="C68" s="766"/>
      <c r="D68" s="766"/>
      <c r="E68" s="767"/>
      <c r="F68" s="755"/>
      <c r="G68" s="755"/>
      <c r="H68" s="755"/>
      <c r="I68" s="755"/>
      <c r="J68" s="755"/>
      <c r="K68" s="755"/>
      <c r="L68" s="755"/>
      <c r="M68" s="755"/>
      <c r="N68" s="760"/>
      <c r="O68" s="437"/>
      <c r="P68" s="472"/>
      <c r="Q68" s="352"/>
    </row>
    <row r="69" spans="1:17" ht="24" customHeight="1">
      <c r="A69" s="15">
        <v>4</v>
      </c>
      <c r="B69" s="765"/>
      <c r="C69" s="766"/>
      <c r="D69" s="766"/>
      <c r="E69" s="767"/>
      <c r="F69" s="755"/>
      <c r="G69" s="755"/>
      <c r="H69" s="755"/>
      <c r="I69" s="755"/>
      <c r="J69" s="755"/>
      <c r="K69" s="755"/>
      <c r="L69" s="755"/>
      <c r="M69" s="755"/>
      <c r="N69" s="760"/>
      <c r="O69" s="437"/>
      <c r="P69" s="470"/>
      <c r="Q69" s="352"/>
    </row>
    <row r="70" spans="1:17" ht="24" customHeight="1" thickBot="1">
      <c r="A70" s="15">
        <v>5</v>
      </c>
      <c r="B70" s="768"/>
      <c r="C70" s="769"/>
      <c r="D70" s="769"/>
      <c r="E70" s="770"/>
      <c r="F70" s="756"/>
      <c r="G70" s="756"/>
      <c r="H70" s="756"/>
      <c r="I70" s="756"/>
      <c r="J70" s="756"/>
      <c r="K70" s="756"/>
      <c r="L70" s="756"/>
      <c r="M70" s="756"/>
      <c r="N70" s="761"/>
      <c r="O70" s="437"/>
      <c r="P70" s="473"/>
      <c r="Q70" s="352"/>
    </row>
    <row r="71" spans="1:17" ht="23" thickBot="1">
      <c r="B71" s="779"/>
      <c r="C71" s="779"/>
      <c r="D71" s="779"/>
      <c r="E71" s="779"/>
      <c r="F71" s="779"/>
      <c r="G71" s="779"/>
      <c r="H71" s="779"/>
      <c r="I71" s="779"/>
      <c r="J71" s="779"/>
      <c r="K71" s="780"/>
      <c r="L71" s="90" t="s">
        <v>108</v>
      </c>
      <c r="M71" s="777">
        <f>総表!G47</f>
        <v>0</v>
      </c>
      <c r="N71" s="778"/>
      <c r="O71" s="468"/>
      <c r="P71" s="352"/>
      <c r="Q71" s="352"/>
    </row>
  </sheetData>
  <sheetProtection algorithmName="SHA-512" hashValue="x5TXjsw6bnfroYZxAzbRBlEaEP5oX1fK7ogGwP33DDitAmXYGcoqpn2bndlpZMe3jlqc0ojEOoyvzGKY77perQ==" saltValue="OMWSR5TOWdoIpKm4+CWkpA==" spinCount="100000" sheet="1" objects="1" scenarios="1"/>
  <mergeCells count="50">
    <mergeCell ref="P1:P2"/>
    <mergeCell ref="B1:C1"/>
    <mergeCell ref="D1:I1"/>
    <mergeCell ref="K1:N1"/>
    <mergeCell ref="M71:N71"/>
    <mergeCell ref="B71:K71"/>
    <mergeCell ref="C2:N2"/>
    <mergeCell ref="B2:B64"/>
    <mergeCell ref="C3:N10"/>
    <mergeCell ref="C27:D27"/>
    <mergeCell ref="C28:D28"/>
    <mergeCell ref="C24:D24"/>
    <mergeCell ref="C25:D25"/>
    <mergeCell ref="C30:D30"/>
    <mergeCell ref="C60:N64"/>
    <mergeCell ref="C11:N11"/>
    <mergeCell ref="I28:K28"/>
    <mergeCell ref="F65:I65"/>
    <mergeCell ref="F66:I70"/>
    <mergeCell ref="C31:D31"/>
    <mergeCell ref="I29:K29"/>
    <mergeCell ref="C53:N53"/>
    <mergeCell ref="C54:N58"/>
    <mergeCell ref="J65:N65"/>
    <mergeCell ref="J66:N70"/>
    <mergeCell ref="C59:N59"/>
    <mergeCell ref="B65:E70"/>
    <mergeCell ref="I30:K30"/>
    <mergeCell ref="P7:P8"/>
    <mergeCell ref="C20:H20"/>
    <mergeCell ref="G21:H21"/>
    <mergeCell ref="I24:K24"/>
    <mergeCell ref="I25:K25"/>
    <mergeCell ref="P15:P16"/>
    <mergeCell ref="I27:K27"/>
    <mergeCell ref="P37:P38"/>
    <mergeCell ref="C12:N19"/>
    <mergeCell ref="C21:F21"/>
    <mergeCell ref="C33:N52"/>
    <mergeCell ref="C32:N32"/>
    <mergeCell ref="I20:K21"/>
    <mergeCell ref="L20:N21"/>
    <mergeCell ref="C23:D23"/>
    <mergeCell ref="I31:K31"/>
    <mergeCell ref="I22:K22"/>
    <mergeCell ref="I23:K23"/>
    <mergeCell ref="C29:D29"/>
    <mergeCell ref="C22:D22"/>
    <mergeCell ref="C26:D26"/>
    <mergeCell ref="I26:K26"/>
  </mergeCells>
  <phoneticPr fontId="7"/>
  <dataValidations count="5">
    <dataValidation type="textLength" operator="lessThanOrEqual" allowBlank="1" showInputMessage="1" showErrorMessage="1" errorTitle="字数超過" error="300字・6行以内でご記入ください。" sqref="F65" xr:uid="{00000000-0002-0000-0500-000000000000}">
      <formula1>300</formula1>
    </dataValidation>
    <dataValidation operator="lessThanOrEqual" allowBlank="1" sqref="F66:O70" xr:uid="{00000000-0002-0000-0500-000001000000}"/>
    <dataValidation operator="lessThanOrEqual" allowBlank="1" errorTitle="字数超過" error="600字・10行以内でご記入ください。" sqref="C3:O10 C12:O19" xr:uid="{00000000-0002-0000-0500-000003000000}"/>
    <dataValidation operator="lessThanOrEqual" allowBlank="1" errorTitle="字数超過" error="2,000字・30行以下で入力してください。" sqref="C33:O52" xr:uid="{00000000-0002-0000-0500-000005000000}"/>
    <dataValidation operator="lessThanOrEqual" allowBlank="1" errorTitle="字数超過" error="300字・6行以内でご記入ください。" sqref="C60:O64 C54:O58" xr:uid="{00000000-0002-0000-0500-000006000000}"/>
  </dataValidations>
  <printOptions horizontalCentered="1"/>
  <pageMargins left="0.74803149606299213" right="0.74803149606299213" top="0.59055118110236227" bottom="0.59055118110236227" header="0.39370078740157483" footer="0.3937007874015748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FF00"/>
    <pageSetUpPr fitToPage="1"/>
  </sheetPr>
  <dimension ref="A1:K100"/>
  <sheetViews>
    <sheetView topLeftCell="A9" zoomScale="70" zoomScaleNormal="70" zoomScaleSheetLayoutView="80" workbookViewId="0">
      <selection sqref="A1:F1"/>
    </sheetView>
  </sheetViews>
  <sheetFormatPr defaultColWidth="9" defaultRowHeight="20"/>
  <cols>
    <col min="1" max="2" width="6.83203125" style="30" customWidth="1"/>
    <col min="3" max="3" width="7.25" style="30" customWidth="1"/>
    <col min="4" max="4" width="39.5" style="29" customWidth="1"/>
    <col min="5" max="5" width="12" style="29" customWidth="1"/>
    <col min="6" max="6" width="3.58203125" style="29" customWidth="1"/>
    <col min="7" max="7" width="11" style="29" customWidth="1"/>
    <col min="8" max="8" width="21.33203125" style="33" bestFit="1" customWidth="1"/>
    <col min="9" max="9" width="17.75" style="33" customWidth="1"/>
    <col min="10" max="10" width="3.58203125" style="33" customWidth="1"/>
    <col min="11" max="11" width="67.33203125" style="28" customWidth="1"/>
    <col min="12" max="16384" width="9" style="29"/>
  </cols>
  <sheetData>
    <row r="1" spans="1:11" ht="23" thickBot="1">
      <c r="A1" s="797" t="s">
        <v>109</v>
      </c>
      <c r="B1" s="798"/>
      <c r="C1" s="799">
        <f>総表!C27</f>
        <v>0</v>
      </c>
      <c r="D1" s="800"/>
      <c r="E1" s="800"/>
      <c r="F1" s="801"/>
      <c r="G1" s="92" t="s">
        <v>110</v>
      </c>
      <c r="H1" s="824">
        <f>総表!C15</f>
        <v>0</v>
      </c>
      <c r="I1" s="824"/>
      <c r="J1" s="484"/>
      <c r="K1" s="517" t="s">
        <v>229</v>
      </c>
    </row>
    <row r="2" spans="1:11" ht="9.65" customHeight="1" thickBot="1">
      <c r="A2" s="93"/>
      <c r="B2" s="94"/>
      <c r="C2" s="94"/>
      <c r="D2" s="95"/>
      <c r="E2" s="96"/>
      <c r="F2" s="96"/>
      <c r="G2" s="97"/>
      <c r="H2" s="98"/>
      <c r="I2" s="98"/>
      <c r="J2" s="98"/>
      <c r="K2" s="475"/>
    </row>
    <row r="3" spans="1:11" s="32" customFormat="1" ht="23" thickBot="1">
      <c r="A3" s="97"/>
      <c r="B3" s="99" t="s">
        <v>328</v>
      </c>
      <c r="C3" s="100"/>
      <c r="D3" s="100"/>
      <c r="E3" s="827">
        <f>E4+E5</f>
        <v>0</v>
      </c>
      <c r="F3" s="827"/>
      <c r="G3" s="828"/>
      <c r="H3" s="101"/>
      <c r="I3" s="101"/>
      <c r="J3" s="485"/>
      <c r="K3" s="476" t="s">
        <v>275</v>
      </c>
    </row>
    <row r="4" spans="1:11" s="32" customFormat="1" ht="23" thickBot="1">
      <c r="A4" s="97"/>
      <c r="B4" s="102"/>
      <c r="C4" s="809" t="s">
        <v>25</v>
      </c>
      <c r="D4" s="810"/>
      <c r="E4" s="829">
        <f>I14</f>
        <v>0</v>
      </c>
      <c r="F4" s="830"/>
      <c r="G4" s="831"/>
      <c r="H4" s="103"/>
      <c r="I4" s="103"/>
      <c r="J4" s="486"/>
      <c r="K4" s="476" t="s">
        <v>152</v>
      </c>
    </row>
    <row r="5" spans="1:11" s="32" customFormat="1" ht="19.5" customHeight="1">
      <c r="A5" s="97"/>
      <c r="B5" s="102"/>
      <c r="C5" s="104" t="s">
        <v>33</v>
      </c>
      <c r="D5" s="105"/>
      <c r="E5" s="832">
        <f>SUM(E6:G10)</f>
        <v>0</v>
      </c>
      <c r="F5" s="832"/>
      <c r="G5" s="833"/>
      <c r="H5" s="103"/>
      <c r="I5" s="103"/>
      <c r="J5" s="486"/>
      <c r="K5" s="475" t="s">
        <v>153</v>
      </c>
    </row>
    <row r="6" spans="1:11" s="32" customFormat="1" ht="40">
      <c r="A6" s="97"/>
      <c r="B6" s="102"/>
      <c r="C6" s="106"/>
      <c r="D6" s="107" t="s">
        <v>48</v>
      </c>
      <c r="E6" s="834">
        <f>I50</f>
        <v>0</v>
      </c>
      <c r="F6" s="834"/>
      <c r="G6" s="835"/>
      <c r="H6" s="103"/>
      <c r="I6" s="103"/>
      <c r="J6" s="486"/>
      <c r="K6" s="477" t="s">
        <v>151</v>
      </c>
    </row>
    <row r="7" spans="1:11" s="32" customFormat="1" ht="22.5">
      <c r="A7" s="97"/>
      <c r="B7" s="102"/>
      <c r="C7" s="106"/>
      <c r="D7" s="108" t="s">
        <v>132</v>
      </c>
      <c r="E7" s="840">
        <f>I59</f>
        <v>0</v>
      </c>
      <c r="F7" s="840"/>
      <c r="G7" s="841"/>
      <c r="H7" s="103"/>
      <c r="I7" s="103"/>
      <c r="J7" s="486"/>
      <c r="K7" s="476"/>
    </row>
    <row r="8" spans="1:11" s="32" customFormat="1" ht="22.5">
      <c r="A8" s="97"/>
      <c r="B8" s="102"/>
      <c r="C8" s="106"/>
      <c r="D8" s="108" t="s">
        <v>49</v>
      </c>
      <c r="E8" s="842">
        <f>I70</f>
        <v>0</v>
      </c>
      <c r="F8" s="842"/>
      <c r="G8" s="843"/>
      <c r="H8" s="103"/>
      <c r="I8" s="103"/>
      <c r="J8" s="486"/>
      <c r="K8" s="476"/>
    </row>
    <row r="9" spans="1:11" s="32" customFormat="1" ht="22.5">
      <c r="A9" s="97"/>
      <c r="B9" s="102"/>
      <c r="C9" s="106"/>
      <c r="D9" s="109" t="s">
        <v>50</v>
      </c>
      <c r="E9" s="842">
        <f>I81</f>
        <v>0</v>
      </c>
      <c r="F9" s="842"/>
      <c r="G9" s="843"/>
      <c r="H9" s="103"/>
      <c r="I9" s="103"/>
      <c r="J9" s="486"/>
      <c r="K9" s="476"/>
    </row>
    <row r="10" spans="1:11" s="32" customFormat="1" ht="23" thickBot="1">
      <c r="A10" s="97"/>
      <c r="B10" s="110"/>
      <c r="C10" s="111"/>
      <c r="D10" s="112" t="s">
        <v>37</v>
      </c>
      <c r="E10" s="807">
        <f>I90</f>
        <v>0</v>
      </c>
      <c r="F10" s="807"/>
      <c r="G10" s="808"/>
      <c r="H10" s="103"/>
      <c r="I10" s="103"/>
      <c r="J10" s="486"/>
      <c r="K10" s="476"/>
    </row>
    <row r="11" spans="1:11" ht="8.5" customHeight="1" thickBot="1">
      <c r="A11" s="93"/>
      <c r="B11" s="93"/>
      <c r="C11" s="93"/>
      <c r="D11" s="97"/>
      <c r="E11" s="97"/>
      <c r="F11" s="97"/>
      <c r="G11" s="97"/>
      <c r="H11" s="113"/>
      <c r="I11" s="113"/>
      <c r="J11" s="113"/>
      <c r="K11" s="475"/>
    </row>
    <row r="12" spans="1:11" s="31" customFormat="1" ht="23" thickBot="1">
      <c r="A12" s="114" t="s">
        <v>19</v>
      </c>
      <c r="B12" s="115" t="s">
        <v>20</v>
      </c>
      <c r="C12" s="115" t="s">
        <v>21</v>
      </c>
      <c r="D12" s="115" t="s">
        <v>22</v>
      </c>
      <c r="E12" s="806" t="s">
        <v>23</v>
      </c>
      <c r="F12" s="806"/>
      <c r="G12" s="806"/>
      <c r="H12" s="116" t="s">
        <v>24</v>
      </c>
      <c r="I12" s="117" t="s">
        <v>329</v>
      </c>
      <c r="J12" s="98"/>
      <c r="K12" s="478"/>
    </row>
    <row r="13" spans="1:11" ht="30" customHeight="1" thickBot="1">
      <c r="A13" s="811" t="s">
        <v>235</v>
      </c>
      <c r="B13" s="812"/>
      <c r="C13" s="812"/>
      <c r="D13" s="812"/>
      <c r="E13" s="34"/>
      <c r="F13" s="34"/>
      <c r="G13" s="34"/>
      <c r="H13" s="35"/>
      <c r="I13" s="18">
        <f>SUM(I14,I50,I59,I70,I81,I90)</f>
        <v>0</v>
      </c>
      <c r="J13" s="487"/>
      <c r="K13" s="478"/>
    </row>
    <row r="14" spans="1:11" ht="40" customHeight="1" thickBot="1">
      <c r="A14" s="36"/>
      <c r="B14" s="47" t="s">
        <v>25</v>
      </c>
      <c r="C14" s="21"/>
      <c r="D14" s="22"/>
      <c r="E14" s="22"/>
      <c r="F14" s="22"/>
      <c r="G14" s="22"/>
      <c r="H14" s="23"/>
      <c r="I14" s="19">
        <f>SUM(I26,I27)</f>
        <v>0</v>
      </c>
      <c r="J14" s="487"/>
      <c r="K14" s="479" t="s">
        <v>99</v>
      </c>
    </row>
    <row r="15" spans="1:11" ht="30" customHeight="1">
      <c r="A15" s="36"/>
      <c r="B15" s="37"/>
      <c r="C15" s="118" t="s">
        <v>12</v>
      </c>
      <c r="D15" s="38"/>
      <c r="E15" s="38"/>
      <c r="F15" s="38"/>
      <c r="G15" s="38"/>
      <c r="H15" s="39"/>
      <c r="I15" s="40"/>
      <c r="J15" s="488"/>
      <c r="K15" s="478" t="s">
        <v>100</v>
      </c>
    </row>
    <row r="16" spans="1:11" ht="20.149999999999999" customHeight="1">
      <c r="A16" s="36"/>
      <c r="B16" s="37"/>
      <c r="C16" s="41"/>
      <c r="D16" s="119" t="s">
        <v>41</v>
      </c>
      <c r="E16" s="837" t="str">
        <f>IF(I17=0,"一会場","複数会場")</f>
        <v>一会場</v>
      </c>
      <c r="F16" s="837"/>
      <c r="G16" s="837"/>
      <c r="H16" s="838" t="str">
        <f>IF(E16="複数会場","（入場料収入は別紙に記入）","")</f>
        <v/>
      </c>
      <c r="I16" s="839"/>
      <c r="J16" s="98"/>
      <c r="K16" s="478" t="s">
        <v>154</v>
      </c>
    </row>
    <row r="17" spans="1:11" ht="20.149999999999999" customHeight="1">
      <c r="A17" s="36"/>
      <c r="B17" s="42"/>
      <c r="C17" s="24"/>
      <c r="D17" s="120" t="s">
        <v>26</v>
      </c>
      <c r="E17" s="836" t="str">
        <f>IF(総表!F30="","",(総表!F30&amp;"（"&amp;総表!H30&amp;総表!I30&amp;"）"))</f>
        <v/>
      </c>
      <c r="F17" s="836"/>
      <c r="G17" s="836"/>
      <c r="H17" s="836"/>
      <c r="I17" s="121">
        <f>総表!J29</f>
        <v>0</v>
      </c>
      <c r="J17" s="489"/>
      <c r="K17" s="480" t="s">
        <v>243</v>
      </c>
    </row>
    <row r="18" spans="1:11" ht="20.149999999999999" customHeight="1">
      <c r="A18" s="36"/>
      <c r="B18" s="42"/>
      <c r="C18" s="24"/>
      <c r="D18" s="120" t="s">
        <v>115</v>
      </c>
      <c r="E18" s="816"/>
      <c r="F18" s="816"/>
      <c r="G18" s="816"/>
      <c r="H18" s="122" t="str">
        <f>IF($E$16="一会場","",'別紙　入場料詳細'!G16)</f>
        <v/>
      </c>
      <c r="I18" s="121"/>
      <c r="J18" s="489"/>
      <c r="K18" s="481" t="s">
        <v>130</v>
      </c>
    </row>
    <row r="19" spans="1:11" ht="20.149999999999999" customHeight="1">
      <c r="A19" s="36"/>
      <c r="B19" s="42"/>
      <c r="C19" s="24"/>
      <c r="D19" s="123" t="s">
        <v>118</v>
      </c>
      <c r="E19" s="817"/>
      <c r="F19" s="817"/>
      <c r="G19" s="817"/>
      <c r="H19" s="124" t="str" cm="1">
        <f t="array" ref="H19">IF($E$16="一会場","",'別紙　入場料詳細'!H16:I16)</f>
        <v/>
      </c>
      <c r="I19" s="125"/>
      <c r="J19" s="489"/>
      <c r="K19" s="482"/>
    </row>
    <row r="20" spans="1:11" ht="20.149999999999999" customHeight="1">
      <c r="A20" s="36"/>
      <c r="B20" s="42"/>
      <c r="C20" s="24"/>
      <c r="D20" s="108" t="s">
        <v>39</v>
      </c>
      <c r="E20" s="802">
        <f>IF(E16="複数会場","",(E18-E19))</f>
        <v>0</v>
      </c>
      <c r="F20" s="803"/>
      <c r="G20" s="803"/>
      <c r="H20" s="126" t="str">
        <f>IF($E$16="一会場","",'別紙　入場料詳細'!J16)</f>
        <v/>
      </c>
      <c r="I20" s="127"/>
      <c r="J20" s="490"/>
      <c r="K20" s="481"/>
    </row>
    <row r="21" spans="1:11" ht="20.149999999999999" customHeight="1">
      <c r="A21" s="36"/>
      <c r="B21" s="42"/>
      <c r="C21" s="24"/>
      <c r="D21" s="108" t="s">
        <v>240</v>
      </c>
      <c r="E21" s="804"/>
      <c r="F21" s="804"/>
      <c r="G21" s="804"/>
      <c r="H21" s="128" t="str">
        <f>IF($E$16="一会場","",'別紙　入場料詳細'!L16)</f>
        <v/>
      </c>
      <c r="I21" s="127"/>
      <c r="J21" s="490"/>
      <c r="K21" s="481"/>
    </row>
    <row r="22" spans="1:11" ht="20.149999999999999" customHeight="1">
      <c r="A22" s="36"/>
      <c r="B22" s="42"/>
      <c r="C22" s="24"/>
      <c r="D22" s="129" t="s">
        <v>40</v>
      </c>
      <c r="E22" s="805">
        <f>IF(E16="一会場",(IF(AND(E20&lt;=1,G21&lt;=1),0,(SUM(G26:G46)/(E20*E21)))),"")</f>
        <v>0</v>
      </c>
      <c r="F22" s="805"/>
      <c r="G22" s="805"/>
      <c r="H22" s="130" t="str">
        <f>IF($E$16="一会場","",'別紙　入場料詳細'!M16)</f>
        <v/>
      </c>
      <c r="I22" s="131"/>
      <c r="J22" s="490"/>
      <c r="K22" s="481"/>
    </row>
    <row r="23" spans="1:11" ht="20.149999999999999" customHeight="1">
      <c r="A23" s="36"/>
      <c r="B23" s="42"/>
      <c r="C23" s="25"/>
      <c r="D23" s="132" t="s">
        <v>128</v>
      </c>
      <c r="E23" s="818" t="s">
        <v>244</v>
      </c>
      <c r="F23" s="818"/>
      <c r="G23" s="818"/>
      <c r="H23" s="818"/>
      <c r="I23" s="819"/>
      <c r="J23" s="95"/>
      <c r="K23" s="481"/>
    </row>
    <row r="24" spans="1:11" ht="30" customHeight="1">
      <c r="A24" s="36"/>
      <c r="B24" s="42"/>
      <c r="C24" s="813" t="s">
        <v>38</v>
      </c>
      <c r="D24" s="814"/>
      <c r="E24" s="815"/>
      <c r="F24" s="815"/>
      <c r="G24" s="815"/>
      <c r="H24" s="43"/>
      <c r="I24" s="27"/>
      <c r="J24" s="491"/>
      <c r="K24" s="789" t="s">
        <v>155</v>
      </c>
    </row>
    <row r="25" spans="1:11" ht="18.75" customHeight="1">
      <c r="A25" s="36"/>
      <c r="B25" s="42"/>
      <c r="C25" s="24"/>
      <c r="D25" s="133" t="s">
        <v>27</v>
      </c>
      <c r="E25" s="133" t="s">
        <v>28</v>
      </c>
      <c r="F25" s="133" t="s">
        <v>29</v>
      </c>
      <c r="G25" s="133" t="s">
        <v>30</v>
      </c>
      <c r="H25" s="134" t="s">
        <v>31</v>
      </c>
      <c r="I25" s="135"/>
      <c r="J25" s="490"/>
      <c r="K25" s="789"/>
    </row>
    <row r="26" spans="1:11" ht="20.149999999999999" customHeight="1">
      <c r="A26" s="36"/>
      <c r="B26" s="42"/>
      <c r="C26" s="383" t="s">
        <v>231</v>
      </c>
      <c r="D26" s="136"/>
      <c r="E26" s="137"/>
      <c r="F26" s="138" t="str">
        <f>IF(E26="","","×")</f>
        <v/>
      </c>
      <c r="G26" s="139"/>
      <c r="H26" s="140">
        <f>E26*G26</f>
        <v>0</v>
      </c>
      <c r="I26" s="141">
        <f>SUM(H26:H47)</f>
        <v>0</v>
      </c>
      <c r="J26" s="490"/>
      <c r="K26" s="481" t="s">
        <v>134</v>
      </c>
    </row>
    <row r="27" spans="1:11" ht="20.149999999999999" customHeight="1">
      <c r="A27" s="36"/>
      <c r="B27" s="42"/>
      <c r="C27" s="383" t="s">
        <v>233</v>
      </c>
      <c r="D27" s="142"/>
      <c r="E27" s="143"/>
      <c r="F27" s="144" t="str">
        <f t="shared" ref="F27:F47" si="0">IF(E27="","","×")</f>
        <v/>
      </c>
      <c r="G27" s="145"/>
      <c r="H27" s="146">
        <f t="shared" ref="H27:H47" si="1">E27*G27</f>
        <v>0</v>
      </c>
      <c r="I27" s="147">
        <f>ROUNDDOWN('別紙　入場料詳細'!O16,-3)/1000</f>
        <v>0</v>
      </c>
      <c r="J27" s="492"/>
      <c r="K27" s="481" t="s">
        <v>135</v>
      </c>
    </row>
    <row r="28" spans="1:11" ht="20.149999999999999" customHeight="1">
      <c r="A28" s="36"/>
      <c r="B28" s="42"/>
      <c r="C28" s="383" t="str">
        <f t="shared" ref="C28:C47" si="2">IF(D28="","",".")</f>
        <v/>
      </c>
      <c r="D28" s="142"/>
      <c r="E28" s="143"/>
      <c r="F28" s="144" t="str">
        <f t="shared" si="0"/>
        <v/>
      </c>
      <c r="G28" s="145"/>
      <c r="H28" s="146">
        <f t="shared" si="1"/>
        <v>0</v>
      </c>
      <c r="I28" s="148"/>
      <c r="J28" s="490"/>
      <c r="K28" s="481" t="s">
        <v>136</v>
      </c>
    </row>
    <row r="29" spans="1:11" ht="20.149999999999999" customHeight="1">
      <c r="A29" s="36"/>
      <c r="B29" s="42"/>
      <c r="C29" s="383" t="str">
        <f t="shared" si="2"/>
        <v/>
      </c>
      <c r="D29" s="142"/>
      <c r="E29" s="143"/>
      <c r="F29" s="144" t="str">
        <f t="shared" si="0"/>
        <v/>
      </c>
      <c r="G29" s="145"/>
      <c r="H29" s="146">
        <f t="shared" si="1"/>
        <v>0</v>
      </c>
      <c r="I29" s="148"/>
      <c r="J29" s="490"/>
      <c r="K29" s="481" t="s">
        <v>137</v>
      </c>
    </row>
    <row r="30" spans="1:11" ht="20.149999999999999" customHeight="1">
      <c r="A30" s="36"/>
      <c r="B30" s="42"/>
      <c r="C30" s="383" t="str">
        <f t="shared" si="2"/>
        <v/>
      </c>
      <c r="D30" s="142"/>
      <c r="E30" s="143"/>
      <c r="F30" s="144" t="str">
        <f t="shared" si="0"/>
        <v/>
      </c>
      <c r="G30" s="145"/>
      <c r="H30" s="146">
        <f t="shared" si="1"/>
        <v>0</v>
      </c>
      <c r="I30" s="148"/>
      <c r="J30" s="490"/>
      <c r="K30" s="481" t="s">
        <v>129</v>
      </c>
    </row>
    <row r="31" spans="1:11" ht="20.149999999999999" customHeight="1">
      <c r="A31" s="36"/>
      <c r="B31" s="42"/>
      <c r="C31" s="383" t="str">
        <f t="shared" si="2"/>
        <v/>
      </c>
      <c r="D31" s="142"/>
      <c r="E31" s="143"/>
      <c r="F31" s="144" t="str">
        <f t="shared" si="0"/>
        <v/>
      </c>
      <c r="G31" s="145"/>
      <c r="H31" s="146">
        <f t="shared" si="1"/>
        <v>0</v>
      </c>
      <c r="I31" s="148"/>
      <c r="J31" s="490"/>
      <c r="K31" s="481" t="s">
        <v>138</v>
      </c>
    </row>
    <row r="32" spans="1:11" ht="20.149999999999999" customHeight="1">
      <c r="A32" s="36"/>
      <c r="B32" s="42"/>
      <c r="C32" s="383" t="str">
        <f t="shared" si="2"/>
        <v/>
      </c>
      <c r="D32" s="142"/>
      <c r="E32" s="143"/>
      <c r="F32" s="144" t="str">
        <f t="shared" si="0"/>
        <v/>
      </c>
      <c r="G32" s="145"/>
      <c r="H32" s="146">
        <f t="shared" si="1"/>
        <v>0</v>
      </c>
      <c r="I32" s="148"/>
      <c r="J32" s="490"/>
      <c r="K32" s="481" t="s">
        <v>139</v>
      </c>
    </row>
    <row r="33" spans="1:11" ht="20.149999999999999" customHeight="1">
      <c r="A33" s="36"/>
      <c r="B33" s="42"/>
      <c r="C33" s="383" t="str">
        <f t="shared" si="2"/>
        <v/>
      </c>
      <c r="D33" s="142"/>
      <c r="E33" s="143"/>
      <c r="F33" s="144" t="str">
        <f t="shared" si="0"/>
        <v/>
      </c>
      <c r="G33" s="145"/>
      <c r="H33" s="146">
        <f t="shared" si="1"/>
        <v>0</v>
      </c>
      <c r="I33" s="148"/>
      <c r="J33" s="490"/>
      <c r="K33" s="481"/>
    </row>
    <row r="34" spans="1:11" ht="20.149999999999999" customHeight="1">
      <c r="A34" s="36"/>
      <c r="B34" s="42"/>
      <c r="C34" s="383" t="str">
        <f t="shared" si="2"/>
        <v/>
      </c>
      <c r="D34" s="142"/>
      <c r="E34" s="143"/>
      <c r="F34" s="144" t="str">
        <f t="shared" si="0"/>
        <v/>
      </c>
      <c r="G34" s="145"/>
      <c r="H34" s="146">
        <f t="shared" si="1"/>
        <v>0</v>
      </c>
      <c r="I34" s="148"/>
      <c r="J34" s="490"/>
      <c r="K34" s="481" t="s">
        <v>140</v>
      </c>
    </row>
    <row r="35" spans="1:11" ht="20.149999999999999" customHeight="1">
      <c r="A35" s="36"/>
      <c r="B35" s="42"/>
      <c r="C35" s="383" t="str">
        <f t="shared" si="2"/>
        <v/>
      </c>
      <c r="D35" s="142"/>
      <c r="E35" s="143"/>
      <c r="F35" s="144" t="str">
        <f t="shared" si="0"/>
        <v/>
      </c>
      <c r="G35" s="145"/>
      <c r="H35" s="146">
        <f t="shared" si="1"/>
        <v>0</v>
      </c>
      <c r="I35" s="148"/>
      <c r="J35" s="490"/>
      <c r="K35" s="481" t="s">
        <v>141</v>
      </c>
    </row>
    <row r="36" spans="1:11" ht="20.149999999999999" customHeight="1">
      <c r="A36" s="36"/>
      <c r="B36" s="42"/>
      <c r="C36" s="383" t="str">
        <f t="shared" si="2"/>
        <v/>
      </c>
      <c r="D36" s="142"/>
      <c r="E36" s="143"/>
      <c r="F36" s="144" t="str">
        <f t="shared" si="0"/>
        <v/>
      </c>
      <c r="G36" s="145"/>
      <c r="H36" s="146">
        <f t="shared" si="1"/>
        <v>0</v>
      </c>
      <c r="I36" s="148"/>
      <c r="J36" s="490"/>
      <c r="K36" s="481" t="s">
        <v>142</v>
      </c>
    </row>
    <row r="37" spans="1:11" ht="20.149999999999999" customHeight="1">
      <c r="A37" s="36"/>
      <c r="B37" s="42"/>
      <c r="C37" s="383" t="str">
        <f t="shared" si="2"/>
        <v/>
      </c>
      <c r="D37" s="142"/>
      <c r="E37" s="143"/>
      <c r="F37" s="144" t="str">
        <f t="shared" si="0"/>
        <v/>
      </c>
      <c r="G37" s="145"/>
      <c r="H37" s="146">
        <f t="shared" si="1"/>
        <v>0</v>
      </c>
      <c r="I37" s="148"/>
      <c r="J37" s="490"/>
      <c r="K37" s="481" t="s">
        <v>143</v>
      </c>
    </row>
    <row r="38" spans="1:11" ht="20.149999999999999" customHeight="1">
      <c r="A38" s="36"/>
      <c r="B38" s="42"/>
      <c r="C38" s="383" t="str">
        <f t="shared" si="2"/>
        <v/>
      </c>
      <c r="D38" s="142"/>
      <c r="E38" s="143"/>
      <c r="F38" s="144" t="str">
        <f t="shared" si="0"/>
        <v/>
      </c>
      <c r="G38" s="145"/>
      <c r="H38" s="146">
        <f t="shared" si="1"/>
        <v>0</v>
      </c>
      <c r="I38" s="148"/>
      <c r="J38" s="490"/>
      <c r="K38" s="481" t="s">
        <v>144</v>
      </c>
    </row>
    <row r="39" spans="1:11" ht="20.149999999999999" customHeight="1">
      <c r="A39" s="36"/>
      <c r="B39" s="42"/>
      <c r="C39" s="383" t="str">
        <f t="shared" si="2"/>
        <v/>
      </c>
      <c r="D39" s="142"/>
      <c r="E39" s="143"/>
      <c r="F39" s="144" t="str">
        <f t="shared" si="0"/>
        <v/>
      </c>
      <c r="G39" s="145"/>
      <c r="H39" s="146">
        <f t="shared" si="1"/>
        <v>0</v>
      </c>
      <c r="I39" s="148"/>
      <c r="J39" s="490"/>
      <c r="K39" s="481" t="s">
        <v>145</v>
      </c>
    </row>
    <row r="40" spans="1:11" ht="20.149999999999999" customHeight="1">
      <c r="A40" s="36"/>
      <c r="B40" s="42"/>
      <c r="C40" s="383" t="str">
        <f t="shared" si="2"/>
        <v/>
      </c>
      <c r="D40" s="142"/>
      <c r="E40" s="143"/>
      <c r="F40" s="144" t="str">
        <f t="shared" si="0"/>
        <v/>
      </c>
      <c r="G40" s="145"/>
      <c r="H40" s="146">
        <f t="shared" si="1"/>
        <v>0</v>
      </c>
      <c r="I40" s="148"/>
      <c r="J40" s="490"/>
      <c r="K40" s="481"/>
    </row>
    <row r="41" spans="1:11" ht="20.149999999999999" customHeight="1">
      <c r="A41" s="36"/>
      <c r="B41" s="42"/>
      <c r="C41" s="383" t="str">
        <f t="shared" si="2"/>
        <v/>
      </c>
      <c r="D41" s="142"/>
      <c r="E41" s="143"/>
      <c r="F41" s="144" t="str">
        <f t="shared" si="0"/>
        <v/>
      </c>
      <c r="G41" s="145"/>
      <c r="H41" s="146">
        <f t="shared" si="1"/>
        <v>0</v>
      </c>
      <c r="I41" s="148"/>
      <c r="J41" s="490"/>
      <c r="K41" s="481"/>
    </row>
    <row r="42" spans="1:11" ht="20.149999999999999" customHeight="1">
      <c r="A42" s="36"/>
      <c r="B42" s="42"/>
      <c r="C42" s="383" t="str">
        <f t="shared" si="2"/>
        <v/>
      </c>
      <c r="D42" s="142"/>
      <c r="E42" s="143"/>
      <c r="F42" s="144" t="str">
        <f t="shared" si="0"/>
        <v/>
      </c>
      <c r="G42" s="145"/>
      <c r="H42" s="146">
        <f t="shared" si="1"/>
        <v>0</v>
      </c>
      <c r="I42" s="148"/>
      <c r="J42" s="490"/>
      <c r="K42" s="481"/>
    </row>
    <row r="43" spans="1:11" ht="20.149999999999999" customHeight="1">
      <c r="A43" s="36"/>
      <c r="B43" s="42"/>
      <c r="C43" s="383" t="str">
        <f t="shared" si="2"/>
        <v/>
      </c>
      <c r="D43" s="142"/>
      <c r="E43" s="143"/>
      <c r="F43" s="144" t="str">
        <f t="shared" si="0"/>
        <v/>
      </c>
      <c r="G43" s="145"/>
      <c r="H43" s="146">
        <f t="shared" si="1"/>
        <v>0</v>
      </c>
      <c r="I43" s="148"/>
      <c r="J43" s="490"/>
      <c r="K43" s="481"/>
    </row>
    <row r="44" spans="1:11" ht="20.149999999999999" customHeight="1">
      <c r="A44" s="36"/>
      <c r="B44" s="42"/>
      <c r="C44" s="383" t="str">
        <f t="shared" si="2"/>
        <v/>
      </c>
      <c r="D44" s="142"/>
      <c r="E44" s="143"/>
      <c r="F44" s="144" t="str">
        <f t="shared" si="0"/>
        <v/>
      </c>
      <c r="G44" s="145"/>
      <c r="H44" s="146">
        <f t="shared" si="1"/>
        <v>0</v>
      </c>
      <c r="I44" s="148"/>
      <c r="J44" s="490"/>
      <c r="K44" s="481"/>
    </row>
    <row r="45" spans="1:11" ht="20.149999999999999" customHeight="1">
      <c r="A45" s="36"/>
      <c r="B45" s="42"/>
      <c r="C45" s="383" t="str">
        <f t="shared" si="2"/>
        <v/>
      </c>
      <c r="D45" s="142"/>
      <c r="E45" s="143"/>
      <c r="F45" s="144" t="str">
        <f t="shared" si="0"/>
        <v/>
      </c>
      <c r="G45" s="145"/>
      <c r="H45" s="146">
        <f t="shared" si="1"/>
        <v>0</v>
      </c>
      <c r="I45" s="148"/>
      <c r="J45" s="490"/>
      <c r="K45" s="481"/>
    </row>
    <row r="46" spans="1:11" ht="20.149999999999999" customHeight="1">
      <c r="A46" s="36"/>
      <c r="B46" s="42"/>
      <c r="C46" s="383" t="str">
        <f t="shared" si="2"/>
        <v/>
      </c>
      <c r="D46" s="142"/>
      <c r="E46" s="143"/>
      <c r="F46" s="144" t="str">
        <f t="shared" si="0"/>
        <v/>
      </c>
      <c r="G46" s="145"/>
      <c r="H46" s="146">
        <f t="shared" si="1"/>
        <v>0</v>
      </c>
      <c r="I46" s="148"/>
      <c r="J46" s="490"/>
      <c r="K46" s="481"/>
    </row>
    <row r="47" spans="1:11" ht="20.149999999999999" customHeight="1">
      <c r="A47" s="36"/>
      <c r="B47" s="42"/>
      <c r="C47" s="383" t="str">
        <f t="shared" si="2"/>
        <v>.</v>
      </c>
      <c r="D47" s="149" t="s">
        <v>32</v>
      </c>
      <c r="E47" s="150">
        <v>0</v>
      </c>
      <c r="F47" s="151" t="str">
        <f t="shared" si="0"/>
        <v>×</v>
      </c>
      <c r="G47" s="152"/>
      <c r="H47" s="153">
        <f t="shared" si="1"/>
        <v>0</v>
      </c>
      <c r="I47" s="154"/>
      <c r="J47" s="490"/>
      <c r="K47" s="481"/>
    </row>
    <row r="48" spans="1:11" ht="40" customHeight="1">
      <c r="A48" s="36"/>
      <c r="B48" s="48" t="s">
        <v>33</v>
      </c>
      <c r="C48" s="9"/>
      <c r="D48" s="377"/>
      <c r="E48" s="377"/>
      <c r="F48" s="377"/>
      <c r="G48" s="377"/>
      <c r="H48" s="378"/>
      <c r="I48" s="379"/>
      <c r="J48" s="493"/>
      <c r="K48" s="475"/>
    </row>
    <row r="49" spans="1:11" ht="30" customHeight="1">
      <c r="A49" s="36"/>
      <c r="B49" s="26"/>
      <c r="C49" s="118" t="s">
        <v>34</v>
      </c>
      <c r="D49" s="155"/>
      <c r="E49" s="787" t="s">
        <v>160</v>
      </c>
      <c r="F49" s="787"/>
      <c r="G49" s="787"/>
      <c r="H49" s="156" t="s">
        <v>159</v>
      </c>
      <c r="I49" s="157"/>
      <c r="J49" s="493"/>
      <c r="K49" s="790" t="s">
        <v>161</v>
      </c>
    </row>
    <row r="50" spans="1:11" ht="20.149999999999999" customHeight="1">
      <c r="A50" s="36"/>
      <c r="B50" s="42"/>
      <c r="C50" s="383" t="s">
        <v>231</v>
      </c>
      <c r="D50" s="158"/>
      <c r="E50" s="796"/>
      <c r="F50" s="796"/>
      <c r="G50" s="796"/>
      <c r="H50" s="159"/>
      <c r="I50" s="791">
        <f>SUM(H50:H57)</f>
        <v>0</v>
      </c>
      <c r="J50" s="493"/>
      <c r="K50" s="790"/>
    </row>
    <row r="51" spans="1:11" ht="20.149999999999999" customHeight="1">
      <c r="A51" s="36"/>
      <c r="B51" s="42"/>
      <c r="C51" s="383" t="str">
        <f>IF(D51="","",".")</f>
        <v/>
      </c>
      <c r="D51" s="142"/>
      <c r="E51" s="794"/>
      <c r="F51" s="794"/>
      <c r="G51" s="794"/>
      <c r="H51" s="160"/>
      <c r="I51" s="792"/>
      <c r="J51" s="493"/>
      <c r="K51" s="790"/>
    </row>
    <row r="52" spans="1:11" ht="20.149999999999999" customHeight="1">
      <c r="A52" s="36"/>
      <c r="B52" s="42"/>
      <c r="C52" s="383" t="str">
        <f t="shared" ref="C52:C57" si="3">IF(D52="","",".")</f>
        <v/>
      </c>
      <c r="D52" s="142"/>
      <c r="E52" s="794"/>
      <c r="F52" s="794"/>
      <c r="G52" s="794"/>
      <c r="H52" s="160"/>
      <c r="I52" s="792"/>
      <c r="J52" s="493"/>
      <c r="K52" s="790"/>
    </row>
    <row r="53" spans="1:11" ht="20.149999999999999" customHeight="1">
      <c r="A53" s="36"/>
      <c r="B53" s="42"/>
      <c r="C53" s="383" t="str">
        <f t="shared" si="3"/>
        <v/>
      </c>
      <c r="D53" s="142"/>
      <c r="E53" s="794"/>
      <c r="F53" s="794"/>
      <c r="G53" s="794"/>
      <c r="H53" s="160"/>
      <c r="I53" s="792"/>
      <c r="J53" s="493"/>
      <c r="K53" s="790"/>
    </row>
    <row r="54" spans="1:11" ht="20.149999999999999" customHeight="1">
      <c r="A54" s="36"/>
      <c r="B54" s="42"/>
      <c r="C54" s="383" t="str">
        <f t="shared" si="3"/>
        <v/>
      </c>
      <c r="D54" s="142"/>
      <c r="E54" s="794"/>
      <c r="F54" s="794"/>
      <c r="G54" s="794"/>
      <c r="H54" s="160"/>
      <c r="I54" s="792"/>
      <c r="J54" s="493"/>
      <c r="K54" s="790"/>
    </row>
    <row r="55" spans="1:11" ht="20.149999999999999" customHeight="1">
      <c r="A55" s="36"/>
      <c r="B55" s="42"/>
      <c r="C55" s="383" t="str">
        <f t="shared" si="3"/>
        <v/>
      </c>
      <c r="D55" s="142"/>
      <c r="E55" s="794"/>
      <c r="F55" s="794"/>
      <c r="G55" s="794"/>
      <c r="H55" s="160"/>
      <c r="I55" s="792"/>
      <c r="J55" s="493"/>
      <c r="K55" s="790"/>
    </row>
    <row r="56" spans="1:11" ht="20.149999999999999" customHeight="1">
      <c r="A56" s="36"/>
      <c r="B56" s="42"/>
      <c r="C56" s="383" t="str">
        <f t="shared" si="3"/>
        <v/>
      </c>
      <c r="D56" s="142"/>
      <c r="E56" s="794"/>
      <c r="F56" s="794"/>
      <c r="G56" s="794"/>
      <c r="H56" s="160"/>
      <c r="I56" s="792"/>
      <c r="J56" s="493"/>
      <c r="K56" s="790"/>
    </row>
    <row r="57" spans="1:11" ht="20.149999999999999" customHeight="1">
      <c r="A57" s="36"/>
      <c r="B57" s="42"/>
      <c r="C57" s="383" t="str">
        <f t="shared" si="3"/>
        <v/>
      </c>
      <c r="D57" s="161"/>
      <c r="E57" s="795"/>
      <c r="F57" s="795"/>
      <c r="G57" s="795"/>
      <c r="H57" s="162"/>
      <c r="I57" s="793"/>
      <c r="J57" s="493"/>
      <c r="K57" s="790"/>
    </row>
    <row r="58" spans="1:11" ht="30" customHeight="1">
      <c r="A58" s="36"/>
      <c r="B58" s="820"/>
      <c r="C58" s="177" t="s">
        <v>133</v>
      </c>
      <c r="D58" s="163"/>
      <c r="E58" s="787" t="s">
        <v>160</v>
      </c>
      <c r="F58" s="787"/>
      <c r="G58" s="787"/>
      <c r="H58" s="156" t="s">
        <v>159</v>
      </c>
      <c r="I58" s="157"/>
      <c r="J58" s="493"/>
      <c r="K58" s="790" t="s">
        <v>276</v>
      </c>
    </row>
    <row r="59" spans="1:11" ht="20.149999999999999" customHeight="1">
      <c r="A59" s="36"/>
      <c r="B59" s="820"/>
      <c r="C59" s="383" t="s">
        <v>231</v>
      </c>
      <c r="D59" s="158"/>
      <c r="E59" s="796"/>
      <c r="F59" s="796"/>
      <c r="G59" s="796"/>
      <c r="H59" s="164"/>
      <c r="I59" s="791">
        <f>SUM(H59:H68)</f>
        <v>0</v>
      </c>
      <c r="J59" s="493"/>
      <c r="K59" s="790"/>
    </row>
    <row r="60" spans="1:11" ht="20.149999999999999" customHeight="1">
      <c r="A60" s="36"/>
      <c r="B60" s="820"/>
      <c r="C60" s="383" t="str">
        <f t="shared" ref="C60:C67" si="4">IF(D60="","",".")</f>
        <v/>
      </c>
      <c r="D60" s="142"/>
      <c r="E60" s="794"/>
      <c r="F60" s="794"/>
      <c r="G60" s="794"/>
      <c r="H60" s="165"/>
      <c r="I60" s="792"/>
      <c r="J60" s="493"/>
      <c r="K60" s="790"/>
    </row>
    <row r="61" spans="1:11" ht="20.149999999999999" customHeight="1">
      <c r="A61" s="36"/>
      <c r="B61" s="820"/>
      <c r="C61" s="383" t="str">
        <f t="shared" si="4"/>
        <v/>
      </c>
      <c r="D61" s="142"/>
      <c r="E61" s="794"/>
      <c r="F61" s="794"/>
      <c r="G61" s="794"/>
      <c r="H61" s="165"/>
      <c r="I61" s="792"/>
      <c r="J61" s="493"/>
      <c r="K61" s="790"/>
    </row>
    <row r="62" spans="1:11" ht="20.149999999999999" customHeight="1">
      <c r="A62" s="36"/>
      <c r="B62" s="820"/>
      <c r="C62" s="383" t="str">
        <f t="shared" si="4"/>
        <v/>
      </c>
      <c r="D62" s="142"/>
      <c r="E62" s="794"/>
      <c r="F62" s="794"/>
      <c r="G62" s="794"/>
      <c r="H62" s="165"/>
      <c r="I62" s="792"/>
      <c r="J62" s="493"/>
      <c r="K62" s="790"/>
    </row>
    <row r="63" spans="1:11" ht="20.149999999999999" customHeight="1">
      <c r="A63" s="36"/>
      <c r="B63" s="820"/>
      <c r="C63" s="383" t="str">
        <f t="shared" si="4"/>
        <v/>
      </c>
      <c r="D63" s="142"/>
      <c r="E63" s="794"/>
      <c r="F63" s="794"/>
      <c r="G63" s="794"/>
      <c r="H63" s="165"/>
      <c r="I63" s="792"/>
      <c r="J63" s="493"/>
      <c r="K63" s="790"/>
    </row>
    <row r="64" spans="1:11" ht="20.149999999999999" customHeight="1">
      <c r="A64" s="36"/>
      <c r="B64" s="820"/>
      <c r="C64" s="383" t="str">
        <f t="shared" si="4"/>
        <v/>
      </c>
      <c r="D64" s="142"/>
      <c r="E64" s="794"/>
      <c r="F64" s="794"/>
      <c r="G64" s="794"/>
      <c r="H64" s="165"/>
      <c r="I64" s="792"/>
      <c r="J64" s="493"/>
      <c r="K64" s="790"/>
    </row>
    <row r="65" spans="1:11" ht="20.149999999999999" customHeight="1">
      <c r="A65" s="36"/>
      <c r="B65" s="820"/>
      <c r="C65" s="383" t="str">
        <f t="shared" si="4"/>
        <v/>
      </c>
      <c r="D65" s="142"/>
      <c r="E65" s="794"/>
      <c r="F65" s="794"/>
      <c r="G65" s="794"/>
      <c r="H65" s="165"/>
      <c r="I65" s="792"/>
      <c r="J65" s="493"/>
      <c r="K65" s="790"/>
    </row>
    <row r="66" spans="1:11" ht="20.149999999999999" customHeight="1">
      <c r="A66" s="36"/>
      <c r="B66" s="820"/>
      <c r="C66" s="383" t="str">
        <f t="shared" si="4"/>
        <v/>
      </c>
      <c r="D66" s="142"/>
      <c r="E66" s="794"/>
      <c r="F66" s="794"/>
      <c r="G66" s="794"/>
      <c r="H66" s="165"/>
      <c r="I66" s="792"/>
      <c r="J66" s="493"/>
      <c r="K66" s="790"/>
    </row>
    <row r="67" spans="1:11" ht="20.149999999999999" customHeight="1">
      <c r="A67" s="36"/>
      <c r="B67" s="820"/>
      <c r="C67" s="383" t="str">
        <f t="shared" si="4"/>
        <v/>
      </c>
      <c r="D67" s="142"/>
      <c r="E67" s="794"/>
      <c r="F67" s="794"/>
      <c r="G67" s="794"/>
      <c r="H67" s="165"/>
      <c r="I67" s="792"/>
      <c r="J67" s="493"/>
      <c r="K67" s="790"/>
    </row>
    <row r="68" spans="1:11" ht="20.149999999999999" customHeight="1">
      <c r="A68" s="36"/>
      <c r="B68" s="820"/>
      <c r="C68" s="383" t="str">
        <f t="shared" ref="C68" si="5">IF(D68="","",".")</f>
        <v/>
      </c>
      <c r="D68" s="161"/>
      <c r="E68" s="795"/>
      <c r="F68" s="795"/>
      <c r="G68" s="795"/>
      <c r="H68" s="166"/>
      <c r="I68" s="793"/>
      <c r="J68" s="493"/>
      <c r="K68" s="790"/>
    </row>
    <row r="69" spans="1:11" ht="30" customHeight="1">
      <c r="A69" s="36"/>
      <c r="B69" s="42"/>
      <c r="C69" s="177" t="s">
        <v>35</v>
      </c>
      <c r="D69" s="163"/>
      <c r="E69" s="787" t="s">
        <v>160</v>
      </c>
      <c r="F69" s="787"/>
      <c r="G69" s="787"/>
      <c r="H69" s="156" t="s">
        <v>159</v>
      </c>
      <c r="I69" s="157"/>
      <c r="J69" s="493"/>
      <c r="K69" s="790" t="s">
        <v>162</v>
      </c>
    </row>
    <row r="70" spans="1:11" ht="20.149999999999999" customHeight="1">
      <c r="A70" s="36"/>
      <c r="B70" s="42"/>
      <c r="C70" s="383" t="s">
        <v>231</v>
      </c>
      <c r="D70" s="158"/>
      <c r="E70" s="796"/>
      <c r="F70" s="796"/>
      <c r="G70" s="796"/>
      <c r="H70" s="164"/>
      <c r="I70" s="791">
        <f>SUM(H70:H79)</f>
        <v>0</v>
      </c>
      <c r="J70" s="493"/>
      <c r="K70" s="790"/>
    </row>
    <row r="71" spans="1:11" ht="20.149999999999999" customHeight="1">
      <c r="A71" s="36"/>
      <c r="B71" s="42"/>
      <c r="C71" s="383" t="str">
        <f t="shared" ref="C71:C78" si="6">IF(D71="","",".")</f>
        <v/>
      </c>
      <c r="D71" s="142"/>
      <c r="E71" s="794"/>
      <c r="F71" s="794"/>
      <c r="G71" s="794"/>
      <c r="H71" s="165"/>
      <c r="I71" s="792"/>
      <c r="J71" s="493"/>
      <c r="K71" s="790"/>
    </row>
    <row r="72" spans="1:11" ht="20.149999999999999" customHeight="1">
      <c r="A72" s="36"/>
      <c r="B72" s="42"/>
      <c r="C72" s="383" t="str">
        <f t="shared" si="6"/>
        <v/>
      </c>
      <c r="D72" s="142"/>
      <c r="E72" s="794"/>
      <c r="F72" s="794"/>
      <c r="G72" s="794"/>
      <c r="H72" s="165"/>
      <c r="I72" s="792"/>
      <c r="J72" s="493"/>
      <c r="K72" s="790"/>
    </row>
    <row r="73" spans="1:11" ht="20.149999999999999" customHeight="1">
      <c r="A73" s="36"/>
      <c r="B73" s="42"/>
      <c r="C73" s="383" t="str">
        <f t="shared" si="6"/>
        <v/>
      </c>
      <c r="D73" s="142"/>
      <c r="E73" s="794"/>
      <c r="F73" s="794"/>
      <c r="G73" s="794"/>
      <c r="H73" s="165"/>
      <c r="I73" s="792"/>
      <c r="J73" s="493"/>
      <c r="K73" s="790"/>
    </row>
    <row r="74" spans="1:11" ht="20.149999999999999" customHeight="1">
      <c r="A74" s="36"/>
      <c r="B74" s="42"/>
      <c r="C74" s="383" t="str">
        <f t="shared" si="6"/>
        <v/>
      </c>
      <c r="D74" s="142"/>
      <c r="E74" s="794"/>
      <c r="F74" s="794"/>
      <c r="G74" s="794"/>
      <c r="H74" s="165"/>
      <c r="I74" s="792"/>
      <c r="J74" s="493"/>
      <c r="K74" s="790"/>
    </row>
    <row r="75" spans="1:11" ht="20.149999999999999" customHeight="1">
      <c r="A75" s="36"/>
      <c r="B75" s="42"/>
      <c r="C75" s="383" t="str">
        <f t="shared" si="6"/>
        <v/>
      </c>
      <c r="D75" s="142"/>
      <c r="E75" s="794"/>
      <c r="F75" s="794"/>
      <c r="G75" s="794"/>
      <c r="H75" s="165"/>
      <c r="I75" s="792"/>
      <c r="J75" s="493"/>
      <c r="K75" s="790"/>
    </row>
    <row r="76" spans="1:11" ht="20.149999999999999" customHeight="1">
      <c r="A76" s="36"/>
      <c r="B76" s="42"/>
      <c r="C76" s="383" t="str">
        <f t="shared" si="6"/>
        <v/>
      </c>
      <c r="D76" s="142"/>
      <c r="E76" s="794"/>
      <c r="F76" s="794"/>
      <c r="G76" s="794"/>
      <c r="H76" s="165"/>
      <c r="I76" s="792"/>
      <c r="J76" s="493"/>
      <c r="K76" s="790"/>
    </row>
    <row r="77" spans="1:11" ht="20.149999999999999" customHeight="1">
      <c r="A77" s="36"/>
      <c r="B77" s="42"/>
      <c r="C77" s="383" t="str">
        <f t="shared" si="6"/>
        <v/>
      </c>
      <c r="D77" s="142"/>
      <c r="E77" s="794"/>
      <c r="F77" s="794"/>
      <c r="G77" s="794"/>
      <c r="H77" s="165"/>
      <c r="I77" s="792"/>
      <c r="J77" s="493"/>
      <c r="K77" s="790"/>
    </row>
    <row r="78" spans="1:11" ht="20.149999999999999" customHeight="1">
      <c r="A78" s="36"/>
      <c r="B78" s="42"/>
      <c r="C78" s="383" t="str">
        <f t="shared" si="6"/>
        <v/>
      </c>
      <c r="D78" s="142"/>
      <c r="E78" s="794"/>
      <c r="F78" s="794"/>
      <c r="G78" s="794"/>
      <c r="H78" s="165"/>
      <c r="I78" s="792"/>
      <c r="J78" s="493"/>
      <c r="K78" s="790"/>
    </row>
    <row r="79" spans="1:11" ht="20.149999999999999" customHeight="1">
      <c r="A79" s="36"/>
      <c r="B79" s="42"/>
      <c r="C79" s="383" t="str">
        <f t="shared" ref="C79" si="7">IF(D79="","",".")</f>
        <v/>
      </c>
      <c r="D79" s="161"/>
      <c r="E79" s="795"/>
      <c r="F79" s="795"/>
      <c r="G79" s="795"/>
      <c r="H79" s="166"/>
      <c r="I79" s="793"/>
      <c r="J79" s="493"/>
      <c r="K79" s="790"/>
    </row>
    <row r="80" spans="1:11" ht="30" customHeight="1">
      <c r="A80" s="36"/>
      <c r="B80" s="42"/>
      <c r="C80" s="177" t="s">
        <v>36</v>
      </c>
      <c r="D80" s="163"/>
      <c r="E80" s="380" t="s">
        <v>28</v>
      </c>
      <c r="F80" s="380" t="s">
        <v>29</v>
      </c>
      <c r="G80" s="380" t="s">
        <v>164</v>
      </c>
      <c r="H80" s="156" t="s">
        <v>159</v>
      </c>
      <c r="I80" s="167"/>
      <c r="J80" s="490"/>
      <c r="K80" s="790"/>
    </row>
    <row r="81" spans="1:11" ht="20.149999999999999" customHeight="1">
      <c r="A81" s="36"/>
      <c r="B81" s="42"/>
      <c r="C81" s="383" t="s">
        <v>231</v>
      </c>
      <c r="D81" s="158"/>
      <c r="E81" s="344"/>
      <c r="F81" s="168" t="str">
        <f>IF(E81="","","×")</f>
        <v/>
      </c>
      <c r="G81" s="169"/>
      <c r="H81" s="140">
        <f>E81*G81</f>
        <v>0</v>
      </c>
      <c r="I81" s="791">
        <f>SUM(H81:H88)</f>
        <v>0</v>
      </c>
      <c r="J81" s="493"/>
      <c r="K81" s="790" t="s">
        <v>163</v>
      </c>
    </row>
    <row r="82" spans="1:11" ht="20.149999999999999" customHeight="1">
      <c r="A82" s="36"/>
      <c r="B82" s="42"/>
      <c r="C82" s="383" t="str">
        <f t="shared" ref="C82:C87" si="8">IF(D82="","",".")</f>
        <v/>
      </c>
      <c r="D82" s="142"/>
      <c r="E82" s="345"/>
      <c r="F82" s="170" t="str">
        <f t="shared" ref="F82:F88" si="9">IF(E82="","","×")</f>
        <v/>
      </c>
      <c r="G82" s="171"/>
      <c r="H82" s="146">
        <f t="shared" ref="H82:H88" si="10">E82*G82</f>
        <v>0</v>
      </c>
      <c r="I82" s="792"/>
      <c r="J82" s="493"/>
      <c r="K82" s="790"/>
    </row>
    <row r="83" spans="1:11" ht="20.149999999999999" customHeight="1">
      <c r="A83" s="36"/>
      <c r="B83" s="42"/>
      <c r="C83" s="383" t="str">
        <f t="shared" si="8"/>
        <v/>
      </c>
      <c r="D83" s="142"/>
      <c r="E83" s="345"/>
      <c r="F83" s="170" t="str">
        <f t="shared" si="9"/>
        <v/>
      </c>
      <c r="G83" s="171"/>
      <c r="H83" s="146">
        <f t="shared" si="10"/>
        <v>0</v>
      </c>
      <c r="I83" s="792"/>
      <c r="J83" s="493"/>
      <c r="K83" s="790"/>
    </row>
    <row r="84" spans="1:11" ht="20.149999999999999" customHeight="1">
      <c r="A84" s="36"/>
      <c r="B84" s="42"/>
      <c r="C84" s="383" t="str">
        <f t="shared" si="8"/>
        <v/>
      </c>
      <c r="D84" s="142"/>
      <c r="E84" s="345"/>
      <c r="F84" s="170" t="str">
        <f t="shared" si="9"/>
        <v/>
      </c>
      <c r="G84" s="171"/>
      <c r="H84" s="146">
        <f t="shared" si="10"/>
        <v>0</v>
      </c>
      <c r="I84" s="792"/>
      <c r="J84" s="493"/>
      <c r="K84" s="790"/>
    </row>
    <row r="85" spans="1:11" ht="20.149999999999999" customHeight="1">
      <c r="A85" s="36"/>
      <c r="B85" s="42"/>
      <c r="C85" s="383" t="str">
        <f t="shared" si="8"/>
        <v/>
      </c>
      <c r="D85" s="142"/>
      <c r="E85" s="345"/>
      <c r="F85" s="170" t="str">
        <f t="shared" si="9"/>
        <v/>
      </c>
      <c r="G85" s="171"/>
      <c r="H85" s="146">
        <f t="shared" si="10"/>
        <v>0</v>
      </c>
      <c r="I85" s="792"/>
      <c r="J85" s="493"/>
      <c r="K85" s="790"/>
    </row>
    <row r="86" spans="1:11" ht="20.149999999999999" customHeight="1">
      <c r="A86" s="36"/>
      <c r="B86" s="42"/>
      <c r="C86" s="383" t="str">
        <f t="shared" si="8"/>
        <v/>
      </c>
      <c r="D86" s="142"/>
      <c r="E86" s="345"/>
      <c r="F86" s="170" t="str">
        <f t="shared" si="9"/>
        <v/>
      </c>
      <c r="G86" s="171"/>
      <c r="H86" s="146">
        <f t="shared" si="10"/>
        <v>0</v>
      </c>
      <c r="I86" s="792"/>
      <c r="J86" s="493"/>
      <c r="K86" s="790"/>
    </row>
    <row r="87" spans="1:11" ht="20.149999999999999" customHeight="1">
      <c r="A87" s="36"/>
      <c r="B87" s="42"/>
      <c r="C87" s="383" t="str">
        <f t="shared" si="8"/>
        <v/>
      </c>
      <c r="D87" s="142"/>
      <c r="E87" s="345"/>
      <c r="F87" s="170" t="str">
        <f t="shared" si="9"/>
        <v/>
      </c>
      <c r="G87" s="171"/>
      <c r="H87" s="146">
        <f t="shared" si="10"/>
        <v>0</v>
      </c>
      <c r="I87" s="792"/>
      <c r="J87" s="493"/>
      <c r="K87" s="790"/>
    </row>
    <row r="88" spans="1:11" ht="20.149999999999999" customHeight="1">
      <c r="A88" s="36"/>
      <c r="B88" s="42"/>
      <c r="C88" s="383" t="str">
        <f t="shared" ref="C88" si="11">IF(D88="","",".")</f>
        <v/>
      </c>
      <c r="D88" s="161"/>
      <c r="E88" s="346"/>
      <c r="F88" s="172" t="str">
        <f t="shared" si="9"/>
        <v/>
      </c>
      <c r="G88" s="173"/>
      <c r="H88" s="146">
        <f t="shared" si="10"/>
        <v>0</v>
      </c>
      <c r="I88" s="793"/>
      <c r="J88" s="493"/>
      <c r="K88" s="790"/>
    </row>
    <row r="89" spans="1:11" ht="30" customHeight="1">
      <c r="A89" s="36"/>
      <c r="B89" s="42"/>
      <c r="C89" s="118" t="s">
        <v>37</v>
      </c>
      <c r="D89" s="163"/>
      <c r="E89" s="174"/>
      <c r="F89" s="174"/>
      <c r="G89" s="174"/>
      <c r="H89" s="156" t="s">
        <v>159</v>
      </c>
      <c r="I89" s="157"/>
      <c r="J89" s="493"/>
      <c r="K89" s="788" t="s">
        <v>156</v>
      </c>
    </row>
    <row r="90" spans="1:11" ht="20.149999999999999" customHeight="1">
      <c r="A90" s="36"/>
      <c r="B90" s="42"/>
      <c r="C90" s="383" t="s">
        <v>231</v>
      </c>
      <c r="D90" s="821"/>
      <c r="E90" s="822"/>
      <c r="F90" s="822"/>
      <c r="G90" s="823"/>
      <c r="H90" s="164"/>
      <c r="I90" s="791">
        <f>SUM(H90:H99)</f>
        <v>0</v>
      </c>
      <c r="J90" s="493"/>
      <c r="K90" s="788"/>
    </row>
    <row r="91" spans="1:11" ht="20.149999999999999" customHeight="1">
      <c r="A91" s="36"/>
      <c r="B91" s="42"/>
      <c r="C91" s="383" t="str">
        <f>IF(D91="","",".")</f>
        <v/>
      </c>
      <c r="D91" s="848"/>
      <c r="E91" s="849"/>
      <c r="F91" s="849"/>
      <c r="G91" s="850"/>
      <c r="H91" s="165"/>
      <c r="I91" s="792"/>
      <c r="J91" s="493"/>
      <c r="K91" s="788"/>
    </row>
    <row r="92" spans="1:11" ht="20.149999999999999" customHeight="1">
      <c r="A92" s="36"/>
      <c r="B92" s="42"/>
      <c r="C92" s="383" t="str">
        <f t="shared" ref="C92:C98" si="12">IF(D92="","",".")</f>
        <v/>
      </c>
      <c r="D92" s="848"/>
      <c r="E92" s="849"/>
      <c r="F92" s="849"/>
      <c r="G92" s="850"/>
      <c r="H92" s="165"/>
      <c r="I92" s="792"/>
      <c r="J92" s="493"/>
      <c r="K92" s="788"/>
    </row>
    <row r="93" spans="1:11" ht="20.149999999999999" customHeight="1">
      <c r="A93" s="36"/>
      <c r="B93" s="42"/>
      <c r="C93" s="383" t="str">
        <f t="shared" si="12"/>
        <v/>
      </c>
      <c r="D93" s="848"/>
      <c r="E93" s="849"/>
      <c r="F93" s="849"/>
      <c r="G93" s="850"/>
      <c r="H93" s="165"/>
      <c r="I93" s="792"/>
      <c r="J93" s="493"/>
      <c r="K93" s="788"/>
    </row>
    <row r="94" spans="1:11" ht="20.149999999999999" customHeight="1">
      <c r="A94" s="36"/>
      <c r="B94" s="42"/>
      <c r="C94" s="383" t="str">
        <f t="shared" si="12"/>
        <v/>
      </c>
      <c r="D94" s="848"/>
      <c r="E94" s="849"/>
      <c r="F94" s="849"/>
      <c r="G94" s="850"/>
      <c r="H94" s="165"/>
      <c r="I94" s="792"/>
      <c r="J94" s="493"/>
      <c r="K94" s="788"/>
    </row>
    <row r="95" spans="1:11" ht="20.149999999999999" customHeight="1">
      <c r="A95" s="36"/>
      <c r="B95" s="42"/>
      <c r="C95" s="383" t="str">
        <f t="shared" si="12"/>
        <v/>
      </c>
      <c r="D95" s="848"/>
      <c r="E95" s="849"/>
      <c r="F95" s="849"/>
      <c r="G95" s="850"/>
      <c r="H95" s="165"/>
      <c r="I95" s="792"/>
      <c r="J95" s="493"/>
      <c r="K95" s="788"/>
    </row>
    <row r="96" spans="1:11" ht="20.149999999999999" customHeight="1">
      <c r="A96" s="36"/>
      <c r="B96" s="42"/>
      <c r="C96" s="383" t="str">
        <f t="shared" si="12"/>
        <v/>
      </c>
      <c r="D96" s="848"/>
      <c r="E96" s="849"/>
      <c r="F96" s="849"/>
      <c r="G96" s="850"/>
      <c r="H96" s="165"/>
      <c r="I96" s="792"/>
      <c r="J96" s="493"/>
      <c r="K96" s="788"/>
    </row>
    <row r="97" spans="1:11" ht="20.149999999999999" customHeight="1">
      <c r="A97" s="36"/>
      <c r="B97" s="42"/>
      <c r="C97" s="383" t="str">
        <f t="shared" si="12"/>
        <v/>
      </c>
      <c r="D97" s="848"/>
      <c r="E97" s="849"/>
      <c r="F97" s="849"/>
      <c r="G97" s="850"/>
      <c r="H97" s="165"/>
      <c r="I97" s="792"/>
      <c r="J97" s="493"/>
      <c r="K97" s="788"/>
    </row>
    <row r="98" spans="1:11" ht="20.149999999999999" customHeight="1">
      <c r="A98" s="36"/>
      <c r="B98" s="42"/>
      <c r="C98" s="383" t="str">
        <f t="shared" si="12"/>
        <v/>
      </c>
      <c r="D98" s="848"/>
      <c r="E98" s="849"/>
      <c r="F98" s="849"/>
      <c r="G98" s="850"/>
      <c r="H98" s="165"/>
      <c r="I98" s="792"/>
      <c r="J98" s="493"/>
      <c r="K98" s="788"/>
    </row>
    <row r="99" spans="1:11" ht="20.149999999999999" customHeight="1" thickBot="1">
      <c r="A99" s="44"/>
      <c r="B99" s="45"/>
      <c r="C99" s="383" t="str">
        <f t="shared" ref="C99" si="13">IF(D99="","",".")</f>
        <v/>
      </c>
      <c r="D99" s="845"/>
      <c r="E99" s="846"/>
      <c r="F99" s="846"/>
      <c r="G99" s="847"/>
      <c r="H99" s="175"/>
      <c r="I99" s="844"/>
      <c r="J99" s="493"/>
      <c r="K99" s="788"/>
    </row>
    <row r="100" spans="1:11" ht="23" thickBot="1">
      <c r="A100" s="381"/>
      <c r="B100" s="381"/>
      <c r="C100" s="381"/>
      <c r="D100" s="382"/>
      <c r="E100" s="382"/>
      <c r="F100" s="382"/>
      <c r="G100" s="176" t="s">
        <v>113</v>
      </c>
      <c r="H100" s="825">
        <f>総表!G47</f>
        <v>0</v>
      </c>
      <c r="I100" s="826"/>
      <c r="J100" s="494"/>
      <c r="K100" s="483"/>
    </row>
  </sheetData>
  <sheetProtection algorithmName="SHA-512" hashValue="/oZhm5u3dyRd7rauapvgcZ2FdPrh2u5/x6a2Gt5pDlzYkeYPT2o47b82klsw6Lzneve1FM0qWWCkRkSHaHyjzw==" saltValue="B453wYQUvnVKM2Q6jbs0lw==" spinCount="100000" sheet="1" objects="1" scenarios="1"/>
  <autoFilter ref="A25:P99" xr:uid="{00000000-0009-0000-0000-000006000000}"/>
  <mergeCells count="79">
    <mergeCell ref="D99:G99"/>
    <mergeCell ref="D91:G91"/>
    <mergeCell ref="D92:G92"/>
    <mergeCell ref="D93:G93"/>
    <mergeCell ref="D94:G94"/>
    <mergeCell ref="D95:G95"/>
    <mergeCell ref="D96:G96"/>
    <mergeCell ref="D97:G97"/>
    <mergeCell ref="D98:G98"/>
    <mergeCell ref="D90:G90"/>
    <mergeCell ref="H1:I1"/>
    <mergeCell ref="H100:I100"/>
    <mergeCell ref="E3:G3"/>
    <mergeCell ref="E4:G4"/>
    <mergeCell ref="E5:G5"/>
    <mergeCell ref="E6:G6"/>
    <mergeCell ref="E17:H17"/>
    <mergeCell ref="E16:G16"/>
    <mergeCell ref="H16:I16"/>
    <mergeCell ref="E7:G7"/>
    <mergeCell ref="E8:G8"/>
    <mergeCell ref="E9:G9"/>
    <mergeCell ref="I90:I99"/>
    <mergeCell ref="E76:G76"/>
    <mergeCell ref="E77:G77"/>
    <mergeCell ref="K81:K88"/>
    <mergeCell ref="E54:G54"/>
    <mergeCell ref="E55:G55"/>
    <mergeCell ref="E74:G74"/>
    <mergeCell ref="E75:G75"/>
    <mergeCell ref="E70:G70"/>
    <mergeCell ref="I81:I88"/>
    <mergeCell ref="I70:I79"/>
    <mergeCell ref="E71:G71"/>
    <mergeCell ref="E72:G72"/>
    <mergeCell ref="E73:G73"/>
    <mergeCell ref="E78:G78"/>
    <mergeCell ref="B58:B68"/>
    <mergeCell ref="E59:G59"/>
    <mergeCell ref="I59:I68"/>
    <mergeCell ref="E60:G60"/>
    <mergeCell ref="E61:G61"/>
    <mergeCell ref="E62:G62"/>
    <mergeCell ref="E63:G63"/>
    <mergeCell ref="E64:G64"/>
    <mergeCell ref="E65:G65"/>
    <mergeCell ref="E66:G66"/>
    <mergeCell ref="E67:G67"/>
    <mergeCell ref="E68:G68"/>
    <mergeCell ref="C24:D24"/>
    <mergeCell ref="E24:G24"/>
    <mergeCell ref="E18:G18"/>
    <mergeCell ref="E19:G19"/>
    <mergeCell ref="E23:I23"/>
    <mergeCell ref="A1:B1"/>
    <mergeCell ref="C1:F1"/>
    <mergeCell ref="E20:G20"/>
    <mergeCell ref="E21:G21"/>
    <mergeCell ref="E22:G22"/>
    <mergeCell ref="E12:G12"/>
    <mergeCell ref="E10:G10"/>
    <mergeCell ref="C4:D4"/>
    <mergeCell ref="A13:D13"/>
    <mergeCell ref="E49:G49"/>
    <mergeCell ref="E58:G58"/>
    <mergeCell ref="E69:G69"/>
    <mergeCell ref="K89:K99"/>
    <mergeCell ref="K24:K25"/>
    <mergeCell ref="K49:K57"/>
    <mergeCell ref="K58:K68"/>
    <mergeCell ref="K69:K80"/>
    <mergeCell ref="I50:I57"/>
    <mergeCell ref="E51:G51"/>
    <mergeCell ref="E52:G52"/>
    <mergeCell ref="E53:G53"/>
    <mergeCell ref="E79:G79"/>
    <mergeCell ref="E56:G56"/>
    <mergeCell ref="E57:G57"/>
    <mergeCell ref="E50:G50"/>
  </mergeCells>
  <phoneticPr fontId="12"/>
  <conditionalFormatting sqref="D26:G47">
    <cfRule type="expression" dxfId="17" priority="8" stopIfTrue="1">
      <formula>$E$16="複数会場"</formula>
    </cfRule>
  </conditionalFormatting>
  <conditionalFormatting sqref="E21">
    <cfRule type="expression" dxfId="16" priority="9" stopIfTrue="1">
      <formula>$E$16="複数会場"</formula>
    </cfRule>
  </conditionalFormatting>
  <conditionalFormatting sqref="E21:E22">
    <cfRule type="containsText" dxfId="15" priority="11" stopIfTrue="1" operator="containsText" text="ご記入">
      <formula>NOT(ISERROR(SEARCH("ご記入",E21)))</formula>
    </cfRule>
  </conditionalFormatting>
  <conditionalFormatting sqref="E18:G19">
    <cfRule type="expression" dxfId="14" priority="7" stopIfTrue="1">
      <formula>$E$16="複数会場"</formula>
    </cfRule>
  </conditionalFormatting>
  <conditionalFormatting sqref="E80:G80">
    <cfRule type="containsText" dxfId="13" priority="4" stopIfTrue="1" operator="containsText" text="ご記入">
      <formula>NOT(ISERROR(SEARCH("ご記入",E80)))</formula>
    </cfRule>
  </conditionalFormatting>
  <conditionalFormatting sqref="E25:H47">
    <cfRule type="containsText" dxfId="12" priority="14" stopIfTrue="1" operator="containsText" text="ご記入">
      <formula>NOT(ISERROR(SEARCH("ご記入",E25)))</formula>
    </cfRule>
  </conditionalFormatting>
  <conditionalFormatting sqref="F81:F88">
    <cfRule type="expression" dxfId="11" priority="5" stopIfTrue="1">
      <formula>$E$16="複数会場"</formula>
    </cfRule>
    <cfRule type="containsText" dxfId="10" priority="6" stopIfTrue="1" operator="containsText" text="ご記入">
      <formula>NOT(ISERROR(SEARCH("ご記入",F81)))</formula>
    </cfRule>
  </conditionalFormatting>
  <conditionalFormatting sqref="H12:H16 E12:E17 E24 E50:E57 H50:H57 E59:E68 H59:H68 E70:E79 H70:H79 H81:H88 E81:E89 H90:H99 E100:H65532">
    <cfRule type="containsText" dxfId="9" priority="16" stopIfTrue="1" operator="containsText" text="ご記入">
      <formula>NOT(ISERROR(SEARCH("ご記入",E12)))</formula>
    </cfRule>
  </conditionalFormatting>
  <conditionalFormatting sqref="I50:J50">
    <cfRule type="containsText" dxfId="8" priority="3" stopIfTrue="1" operator="containsText" text="ご記入">
      <formula>NOT(ISERROR(SEARCH("ご記入",I50)))</formula>
    </cfRule>
  </conditionalFormatting>
  <conditionalFormatting sqref="I59:J59">
    <cfRule type="containsText" dxfId="7" priority="2" stopIfTrue="1" operator="containsText" text="ご記入">
      <formula>NOT(ISERROR(SEARCH("ご記入",I59)))</formula>
    </cfRule>
  </conditionalFormatting>
  <conditionalFormatting sqref="I70:J70">
    <cfRule type="containsText" dxfId="6" priority="1" stopIfTrue="1" operator="containsText" text="ご記入">
      <formula>NOT(ISERROR(SEARCH("ご記入",I70)))</formula>
    </cfRule>
  </conditionalFormatting>
  <dataValidations count="11">
    <dataValidation type="custom" imeMode="halfAlpha" allowBlank="1" showInputMessage="1" showErrorMessage="1" errorTitle="座席数の確認" error="使用座席×公演回数より入場券（有料・無料）の数が多くなっております。確認してください。" sqref="G26:G47" xr:uid="{00000000-0002-0000-0600-000000000000}">
      <formula1>($E$20*$E$21)&gt;=(SUM($G$26:$G$47))</formula1>
    </dataValidation>
    <dataValidation imeMode="halfAlpha" allowBlank="1" showInputMessage="1" showErrorMessage="1" sqref="I101:J65532 I12:J15 I17:J19" xr:uid="{00000000-0002-0000-0600-000001000000}"/>
    <dataValidation type="custom" operator="greaterThanOrEqual" allowBlank="1" showInputMessage="1" showErrorMessage="1" errorTitle="複数会場" error="複数会場の場合は別紙にご記入ください。" sqref="E21" xr:uid="{00000000-0002-0000-0600-000002000000}">
      <formula1>E16="一会場"</formula1>
    </dataValidation>
    <dataValidation type="whole" operator="greaterThanOrEqual" allowBlank="1" showInputMessage="1" showErrorMessage="1" sqref="H50:H57 H59:H68 H70:H79 H90:H99" xr:uid="{00000000-0002-0000-0600-000003000000}">
      <formula1>0</formula1>
    </dataValidation>
    <dataValidation type="custom" operator="greaterThanOrEqual" allowBlank="1" showInputMessage="1" showErrorMessage="1" errorTitle="複数会場" error="別紙にご記入ください。" sqref="E26:E27" xr:uid="{00000000-0002-0000-0600-000004000000}">
      <formula1>F16="複数会場"</formula1>
    </dataValidation>
    <dataValidation type="custom" operator="greaterThanOrEqual" allowBlank="1" showInputMessage="1" showErrorMessage="1" errorTitle="複数会場" error="別紙にご記入ください。" sqref="E28:E46" xr:uid="{00000000-0002-0000-0600-000005000000}">
      <formula1>F20="複数会場"</formula1>
    </dataValidation>
    <dataValidation type="custom" allowBlank="1" showInputMessage="1" showErrorMessage="1" errorTitle="複数会場" error="複数会場の場合は別紙にご記入ください。" sqref="E18:G19" xr:uid="{00000000-0002-0000-0600-000006000000}">
      <formula1>$E$15="一会場"</formula1>
    </dataValidation>
    <dataValidation type="custom" operator="greaterThanOrEqual" allowBlank="1" showInputMessage="1" showErrorMessage="1" errorTitle="複数会場" error="別紙にご記入ください。" sqref="D26:D46" xr:uid="{00000000-0002-0000-0600-000007000000}">
      <formula1>$E$15="複数会場"</formula1>
    </dataValidation>
    <dataValidation type="list" allowBlank="1" showInputMessage="1" showErrorMessage="1" sqref="E50:G57" xr:uid="{00000000-0002-0000-0600-000008000000}">
      <formula1>"確定,交渉中,予定"</formula1>
    </dataValidation>
    <dataValidation type="list" allowBlank="1" showInputMessage="1" showErrorMessage="1" sqref="E70:G79" xr:uid="{00000000-0002-0000-0600-000009000000}">
      <formula1>"決定済,交渉中,交渉予定,達成,実施中,実施予定"</formula1>
    </dataValidation>
    <dataValidation type="list" allowBlank="1" showInputMessage="1" showErrorMessage="1" sqref="E59:G68" xr:uid="{00000000-0002-0000-0600-00000A000000}">
      <formula1>"決定済,申請中,申請予定"</formula1>
    </dataValidation>
  </dataValidations>
  <printOptions horizontalCentered="1"/>
  <pageMargins left="0.74803149606299213" right="0.74803149606299213" top="0.59055118110236227" bottom="0.59055118110236227" header="0.39370078740157483" footer="0.39370078740157483"/>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00"/>
    <pageSetUpPr fitToPage="1"/>
  </sheetPr>
  <dimension ref="A1:R113"/>
  <sheetViews>
    <sheetView topLeftCell="A4" zoomScale="70" zoomScaleNormal="70" zoomScaleSheetLayoutView="80" workbookViewId="0">
      <selection sqref="A1:E2"/>
    </sheetView>
  </sheetViews>
  <sheetFormatPr defaultColWidth="9" defaultRowHeight="18.75" customHeight="1"/>
  <cols>
    <col min="1" max="1" width="3" style="4" customWidth="1"/>
    <col min="2" max="2" width="10.58203125" style="46" customWidth="1"/>
    <col min="3" max="3" width="10.08203125" style="46" customWidth="1"/>
    <col min="4" max="4" width="6.58203125" style="46" customWidth="1"/>
    <col min="5" max="5" width="8.83203125" style="46" customWidth="1"/>
    <col min="6" max="6" width="5.75" style="46" bestFit="1" customWidth="1"/>
    <col min="7" max="7" width="11.83203125" style="46" customWidth="1"/>
    <col min="8" max="8" width="12.33203125" style="46" customWidth="1"/>
    <col min="9" max="9" width="3" style="46" customWidth="1"/>
    <col min="10" max="10" width="10.58203125" style="46" customWidth="1"/>
    <col min="11" max="11" width="10.08203125" style="46" customWidth="1"/>
    <col min="12" max="12" width="6.58203125" style="46" customWidth="1"/>
    <col min="13" max="13" width="8.83203125" style="46" customWidth="1"/>
    <col min="14" max="14" width="3.25" style="46" bestFit="1" customWidth="1"/>
    <col min="15" max="15" width="11.83203125" style="46" customWidth="1"/>
    <col min="16" max="16" width="12.33203125" style="46" customWidth="1"/>
    <col min="17" max="17" width="3.75" style="46" customWidth="1"/>
    <col min="18" max="18" width="61.25" style="49" customWidth="1"/>
    <col min="19" max="16384" width="9" style="4"/>
  </cols>
  <sheetData>
    <row r="1" spans="1:18" ht="18.75" customHeight="1" thickBot="1">
      <c r="B1" s="945" t="s">
        <v>131</v>
      </c>
      <c r="C1" s="945"/>
      <c r="D1" s="945"/>
      <c r="E1" s="945"/>
      <c r="F1" s="191"/>
      <c r="G1" s="191"/>
      <c r="H1" s="191"/>
      <c r="I1" s="191"/>
      <c r="J1" s="191"/>
      <c r="K1" s="191"/>
      <c r="L1" s="191"/>
      <c r="M1" s="191"/>
      <c r="N1" s="191"/>
      <c r="O1" s="191"/>
      <c r="P1" s="191"/>
      <c r="Q1" s="191"/>
      <c r="R1" s="516" t="s">
        <v>249</v>
      </c>
    </row>
    <row r="2" spans="1:18" ht="18" customHeight="1">
      <c r="B2" s="945"/>
      <c r="C2" s="945"/>
      <c r="D2" s="945"/>
      <c r="E2" s="945"/>
      <c r="F2" s="191"/>
      <c r="G2" s="178" t="str">
        <f>IF(B7="","一会場のみ場合は入場料収入は収入のシートに記載ください","")</f>
        <v>一会場のみ場合は入場料収入は収入のシートに記載ください</v>
      </c>
      <c r="H2" s="191"/>
      <c r="I2" s="191"/>
      <c r="J2" s="191"/>
      <c r="K2" s="191"/>
      <c r="L2" s="191"/>
      <c r="M2" s="192"/>
      <c r="N2" s="192"/>
      <c r="O2" s="192"/>
      <c r="P2" s="192"/>
      <c r="Q2" s="192"/>
      <c r="R2" s="851" t="s">
        <v>146</v>
      </c>
    </row>
    <row r="3" spans="1:18" ht="11.25" customHeight="1">
      <c r="B3" s="191"/>
      <c r="C3" s="191"/>
      <c r="D3" s="191"/>
      <c r="E3" s="191"/>
      <c r="F3" s="191"/>
      <c r="G3" s="191"/>
      <c r="H3" s="191"/>
      <c r="I3" s="191"/>
      <c r="J3" s="191"/>
      <c r="K3" s="191"/>
      <c r="L3" s="191"/>
      <c r="M3" s="191"/>
      <c r="N3" s="191"/>
      <c r="O3" s="191"/>
      <c r="P3" s="191"/>
      <c r="Q3" s="191"/>
      <c r="R3" s="852"/>
    </row>
    <row r="4" spans="1:18" ht="18.75" customHeight="1">
      <c r="A4" s="6"/>
      <c r="B4" s="946" t="s">
        <v>116</v>
      </c>
      <c r="C4" s="947"/>
      <c r="D4" s="947"/>
      <c r="E4" s="947"/>
      <c r="F4" s="948"/>
      <c r="G4" s="928" t="s">
        <v>117</v>
      </c>
      <c r="H4" s="937" t="s">
        <v>118</v>
      </c>
      <c r="I4" s="938"/>
      <c r="J4" s="941" t="s">
        <v>119</v>
      </c>
      <c r="K4" s="938"/>
      <c r="L4" s="928" t="s">
        <v>120</v>
      </c>
      <c r="M4" s="937" t="s">
        <v>121</v>
      </c>
      <c r="N4" s="938"/>
      <c r="O4" s="928" t="s">
        <v>122</v>
      </c>
      <c r="P4" s="930" t="s">
        <v>123</v>
      </c>
      <c r="Q4" s="495"/>
      <c r="R4" s="852"/>
    </row>
    <row r="5" spans="1:18" ht="23.15" customHeight="1">
      <c r="A5" s="6"/>
      <c r="B5" s="949"/>
      <c r="C5" s="950"/>
      <c r="D5" s="950"/>
      <c r="E5" s="950"/>
      <c r="F5" s="951"/>
      <c r="G5" s="929"/>
      <c r="H5" s="939"/>
      <c r="I5" s="940"/>
      <c r="J5" s="942"/>
      <c r="K5" s="940"/>
      <c r="L5" s="929"/>
      <c r="M5" s="939"/>
      <c r="N5" s="940"/>
      <c r="O5" s="929"/>
      <c r="P5" s="931"/>
      <c r="Q5" s="495"/>
      <c r="R5" s="852"/>
    </row>
    <row r="6" spans="1:18" s="5" customFormat="1" ht="28" customHeight="1">
      <c r="A6" s="6">
        <v>1</v>
      </c>
      <c r="B6" s="932" t="str">
        <f>IF(総表!F30="","",(総表!F30&amp;"（"&amp;総表!H30&amp;総表!I30&amp;"）"))</f>
        <v/>
      </c>
      <c r="C6" s="933"/>
      <c r="D6" s="933"/>
      <c r="E6" s="933"/>
      <c r="F6" s="934"/>
      <c r="G6" s="193">
        <f>D21</f>
        <v>0</v>
      </c>
      <c r="H6" s="935">
        <f>D22</f>
        <v>0</v>
      </c>
      <c r="I6" s="935"/>
      <c r="J6" s="943">
        <f>H21</f>
        <v>0</v>
      </c>
      <c r="K6" s="944"/>
      <c r="L6" s="193">
        <f>D23</f>
        <v>0</v>
      </c>
      <c r="M6" s="936">
        <f>H23</f>
        <v>0</v>
      </c>
      <c r="N6" s="936"/>
      <c r="O6" s="179">
        <f>D24</f>
        <v>0</v>
      </c>
      <c r="P6" s="194">
        <f>G37</f>
        <v>0</v>
      </c>
      <c r="Q6" s="496"/>
      <c r="R6" s="852"/>
    </row>
    <row r="7" spans="1:18" ht="28" customHeight="1">
      <c r="A7" s="6">
        <v>2</v>
      </c>
      <c r="B7" s="905" t="str">
        <f>IF(総表!F31="","",(総表!F31&amp;"（"&amp;総表!H31&amp;総表!I31&amp;"）"))</f>
        <v/>
      </c>
      <c r="C7" s="906"/>
      <c r="D7" s="906"/>
      <c r="E7" s="906"/>
      <c r="F7" s="907"/>
      <c r="G7" s="195">
        <f>L21</f>
        <v>0</v>
      </c>
      <c r="H7" s="952">
        <f>L22</f>
        <v>0</v>
      </c>
      <c r="I7" s="953"/>
      <c r="J7" s="910">
        <f>P21</f>
        <v>0</v>
      </c>
      <c r="K7" s="911"/>
      <c r="L7" s="195">
        <f>L23</f>
        <v>0</v>
      </c>
      <c r="M7" s="954">
        <f>P23</f>
        <v>0</v>
      </c>
      <c r="N7" s="955"/>
      <c r="O7" s="180">
        <f>L24</f>
        <v>0</v>
      </c>
      <c r="P7" s="196">
        <f>O37</f>
        <v>0</v>
      </c>
      <c r="Q7" s="496"/>
      <c r="R7" s="852"/>
    </row>
    <row r="8" spans="1:18" ht="28" customHeight="1">
      <c r="A8" s="6">
        <v>3</v>
      </c>
      <c r="B8" s="905" t="str">
        <f>IF(総表!F32="","",(総表!F32&amp;"（"&amp;総表!H32&amp;総表!I32&amp;"）"))</f>
        <v/>
      </c>
      <c r="C8" s="906"/>
      <c r="D8" s="906"/>
      <c r="E8" s="906"/>
      <c r="F8" s="907"/>
      <c r="G8" s="195">
        <f>D41</f>
        <v>0</v>
      </c>
      <c r="H8" s="908">
        <f>D42</f>
        <v>0</v>
      </c>
      <c r="I8" s="908"/>
      <c r="J8" s="910">
        <f>H41</f>
        <v>0</v>
      </c>
      <c r="K8" s="911"/>
      <c r="L8" s="195">
        <f>D43</f>
        <v>0</v>
      </c>
      <c r="M8" s="909">
        <f>H43</f>
        <v>0</v>
      </c>
      <c r="N8" s="909"/>
      <c r="O8" s="180">
        <f>D44</f>
        <v>0</v>
      </c>
      <c r="P8" s="196">
        <f>G56</f>
        <v>0</v>
      </c>
      <c r="Q8" s="496"/>
      <c r="R8" s="852"/>
    </row>
    <row r="9" spans="1:18" ht="28" customHeight="1">
      <c r="A9" s="6">
        <v>4</v>
      </c>
      <c r="B9" s="905" t="str">
        <f>IF(総表!F33="","",(総表!F33&amp;"（"&amp;総表!H33&amp;総表!I33&amp;"）"))</f>
        <v/>
      </c>
      <c r="C9" s="906"/>
      <c r="D9" s="906"/>
      <c r="E9" s="906"/>
      <c r="F9" s="907"/>
      <c r="G9" s="195">
        <f>L41</f>
        <v>0</v>
      </c>
      <c r="H9" s="908">
        <f>L42</f>
        <v>0</v>
      </c>
      <c r="I9" s="908"/>
      <c r="J9" s="910">
        <f>P41</f>
        <v>0</v>
      </c>
      <c r="K9" s="911"/>
      <c r="L9" s="195">
        <f>L43</f>
        <v>0</v>
      </c>
      <c r="M9" s="909">
        <f>P43</f>
        <v>0</v>
      </c>
      <c r="N9" s="909"/>
      <c r="O9" s="180">
        <f>L44</f>
        <v>0</v>
      </c>
      <c r="P9" s="196">
        <f>O56</f>
        <v>0</v>
      </c>
      <c r="Q9" s="496"/>
      <c r="R9" s="852"/>
    </row>
    <row r="10" spans="1:18" ht="28" customHeight="1">
      <c r="A10" s="6">
        <v>5</v>
      </c>
      <c r="B10" s="905" t="str">
        <f>IF(総表!F34="","",(総表!F34&amp;"（"&amp;総表!H34&amp;総表!I34&amp;"）"))</f>
        <v/>
      </c>
      <c r="C10" s="906"/>
      <c r="D10" s="906"/>
      <c r="E10" s="906"/>
      <c r="F10" s="907"/>
      <c r="G10" s="195">
        <f>D60</f>
        <v>0</v>
      </c>
      <c r="H10" s="908">
        <f>D61</f>
        <v>0</v>
      </c>
      <c r="I10" s="908"/>
      <c r="J10" s="910">
        <f>H60</f>
        <v>0</v>
      </c>
      <c r="K10" s="911"/>
      <c r="L10" s="195">
        <f>D62</f>
        <v>0</v>
      </c>
      <c r="M10" s="909">
        <f>H62</f>
        <v>0</v>
      </c>
      <c r="N10" s="909"/>
      <c r="O10" s="180">
        <f>D63</f>
        <v>0</v>
      </c>
      <c r="P10" s="196">
        <f>G75</f>
        <v>0</v>
      </c>
      <c r="Q10" s="496"/>
      <c r="R10" s="852"/>
    </row>
    <row r="11" spans="1:18" ht="28" customHeight="1">
      <c r="A11" s="6">
        <v>6</v>
      </c>
      <c r="B11" s="905" t="str">
        <f>IF(総表!F35="","",(総表!F35&amp;"（"&amp;総表!H35&amp;総表!I35&amp;"）"))</f>
        <v/>
      </c>
      <c r="C11" s="906"/>
      <c r="D11" s="906"/>
      <c r="E11" s="906"/>
      <c r="F11" s="907"/>
      <c r="G11" s="195">
        <f>L60</f>
        <v>0</v>
      </c>
      <c r="H11" s="908">
        <f>L61</f>
        <v>0</v>
      </c>
      <c r="I11" s="908"/>
      <c r="J11" s="910">
        <f>P60</f>
        <v>0</v>
      </c>
      <c r="K11" s="911"/>
      <c r="L11" s="195">
        <f>L62</f>
        <v>0</v>
      </c>
      <c r="M11" s="909">
        <f>P62</f>
        <v>0</v>
      </c>
      <c r="N11" s="909"/>
      <c r="O11" s="180">
        <f>L63</f>
        <v>0</v>
      </c>
      <c r="P11" s="196">
        <f>O75</f>
        <v>0</v>
      </c>
      <c r="Q11" s="496"/>
      <c r="R11" s="852"/>
    </row>
    <row r="12" spans="1:18" ht="28" customHeight="1">
      <c r="A12" s="6">
        <v>7</v>
      </c>
      <c r="B12" s="905" t="str">
        <f>IF(総表!F36="","",(総表!F36&amp;"（"&amp;総表!H36&amp;総表!I36&amp;"）"))</f>
        <v/>
      </c>
      <c r="C12" s="906"/>
      <c r="D12" s="906"/>
      <c r="E12" s="906"/>
      <c r="F12" s="907"/>
      <c r="G12" s="195">
        <f>D79</f>
        <v>0</v>
      </c>
      <c r="H12" s="908">
        <f>D80</f>
        <v>0</v>
      </c>
      <c r="I12" s="908"/>
      <c r="J12" s="910">
        <f>H79</f>
        <v>0</v>
      </c>
      <c r="K12" s="911"/>
      <c r="L12" s="195">
        <f>D81</f>
        <v>0</v>
      </c>
      <c r="M12" s="909">
        <f>H81</f>
        <v>0</v>
      </c>
      <c r="N12" s="909"/>
      <c r="O12" s="180">
        <f>D82</f>
        <v>0</v>
      </c>
      <c r="P12" s="196">
        <f>G94</f>
        <v>0</v>
      </c>
      <c r="Q12" s="496"/>
      <c r="R12" s="852"/>
    </row>
    <row r="13" spans="1:18" ht="28" customHeight="1">
      <c r="A13" s="6">
        <v>8</v>
      </c>
      <c r="B13" s="905" t="str">
        <f>IF(総表!F37="","",(総表!F37&amp;"（"&amp;総表!H37&amp;総表!I37&amp;"）"))</f>
        <v/>
      </c>
      <c r="C13" s="906"/>
      <c r="D13" s="906"/>
      <c r="E13" s="906"/>
      <c r="F13" s="907"/>
      <c r="G13" s="195">
        <f>L79</f>
        <v>0</v>
      </c>
      <c r="H13" s="908">
        <f>L80</f>
        <v>0</v>
      </c>
      <c r="I13" s="908"/>
      <c r="J13" s="910">
        <f>P79</f>
        <v>0</v>
      </c>
      <c r="K13" s="911"/>
      <c r="L13" s="195">
        <f>L81</f>
        <v>0</v>
      </c>
      <c r="M13" s="909">
        <f>P81</f>
        <v>0</v>
      </c>
      <c r="N13" s="909"/>
      <c r="O13" s="180">
        <f>L82</f>
        <v>0</v>
      </c>
      <c r="P13" s="196">
        <f>O94</f>
        <v>0</v>
      </c>
      <c r="Q13" s="496"/>
      <c r="R13" s="852"/>
    </row>
    <row r="14" spans="1:18" ht="28" customHeight="1">
      <c r="A14" s="6">
        <v>9</v>
      </c>
      <c r="B14" s="905" t="str">
        <f>IF(総表!F38="","",(総表!F38&amp;"（"&amp;総表!H38&amp;総表!I38&amp;"）"))</f>
        <v/>
      </c>
      <c r="C14" s="906"/>
      <c r="D14" s="906"/>
      <c r="E14" s="906"/>
      <c r="F14" s="907"/>
      <c r="G14" s="195">
        <f>D98</f>
        <v>0</v>
      </c>
      <c r="H14" s="908">
        <f>D99</f>
        <v>0</v>
      </c>
      <c r="I14" s="908"/>
      <c r="J14" s="910">
        <f>H98</f>
        <v>0</v>
      </c>
      <c r="K14" s="911"/>
      <c r="L14" s="195">
        <f>D100</f>
        <v>0</v>
      </c>
      <c r="M14" s="909">
        <f>H100</f>
        <v>0</v>
      </c>
      <c r="N14" s="909"/>
      <c r="O14" s="180">
        <f>D101</f>
        <v>0</v>
      </c>
      <c r="P14" s="196">
        <f>G113</f>
        <v>0</v>
      </c>
      <c r="Q14" s="496"/>
      <c r="R14" s="506"/>
    </row>
    <row r="15" spans="1:18" ht="28" customHeight="1">
      <c r="A15" s="6">
        <v>10</v>
      </c>
      <c r="B15" s="914" t="str">
        <f>IF(総表!F39="","",(総表!F39&amp;"（"&amp;総表!H39&amp;総表!I39&amp;"）"))</f>
        <v/>
      </c>
      <c r="C15" s="915"/>
      <c r="D15" s="915"/>
      <c r="E15" s="915"/>
      <c r="F15" s="916"/>
      <c r="G15" s="197">
        <f>L98</f>
        <v>0</v>
      </c>
      <c r="H15" s="917">
        <f>L99</f>
        <v>0</v>
      </c>
      <c r="I15" s="917"/>
      <c r="J15" s="912">
        <f>P98</f>
        <v>0</v>
      </c>
      <c r="K15" s="913"/>
      <c r="L15" s="197">
        <f>L100</f>
        <v>0</v>
      </c>
      <c r="M15" s="918">
        <f>P100</f>
        <v>0</v>
      </c>
      <c r="N15" s="918"/>
      <c r="O15" s="181">
        <f>L101</f>
        <v>0</v>
      </c>
      <c r="P15" s="198">
        <f>O113</f>
        <v>0</v>
      </c>
      <c r="Q15" s="496"/>
      <c r="R15" s="506"/>
    </row>
    <row r="16" spans="1:18" ht="23.15" customHeight="1">
      <c r="A16" s="7"/>
      <c r="B16" s="919" t="s">
        <v>124</v>
      </c>
      <c r="C16" s="920"/>
      <c r="D16" s="920"/>
      <c r="E16" s="920"/>
      <c r="F16" s="921"/>
      <c r="G16" s="199">
        <f>SUM(G6:G15)</f>
        <v>0</v>
      </c>
      <c r="H16" s="922">
        <f>SUM(H6:I15)</f>
        <v>0</v>
      </c>
      <c r="I16" s="923"/>
      <c r="J16" s="926">
        <f>SUM(K6:K15)</f>
        <v>0</v>
      </c>
      <c r="K16" s="927"/>
      <c r="L16" s="200">
        <f>SUM(L6:L15)</f>
        <v>0</v>
      </c>
      <c r="M16" s="924">
        <f>IFERROR(AVERAGEIF(M6:N15,"&lt;&gt;0"),0)</f>
        <v>0</v>
      </c>
      <c r="N16" s="925"/>
      <c r="O16" s="182">
        <f>SUM(O6:O15)</f>
        <v>0</v>
      </c>
      <c r="P16" s="201">
        <f>SUM(P6:P15)</f>
        <v>0</v>
      </c>
      <c r="Q16" s="496"/>
      <c r="R16" s="506"/>
    </row>
    <row r="17" spans="2:18" ht="23.15" customHeight="1">
      <c r="B17" s="192"/>
      <c r="C17" s="192"/>
      <c r="D17" s="192"/>
      <c r="E17" s="192"/>
      <c r="F17" s="192"/>
      <c r="G17" s="192"/>
      <c r="H17" s="192"/>
      <c r="I17" s="192"/>
      <c r="J17" s="192"/>
      <c r="K17" s="192"/>
      <c r="L17" s="192"/>
      <c r="M17" s="192"/>
      <c r="N17" s="192"/>
      <c r="O17" s="192"/>
      <c r="P17" s="192"/>
      <c r="Q17" s="192"/>
      <c r="R17" s="506"/>
    </row>
    <row r="18" spans="2:18" ht="23.15" customHeight="1" thickBot="1">
      <c r="B18" s="191"/>
      <c r="C18" s="191"/>
      <c r="D18" s="191"/>
      <c r="E18" s="191"/>
      <c r="F18" s="191"/>
      <c r="G18" s="191"/>
      <c r="H18" s="191">
        <v>1</v>
      </c>
      <c r="I18" s="192"/>
      <c r="J18" s="202"/>
      <c r="K18" s="203"/>
      <c r="L18" s="203"/>
      <c r="M18" s="203"/>
      <c r="N18" s="203"/>
      <c r="O18" s="204"/>
      <c r="P18" s="205">
        <v>2</v>
      </c>
      <c r="Q18" s="205"/>
      <c r="R18" s="507"/>
    </row>
    <row r="19" spans="2:18" ht="20.149999999999999" customHeight="1">
      <c r="B19" s="880" t="s">
        <v>241</v>
      </c>
      <c r="C19" s="881"/>
      <c r="D19" s="890" t="str">
        <f>IF(総表!C30="","",(TEXT(総表!C30,"yyyy/m/d")&amp;"　～　"&amp;TEXT(総表!E30,"yyyy/m/d")))</f>
        <v/>
      </c>
      <c r="E19" s="891"/>
      <c r="F19" s="891"/>
      <c r="G19" s="891"/>
      <c r="H19" s="892"/>
      <c r="I19" s="192"/>
      <c r="J19" s="880" t="s">
        <v>241</v>
      </c>
      <c r="K19" s="881"/>
      <c r="L19" s="882" t="str">
        <f>IF(総表!C31="","",(TEXT(総表!C31,"yyyy/m/d")&amp;"　～　"&amp;TEXT(総表!E31,"yyyy/m/d")))</f>
        <v/>
      </c>
      <c r="M19" s="883"/>
      <c r="N19" s="883"/>
      <c r="O19" s="883"/>
      <c r="P19" s="884"/>
      <c r="Q19" s="497"/>
      <c r="R19" s="790" t="s">
        <v>157</v>
      </c>
    </row>
    <row r="20" spans="2:18" ht="20.149999999999999" customHeight="1">
      <c r="B20" s="885" t="s">
        <v>42</v>
      </c>
      <c r="C20" s="886"/>
      <c r="D20" s="899">
        <f>総表!F30</f>
        <v>0</v>
      </c>
      <c r="E20" s="900"/>
      <c r="F20" s="900"/>
      <c r="G20" s="900"/>
      <c r="H20" s="901"/>
      <c r="I20" s="192"/>
      <c r="J20" s="885" t="s">
        <v>42</v>
      </c>
      <c r="K20" s="886"/>
      <c r="L20" s="902">
        <f>総表!F31</f>
        <v>0</v>
      </c>
      <c r="M20" s="903"/>
      <c r="N20" s="903"/>
      <c r="O20" s="903"/>
      <c r="P20" s="904"/>
      <c r="Q20" s="498"/>
      <c r="R20" s="790"/>
    </row>
    <row r="21" spans="2:18" ht="20.149999999999999" customHeight="1">
      <c r="B21" s="866" t="s">
        <v>125</v>
      </c>
      <c r="C21" s="867"/>
      <c r="D21" s="896"/>
      <c r="E21" s="897"/>
      <c r="F21" s="898"/>
      <c r="G21" s="206" t="s">
        <v>119</v>
      </c>
      <c r="H21" s="207">
        <f>D21-D22</f>
        <v>0</v>
      </c>
      <c r="I21" s="192"/>
      <c r="J21" s="866" t="s">
        <v>125</v>
      </c>
      <c r="K21" s="867"/>
      <c r="L21" s="875"/>
      <c r="M21" s="876"/>
      <c r="N21" s="877"/>
      <c r="O21" s="206" t="s">
        <v>119</v>
      </c>
      <c r="P21" s="207">
        <f>L21-L22</f>
        <v>0</v>
      </c>
      <c r="Q21" s="499"/>
      <c r="R21" s="790"/>
    </row>
    <row r="22" spans="2:18" ht="20.149999999999999" customHeight="1">
      <c r="B22" s="866" t="s">
        <v>126</v>
      </c>
      <c r="C22" s="874"/>
      <c r="D22" s="896"/>
      <c r="E22" s="897"/>
      <c r="F22" s="898"/>
      <c r="G22" s="878"/>
      <c r="H22" s="879"/>
      <c r="I22" s="192"/>
      <c r="J22" s="866" t="s">
        <v>126</v>
      </c>
      <c r="K22" s="874"/>
      <c r="L22" s="875"/>
      <c r="M22" s="876"/>
      <c r="N22" s="877"/>
      <c r="O22" s="878"/>
      <c r="P22" s="879"/>
      <c r="Q22" s="500"/>
      <c r="R22" s="790"/>
    </row>
    <row r="23" spans="2:18" ht="20.149999999999999" customHeight="1">
      <c r="B23" s="866" t="s">
        <v>242</v>
      </c>
      <c r="C23" s="867"/>
      <c r="D23" s="893"/>
      <c r="E23" s="894"/>
      <c r="F23" s="895"/>
      <c r="G23" s="208" t="s">
        <v>121</v>
      </c>
      <c r="H23" s="209">
        <f>IF(H21=0,0,SUM(G27:G36)/(H21*D23))</f>
        <v>0</v>
      </c>
      <c r="I23" s="192"/>
      <c r="J23" s="866" t="s">
        <v>242</v>
      </c>
      <c r="K23" s="867"/>
      <c r="L23" s="868"/>
      <c r="M23" s="869"/>
      <c r="N23" s="870"/>
      <c r="O23" s="208" t="s">
        <v>121</v>
      </c>
      <c r="P23" s="209">
        <f>IF(P21=0,0,SUM(O27:O36)/(P21*L23))</f>
        <v>0</v>
      </c>
      <c r="Q23" s="501"/>
      <c r="R23" s="790"/>
    </row>
    <row r="24" spans="2:18" ht="20.149999999999999" customHeight="1">
      <c r="B24" s="866" t="s">
        <v>122</v>
      </c>
      <c r="C24" s="867"/>
      <c r="D24" s="871">
        <f>SUM(H27:H36)</f>
        <v>0</v>
      </c>
      <c r="E24" s="872"/>
      <c r="F24" s="872"/>
      <c r="G24" s="872"/>
      <c r="H24" s="873"/>
      <c r="I24" s="192"/>
      <c r="J24" s="866" t="s">
        <v>122</v>
      </c>
      <c r="K24" s="867"/>
      <c r="L24" s="871">
        <f>SUM(P27:P36)</f>
        <v>0</v>
      </c>
      <c r="M24" s="872"/>
      <c r="N24" s="872"/>
      <c r="O24" s="872"/>
      <c r="P24" s="873"/>
      <c r="Q24" s="502"/>
      <c r="R24" s="790"/>
    </row>
    <row r="25" spans="2:18" ht="20.149999999999999" customHeight="1">
      <c r="B25" s="860" t="s">
        <v>43</v>
      </c>
      <c r="C25" s="861"/>
      <c r="D25" s="861"/>
      <c r="E25" s="861"/>
      <c r="F25" s="861"/>
      <c r="G25" s="861"/>
      <c r="H25" s="862"/>
      <c r="I25" s="192"/>
      <c r="J25" s="860" t="s">
        <v>43</v>
      </c>
      <c r="K25" s="861"/>
      <c r="L25" s="861"/>
      <c r="M25" s="861"/>
      <c r="N25" s="861"/>
      <c r="O25" s="861"/>
      <c r="P25" s="862"/>
      <c r="Q25" s="503"/>
      <c r="R25" s="790"/>
    </row>
    <row r="26" spans="2:18" ht="20.149999999999999" customHeight="1">
      <c r="B26" s="863" t="s">
        <v>127</v>
      </c>
      <c r="C26" s="864"/>
      <c r="D26" s="865"/>
      <c r="E26" s="210" t="s">
        <v>18</v>
      </c>
      <c r="F26" s="210" t="s">
        <v>44</v>
      </c>
      <c r="G26" s="210" t="s">
        <v>45</v>
      </c>
      <c r="H26" s="211" t="s">
        <v>46</v>
      </c>
      <c r="I26" s="192"/>
      <c r="J26" s="863" t="s">
        <v>127</v>
      </c>
      <c r="K26" s="864"/>
      <c r="L26" s="865"/>
      <c r="M26" s="210" t="s">
        <v>18</v>
      </c>
      <c r="N26" s="210" t="s">
        <v>44</v>
      </c>
      <c r="O26" s="210" t="s">
        <v>158</v>
      </c>
      <c r="P26" s="211" t="s">
        <v>46</v>
      </c>
      <c r="Q26" s="504"/>
      <c r="R26" s="790"/>
    </row>
    <row r="27" spans="2:18" ht="26.25" customHeight="1">
      <c r="B27" s="857"/>
      <c r="C27" s="858"/>
      <c r="D27" s="859"/>
      <c r="E27" s="183"/>
      <c r="F27" s="184" t="s">
        <v>44</v>
      </c>
      <c r="G27" s="185"/>
      <c r="H27" s="186">
        <f>E27*G27</f>
        <v>0</v>
      </c>
      <c r="I27" s="192"/>
      <c r="J27" s="857"/>
      <c r="K27" s="858"/>
      <c r="L27" s="859"/>
      <c r="M27" s="183"/>
      <c r="N27" s="184" t="s">
        <v>44</v>
      </c>
      <c r="O27" s="185"/>
      <c r="P27" s="186">
        <f>M27*O27</f>
        <v>0</v>
      </c>
      <c r="Q27" s="505"/>
      <c r="R27" s="790"/>
    </row>
    <row r="28" spans="2:18" ht="26.25" customHeight="1">
      <c r="B28" s="857"/>
      <c r="C28" s="858"/>
      <c r="D28" s="859"/>
      <c r="E28" s="183"/>
      <c r="F28" s="184" t="s">
        <v>44</v>
      </c>
      <c r="G28" s="185"/>
      <c r="H28" s="186">
        <f t="shared" ref="H28:H36" si="0">E28*G28</f>
        <v>0</v>
      </c>
      <c r="I28" s="192"/>
      <c r="J28" s="857"/>
      <c r="K28" s="858"/>
      <c r="L28" s="859"/>
      <c r="M28" s="183"/>
      <c r="N28" s="184" t="s">
        <v>44</v>
      </c>
      <c r="O28" s="183"/>
      <c r="P28" s="186">
        <f t="shared" ref="P28:P36" si="1">M28*O28</f>
        <v>0</v>
      </c>
      <c r="Q28" s="505"/>
      <c r="R28" s="790"/>
    </row>
    <row r="29" spans="2:18" ht="26.25" customHeight="1">
      <c r="B29" s="857"/>
      <c r="C29" s="858"/>
      <c r="D29" s="859"/>
      <c r="E29" s="183"/>
      <c r="F29" s="184" t="s">
        <v>44</v>
      </c>
      <c r="G29" s="185"/>
      <c r="H29" s="186">
        <f t="shared" si="0"/>
        <v>0</v>
      </c>
      <c r="I29" s="192"/>
      <c r="J29" s="857"/>
      <c r="K29" s="858"/>
      <c r="L29" s="859"/>
      <c r="M29" s="183"/>
      <c r="N29" s="184" t="s">
        <v>44</v>
      </c>
      <c r="O29" s="183"/>
      <c r="P29" s="186">
        <f t="shared" si="1"/>
        <v>0</v>
      </c>
      <c r="Q29" s="505"/>
      <c r="R29" s="790"/>
    </row>
    <row r="30" spans="2:18" ht="26.25" customHeight="1">
      <c r="B30" s="857"/>
      <c r="C30" s="858"/>
      <c r="D30" s="859"/>
      <c r="E30" s="183"/>
      <c r="F30" s="184" t="s">
        <v>44</v>
      </c>
      <c r="G30" s="185"/>
      <c r="H30" s="186">
        <f t="shared" si="0"/>
        <v>0</v>
      </c>
      <c r="I30" s="192"/>
      <c r="J30" s="857"/>
      <c r="K30" s="858"/>
      <c r="L30" s="859"/>
      <c r="M30" s="183"/>
      <c r="N30" s="184" t="s">
        <v>44</v>
      </c>
      <c r="O30" s="183"/>
      <c r="P30" s="186">
        <f t="shared" si="1"/>
        <v>0</v>
      </c>
      <c r="Q30" s="505"/>
      <c r="R30" s="790"/>
    </row>
    <row r="31" spans="2:18" ht="26.25" customHeight="1">
      <c r="B31" s="857"/>
      <c r="C31" s="858"/>
      <c r="D31" s="859"/>
      <c r="E31" s="183"/>
      <c r="F31" s="184" t="s">
        <v>44</v>
      </c>
      <c r="G31" s="185"/>
      <c r="H31" s="186">
        <f t="shared" si="0"/>
        <v>0</v>
      </c>
      <c r="I31" s="192"/>
      <c r="J31" s="857"/>
      <c r="K31" s="858"/>
      <c r="L31" s="859"/>
      <c r="M31" s="183"/>
      <c r="N31" s="184" t="s">
        <v>44</v>
      </c>
      <c r="O31" s="183"/>
      <c r="P31" s="186">
        <f t="shared" si="1"/>
        <v>0</v>
      </c>
      <c r="Q31" s="505"/>
      <c r="R31" s="790"/>
    </row>
    <row r="32" spans="2:18" ht="26.25" customHeight="1">
      <c r="B32" s="857"/>
      <c r="C32" s="858"/>
      <c r="D32" s="859"/>
      <c r="E32" s="183"/>
      <c r="F32" s="184" t="s">
        <v>44</v>
      </c>
      <c r="G32" s="185"/>
      <c r="H32" s="186">
        <f t="shared" si="0"/>
        <v>0</v>
      </c>
      <c r="I32" s="192"/>
      <c r="J32" s="857"/>
      <c r="K32" s="858"/>
      <c r="L32" s="859"/>
      <c r="M32" s="183"/>
      <c r="N32" s="184" t="s">
        <v>44</v>
      </c>
      <c r="O32" s="183"/>
      <c r="P32" s="186">
        <f t="shared" si="1"/>
        <v>0</v>
      </c>
      <c r="Q32" s="505"/>
      <c r="R32" s="790"/>
    </row>
    <row r="33" spans="2:18" ht="26.25" customHeight="1">
      <c r="B33" s="857"/>
      <c r="C33" s="858"/>
      <c r="D33" s="859"/>
      <c r="E33" s="183"/>
      <c r="F33" s="184" t="s">
        <v>44</v>
      </c>
      <c r="G33" s="185"/>
      <c r="H33" s="186">
        <f t="shared" si="0"/>
        <v>0</v>
      </c>
      <c r="I33" s="192"/>
      <c r="J33" s="857"/>
      <c r="K33" s="858"/>
      <c r="L33" s="859"/>
      <c r="M33" s="183"/>
      <c r="N33" s="184" t="s">
        <v>44</v>
      </c>
      <c r="O33" s="183"/>
      <c r="P33" s="186">
        <f t="shared" si="1"/>
        <v>0</v>
      </c>
      <c r="Q33" s="505"/>
      <c r="R33" s="790"/>
    </row>
    <row r="34" spans="2:18" ht="26.25" customHeight="1">
      <c r="B34" s="857"/>
      <c r="C34" s="858"/>
      <c r="D34" s="859"/>
      <c r="E34" s="183"/>
      <c r="F34" s="184" t="s">
        <v>44</v>
      </c>
      <c r="G34" s="185"/>
      <c r="H34" s="186">
        <f t="shared" si="0"/>
        <v>0</v>
      </c>
      <c r="I34" s="192"/>
      <c r="J34" s="857"/>
      <c r="K34" s="858"/>
      <c r="L34" s="859"/>
      <c r="M34" s="183"/>
      <c r="N34" s="184" t="s">
        <v>44</v>
      </c>
      <c r="O34" s="183"/>
      <c r="P34" s="186">
        <f t="shared" si="1"/>
        <v>0</v>
      </c>
      <c r="Q34" s="505"/>
      <c r="R34" s="790"/>
    </row>
    <row r="35" spans="2:18" ht="26.25" customHeight="1">
      <c r="B35" s="857"/>
      <c r="C35" s="858"/>
      <c r="D35" s="859"/>
      <c r="E35" s="183"/>
      <c r="F35" s="184" t="s">
        <v>44</v>
      </c>
      <c r="G35" s="185"/>
      <c r="H35" s="186">
        <f t="shared" si="0"/>
        <v>0</v>
      </c>
      <c r="I35" s="192"/>
      <c r="J35" s="857"/>
      <c r="K35" s="858"/>
      <c r="L35" s="859"/>
      <c r="M35" s="183"/>
      <c r="N35" s="184" t="s">
        <v>44</v>
      </c>
      <c r="O35" s="183"/>
      <c r="P35" s="186">
        <f t="shared" si="1"/>
        <v>0</v>
      </c>
      <c r="Q35" s="505"/>
      <c r="R35" s="790"/>
    </row>
    <row r="36" spans="2:18" ht="26.25" customHeight="1">
      <c r="B36" s="857"/>
      <c r="C36" s="858"/>
      <c r="D36" s="859"/>
      <c r="E36" s="183"/>
      <c r="F36" s="184" t="s">
        <v>44</v>
      </c>
      <c r="G36" s="185"/>
      <c r="H36" s="186">
        <f t="shared" si="0"/>
        <v>0</v>
      </c>
      <c r="I36" s="192"/>
      <c r="J36" s="857"/>
      <c r="K36" s="858"/>
      <c r="L36" s="859"/>
      <c r="M36" s="183"/>
      <c r="N36" s="184" t="s">
        <v>44</v>
      </c>
      <c r="O36" s="183"/>
      <c r="P36" s="186">
        <f t="shared" si="1"/>
        <v>0</v>
      </c>
      <c r="Q36" s="505"/>
      <c r="R36" s="790"/>
    </row>
    <row r="37" spans="2:18" ht="26.25" customHeight="1" thickBot="1">
      <c r="B37" s="854" t="s">
        <v>47</v>
      </c>
      <c r="C37" s="855"/>
      <c r="D37" s="856"/>
      <c r="E37" s="187">
        <v>0</v>
      </c>
      <c r="F37" s="188" t="s">
        <v>44</v>
      </c>
      <c r="G37" s="189"/>
      <c r="H37" s="190">
        <f>E37*G37</f>
        <v>0</v>
      </c>
      <c r="I37" s="192"/>
      <c r="J37" s="854" t="s">
        <v>47</v>
      </c>
      <c r="K37" s="855"/>
      <c r="L37" s="856"/>
      <c r="M37" s="187">
        <v>0</v>
      </c>
      <c r="N37" s="188" t="s">
        <v>44</v>
      </c>
      <c r="O37" s="189"/>
      <c r="P37" s="190">
        <f>M37*O37</f>
        <v>0</v>
      </c>
      <c r="Q37" s="505"/>
      <c r="R37" s="790"/>
    </row>
    <row r="38" spans="2:18" ht="23.15" customHeight="1" thickBot="1">
      <c r="B38" s="203"/>
      <c r="C38" s="203"/>
      <c r="D38" s="203"/>
      <c r="E38" s="203"/>
      <c r="F38" s="203"/>
      <c r="G38" s="204"/>
      <c r="H38" s="205">
        <v>3</v>
      </c>
      <c r="I38" s="205"/>
      <c r="J38" s="203"/>
      <c r="K38" s="203"/>
      <c r="L38" s="203"/>
      <c r="M38" s="203"/>
      <c r="N38" s="203"/>
      <c r="O38" s="204"/>
      <c r="P38" s="205">
        <v>4</v>
      </c>
      <c r="Q38" s="205"/>
      <c r="R38" s="790"/>
    </row>
    <row r="39" spans="2:18" ht="20.149999999999999" customHeight="1">
      <c r="B39" s="880" t="s">
        <v>241</v>
      </c>
      <c r="C39" s="881"/>
      <c r="D39" s="882" t="str">
        <f>IF(総表!C32="","",(TEXT(総表!C32,"yyyy/m/d")&amp;"　～　"&amp;TEXT(総表!E32,"yyyy/m/d")))</f>
        <v/>
      </c>
      <c r="E39" s="883"/>
      <c r="F39" s="883"/>
      <c r="G39" s="883"/>
      <c r="H39" s="884"/>
      <c r="I39" s="192"/>
      <c r="J39" s="880" t="s">
        <v>241</v>
      </c>
      <c r="K39" s="881"/>
      <c r="L39" s="882" t="str">
        <f>IF(総表!C33="","",(TEXT(総表!C33,"yyyy/m/d")&amp;"　～　"&amp;TEXT(総表!E33,"yyyy/m/d")))</f>
        <v/>
      </c>
      <c r="M39" s="883"/>
      <c r="N39" s="883"/>
      <c r="O39" s="883"/>
      <c r="P39" s="884"/>
      <c r="Q39" s="497"/>
      <c r="R39" s="790"/>
    </row>
    <row r="40" spans="2:18" ht="20.149999999999999" customHeight="1">
      <c r="B40" s="885" t="s">
        <v>42</v>
      </c>
      <c r="C40" s="886"/>
      <c r="D40" s="887">
        <f>総表!F32</f>
        <v>0</v>
      </c>
      <c r="E40" s="888"/>
      <c r="F40" s="888"/>
      <c r="G40" s="888"/>
      <c r="H40" s="889"/>
      <c r="I40" s="192"/>
      <c r="J40" s="885" t="s">
        <v>42</v>
      </c>
      <c r="K40" s="886"/>
      <c r="L40" s="887">
        <f>総表!F33</f>
        <v>0</v>
      </c>
      <c r="M40" s="888"/>
      <c r="N40" s="888"/>
      <c r="O40" s="888"/>
      <c r="P40" s="889"/>
      <c r="Q40" s="498"/>
      <c r="R40" s="790"/>
    </row>
    <row r="41" spans="2:18" ht="20.149999999999999" customHeight="1" thickBot="1">
      <c r="B41" s="866" t="s">
        <v>125</v>
      </c>
      <c r="C41" s="867"/>
      <c r="D41" s="875"/>
      <c r="E41" s="876"/>
      <c r="F41" s="877"/>
      <c r="G41" s="206" t="s">
        <v>119</v>
      </c>
      <c r="H41" s="207">
        <f>D41-D42</f>
        <v>0</v>
      </c>
      <c r="I41" s="192"/>
      <c r="J41" s="866" t="s">
        <v>125</v>
      </c>
      <c r="K41" s="867"/>
      <c r="L41" s="875"/>
      <c r="M41" s="876"/>
      <c r="N41" s="877"/>
      <c r="O41" s="206" t="s">
        <v>119</v>
      </c>
      <c r="P41" s="207">
        <f>L41-L42</f>
        <v>0</v>
      </c>
      <c r="Q41" s="499"/>
      <c r="R41" s="853"/>
    </row>
    <row r="42" spans="2:18" ht="20.149999999999999" customHeight="1">
      <c r="B42" s="866" t="s">
        <v>126</v>
      </c>
      <c r="C42" s="874"/>
      <c r="D42" s="875"/>
      <c r="E42" s="876"/>
      <c r="F42" s="877"/>
      <c r="G42" s="878"/>
      <c r="H42" s="879"/>
      <c r="I42" s="192"/>
      <c r="J42" s="866" t="s">
        <v>126</v>
      </c>
      <c r="K42" s="874"/>
      <c r="L42" s="875"/>
      <c r="M42" s="876"/>
      <c r="N42" s="877"/>
      <c r="O42" s="878"/>
      <c r="P42" s="879"/>
      <c r="Q42" s="500"/>
      <c r="R42" s="354"/>
    </row>
    <row r="43" spans="2:18" ht="20.149999999999999" customHeight="1">
      <c r="B43" s="866" t="s">
        <v>242</v>
      </c>
      <c r="C43" s="867"/>
      <c r="D43" s="868"/>
      <c r="E43" s="869"/>
      <c r="F43" s="870"/>
      <c r="G43" s="208" t="s">
        <v>121</v>
      </c>
      <c r="H43" s="209">
        <f>IF(H41=0,0,SUM(G47:G55)/(H41*D43))</f>
        <v>0</v>
      </c>
      <c r="I43" s="192"/>
      <c r="J43" s="866" t="s">
        <v>242</v>
      </c>
      <c r="K43" s="867"/>
      <c r="L43" s="868"/>
      <c r="M43" s="869"/>
      <c r="N43" s="870"/>
      <c r="O43" s="208" t="s">
        <v>121</v>
      </c>
      <c r="P43" s="209">
        <f>IF(P41=0,0,SUM(O47:O55)/(P41*L43))</f>
        <v>0</v>
      </c>
      <c r="Q43" s="501"/>
      <c r="R43" s="354"/>
    </row>
    <row r="44" spans="2:18" ht="20.149999999999999" customHeight="1">
      <c r="B44" s="866" t="s">
        <v>122</v>
      </c>
      <c r="C44" s="867"/>
      <c r="D44" s="871">
        <f>SUM(H47:H55)</f>
        <v>0</v>
      </c>
      <c r="E44" s="872"/>
      <c r="F44" s="872"/>
      <c r="G44" s="872"/>
      <c r="H44" s="873"/>
      <c r="I44" s="192"/>
      <c r="J44" s="866" t="s">
        <v>122</v>
      </c>
      <c r="K44" s="867"/>
      <c r="L44" s="871">
        <f>SUM(P47:P55)</f>
        <v>0</v>
      </c>
      <c r="M44" s="872"/>
      <c r="N44" s="872"/>
      <c r="O44" s="872"/>
      <c r="P44" s="873"/>
      <c r="Q44" s="502"/>
      <c r="R44" s="354"/>
    </row>
    <row r="45" spans="2:18" ht="20.149999999999999" customHeight="1">
      <c r="B45" s="860" t="s">
        <v>43</v>
      </c>
      <c r="C45" s="861"/>
      <c r="D45" s="861"/>
      <c r="E45" s="861"/>
      <c r="F45" s="861"/>
      <c r="G45" s="861"/>
      <c r="H45" s="862"/>
      <c r="I45" s="192"/>
      <c r="J45" s="860" t="s">
        <v>43</v>
      </c>
      <c r="K45" s="861"/>
      <c r="L45" s="861"/>
      <c r="M45" s="861"/>
      <c r="N45" s="861"/>
      <c r="O45" s="861"/>
      <c r="P45" s="862"/>
      <c r="Q45" s="503"/>
      <c r="R45" s="354"/>
    </row>
    <row r="46" spans="2:18" ht="20.149999999999999" customHeight="1">
      <c r="B46" s="863" t="s">
        <v>127</v>
      </c>
      <c r="C46" s="864"/>
      <c r="D46" s="865"/>
      <c r="E46" s="210" t="s">
        <v>18</v>
      </c>
      <c r="F46" s="210" t="s">
        <v>44</v>
      </c>
      <c r="G46" s="210" t="s">
        <v>45</v>
      </c>
      <c r="H46" s="211" t="s">
        <v>46</v>
      </c>
      <c r="I46" s="192"/>
      <c r="J46" s="863" t="s">
        <v>127</v>
      </c>
      <c r="K46" s="864"/>
      <c r="L46" s="865"/>
      <c r="M46" s="210" t="s">
        <v>18</v>
      </c>
      <c r="N46" s="210" t="s">
        <v>44</v>
      </c>
      <c r="O46" s="210" t="s">
        <v>45</v>
      </c>
      <c r="P46" s="211" t="s">
        <v>46</v>
      </c>
      <c r="Q46" s="504"/>
      <c r="R46" s="354"/>
    </row>
    <row r="47" spans="2:18" ht="26.25" customHeight="1">
      <c r="B47" s="857"/>
      <c r="C47" s="858"/>
      <c r="D47" s="859"/>
      <c r="E47" s="183"/>
      <c r="F47" s="184" t="s">
        <v>44</v>
      </c>
      <c r="G47" s="185"/>
      <c r="H47" s="186">
        <f>E47*G47</f>
        <v>0</v>
      </c>
      <c r="I47" s="192"/>
      <c r="J47" s="857"/>
      <c r="K47" s="858"/>
      <c r="L47" s="859"/>
      <c r="M47" s="183"/>
      <c r="N47" s="184" t="s">
        <v>44</v>
      </c>
      <c r="O47" s="185"/>
      <c r="P47" s="186">
        <f>M47*O47</f>
        <v>0</v>
      </c>
      <c r="Q47" s="505"/>
      <c r="R47" s="354"/>
    </row>
    <row r="48" spans="2:18" ht="26.25" customHeight="1">
      <c r="B48" s="857"/>
      <c r="C48" s="858"/>
      <c r="D48" s="859"/>
      <c r="E48" s="183"/>
      <c r="F48" s="184" t="s">
        <v>44</v>
      </c>
      <c r="G48" s="183"/>
      <c r="H48" s="186">
        <f t="shared" ref="H48:H55" si="2">E48*G48</f>
        <v>0</v>
      </c>
      <c r="I48" s="192"/>
      <c r="J48" s="857"/>
      <c r="K48" s="858"/>
      <c r="L48" s="859"/>
      <c r="M48" s="183"/>
      <c r="N48" s="184" t="s">
        <v>44</v>
      </c>
      <c r="O48" s="185"/>
      <c r="P48" s="186">
        <f t="shared" ref="P48:P55" si="3">M48*O48</f>
        <v>0</v>
      </c>
      <c r="Q48" s="505"/>
      <c r="R48" s="354"/>
    </row>
    <row r="49" spans="2:18" ht="26.25" customHeight="1">
      <c r="B49" s="857"/>
      <c r="C49" s="858"/>
      <c r="D49" s="859"/>
      <c r="E49" s="183"/>
      <c r="F49" s="184" t="s">
        <v>44</v>
      </c>
      <c r="G49" s="183"/>
      <c r="H49" s="186">
        <f t="shared" si="2"/>
        <v>0</v>
      </c>
      <c r="I49" s="192"/>
      <c r="J49" s="857"/>
      <c r="K49" s="858"/>
      <c r="L49" s="859"/>
      <c r="M49" s="183"/>
      <c r="N49" s="184" t="s">
        <v>44</v>
      </c>
      <c r="O49" s="185"/>
      <c r="P49" s="186">
        <f t="shared" si="3"/>
        <v>0</v>
      </c>
      <c r="Q49" s="505"/>
      <c r="R49" s="354"/>
    </row>
    <row r="50" spans="2:18" ht="26.25" customHeight="1">
      <c r="B50" s="857"/>
      <c r="C50" s="858"/>
      <c r="D50" s="859"/>
      <c r="E50" s="183"/>
      <c r="F50" s="184" t="s">
        <v>44</v>
      </c>
      <c r="G50" s="183"/>
      <c r="H50" s="186">
        <f t="shared" si="2"/>
        <v>0</v>
      </c>
      <c r="I50" s="192"/>
      <c r="J50" s="857"/>
      <c r="K50" s="858"/>
      <c r="L50" s="859"/>
      <c r="M50" s="183"/>
      <c r="N50" s="184" t="s">
        <v>44</v>
      </c>
      <c r="O50" s="185"/>
      <c r="P50" s="186">
        <f t="shared" si="3"/>
        <v>0</v>
      </c>
      <c r="Q50" s="505"/>
      <c r="R50" s="354"/>
    </row>
    <row r="51" spans="2:18" ht="26.25" customHeight="1">
      <c r="B51" s="857"/>
      <c r="C51" s="858"/>
      <c r="D51" s="859"/>
      <c r="E51" s="183"/>
      <c r="F51" s="184" t="s">
        <v>44</v>
      </c>
      <c r="G51" s="183"/>
      <c r="H51" s="186">
        <f t="shared" si="2"/>
        <v>0</v>
      </c>
      <c r="I51" s="192"/>
      <c r="J51" s="857"/>
      <c r="K51" s="858"/>
      <c r="L51" s="859"/>
      <c r="M51" s="183"/>
      <c r="N51" s="184" t="s">
        <v>44</v>
      </c>
      <c r="O51" s="185"/>
      <c r="P51" s="186">
        <f t="shared" si="3"/>
        <v>0</v>
      </c>
      <c r="Q51" s="505"/>
      <c r="R51" s="354"/>
    </row>
    <row r="52" spans="2:18" ht="26.25" customHeight="1">
      <c r="B52" s="857"/>
      <c r="C52" s="858"/>
      <c r="D52" s="859"/>
      <c r="E52" s="183"/>
      <c r="F52" s="184" t="s">
        <v>44</v>
      </c>
      <c r="G52" s="183"/>
      <c r="H52" s="186">
        <f t="shared" si="2"/>
        <v>0</v>
      </c>
      <c r="I52" s="192"/>
      <c r="J52" s="857"/>
      <c r="K52" s="858"/>
      <c r="L52" s="859"/>
      <c r="M52" s="183"/>
      <c r="N52" s="184" t="s">
        <v>44</v>
      </c>
      <c r="O52" s="185"/>
      <c r="P52" s="186">
        <f t="shared" si="3"/>
        <v>0</v>
      </c>
      <c r="Q52" s="505"/>
      <c r="R52" s="354"/>
    </row>
    <row r="53" spans="2:18" ht="26.25" customHeight="1">
      <c r="B53" s="857"/>
      <c r="C53" s="858"/>
      <c r="D53" s="859"/>
      <c r="E53" s="183"/>
      <c r="F53" s="184" t="s">
        <v>44</v>
      </c>
      <c r="G53" s="183"/>
      <c r="H53" s="186">
        <f t="shared" si="2"/>
        <v>0</v>
      </c>
      <c r="I53" s="192"/>
      <c r="J53" s="857"/>
      <c r="K53" s="858"/>
      <c r="L53" s="859"/>
      <c r="M53" s="183"/>
      <c r="N53" s="184" t="s">
        <v>44</v>
      </c>
      <c r="O53" s="185"/>
      <c r="P53" s="186">
        <f t="shared" si="3"/>
        <v>0</v>
      </c>
      <c r="Q53" s="505"/>
      <c r="R53" s="354"/>
    </row>
    <row r="54" spans="2:18" ht="26.25" customHeight="1">
      <c r="B54" s="857"/>
      <c r="C54" s="858"/>
      <c r="D54" s="859"/>
      <c r="E54" s="183"/>
      <c r="F54" s="184" t="s">
        <v>44</v>
      </c>
      <c r="G54" s="183"/>
      <c r="H54" s="186">
        <f t="shared" si="2"/>
        <v>0</v>
      </c>
      <c r="I54" s="192"/>
      <c r="J54" s="857"/>
      <c r="K54" s="858"/>
      <c r="L54" s="859"/>
      <c r="M54" s="183"/>
      <c r="N54" s="184" t="s">
        <v>44</v>
      </c>
      <c r="O54" s="185"/>
      <c r="P54" s="186">
        <f t="shared" si="3"/>
        <v>0</v>
      </c>
      <c r="Q54" s="505"/>
      <c r="R54" s="354"/>
    </row>
    <row r="55" spans="2:18" ht="26.25" customHeight="1">
      <c r="B55" s="857"/>
      <c r="C55" s="858"/>
      <c r="D55" s="859"/>
      <c r="E55" s="183"/>
      <c r="F55" s="184" t="s">
        <v>44</v>
      </c>
      <c r="G55" s="183"/>
      <c r="H55" s="186">
        <f t="shared" si="2"/>
        <v>0</v>
      </c>
      <c r="I55" s="192"/>
      <c r="J55" s="857"/>
      <c r="K55" s="858"/>
      <c r="L55" s="859"/>
      <c r="M55" s="183"/>
      <c r="N55" s="184" t="s">
        <v>44</v>
      </c>
      <c r="O55" s="185"/>
      <c r="P55" s="186">
        <f t="shared" si="3"/>
        <v>0</v>
      </c>
      <c r="Q55" s="505"/>
      <c r="R55" s="354"/>
    </row>
    <row r="56" spans="2:18" ht="26.25" customHeight="1" thickBot="1">
      <c r="B56" s="854" t="s">
        <v>47</v>
      </c>
      <c r="C56" s="855"/>
      <c r="D56" s="856"/>
      <c r="E56" s="187">
        <v>0</v>
      </c>
      <c r="F56" s="188" t="s">
        <v>44</v>
      </c>
      <c r="G56" s="189"/>
      <c r="H56" s="190">
        <f>E56*G56</f>
        <v>0</v>
      </c>
      <c r="I56" s="192"/>
      <c r="J56" s="854" t="s">
        <v>47</v>
      </c>
      <c r="K56" s="855"/>
      <c r="L56" s="856"/>
      <c r="M56" s="187">
        <v>0</v>
      </c>
      <c r="N56" s="188" t="s">
        <v>44</v>
      </c>
      <c r="O56" s="189"/>
      <c r="P56" s="190">
        <f>M56*O56</f>
        <v>0</v>
      </c>
      <c r="Q56" s="505"/>
      <c r="R56" s="355"/>
    </row>
    <row r="57" spans="2:18" ht="23.15" customHeight="1" thickBot="1">
      <c r="B57" s="212"/>
      <c r="C57" s="203"/>
      <c r="D57" s="203"/>
      <c r="E57" s="203"/>
      <c r="F57" s="203"/>
      <c r="G57" s="204"/>
      <c r="H57" s="205">
        <v>5</v>
      </c>
      <c r="I57" s="205"/>
      <c r="J57" s="203"/>
      <c r="K57" s="203"/>
      <c r="L57" s="203"/>
      <c r="M57" s="203"/>
      <c r="N57" s="203"/>
      <c r="O57" s="204"/>
      <c r="P57" s="205">
        <v>6</v>
      </c>
      <c r="Q57" s="205"/>
      <c r="R57" s="356"/>
    </row>
    <row r="58" spans="2:18" ht="20.149999999999999" customHeight="1">
      <c r="B58" s="880" t="s">
        <v>241</v>
      </c>
      <c r="C58" s="881"/>
      <c r="D58" s="882" t="str">
        <f>IF(総表!C34="","",(TEXT(総表!C34,"yyyy/m/d")&amp;"　～　"&amp;TEXT(総表!E34,"yyyy/m/d")))</f>
        <v/>
      </c>
      <c r="E58" s="883"/>
      <c r="F58" s="883"/>
      <c r="G58" s="883"/>
      <c r="H58" s="884"/>
      <c r="I58" s="192"/>
      <c r="J58" s="880" t="s">
        <v>241</v>
      </c>
      <c r="K58" s="881"/>
      <c r="L58" s="882" t="str">
        <f>IF(総表!C35="","",(TEXT(総表!C35,"yyyy/m/d")&amp;"　～　"&amp;TEXT(総表!E35,"yyyy/m/d")))</f>
        <v/>
      </c>
      <c r="M58" s="883"/>
      <c r="N58" s="883"/>
      <c r="O58" s="883"/>
      <c r="P58" s="884"/>
      <c r="Q58" s="497"/>
      <c r="R58" s="355"/>
    </row>
    <row r="59" spans="2:18" ht="20.149999999999999" customHeight="1">
      <c r="B59" s="885" t="s">
        <v>42</v>
      </c>
      <c r="C59" s="886"/>
      <c r="D59" s="887">
        <f>総表!F34</f>
        <v>0</v>
      </c>
      <c r="E59" s="888"/>
      <c r="F59" s="888"/>
      <c r="G59" s="888"/>
      <c r="H59" s="889"/>
      <c r="I59" s="192"/>
      <c r="J59" s="885" t="s">
        <v>42</v>
      </c>
      <c r="K59" s="886"/>
      <c r="L59" s="887">
        <f>総表!F35</f>
        <v>0</v>
      </c>
      <c r="M59" s="888"/>
      <c r="N59" s="888"/>
      <c r="O59" s="888"/>
      <c r="P59" s="889"/>
      <c r="Q59" s="498"/>
      <c r="R59" s="355"/>
    </row>
    <row r="60" spans="2:18" ht="20.149999999999999" customHeight="1">
      <c r="B60" s="866" t="s">
        <v>125</v>
      </c>
      <c r="C60" s="867"/>
      <c r="D60" s="875"/>
      <c r="E60" s="876"/>
      <c r="F60" s="877"/>
      <c r="G60" s="206" t="s">
        <v>119</v>
      </c>
      <c r="H60" s="207">
        <f>D60-D61</f>
        <v>0</v>
      </c>
      <c r="I60" s="192"/>
      <c r="J60" s="866" t="s">
        <v>125</v>
      </c>
      <c r="K60" s="867"/>
      <c r="L60" s="875"/>
      <c r="M60" s="876"/>
      <c r="N60" s="877"/>
      <c r="O60" s="206" t="s">
        <v>119</v>
      </c>
      <c r="P60" s="207">
        <f>L60-L61</f>
        <v>0</v>
      </c>
      <c r="Q60" s="499"/>
      <c r="R60" s="355"/>
    </row>
    <row r="61" spans="2:18" ht="20.149999999999999" customHeight="1">
      <c r="B61" s="866" t="s">
        <v>126</v>
      </c>
      <c r="C61" s="874"/>
      <c r="D61" s="875"/>
      <c r="E61" s="876"/>
      <c r="F61" s="877"/>
      <c r="G61" s="878"/>
      <c r="H61" s="879"/>
      <c r="I61" s="192"/>
      <c r="J61" s="866" t="s">
        <v>126</v>
      </c>
      <c r="K61" s="874"/>
      <c r="L61" s="875"/>
      <c r="M61" s="876"/>
      <c r="N61" s="877"/>
      <c r="O61" s="878"/>
      <c r="P61" s="879"/>
      <c r="Q61" s="500"/>
      <c r="R61" s="355"/>
    </row>
    <row r="62" spans="2:18" ht="20.149999999999999" customHeight="1">
      <c r="B62" s="866" t="s">
        <v>242</v>
      </c>
      <c r="C62" s="867"/>
      <c r="D62" s="868"/>
      <c r="E62" s="869"/>
      <c r="F62" s="870"/>
      <c r="G62" s="208" t="s">
        <v>121</v>
      </c>
      <c r="H62" s="209">
        <f>IF(H60=0,0,SUM(G66:G74)/(H60*D62))</f>
        <v>0</v>
      </c>
      <c r="I62" s="192"/>
      <c r="J62" s="866" t="s">
        <v>242</v>
      </c>
      <c r="K62" s="867"/>
      <c r="L62" s="868"/>
      <c r="M62" s="869"/>
      <c r="N62" s="870"/>
      <c r="O62" s="208" t="s">
        <v>121</v>
      </c>
      <c r="P62" s="209">
        <f>IF(P60=0,0,SUM(O66:O74)/(P60*L62))</f>
        <v>0</v>
      </c>
      <c r="Q62" s="501"/>
      <c r="R62" s="355"/>
    </row>
    <row r="63" spans="2:18" ht="20.149999999999999" customHeight="1">
      <c r="B63" s="866" t="s">
        <v>122</v>
      </c>
      <c r="C63" s="867"/>
      <c r="D63" s="871">
        <f>SUM(H66:H74)</f>
        <v>0</v>
      </c>
      <c r="E63" s="872"/>
      <c r="F63" s="872"/>
      <c r="G63" s="872"/>
      <c r="H63" s="873"/>
      <c r="I63" s="192"/>
      <c r="J63" s="866" t="s">
        <v>122</v>
      </c>
      <c r="K63" s="867"/>
      <c r="L63" s="871">
        <f>SUM(P66:P74)</f>
        <v>0</v>
      </c>
      <c r="M63" s="872"/>
      <c r="N63" s="872"/>
      <c r="O63" s="872"/>
      <c r="P63" s="873"/>
      <c r="Q63" s="502"/>
      <c r="R63" s="355"/>
    </row>
    <row r="64" spans="2:18" ht="20.149999999999999" customHeight="1">
      <c r="B64" s="860" t="s">
        <v>43</v>
      </c>
      <c r="C64" s="861"/>
      <c r="D64" s="861"/>
      <c r="E64" s="861"/>
      <c r="F64" s="861"/>
      <c r="G64" s="861"/>
      <c r="H64" s="862"/>
      <c r="I64" s="192"/>
      <c r="J64" s="860" t="s">
        <v>43</v>
      </c>
      <c r="K64" s="861"/>
      <c r="L64" s="861"/>
      <c r="M64" s="861"/>
      <c r="N64" s="861"/>
      <c r="O64" s="861"/>
      <c r="P64" s="862"/>
      <c r="Q64" s="503"/>
      <c r="R64" s="355"/>
    </row>
    <row r="65" spans="2:18" ht="20.149999999999999" customHeight="1">
      <c r="B65" s="863" t="s">
        <v>127</v>
      </c>
      <c r="C65" s="864"/>
      <c r="D65" s="865"/>
      <c r="E65" s="210" t="s">
        <v>18</v>
      </c>
      <c r="F65" s="210" t="s">
        <v>44</v>
      </c>
      <c r="G65" s="210" t="s">
        <v>45</v>
      </c>
      <c r="H65" s="211" t="s">
        <v>46</v>
      </c>
      <c r="I65" s="192"/>
      <c r="J65" s="863" t="s">
        <v>127</v>
      </c>
      <c r="K65" s="864"/>
      <c r="L65" s="865"/>
      <c r="M65" s="210" t="s">
        <v>18</v>
      </c>
      <c r="N65" s="210" t="s">
        <v>44</v>
      </c>
      <c r="O65" s="210" t="s">
        <v>45</v>
      </c>
      <c r="P65" s="211" t="s">
        <v>46</v>
      </c>
      <c r="Q65" s="504"/>
      <c r="R65" s="355"/>
    </row>
    <row r="66" spans="2:18" ht="26.25" customHeight="1">
      <c r="B66" s="857"/>
      <c r="C66" s="858"/>
      <c r="D66" s="859"/>
      <c r="E66" s="183"/>
      <c r="F66" s="184" t="s">
        <v>44</v>
      </c>
      <c r="G66" s="185"/>
      <c r="H66" s="186">
        <f>E66*G66</f>
        <v>0</v>
      </c>
      <c r="I66" s="192"/>
      <c r="J66" s="857"/>
      <c r="K66" s="858"/>
      <c r="L66" s="859"/>
      <c r="M66" s="183"/>
      <c r="N66" s="184" t="s">
        <v>44</v>
      </c>
      <c r="O66" s="185"/>
      <c r="P66" s="186">
        <f>M66*O66</f>
        <v>0</v>
      </c>
      <c r="Q66" s="505"/>
      <c r="R66" s="355"/>
    </row>
    <row r="67" spans="2:18" ht="26.25" customHeight="1">
      <c r="B67" s="857"/>
      <c r="C67" s="858"/>
      <c r="D67" s="859"/>
      <c r="E67" s="183"/>
      <c r="F67" s="184" t="s">
        <v>44</v>
      </c>
      <c r="G67" s="185"/>
      <c r="H67" s="186">
        <f t="shared" ref="H67:H74" si="4">E67*G67</f>
        <v>0</v>
      </c>
      <c r="I67" s="192"/>
      <c r="J67" s="857"/>
      <c r="K67" s="858"/>
      <c r="L67" s="859"/>
      <c r="M67" s="183"/>
      <c r="N67" s="184" t="s">
        <v>44</v>
      </c>
      <c r="O67" s="185"/>
      <c r="P67" s="186">
        <f t="shared" ref="P67:P74" si="5">M67*O67</f>
        <v>0</v>
      </c>
      <c r="Q67" s="505"/>
      <c r="R67" s="355"/>
    </row>
    <row r="68" spans="2:18" ht="26.25" customHeight="1">
      <c r="B68" s="857"/>
      <c r="C68" s="858"/>
      <c r="D68" s="859"/>
      <c r="E68" s="183"/>
      <c r="F68" s="184" t="s">
        <v>44</v>
      </c>
      <c r="G68" s="185"/>
      <c r="H68" s="186">
        <f t="shared" si="4"/>
        <v>0</v>
      </c>
      <c r="I68" s="192"/>
      <c r="J68" s="857"/>
      <c r="K68" s="858"/>
      <c r="L68" s="859"/>
      <c r="M68" s="183"/>
      <c r="N68" s="184" t="s">
        <v>44</v>
      </c>
      <c r="O68" s="185"/>
      <c r="P68" s="186">
        <f t="shared" si="5"/>
        <v>0</v>
      </c>
      <c r="Q68" s="505"/>
      <c r="R68" s="355"/>
    </row>
    <row r="69" spans="2:18" ht="26.25" customHeight="1">
      <c r="B69" s="857"/>
      <c r="C69" s="858"/>
      <c r="D69" s="859"/>
      <c r="E69" s="183"/>
      <c r="F69" s="184" t="s">
        <v>44</v>
      </c>
      <c r="G69" s="185"/>
      <c r="H69" s="186">
        <f t="shared" si="4"/>
        <v>0</v>
      </c>
      <c r="I69" s="192"/>
      <c r="J69" s="857"/>
      <c r="K69" s="858"/>
      <c r="L69" s="859"/>
      <c r="M69" s="183"/>
      <c r="N69" s="184" t="s">
        <v>44</v>
      </c>
      <c r="O69" s="185"/>
      <c r="P69" s="186">
        <f t="shared" si="5"/>
        <v>0</v>
      </c>
      <c r="Q69" s="505"/>
      <c r="R69" s="355"/>
    </row>
    <row r="70" spans="2:18" ht="26.25" customHeight="1">
      <c r="B70" s="857"/>
      <c r="C70" s="858"/>
      <c r="D70" s="859"/>
      <c r="E70" s="183"/>
      <c r="F70" s="184" t="s">
        <v>44</v>
      </c>
      <c r="G70" s="185"/>
      <c r="H70" s="186">
        <f t="shared" si="4"/>
        <v>0</v>
      </c>
      <c r="I70" s="192"/>
      <c r="J70" s="857"/>
      <c r="K70" s="858"/>
      <c r="L70" s="859"/>
      <c r="M70" s="183"/>
      <c r="N70" s="184" t="s">
        <v>44</v>
      </c>
      <c r="O70" s="185"/>
      <c r="P70" s="186">
        <f t="shared" si="5"/>
        <v>0</v>
      </c>
      <c r="Q70" s="505"/>
      <c r="R70" s="355"/>
    </row>
    <row r="71" spans="2:18" ht="26.25" customHeight="1">
      <c r="B71" s="857"/>
      <c r="C71" s="858"/>
      <c r="D71" s="859"/>
      <c r="E71" s="183"/>
      <c r="F71" s="184" t="s">
        <v>44</v>
      </c>
      <c r="G71" s="185"/>
      <c r="H71" s="186">
        <f t="shared" si="4"/>
        <v>0</v>
      </c>
      <c r="I71" s="192"/>
      <c r="J71" s="857"/>
      <c r="K71" s="858"/>
      <c r="L71" s="859"/>
      <c r="M71" s="183"/>
      <c r="N71" s="184" t="s">
        <v>44</v>
      </c>
      <c r="O71" s="185"/>
      <c r="P71" s="186">
        <f t="shared" si="5"/>
        <v>0</v>
      </c>
      <c r="Q71" s="505"/>
      <c r="R71" s="355"/>
    </row>
    <row r="72" spans="2:18" ht="26.25" customHeight="1">
      <c r="B72" s="857"/>
      <c r="C72" s="858"/>
      <c r="D72" s="859"/>
      <c r="E72" s="183"/>
      <c r="F72" s="184" t="s">
        <v>44</v>
      </c>
      <c r="G72" s="185"/>
      <c r="H72" s="186">
        <f t="shared" si="4"/>
        <v>0</v>
      </c>
      <c r="I72" s="192"/>
      <c r="J72" s="857"/>
      <c r="K72" s="858"/>
      <c r="L72" s="859"/>
      <c r="M72" s="183"/>
      <c r="N72" s="184" t="s">
        <v>44</v>
      </c>
      <c r="O72" s="185"/>
      <c r="P72" s="186">
        <f t="shared" si="5"/>
        <v>0</v>
      </c>
      <c r="Q72" s="505"/>
      <c r="R72" s="355"/>
    </row>
    <row r="73" spans="2:18" ht="26.25" customHeight="1">
      <c r="B73" s="857"/>
      <c r="C73" s="858"/>
      <c r="D73" s="859"/>
      <c r="E73" s="183"/>
      <c r="F73" s="184" t="s">
        <v>44</v>
      </c>
      <c r="G73" s="185"/>
      <c r="H73" s="186">
        <f t="shared" si="4"/>
        <v>0</v>
      </c>
      <c r="I73" s="192"/>
      <c r="J73" s="857"/>
      <c r="K73" s="858"/>
      <c r="L73" s="859"/>
      <c r="M73" s="183"/>
      <c r="N73" s="184" t="s">
        <v>44</v>
      </c>
      <c r="O73" s="185"/>
      <c r="P73" s="186">
        <f t="shared" si="5"/>
        <v>0</v>
      </c>
      <c r="Q73" s="505"/>
      <c r="R73" s="355"/>
    </row>
    <row r="74" spans="2:18" ht="26.25" customHeight="1">
      <c r="B74" s="857"/>
      <c r="C74" s="858"/>
      <c r="D74" s="859"/>
      <c r="E74" s="183"/>
      <c r="F74" s="184" t="s">
        <v>44</v>
      </c>
      <c r="G74" s="185"/>
      <c r="H74" s="186">
        <f t="shared" si="4"/>
        <v>0</v>
      </c>
      <c r="I74" s="192"/>
      <c r="J74" s="857"/>
      <c r="K74" s="858"/>
      <c r="L74" s="859"/>
      <c r="M74" s="183"/>
      <c r="N74" s="184" t="s">
        <v>44</v>
      </c>
      <c r="O74" s="185"/>
      <c r="P74" s="186">
        <f t="shared" si="5"/>
        <v>0</v>
      </c>
      <c r="Q74" s="505"/>
      <c r="R74" s="355"/>
    </row>
    <row r="75" spans="2:18" ht="26.25" customHeight="1" thickBot="1">
      <c r="B75" s="854" t="s">
        <v>47</v>
      </c>
      <c r="C75" s="855"/>
      <c r="D75" s="856"/>
      <c r="E75" s="187">
        <v>0</v>
      </c>
      <c r="F75" s="188" t="s">
        <v>44</v>
      </c>
      <c r="G75" s="189"/>
      <c r="H75" s="190">
        <f>E75*G75</f>
        <v>0</v>
      </c>
      <c r="I75" s="192"/>
      <c r="J75" s="854" t="s">
        <v>47</v>
      </c>
      <c r="K75" s="855"/>
      <c r="L75" s="856"/>
      <c r="M75" s="187">
        <v>0</v>
      </c>
      <c r="N75" s="188" t="s">
        <v>44</v>
      </c>
      <c r="O75" s="189"/>
      <c r="P75" s="190">
        <f>M75*O75</f>
        <v>0</v>
      </c>
      <c r="Q75" s="505"/>
      <c r="R75" s="355"/>
    </row>
    <row r="76" spans="2:18" ht="23.15" customHeight="1" thickBot="1">
      <c r="B76" s="203"/>
      <c r="C76" s="203"/>
      <c r="D76" s="203"/>
      <c r="E76" s="203"/>
      <c r="F76" s="203"/>
      <c r="G76" s="204"/>
      <c r="H76" s="205">
        <v>7</v>
      </c>
      <c r="I76" s="213"/>
      <c r="J76" s="203"/>
      <c r="K76" s="203"/>
      <c r="L76" s="203"/>
      <c r="M76" s="203"/>
      <c r="N76" s="203"/>
      <c r="O76" s="214"/>
      <c r="P76" s="215">
        <v>8</v>
      </c>
      <c r="Q76" s="215"/>
      <c r="R76" s="356"/>
    </row>
    <row r="77" spans="2:18" ht="20.149999999999999" customHeight="1">
      <c r="B77" s="880" t="s">
        <v>241</v>
      </c>
      <c r="C77" s="881"/>
      <c r="D77" s="882" t="str">
        <f>IF(総表!C36="","",(TEXT(総表!C36,"yyyy/m/d")&amp;"　～　"&amp;TEXT(総表!E36,"yyyy/m/d")))</f>
        <v/>
      </c>
      <c r="E77" s="883"/>
      <c r="F77" s="883"/>
      <c r="G77" s="883"/>
      <c r="H77" s="884"/>
      <c r="I77" s="192"/>
      <c r="J77" s="880" t="s">
        <v>241</v>
      </c>
      <c r="K77" s="881"/>
      <c r="L77" s="882" t="str">
        <f>IF(総表!C37="","",(TEXT(総表!C37,"yyyy/m/d")&amp;"　～　"&amp;TEXT(総表!E37,"yyyy/m/d")))</f>
        <v/>
      </c>
      <c r="M77" s="883"/>
      <c r="N77" s="883"/>
      <c r="O77" s="883"/>
      <c r="P77" s="884"/>
      <c r="Q77" s="497"/>
      <c r="R77" s="355"/>
    </row>
    <row r="78" spans="2:18" ht="20.149999999999999" customHeight="1">
      <c r="B78" s="885" t="s">
        <v>42</v>
      </c>
      <c r="C78" s="886"/>
      <c r="D78" s="887">
        <f>総表!F36</f>
        <v>0</v>
      </c>
      <c r="E78" s="888"/>
      <c r="F78" s="888"/>
      <c r="G78" s="888"/>
      <c r="H78" s="889"/>
      <c r="I78" s="192"/>
      <c r="J78" s="885" t="s">
        <v>42</v>
      </c>
      <c r="K78" s="886"/>
      <c r="L78" s="887">
        <f>総表!F37</f>
        <v>0</v>
      </c>
      <c r="M78" s="888"/>
      <c r="N78" s="888"/>
      <c r="O78" s="888"/>
      <c r="P78" s="889"/>
      <c r="Q78" s="498"/>
      <c r="R78" s="355"/>
    </row>
    <row r="79" spans="2:18" ht="20.149999999999999" customHeight="1">
      <c r="B79" s="866" t="s">
        <v>125</v>
      </c>
      <c r="C79" s="867"/>
      <c r="D79" s="875"/>
      <c r="E79" s="876"/>
      <c r="F79" s="877"/>
      <c r="G79" s="206" t="s">
        <v>119</v>
      </c>
      <c r="H79" s="207">
        <f>D79-D80</f>
        <v>0</v>
      </c>
      <c r="I79" s="192"/>
      <c r="J79" s="866" t="s">
        <v>125</v>
      </c>
      <c r="K79" s="867"/>
      <c r="L79" s="875"/>
      <c r="M79" s="876"/>
      <c r="N79" s="877"/>
      <c r="O79" s="206" t="s">
        <v>119</v>
      </c>
      <c r="P79" s="207">
        <f>L79-L80</f>
        <v>0</v>
      </c>
      <c r="Q79" s="499"/>
      <c r="R79" s="355"/>
    </row>
    <row r="80" spans="2:18" ht="20.149999999999999" customHeight="1">
      <c r="B80" s="866" t="s">
        <v>126</v>
      </c>
      <c r="C80" s="874"/>
      <c r="D80" s="875"/>
      <c r="E80" s="876"/>
      <c r="F80" s="877"/>
      <c r="G80" s="878"/>
      <c r="H80" s="879"/>
      <c r="I80" s="192"/>
      <c r="J80" s="866" t="s">
        <v>126</v>
      </c>
      <c r="K80" s="874"/>
      <c r="L80" s="875"/>
      <c r="M80" s="876"/>
      <c r="N80" s="877"/>
      <c r="O80" s="878"/>
      <c r="P80" s="879"/>
      <c r="Q80" s="500"/>
      <c r="R80" s="355"/>
    </row>
    <row r="81" spans="2:18" ht="20.149999999999999" customHeight="1">
      <c r="B81" s="866" t="s">
        <v>242</v>
      </c>
      <c r="C81" s="867"/>
      <c r="D81" s="868"/>
      <c r="E81" s="869"/>
      <c r="F81" s="870"/>
      <c r="G81" s="208" t="s">
        <v>121</v>
      </c>
      <c r="H81" s="209">
        <f>IF(H79=0,0,SUM(G85:G93)/(H79*D81))</f>
        <v>0</v>
      </c>
      <c r="I81" s="192"/>
      <c r="J81" s="866" t="s">
        <v>242</v>
      </c>
      <c r="K81" s="867"/>
      <c r="L81" s="868"/>
      <c r="M81" s="869"/>
      <c r="N81" s="870"/>
      <c r="O81" s="208" t="s">
        <v>121</v>
      </c>
      <c r="P81" s="209">
        <f>IF(P79=0,0,SUM(O85:O93)/(P79*L81))</f>
        <v>0</v>
      </c>
      <c r="Q81" s="501"/>
      <c r="R81" s="355"/>
    </row>
    <row r="82" spans="2:18" ht="20.149999999999999" customHeight="1">
      <c r="B82" s="866" t="s">
        <v>122</v>
      </c>
      <c r="C82" s="867"/>
      <c r="D82" s="871">
        <f>SUM(H85:H93)</f>
        <v>0</v>
      </c>
      <c r="E82" s="872"/>
      <c r="F82" s="872"/>
      <c r="G82" s="872"/>
      <c r="H82" s="873"/>
      <c r="I82" s="192"/>
      <c r="J82" s="866" t="s">
        <v>122</v>
      </c>
      <c r="K82" s="867"/>
      <c r="L82" s="871">
        <f>SUM(P85:P93)</f>
        <v>0</v>
      </c>
      <c r="M82" s="872"/>
      <c r="N82" s="872"/>
      <c r="O82" s="872"/>
      <c r="P82" s="873"/>
      <c r="Q82" s="502"/>
      <c r="R82" s="355"/>
    </row>
    <row r="83" spans="2:18" ht="20.149999999999999" customHeight="1">
      <c r="B83" s="860" t="s">
        <v>43</v>
      </c>
      <c r="C83" s="861"/>
      <c r="D83" s="861"/>
      <c r="E83" s="861"/>
      <c r="F83" s="861"/>
      <c r="G83" s="861"/>
      <c r="H83" s="862"/>
      <c r="I83" s="192"/>
      <c r="J83" s="860" t="s">
        <v>43</v>
      </c>
      <c r="K83" s="861"/>
      <c r="L83" s="861"/>
      <c r="M83" s="861"/>
      <c r="N83" s="861"/>
      <c r="O83" s="861"/>
      <c r="P83" s="862"/>
      <c r="Q83" s="503"/>
      <c r="R83" s="355"/>
    </row>
    <row r="84" spans="2:18" ht="20.149999999999999" customHeight="1">
      <c r="B84" s="863" t="s">
        <v>127</v>
      </c>
      <c r="C84" s="864"/>
      <c r="D84" s="865"/>
      <c r="E84" s="210" t="s">
        <v>18</v>
      </c>
      <c r="F84" s="210" t="s">
        <v>44</v>
      </c>
      <c r="G84" s="210" t="s">
        <v>45</v>
      </c>
      <c r="H84" s="211" t="s">
        <v>46</v>
      </c>
      <c r="I84" s="192"/>
      <c r="J84" s="863" t="s">
        <v>127</v>
      </c>
      <c r="K84" s="864"/>
      <c r="L84" s="865"/>
      <c r="M84" s="210" t="s">
        <v>18</v>
      </c>
      <c r="N84" s="210" t="s">
        <v>44</v>
      </c>
      <c r="O84" s="210" t="s">
        <v>45</v>
      </c>
      <c r="P84" s="211" t="s">
        <v>46</v>
      </c>
      <c r="Q84" s="504"/>
      <c r="R84" s="355"/>
    </row>
    <row r="85" spans="2:18" ht="26.25" customHeight="1">
      <c r="B85" s="857"/>
      <c r="C85" s="858"/>
      <c r="D85" s="859"/>
      <c r="E85" s="183"/>
      <c r="F85" s="184" t="s">
        <v>44</v>
      </c>
      <c r="G85" s="185"/>
      <c r="H85" s="186">
        <f>E85*G85</f>
        <v>0</v>
      </c>
      <c r="I85" s="192"/>
      <c r="J85" s="857"/>
      <c r="K85" s="858"/>
      <c r="L85" s="859"/>
      <c r="M85" s="183"/>
      <c r="N85" s="184" t="s">
        <v>44</v>
      </c>
      <c r="O85" s="185"/>
      <c r="P85" s="186">
        <f>M85*O85</f>
        <v>0</v>
      </c>
      <c r="Q85" s="505"/>
      <c r="R85" s="355"/>
    </row>
    <row r="86" spans="2:18" ht="26.25" customHeight="1">
      <c r="B86" s="857"/>
      <c r="C86" s="858"/>
      <c r="D86" s="859"/>
      <c r="E86" s="183"/>
      <c r="F86" s="184" t="s">
        <v>44</v>
      </c>
      <c r="G86" s="183"/>
      <c r="H86" s="186">
        <f t="shared" ref="H86:H93" si="6">E86*G86</f>
        <v>0</v>
      </c>
      <c r="I86" s="192"/>
      <c r="J86" s="857"/>
      <c r="K86" s="858"/>
      <c r="L86" s="859"/>
      <c r="M86" s="183"/>
      <c r="N86" s="184" t="s">
        <v>44</v>
      </c>
      <c r="O86" s="183"/>
      <c r="P86" s="186">
        <f t="shared" ref="P86:P93" si="7">M86*O86</f>
        <v>0</v>
      </c>
      <c r="Q86" s="505"/>
      <c r="R86" s="355"/>
    </row>
    <row r="87" spans="2:18" ht="26.25" customHeight="1">
      <c r="B87" s="857"/>
      <c r="C87" s="858"/>
      <c r="D87" s="859"/>
      <c r="E87" s="183"/>
      <c r="F87" s="184" t="s">
        <v>44</v>
      </c>
      <c r="G87" s="183"/>
      <c r="H87" s="186">
        <f t="shared" si="6"/>
        <v>0</v>
      </c>
      <c r="I87" s="192"/>
      <c r="J87" s="857"/>
      <c r="K87" s="858"/>
      <c r="L87" s="859"/>
      <c r="M87" s="183"/>
      <c r="N87" s="184" t="s">
        <v>44</v>
      </c>
      <c r="O87" s="183"/>
      <c r="P87" s="186">
        <f t="shared" si="7"/>
        <v>0</v>
      </c>
      <c r="Q87" s="505"/>
      <c r="R87" s="355"/>
    </row>
    <row r="88" spans="2:18" ht="26.25" customHeight="1">
      <c r="B88" s="857"/>
      <c r="C88" s="858"/>
      <c r="D88" s="859"/>
      <c r="E88" s="183"/>
      <c r="F88" s="184" t="s">
        <v>44</v>
      </c>
      <c r="G88" s="183"/>
      <c r="H88" s="186">
        <f t="shared" si="6"/>
        <v>0</v>
      </c>
      <c r="I88" s="192"/>
      <c r="J88" s="857"/>
      <c r="K88" s="858"/>
      <c r="L88" s="859"/>
      <c r="M88" s="183"/>
      <c r="N88" s="184" t="s">
        <v>44</v>
      </c>
      <c r="O88" s="183"/>
      <c r="P88" s="186">
        <f t="shared" si="7"/>
        <v>0</v>
      </c>
      <c r="Q88" s="505"/>
      <c r="R88" s="355"/>
    </row>
    <row r="89" spans="2:18" ht="26.25" customHeight="1">
      <c r="B89" s="857"/>
      <c r="C89" s="858"/>
      <c r="D89" s="859"/>
      <c r="E89" s="183"/>
      <c r="F89" s="184" t="s">
        <v>44</v>
      </c>
      <c r="G89" s="183"/>
      <c r="H89" s="186">
        <f t="shared" si="6"/>
        <v>0</v>
      </c>
      <c r="I89" s="192"/>
      <c r="J89" s="857"/>
      <c r="K89" s="858"/>
      <c r="L89" s="859"/>
      <c r="M89" s="183"/>
      <c r="N89" s="184" t="s">
        <v>44</v>
      </c>
      <c r="O89" s="183"/>
      <c r="P89" s="186">
        <f t="shared" si="7"/>
        <v>0</v>
      </c>
      <c r="Q89" s="505"/>
      <c r="R89" s="355"/>
    </row>
    <row r="90" spans="2:18" ht="26.25" customHeight="1">
      <c r="B90" s="857"/>
      <c r="C90" s="858"/>
      <c r="D90" s="859"/>
      <c r="E90" s="183"/>
      <c r="F90" s="184" t="s">
        <v>44</v>
      </c>
      <c r="G90" s="183"/>
      <c r="H90" s="186">
        <f t="shared" si="6"/>
        <v>0</v>
      </c>
      <c r="I90" s="192"/>
      <c r="J90" s="857"/>
      <c r="K90" s="858"/>
      <c r="L90" s="859"/>
      <c r="M90" s="183"/>
      <c r="N90" s="184" t="s">
        <v>44</v>
      </c>
      <c r="O90" s="183"/>
      <c r="P90" s="186">
        <f t="shared" si="7"/>
        <v>0</v>
      </c>
      <c r="Q90" s="505"/>
      <c r="R90" s="355"/>
    </row>
    <row r="91" spans="2:18" ht="26.25" customHeight="1">
      <c r="B91" s="857"/>
      <c r="C91" s="858"/>
      <c r="D91" s="859"/>
      <c r="E91" s="183"/>
      <c r="F91" s="184" t="s">
        <v>44</v>
      </c>
      <c r="G91" s="183"/>
      <c r="H91" s="186">
        <f t="shared" si="6"/>
        <v>0</v>
      </c>
      <c r="I91" s="192"/>
      <c r="J91" s="857"/>
      <c r="K91" s="858"/>
      <c r="L91" s="859"/>
      <c r="M91" s="183"/>
      <c r="N91" s="184" t="s">
        <v>44</v>
      </c>
      <c r="O91" s="183"/>
      <c r="P91" s="186">
        <f t="shared" si="7"/>
        <v>0</v>
      </c>
      <c r="Q91" s="505"/>
      <c r="R91" s="355"/>
    </row>
    <row r="92" spans="2:18" ht="26.25" customHeight="1">
      <c r="B92" s="857"/>
      <c r="C92" s="858"/>
      <c r="D92" s="859"/>
      <c r="E92" s="183"/>
      <c r="F92" s="184" t="s">
        <v>44</v>
      </c>
      <c r="G92" s="183"/>
      <c r="H92" s="186">
        <f t="shared" si="6"/>
        <v>0</v>
      </c>
      <c r="I92" s="192"/>
      <c r="J92" s="857"/>
      <c r="K92" s="858"/>
      <c r="L92" s="859"/>
      <c r="M92" s="183"/>
      <c r="N92" s="184" t="s">
        <v>44</v>
      </c>
      <c r="O92" s="183"/>
      <c r="P92" s="186">
        <f t="shared" si="7"/>
        <v>0</v>
      </c>
      <c r="Q92" s="505"/>
      <c r="R92" s="355"/>
    </row>
    <row r="93" spans="2:18" ht="26.25" customHeight="1">
      <c r="B93" s="857"/>
      <c r="C93" s="858"/>
      <c r="D93" s="859"/>
      <c r="E93" s="183"/>
      <c r="F93" s="184" t="s">
        <v>44</v>
      </c>
      <c r="G93" s="183"/>
      <c r="H93" s="186">
        <f t="shared" si="6"/>
        <v>0</v>
      </c>
      <c r="I93" s="192"/>
      <c r="J93" s="857"/>
      <c r="K93" s="858"/>
      <c r="L93" s="859"/>
      <c r="M93" s="183"/>
      <c r="N93" s="184" t="s">
        <v>44</v>
      </c>
      <c r="O93" s="183"/>
      <c r="P93" s="186">
        <f t="shared" si="7"/>
        <v>0</v>
      </c>
      <c r="Q93" s="505"/>
      <c r="R93" s="355"/>
    </row>
    <row r="94" spans="2:18" ht="26.25" customHeight="1" thickBot="1">
      <c r="B94" s="854" t="s">
        <v>47</v>
      </c>
      <c r="C94" s="855"/>
      <c r="D94" s="856"/>
      <c r="E94" s="187">
        <v>0</v>
      </c>
      <c r="F94" s="188" t="s">
        <v>44</v>
      </c>
      <c r="G94" s="189"/>
      <c r="H94" s="190">
        <f>E94*G94</f>
        <v>0</v>
      </c>
      <c r="I94" s="192"/>
      <c r="J94" s="854" t="s">
        <v>47</v>
      </c>
      <c r="K94" s="855"/>
      <c r="L94" s="856"/>
      <c r="M94" s="187">
        <v>0</v>
      </c>
      <c r="N94" s="188" t="s">
        <v>44</v>
      </c>
      <c r="O94" s="189"/>
      <c r="P94" s="190">
        <f>M94*O94</f>
        <v>0</v>
      </c>
      <c r="Q94" s="505"/>
      <c r="R94" s="355"/>
    </row>
    <row r="95" spans="2:18" ht="23.15" customHeight="1" thickBot="1">
      <c r="B95" s="203"/>
      <c r="C95" s="203"/>
      <c r="D95" s="203"/>
      <c r="E95" s="203"/>
      <c r="F95" s="203"/>
      <c r="G95" s="214"/>
      <c r="H95" s="215">
        <v>9</v>
      </c>
      <c r="I95" s="205"/>
      <c r="J95" s="203"/>
      <c r="K95" s="203"/>
      <c r="L95" s="203"/>
      <c r="M95" s="203"/>
      <c r="N95" s="203"/>
      <c r="O95" s="214"/>
      <c r="P95" s="215">
        <v>10</v>
      </c>
      <c r="Q95" s="215"/>
      <c r="R95" s="357"/>
    </row>
    <row r="96" spans="2:18" ht="20.149999999999999" customHeight="1">
      <c r="B96" s="880" t="s">
        <v>241</v>
      </c>
      <c r="C96" s="881"/>
      <c r="D96" s="882" t="str">
        <f>IF(総表!C38="","",(TEXT(総表!C38,"yyyy/m/d")&amp;"　～　"&amp;TEXT(総表!E38,"yyyy/m/d")))</f>
        <v/>
      </c>
      <c r="E96" s="883"/>
      <c r="F96" s="883"/>
      <c r="G96" s="883"/>
      <c r="H96" s="884"/>
      <c r="I96" s="192"/>
      <c r="J96" s="880" t="s">
        <v>241</v>
      </c>
      <c r="K96" s="881"/>
      <c r="L96" s="882" t="str">
        <f>IF(総表!C39="","",(TEXT(総表!C39,"yyyy/m/d")&amp;"　～　"&amp;TEXT(総表!E39,"yyyy/m/d")))</f>
        <v/>
      </c>
      <c r="M96" s="883"/>
      <c r="N96" s="883"/>
      <c r="O96" s="883"/>
      <c r="P96" s="884"/>
      <c r="Q96" s="497"/>
      <c r="R96" s="355"/>
    </row>
    <row r="97" spans="2:18" ht="20.149999999999999" customHeight="1">
      <c r="B97" s="885" t="s">
        <v>42</v>
      </c>
      <c r="C97" s="886"/>
      <c r="D97" s="887">
        <f>総表!F38</f>
        <v>0</v>
      </c>
      <c r="E97" s="888"/>
      <c r="F97" s="888"/>
      <c r="G97" s="888"/>
      <c r="H97" s="889"/>
      <c r="I97" s="192"/>
      <c r="J97" s="885" t="s">
        <v>42</v>
      </c>
      <c r="K97" s="886"/>
      <c r="L97" s="887">
        <f>総表!F39</f>
        <v>0</v>
      </c>
      <c r="M97" s="888"/>
      <c r="N97" s="888"/>
      <c r="O97" s="888"/>
      <c r="P97" s="889"/>
      <c r="Q97" s="498"/>
      <c r="R97" s="355"/>
    </row>
    <row r="98" spans="2:18" ht="20.149999999999999" customHeight="1">
      <c r="B98" s="866" t="s">
        <v>125</v>
      </c>
      <c r="C98" s="867"/>
      <c r="D98" s="875"/>
      <c r="E98" s="876"/>
      <c r="F98" s="877"/>
      <c r="G98" s="206" t="s">
        <v>119</v>
      </c>
      <c r="H98" s="207">
        <f>D98-D99</f>
        <v>0</v>
      </c>
      <c r="I98" s="192"/>
      <c r="J98" s="866" t="s">
        <v>125</v>
      </c>
      <c r="K98" s="867"/>
      <c r="L98" s="875"/>
      <c r="M98" s="876"/>
      <c r="N98" s="877"/>
      <c r="O98" s="206" t="s">
        <v>119</v>
      </c>
      <c r="P98" s="207">
        <f>L98-L99</f>
        <v>0</v>
      </c>
      <c r="Q98" s="499"/>
      <c r="R98" s="355"/>
    </row>
    <row r="99" spans="2:18" ht="20.149999999999999" customHeight="1">
      <c r="B99" s="866" t="s">
        <v>126</v>
      </c>
      <c r="C99" s="874"/>
      <c r="D99" s="875"/>
      <c r="E99" s="876"/>
      <c r="F99" s="877"/>
      <c r="G99" s="878"/>
      <c r="H99" s="879"/>
      <c r="I99" s="192"/>
      <c r="J99" s="866" t="s">
        <v>126</v>
      </c>
      <c r="K99" s="874"/>
      <c r="L99" s="875"/>
      <c r="M99" s="876"/>
      <c r="N99" s="877"/>
      <c r="O99" s="878"/>
      <c r="P99" s="879"/>
      <c r="Q99" s="500"/>
      <c r="R99" s="355"/>
    </row>
    <row r="100" spans="2:18" ht="20.149999999999999" customHeight="1">
      <c r="B100" s="866" t="s">
        <v>242</v>
      </c>
      <c r="C100" s="867"/>
      <c r="D100" s="868"/>
      <c r="E100" s="869"/>
      <c r="F100" s="870"/>
      <c r="G100" s="208" t="s">
        <v>121</v>
      </c>
      <c r="H100" s="209">
        <f>IF(H98=0,0,SUM(G104:G112)/(H98*D100))</f>
        <v>0</v>
      </c>
      <c r="I100" s="192"/>
      <c r="J100" s="866" t="s">
        <v>242</v>
      </c>
      <c r="K100" s="867"/>
      <c r="L100" s="868"/>
      <c r="M100" s="869"/>
      <c r="N100" s="870"/>
      <c r="O100" s="208" t="s">
        <v>121</v>
      </c>
      <c r="P100" s="209">
        <f>IF(P98=0,0,SUM(O104:O112)/(P98*L100))</f>
        <v>0</v>
      </c>
      <c r="Q100" s="501"/>
      <c r="R100" s="355"/>
    </row>
    <row r="101" spans="2:18" ht="20.149999999999999" customHeight="1">
      <c r="B101" s="866" t="s">
        <v>122</v>
      </c>
      <c r="C101" s="867"/>
      <c r="D101" s="871">
        <f>SUM(H104:H112)</f>
        <v>0</v>
      </c>
      <c r="E101" s="872"/>
      <c r="F101" s="872"/>
      <c r="G101" s="872"/>
      <c r="H101" s="873"/>
      <c r="I101" s="192"/>
      <c r="J101" s="866" t="s">
        <v>122</v>
      </c>
      <c r="K101" s="867"/>
      <c r="L101" s="871">
        <f>SUM(P104:P112)</f>
        <v>0</v>
      </c>
      <c r="M101" s="872"/>
      <c r="N101" s="872"/>
      <c r="O101" s="872"/>
      <c r="P101" s="873"/>
      <c r="Q101" s="502"/>
      <c r="R101" s="355"/>
    </row>
    <row r="102" spans="2:18" ht="20.149999999999999" customHeight="1">
      <c r="B102" s="860" t="s">
        <v>43</v>
      </c>
      <c r="C102" s="861"/>
      <c r="D102" s="861"/>
      <c r="E102" s="861"/>
      <c r="F102" s="861"/>
      <c r="G102" s="861"/>
      <c r="H102" s="862"/>
      <c r="I102" s="192"/>
      <c r="J102" s="860" t="s">
        <v>43</v>
      </c>
      <c r="K102" s="861"/>
      <c r="L102" s="861"/>
      <c r="M102" s="861"/>
      <c r="N102" s="861"/>
      <c r="O102" s="861"/>
      <c r="P102" s="862"/>
      <c r="Q102" s="503"/>
      <c r="R102" s="355"/>
    </row>
    <row r="103" spans="2:18" ht="20.149999999999999" customHeight="1">
      <c r="B103" s="863" t="s">
        <v>127</v>
      </c>
      <c r="C103" s="864"/>
      <c r="D103" s="865"/>
      <c r="E103" s="210" t="s">
        <v>18</v>
      </c>
      <c r="F103" s="210" t="s">
        <v>44</v>
      </c>
      <c r="G103" s="210" t="s">
        <v>45</v>
      </c>
      <c r="H103" s="211" t="s">
        <v>46</v>
      </c>
      <c r="I103" s="192"/>
      <c r="J103" s="863" t="s">
        <v>127</v>
      </c>
      <c r="K103" s="864"/>
      <c r="L103" s="865"/>
      <c r="M103" s="210" t="s">
        <v>18</v>
      </c>
      <c r="N103" s="210" t="s">
        <v>44</v>
      </c>
      <c r="O103" s="210" t="s">
        <v>45</v>
      </c>
      <c r="P103" s="211" t="s">
        <v>46</v>
      </c>
      <c r="Q103" s="504"/>
      <c r="R103" s="355"/>
    </row>
    <row r="104" spans="2:18" ht="26.25" customHeight="1">
      <c r="B104" s="857"/>
      <c r="C104" s="858"/>
      <c r="D104" s="859"/>
      <c r="E104" s="183"/>
      <c r="F104" s="184" t="s">
        <v>44</v>
      </c>
      <c r="G104" s="185"/>
      <c r="H104" s="186">
        <f>E104*G104</f>
        <v>0</v>
      </c>
      <c r="I104" s="192"/>
      <c r="J104" s="857"/>
      <c r="K104" s="858"/>
      <c r="L104" s="859"/>
      <c r="M104" s="183"/>
      <c r="N104" s="184" t="s">
        <v>44</v>
      </c>
      <c r="O104" s="185"/>
      <c r="P104" s="186">
        <f>M104*O104</f>
        <v>0</v>
      </c>
      <c r="Q104" s="505"/>
      <c r="R104" s="355"/>
    </row>
    <row r="105" spans="2:18" ht="26.25" customHeight="1">
      <c r="B105" s="857"/>
      <c r="C105" s="858"/>
      <c r="D105" s="859"/>
      <c r="E105" s="183"/>
      <c r="F105" s="184" t="s">
        <v>44</v>
      </c>
      <c r="G105" s="183"/>
      <c r="H105" s="186">
        <f t="shared" ref="H105:H112" si="8">E105*G105</f>
        <v>0</v>
      </c>
      <c r="I105" s="192"/>
      <c r="J105" s="857"/>
      <c r="K105" s="858"/>
      <c r="L105" s="859"/>
      <c r="M105" s="183"/>
      <c r="N105" s="184" t="s">
        <v>44</v>
      </c>
      <c r="O105" s="183"/>
      <c r="P105" s="186">
        <f t="shared" ref="P105:P112" si="9">M105*O105</f>
        <v>0</v>
      </c>
      <c r="Q105" s="505"/>
      <c r="R105" s="355"/>
    </row>
    <row r="106" spans="2:18" ht="26.25" customHeight="1">
      <c r="B106" s="857"/>
      <c r="C106" s="858"/>
      <c r="D106" s="859"/>
      <c r="E106" s="183"/>
      <c r="F106" s="184" t="s">
        <v>44</v>
      </c>
      <c r="G106" s="183"/>
      <c r="H106" s="186">
        <f t="shared" si="8"/>
        <v>0</v>
      </c>
      <c r="I106" s="192"/>
      <c r="J106" s="857"/>
      <c r="K106" s="858"/>
      <c r="L106" s="859"/>
      <c r="M106" s="183"/>
      <c r="N106" s="184" t="s">
        <v>44</v>
      </c>
      <c r="O106" s="183"/>
      <c r="P106" s="186">
        <f t="shared" si="9"/>
        <v>0</v>
      </c>
      <c r="Q106" s="505"/>
      <c r="R106" s="355"/>
    </row>
    <row r="107" spans="2:18" ht="26.25" customHeight="1">
      <c r="B107" s="857"/>
      <c r="C107" s="858"/>
      <c r="D107" s="859"/>
      <c r="E107" s="183"/>
      <c r="F107" s="184" t="s">
        <v>44</v>
      </c>
      <c r="G107" s="183"/>
      <c r="H107" s="186">
        <f t="shared" si="8"/>
        <v>0</v>
      </c>
      <c r="I107" s="192"/>
      <c r="J107" s="857"/>
      <c r="K107" s="858"/>
      <c r="L107" s="859"/>
      <c r="M107" s="183"/>
      <c r="N107" s="184" t="s">
        <v>44</v>
      </c>
      <c r="O107" s="183"/>
      <c r="P107" s="186">
        <f t="shared" si="9"/>
        <v>0</v>
      </c>
      <c r="Q107" s="505"/>
      <c r="R107" s="355"/>
    </row>
    <row r="108" spans="2:18" ht="26.25" customHeight="1">
      <c r="B108" s="857"/>
      <c r="C108" s="858"/>
      <c r="D108" s="859"/>
      <c r="E108" s="183"/>
      <c r="F108" s="184" t="s">
        <v>44</v>
      </c>
      <c r="G108" s="183"/>
      <c r="H108" s="186">
        <f t="shared" si="8"/>
        <v>0</v>
      </c>
      <c r="I108" s="192"/>
      <c r="J108" s="857"/>
      <c r="K108" s="858"/>
      <c r="L108" s="859"/>
      <c r="M108" s="183"/>
      <c r="N108" s="184" t="s">
        <v>44</v>
      </c>
      <c r="O108" s="183"/>
      <c r="P108" s="186">
        <f t="shared" si="9"/>
        <v>0</v>
      </c>
      <c r="Q108" s="505"/>
      <c r="R108" s="355"/>
    </row>
    <row r="109" spans="2:18" ht="26.25" customHeight="1">
      <c r="B109" s="857"/>
      <c r="C109" s="858"/>
      <c r="D109" s="859"/>
      <c r="E109" s="183"/>
      <c r="F109" s="184" t="s">
        <v>44</v>
      </c>
      <c r="G109" s="183"/>
      <c r="H109" s="186">
        <f t="shared" si="8"/>
        <v>0</v>
      </c>
      <c r="I109" s="192"/>
      <c r="J109" s="857"/>
      <c r="K109" s="858"/>
      <c r="L109" s="859"/>
      <c r="M109" s="183"/>
      <c r="N109" s="184" t="s">
        <v>44</v>
      </c>
      <c r="O109" s="183"/>
      <c r="P109" s="186">
        <f t="shared" si="9"/>
        <v>0</v>
      </c>
      <c r="Q109" s="505"/>
      <c r="R109" s="355"/>
    </row>
    <row r="110" spans="2:18" ht="26.25" customHeight="1">
      <c r="B110" s="857"/>
      <c r="C110" s="858"/>
      <c r="D110" s="859"/>
      <c r="E110" s="183"/>
      <c r="F110" s="184" t="s">
        <v>44</v>
      </c>
      <c r="G110" s="183"/>
      <c r="H110" s="186">
        <f t="shared" si="8"/>
        <v>0</v>
      </c>
      <c r="I110" s="192"/>
      <c r="J110" s="857"/>
      <c r="K110" s="858"/>
      <c r="L110" s="859"/>
      <c r="M110" s="183"/>
      <c r="N110" s="184" t="s">
        <v>44</v>
      </c>
      <c r="O110" s="183"/>
      <c r="P110" s="186">
        <f t="shared" si="9"/>
        <v>0</v>
      </c>
      <c r="Q110" s="505"/>
      <c r="R110" s="355"/>
    </row>
    <row r="111" spans="2:18" ht="26.25" customHeight="1">
      <c r="B111" s="857"/>
      <c r="C111" s="858"/>
      <c r="D111" s="859"/>
      <c r="E111" s="183"/>
      <c r="F111" s="184" t="s">
        <v>44</v>
      </c>
      <c r="G111" s="183"/>
      <c r="H111" s="186">
        <f t="shared" si="8"/>
        <v>0</v>
      </c>
      <c r="I111" s="192"/>
      <c r="J111" s="857"/>
      <c r="K111" s="858"/>
      <c r="L111" s="859"/>
      <c r="M111" s="183"/>
      <c r="N111" s="184" t="s">
        <v>44</v>
      </c>
      <c r="O111" s="183"/>
      <c r="P111" s="186">
        <f t="shared" si="9"/>
        <v>0</v>
      </c>
      <c r="Q111" s="505"/>
      <c r="R111" s="355"/>
    </row>
    <row r="112" spans="2:18" ht="26.25" customHeight="1">
      <c r="B112" s="857"/>
      <c r="C112" s="858"/>
      <c r="D112" s="859"/>
      <c r="E112" s="183"/>
      <c r="F112" s="184" t="s">
        <v>44</v>
      </c>
      <c r="G112" s="183"/>
      <c r="H112" s="186">
        <f t="shared" si="8"/>
        <v>0</v>
      </c>
      <c r="I112" s="192"/>
      <c r="J112" s="857"/>
      <c r="K112" s="858"/>
      <c r="L112" s="859"/>
      <c r="M112" s="183"/>
      <c r="N112" s="184" t="s">
        <v>44</v>
      </c>
      <c r="O112" s="183"/>
      <c r="P112" s="186">
        <f t="shared" si="9"/>
        <v>0</v>
      </c>
      <c r="Q112" s="505"/>
      <c r="R112" s="355"/>
    </row>
    <row r="113" spans="2:18" ht="26.25" customHeight="1" thickBot="1">
      <c r="B113" s="854" t="s">
        <v>47</v>
      </c>
      <c r="C113" s="855"/>
      <c r="D113" s="856"/>
      <c r="E113" s="187">
        <v>0</v>
      </c>
      <c r="F113" s="188" t="s">
        <v>44</v>
      </c>
      <c r="G113" s="189"/>
      <c r="H113" s="190">
        <f>E113*G113</f>
        <v>0</v>
      </c>
      <c r="I113" s="192"/>
      <c r="J113" s="854" t="s">
        <v>47</v>
      </c>
      <c r="K113" s="855"/>
      <c r="L113" s="856"/>
      <c r="M113" s="187">
        <v>0</v>
      </c>
      <c r="N113" s="188" t="s">
        <v>44</v>
      </c>
      <c r="O113" s="189"/>
      <c r="P113" s="190">
        <f>M113*O113</f>
        <v>0</v>
      </c>
      <c r="Q113" s="505"/>
      <c r="R113" s="355"/>
    </row>
  </sheetData>
  <sheetProtection algorithmName="SHA-512" hashValue="+At1baJnWEsirxMIkuKsX0jeKurZQj49XhFwh1fQL4CIHmUyPtyhmVWMf7Zm0rEIq2XabaCU+YM9ctudVP0s9w==" saltValue="0nTjjoOcUwlYbPLR0JYdGw==" spinCount="100000" sheet="1" objects="1" scenarios="1"/>
  <mergeCells count="307">
    <mergeCell ref="B1:E2"/>
    <mergeCell ref="B4:F5"/>
    <mergeCell ref="G4:G5"/>
    <mergeCell ref="L4:L5"/>
    <mergeCell ref="B7:F7"/>
    <mergeCell ref="H7:I7"/>
    <mergeCell ref="M7:N7"/>
    <mergeCell ref="B8:F8"/>
    <mergeCell ref="H8:I8"/>
    <mergeCell ref="M8:N8"/>
    <mergeCell ref="M4:N5"/>
    <mergeCell ref="J8:K8"/>
    <mergeCell ref="O4:O5"/>
    <mergeCell ref="P4:P5"/>
    <mergeCell ref="B6:F6"/>
    <mergeCell ref="H6:I6"/>
    <mergeCell ref="M6:N6"/>
    <mergeCell ref="H4:I5"/>
    <mergeCell ref="J4:K5"/>
    <mergeCell ref="J6:K6"/>
    <mergeCell ref="J7:K7"/>
    <mergeCell ref="B11:F11"/>
    <mergeCell ref="H11:I11"/>
    <mergeCell ref="M11:N11"/>
    <mergeCell ref="B12:F12"/>
    <mergeCell ref="H12:I12"/>
    <mergeCell ref="M12:N12"/>
    <mergeCell ref="B9:F9"/>
    <mergeCell ref="H9:I9"/>
    <mergeCell ref="M9:N9"/>
    <mergeCell ref="B10:F10"/>
    <mergeCell ref="H10:I10"/>
    <mergeCell ref="M10:N10"/>
    <mergeCell ref="J9:K9"/>
    <mergeCell ref="J10:K10"/>
    <mergeCell ref="J11:K11"/>
    <mergeCell ref="J12:K12"/>
    <mergeCell ref="B20:C20"/>
    <mergeCell ref="D20:H20"/>
    <mergeCell ref="J20:K20"/>
    <mergeCell ref="L20:P20"/>
    <mergeCell ref="B21:C21"/>
    <mergeCell ref="D21:F21"/>
    <mergeCell ref="J21:K21"/>
    <mergeCell ref="B13:F13"/>
    <mergeCell ref="H13:I13"/>
    <mergeCell ref="M13:N13"/>
    <mergeCell ref="B14:F14"/>
    <mergeCell ref="H14:I14"/>
    <mergeCell ref="M14:N14"/>
    <mergeCell ref="J13:K13"/>
    <mergeCell ref="J14:K14"/>
    <mergeCell ref="J15:K15"/>
    <mergeCell ref="B15:F15"/>
    <mergeCell ref="H15:I15"/>
    <mergeCell ref="M15:N15"/>
    <mergeCell ref="B16:F16"/>
    <mergeCell ref="H16:I16"/>
    <mergeCell ref="M16:N16"/>
    <mergeCell ref="J16:K16"/>
    <mergeCell ref="B19:C19"/>
    <mergeCell ref="D19:H19"/>
    <mergeCell ref="J19:K19"/>
    <mergeCell ref="L19:P19"/>
    <mergeCell ref="L21:N21"/>
    <mergeCell ref="B25:H25"/>
    <mergeCell ref="J25:P25"/>
    <mergeCell ref="B26:D26"/>
    <mergeCell ref="J26:L26"/>
    <mergeCell ref="B27:D27"/>
    <mergeCell ref="J27:L27"/>
    <mergeCell ref="B23:C23"/>
    <mergeCell ref="D23:F23"/>
    <mergeCell ref="J23:K23"/>
    <mergeCell ref="L23:N23"/>
    <mergeCell ref="B24:C24"/>
    <mergeCell ref="D24:H24"/>
    <mergeCell ref="J24:K24"/>
    <mergeCell ref="L24:P24"/>
    <mergeCell ref="B22:C22"/>
    <mergeCell ref="D22:F22"/>
    <mergeCell ref="G22:H22"/>
    <mergeCell ref="J22:K22"/>
    <mergeCell ref="L22:N22"/>
    <mergeCell ref="O22:P22"/>
    <mergeCell ref="B31:D31"/>
    <mergeCell ref="J31:L31"/>
    <mergeCell ref="B32:D32"/>
    <mergeCell ref="J32:L32"/>
    <mergeCell ref="B33:D33"/>
    <mergeCell ref="J33:L33"/>
    <mergeCell ref="B28:D28"/>
    <mergeCell ref="J28:L28"/>
    <mergeCell ref="B29:D29"/>
    <mergeCell ref="J29:L29"/>
    <mergeCell ref="B30:D30"/>
    <mergeCell ref="J30:L30"/>
    <mergeCell ref="B37:D37"/>
    <mergeCell ref="J37:L37"/>
    <mergeCell ref="B39:C39"/>
    <mergeCell ref="D39:H39"/>
    <mergeCell ref="J39:K39"/>
    <mergeCell ref="L39:P39"/>
    <mergeCell ref="B34:D34"/>
    <mergeCell ref="J34:L34"/>
    <mergeCell ref="B35:D35"/>
    <mergeCell ref="J35:L35"/>
    <mergeCell ref="B36:D36"/>
    <mergeCell ref="J36:L36"/>
    <mergeCell ref="B40:C40"/>
    <mergeCell ref="D40:H40"/>
    <mergeCell ref="J40:K40"/>
    <mergeCell ref="L40:P40"/>
    <mergeCell ref="B41:C41"/>
    <mergeCell ref="D41:F41"/>
    <mergeCell ref="J41:K41"/>
    <mergeCell ref="L41:N41"/>
    <mergeCell ref="B42:C42"/>
    <mergeCell ref="D42:F42"/>
    <mergeCell ref="G42:H42"/>
    <mergeCell ref="J42:K42"/>
    <mergeCell ref="L42:N42"/>
    <mergeCell ref="O42:P42"/>
    <mergeCell ref="B44:C44"/>
    <mergeCell ref="D44:H44"/>
    <mergeCell ref="J44:K44"/>
    <mergeCell ref="L44:P44"/>
    <mergeCell ref="B45:H45"/>
    <mergeCell ref="J45:P45"/>
    <mergeCell ref="B43:C43"/>
    <mergeCell ref="D43:F43"/>
    <mergeCell ref="J43:K43"/>
    <mergeCell ref="L43:N43"/>
    <mergeCell ref="B49:D49"/>
    <mergeCell ref="J49:L49"/>
    <mergeCell ref="B50:D50"/>
    <mergeCell ref="J50:L50"/>
    <mergeCell ref="B51:D51"/>
    <mergeCell ref="J51:L51"/>
    <mergeCell ref="B46:D46"/>
    <mergeCell ref="J46:L46"/>
    <mergeCell ref="B47:D47"/>
    <mergeCell ref="J47:L47"/>
    <mergeCell ref="B48:D48"/>
    <mergeCell ref="J48:L48"/>
    <mergeCell ref="B54:D54"/>
    <mergeCell ref="J54:L54"/>
    <mergeCell ref="B55:D55"/>
    <mergeCell ref="J55:L55"/>
    <mergeCell ref="B56:D56"/>
    <mergeCell ref="J56:L56"/>
    <mergeCell ref="B52:D52"/>
    <mergeCell ref="J52:L52"/>
    <mergeCell ref="B53:D53"/>
    <mergeCell ref="J53:L53"/>
    <mergeCell ref="O61:P61"/>
    <mergeCell ref="B58:C58"/>
    <mergeCell ref="D58:H58"/>
    <mergeCell ref="J58:K58"/>
    <mergeCell ref="L58:P58"/>
    <mergeCell ref="B59:C59"/>
    <mergeCell ref="D59:H59"/>
    <mergeCell ref="J59:K59"/>
    <mergeCell ref="L59:P59"/>
    <mergeCell ref="B60:C60"/>
    <mergeCell ref="D60:F60"/>
    <mergeCell ref="J60:K60"/>
    <mergeCell ref="L60:N60"/>
    <mergeCell ref="B61:C61"/>
    <mergeCell ref="D61:F61"/>
    <mergeCell ref="G61:H61"/>
    <mergeCell ref="J61:K61"/>
    <mergeCell ref="L61:N61"/>
    <mergeCell ref="B64:H64"/>
    <mergeCell ref="J64:P64"/>
    <mergeCell ref="B65:D65"/>
    <mergeCell ref="J65:L65"/>
    <mergeCell ref="B66:D66"/>
    <mergeCell ref="J66:L66"/>
    <mergeCell ref="B62:C62"/>
    <mergeCell ref="D62:F62"/>
    <mergeCell ref="J62:K62"/>
    <mergeCell ref="L62:N62"/>
    <mergeCell ref="B63:C63"/>
    <mergeCell ref="D63:H63"/>
    <mergeCell ref="J63:K63"/>
    <mergeCell ref="L63:P63"/>
    <mergeCell ref="B70:D70"/>
    <mergeCell ref="J70:L70"/>
    <mergeCell ref="B71:D71"/>
    <mergeCell ref="J71:L71"/>
    <mergeCell ref="B67:D67"/>
    <mergeCell ref="J67:L67"/>
    <mergeCell ref="B68:D68"/>
    <mergeCell ref="J68:L68"/>
    <mergeCell ref="B69:D69"/>
    <mergeCell ref="J69:L69"/>
    <mergeCell ref="B75:D75"/>
    <mergeCell ref="J75:L75"/>
    <mergeCell ref="B77:C77"/>
    <mergeCell ref="D77:H77"/>
    <mergeCell ref="J77:K77"/>
    <mergeCell ref="L77:P77"/>
    <mergeCell ref="B72:D72"/>
    <mergeCell ref="J72:L72"/>
    <mergeCell ref="B73:D73"/>
    <mergeCell ref="J73:L73"/>
    <mergeCell ref="B74:D74"/>
    <mergeCell ref="J74:L74"/>
    <mergeCell ref="O80:P80"/>
    <mergeCell ref="B78:C78"/>
    <mergeCell ref="D78:H78"/>
    <mergeCell ref="J78:K78"/>
    <mergeCell ref="L78:P78"/>
    <mergeCell ref="B79:C79"/>
    <mergeCell ref="D79:F79"/>
    <mergeCell ref="J79:K79"/>
    <mergeCell ref="L79:N79"/>
    <mergeCell ref="B81:C81"/>
    <mergeCell ref="D81:F81"/>
    <mergeCell ref="J81:K81"/>
    <mergeCell ref="L81:N81"/>
    <mergeCell ref="B80:C80"/>
    <mergeCell ref="D80:F80"/>
    <mergeCell ref="G80:H80"/>
    <mergeCell ref="J80:K80"/>
    <mergeCell ref="L80:N80"/>
    <mergeCell ref="B84:D84"/>
    <mergeCell ref="J84:L84"/>
    <mergeCell ref="B85:D85"/>
    <mergeCell ref="J85:L85"/>
    <mergeCell ref="B86:D86"/>
    <mergeCell ref="J86:L86"/>
    <mergeCell ref="B82:C82"/>
    <mergeCell ref="D82:H82"/>
    <mergeCell ref="J82:K82"/>
    <mergeCell ref="L82:P82"/>
    <mergeCell ref="B83:H83"/>
    <mergeCell ref="J83:P83"/>
    <mergeCell ref="B90:D90"/>
    <mergeCell ref="J90:L90"/>
    <mergeCell ref="B91:D91"/>
    <mergeCell ref="J91:L91"/>
    <mergeCell ref="B87:D87"/>
    <mergeCell ref="J87:L87"/>
    <mergeCell ref="B88:D88"/>
    <mergeCell ref="J88:L88"/>
    <mergeCell ref="B89:D89"/>
    <mergeCell ref="J89:L89"/>
    <mergeCell ref="B99:C99"/>
    <mergeCell ref="D99:F99"/>
    <mergeCell ref="G99:H99"/>
    <mergeCell ref="J99:K99"/>
    <mergeCell ref="L99:N99"/>
    <mergeCell ref="O99:P99"/>
    <mergeCell ref="B92:D92"/>
    <mergeCell ref="J92:L92"/>
    <mergeCell ref="B93:D93"/>
    <mergeCell ref="J93:L93"/>
    <mergeCell ref="B94:D94"/>
    <mergeCell ref="J94:L94"/>
    <mergeCell ref="B98:C98"/>
    <mergeCell ref="D98:F98"/>
    <mergeCell ref="J98:K98"/>
    <mergeCell ref="L98:N98"/>
    <mergeCell ref="B96:C96"/>
    <mergeCell ref="D96:H96"/>
    <mergeCell ref="J96:K96"/>
    <mergeCell ref="L96:P96"/>
    <mergeCell ref="B97:C97"/>
    <mergeCell ref="D97:H97"/>
    <mergeCell ref="J97:K97"/>
    <mergeCell ref="L97:P97"/>
    <mergeCell ref="B104:D104"/>
    <mergeCell ref="J104:L104"/>
    <mergeCell ref="B100:C100"/>
    <mergeCell ref="D100:F100"/>
    <mergeCell ref="J100:K100"/>
    <mergeCell ref="L100:N100"/>
    <mergeCell ref="B101:C101"/>
    <mergeCell ref="D101:H101"/>
    <mergeCell ref="J101:K101"/>
    <mergeCell ref="L101:P101"/>
    <mergeCell ref="R2:R13"/>
    <mergeCell ref="R19:R41"/>
    <mergeCell ref="B113:D113"/>
    <mergeCell ref="J113:L113"/>
    <mergeCell ref="B110:D110"/>
    <mergeCell ref="J110:L110"/>
    <mergeCell ref="B111:D111"/>
    <mergeCell ref="J111:L111"/>
    <mergeCell ref="B112:D112"/>
    <mergeCell ref="J112:L112"/>
    <mergeCell ref="B108:D108"/>
    <mergeCell ref="J108:L108"/>
    <mergeCell ref="B109:D109"/>
    <mergeCell ref="J109:L109"/>
    <mergeCell ref="B105:D105"/>
    <mergeCell ref="J105:L105"/>
    <mergeCell ref="B106:D106"/>
    <mergeCell ref="J106:L106"/>
    <mergeCell ref="B107:D107"/>
    <mergeCell ref="J107:L107"/>
    <mergeCell ref="B102:H102"/>
    <mergeCell ref="J102:P102"/>
    <mergeCell ref="B103:D103"/>
    <mergeCell ref="J103:L103"/>
  </mergeCells>
  <phoneticPr fontId="26"/>
  <conditionalFormatting sqref="A1:Q3 A4:H4 J4 L4:Q16 A5:G5 A6:J16 A17:Q21 A22:B22 D22:G22 I22:J22 L22:O22 A23:Q40 B41:H41 J41:Q41 A41:A42 I41:I42 B42 D42:G42 J42 L42:O42 A43:Q59 B60:H60 J60:Q60 A60:A61 I60:I61 B61 D61:G61 J61 L61:O61 A62:Q78 B79:H79 J79:Q79 A79:A80 I79:I80 B80 D80:G80 J80 L80:O80 A81:Q97 B98:H98 J98:Q98 A98:A99 I98:I99 B99 D99:G99 J99 L99:O99 A100:Q113">
    <cfRule type="expression" dxfId="5" priority="1">
      <formula>$B$7=""</formula>
    </cfRule>
  </conditionalFormatting>
  <conditionalFormatting sqref="B47:C55">
    <cfRule type="expression" dxfId="4" priority="10" stopIfTrue="1">
      <formula>#REF!=TRUE</formula>
    </cfRule>
  </conditionalFormatting>
  <conditionalFormatting sqref="G22 O22 O27 B27:C36 G27:G36 G42 O42 G47 O47:O55 G61 O61 G66:G74 O66:O74 G80 O80 G85 O85 G99 O99 G104 O104">
    <cfRule type="expression" dxfId="3" priority="12" stopIfTrue="1">
      <formula>#REF!=TRUE</formula>
    </cfRule>
  </conditionalFormatting>
  <conditionalFormatting sqref="J27:K36">
    <cfRule type="expression" dxfId="2" priority="11" stopIfTrue="1">
      <formula>#REF!=TRUE</formula>
    </cfRule>
  </conditionalFormatting>
  <conditionalFormatting sqref="J47:K55 B66:C74 J66:K74 B85:C93 J85:K93 B104:C112 J104:K112">
    <cfRule type="expression" dxfId="1" priority="9" stopIfTrue="1">
      <formula>#REF!=TRUE</formula>
    </cfRule>
  </conditionalFormatting>
  <printOptions horizontalCentered="1"/>
  <pageMargins left="0.74803149606299213" right="0.74803149606299213" top="0.59055118110236227" bottom="0.59055118110236227" header="0.39370078740157483" footer="0.39370078740157483"/>
  <pageSetup paperSize="9" scale="27" orientation="portrait" r:id="rId1"/>
  <rowBreaks count="1" manualBreakCount="1">
    <brk id="5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Z201"/>
  <sheetViews>
    <sheetView zoomScale="70" zoomScaleNormal="70" zoomScaleSheetLayoutView="80" zoomScalePageLayoutView="55" workbookViewId="0">
      <selection sqref="A1:D1"/>
    </sheetView>
  </sheetViews>
  <sheetFormatPr defaultColWidth="9" defaultRowHeight="18"/>
  <cols>
    <col min="1" max="1" width="3.33203125" customWidth="1"/>
    <col min="2" max="2" width="3.33203125" style="235" customWidth="1"/>
    <col min="3" max="3" width="4.08203125" customWidth="1"/>
    <col min="4" max="4" width="18.83203125" style="236" customWidth="1"/>
    <col min="5" max="5" width="40.75" style="237" customWidth="1"/>
    <col min="6" max="6" width="10.08203125" customWidth="1"/>
    <col min="7" max="7" width="9.08203125" customWidth="1"/>
    <col min="8" max="8" width="4.75" style="314" customWidth="1"/>
    <col min="9" max="9" width="9.08203125" style="238" customWidth="1"/>
    <col min="10" max="10" width="4.75" style="314" customWidth="1"/>
    <col min="11" max="11" width="12.75" style="238" customWidth="1"/>
    <col min="12" max="12" width="13.08203125" style="306" customWidth="1"/>
    <col min="13" max="13" width="3.75" style="306" customWidth="1"/>
    <col min="14" max="14" width="98.9140625" customWidth="1"/>
  </cols>
  <sheetData>
    <row r="1" spans="1:26" ht="24" customHeight="1" thickBot="1">
      <c r="B1" s="958" t="s">
        <v>111</v>
      </c>
      <c r="C1" s="959"/>
      <c r="D1" s="960"/>
      <c r="E1" s="967">
        <f>総表!C27</f>
        <v>0</v>
      </c>
      <c r="F1" s="968"/>
      <c r="G1" s="318" t="s">
        <v>104</v>
      </c>
      <c r="H1" s="964">
        <f>総表!C15</f>
        <v>0</v>
      </c>
      <c r="I1" s="965"/>
      <c r="J1" s="965"/>
      <c r="K1" s="965"/>
      <c r="L1" s="966"/>
      <c r="M1" s="341"/>
      <c r="N1" s="574"/>
      <c r="O1" s="434"/>
      <c r="P1" s="434"/>
      <c r="Q1" s="434"/>
      <c r="R1" s="434"/>
      <c r="S1" s="434"/>
      <c r="T1" s="434"/>
      <c r="U1" s="434"/>
      <c r="V1" s="1"/>
      <c r="W1" s="1"/>
    </row>
    <row r="2" spans="1:26" ht="7.5" customHeight="1">
      <c r="B2" s="338"/>
      <c r="C2" s="338"/>
      <c r="D2" s="338"/>
      <c r="E2" s="339"/>
      <c r="F2" s="339"/>
      <c r="G2" s="340"/>
      <c r="H2" s="341"/>
      <c r="I2" s="341"/>
      <c r="J2" s="341"/>
      <c r="K2" s="341"/>
      <c r="L2" s="341"/>
      <c r="M2" s="341"/>
      <c r="N2" s="970" t="s">
        <v>341</v>
      </c>
      <c r="O2" s="575"/>
      <c r="P2" s="434"/>
      <c r="Q2" s="434"/>
      <c r="R2" s="434"/>
      <c r="S2" s="434"/>
      <c r="T2" s="434"/>
      <c r="U2" s="434"/>
      <c r="V2" s="1"/>
      <c r="W2" s="1"/>
    </row>
    <row r="3" spans="1:26" s="242" customFormat="1" ht="19.5" customHeight="1" thickBot="1">
      <c r="A3" s="239"/>
      <c r="B3" s="240"/>
      <c r="C3" s="2"/>
      <c r="D3" s="241"/>
      <c r="E3" s="2"/>
      <c r="F3" s="961" t="s">
        <v>330</v>
      </c>
      <c r="G3" s="961"/>
      <c r="H3" s="307"/>
      <c r="I3" s="239"/>
      <c r="J3" s="315"/>
      <c r="K3" s="239"/>
      <c r="L3" s="239"/>
      <c r="M3" s="239"/>
      <c r="N3" s="971"/>
      <c r="O3" s="434"/>
      <c r="P3" s="434"/>
      <c r="Q3" s="434"/>
      <c r="R3" s="434"/>
      <c r="S3" s="434"/>
      <c r="T3" s="434"/>
      <c r="U3" s="434"/>
      <c r="V3" s="1"/>
      <c r="W3" s="1"/>
      <c r="X3"/>
      <c r="Y3"/>
      <c r="Z3"/>
    </row>
    <row r="4" spans="1:26" ht="25.5" customHeight="1">
      <c r="A4" s="91"/>
      <c r="B4" s="243" t="s">
        <v>222</v>
      </c>
      <c r="C4" s="244"/>
      <c r="D4" s="245"/>
      <c r="E4" s="246"/>
      <c r="F4" s="962">
        <f>SUM(L12,L29,L46,L63,L114,L136,L158,L180,L80,L97)</f>
        <v>0</v>
      </c>
      <c r="G4" s="963"/>
      <c r="H4" s="308"/>
      <c r="I4"/>
      <c r="J4" s="292"/>
      <c r="K4"/>
      <c r="L4"/>
      <c r="M4"/>
      <c r="N4" s="573"/>
      <c r="O4" s="434"/>
      <c r="P4" s="434"/>
      <c r="Q4" s="434"/>
      <c r="R4" s="434"/>
      <c r="S4" s="434"/>
      <c r="T4" s="434"/>
      <c r="U4" s="434"/>
      <c r="V4" s="1"/>
      <c r="W4" s="1"/>
      <c r="X4" s="242"/>
      <c r="Y4" s="242"/>
      <c r="Z4" s="242"/>
    </row>
    <row r="5" spans="1:26" ht="22.5">
      <c r="A5" s="91"/>
      <c r="B5" s="247"/>
      <c r="C5" s="248" t="s">
        <v>230</v>
      </c>
      <c r="D5" s="249"/>
      <c r="E5" s="250"/>
      <c r="F5" s="977">
        <f>SUM(F7:G9)</f>
        <v>0</v>
      </c>
      <c r="G5" s="978"/>
      <c r="H5" s="308"/>
      <c r="I5"/>
      <c r="J5" s="292"/>
      <c r="K5"/>
      <c r="L5"/>
      <c r="M5"/>
      <c r="N5" s="462"/>
      <c r="O5" s="358"/>
      <c r="P5" s="359"/>
      <c r="Q5" s="359"/>
      <c r="R5" s="359"/>
      <c r="S5" s="359"/>
      <c r="T5" s="360"/>
    </row>
    <row r="6" spans="1:26" ht="22.5">
      <c r="A6" s="91"/>
      <c r="B6" s="251"/>
      <c r="C6" s="252"/>
      <c r="D6" s="253"/>
      <c r="E6" s="254" t="s">
        <v>186</v>
      </c>
      <c r="F6" s="979" t="s">
        <v>187</v>
      </c>
      <c r="G6" s="980"/>
      <c r="H6" s="309"/>
      <c r="I6" s="256" t="str">
        <f>IF(COUNTIF($E$7:$E$9,$E$7)&gt;1,"同じ項目が選択されています。",IF(COUNTIF($E$7:$E$9,$E$8)&gt;1,"同じ項目が選択されています。",IF(COUNTIF($E$7:$E$9,$E$9)&gt;1,"同じ項目が選択されています。","")))</f>
        <v/>
      </c>
      <c r="J6" s="309"/>
      <c r="K6" s="255"/>
      <c r="L6" s="255"/>
      <c r="M6" s="255"/>
      <c r="N6" s="462"/>
      <c r="O6" s="359"/>
      <c r="P6" s="359"/>
      <c r="Q6" s="359"/>
      <c r="R6" s="359"/>
      <c r="S6" s="359"/>
      <c r="T6" s="360"/>
    </row>
    <row r="7" spans="1:26" ht="24" customHeight="1">
      <c r="A7" s="91"/>
      <c r="B7" s="257"/>
      <c r="C7" s="258"/>
      <c r="D7" s="259" t="s">
        <v>188</v>
      </c>
      <c r="E7" s="374"/>
      <c r="F7" s="981" t="str">
        <f>IF(E7="作品借料",$L$12,IF(E7="出演費",$L$29,IF(E7="文芸費",$L$46,IF(E7="会場費",$L$63,IF(E7="上映費",$L$80,IF(E7="設営費",$L$97,IF(E7="謝金",$L$114,IF(E7="旅費",$L$136,IF(E7="宣伝・印刷費",$L$158,IF(E7="記録・配信費",$L$180,"0"))))))))))</f>
        <v>0</v>
      </c>
      <c r="G7" s="982"/>
      <c r="H7" s="310"/>
      <c r="I7" s="256" t="str">
        <f>IF(I6="","","項目の選択を確認してください。")</f>
        <v/>
      </c>
      <c r="J7" s="310"/>
      <c r="K7" s="260"/>
      <c r="L7" s="260"/>
      <c r="M7" s="260"/>
      <c r="N7" s="969" t="s">
        <v>277</v>
      </c>
      <c r="O7" s="509"/>
      <c r="P7" s="509"/>
      <c r="Q7" s="509"/>
      <c r="R7" s="509"/>
      <c r="S7" s="509"/>
      <c r="T7" s="509"/>
      <c r="U7" s="509"/>
      <c r="V7" s="509"/>
      <c r="W7" s="509"/>
      <c r="X7" s="509"/>
      <c r="Y7" s="509"/>
    </row>
    <row r="8" spans="1:26" ht="22.5">
      <c r="A8" s="91"/>
      <c r="B8" s="257"/>
      <c r="C8" s="258"/>
      <c r="D8" s="261" t="s">
        <v>189</v>
      </c>
      <c r="E8" s="375"/>
      <c r="F8" s="981" t="str">
        <f>IF(E8="作品借料",$L$12,IF(E8="出演費",$L$29,IF(E8="文芸費",$L$46,IF(E8="会場費",$L$63,IF(E8="上映費",$L$80,IF(E8="設営費",$L$97,IF(E8="謝金",$L$114,IF(E8="旅費",$L$136,IF(E8="宣伝・印刷費",$L$158,IF(E8="記録・配信費",$L$180,"0"))))))))))</f>
        <v>0</v>
      </c>
      <c r="G8" s="982"/>
      <c r="H8" s="310"/>
      <c r="I8" s="256"/>
      <c r="J8" s="310"/>
      <c r="K8" s="260"/>
      <c r="L8" s="260"/>
      <c r="M8" s="260"/>
      <c r="N8" s="969"/>
      <c r="O8" s="509"/>
      <c r="P8" s="509"/>
      <c r="Q8" s="509"/>
      <c r="R8" s="509"/>
      <c r="S8" s="509"/>
      <c r="T8" s="509"/>
      <c r="U8" s="509"/>
      <c r="V8" s="509"/>
      <c r="W8" s="509"/>
      <c r="X8" s="509"/>
      <c r="Y8" s="509"/>
    </row>
    <row r="9" spans="1:26" ht="23" thickBot="1">
      <c r="A9" s="91"/>
      <c r="B9" s="262"/>
      <c r="C9" s="263"/>
      <c r="D9" s="264" t="s">
        <v>190</v>
      </c>
      <c r="E9" s="376"/>
      <c r="F9" s="983" t="str">
        <f>IF(E9="作品借料",$L$12,IF(E9="出演費",$L$29,IF(E9="文芸費",$L$46,IF(E9="会場費",$L$63,IF(E9="上映費",$L$80,IF(E9="設営費",$L$97,IF(E9="謝金",$L$114,IF(E9="旅費",$L$136,IF(E9="宣伝・印刷費",$L$158,IF(E9="記録・配信費",$L$180,"0"))))))))))</f>
        <v>0</v>
      </c>
      <c r="G9" s="984"/>
      <c r="H9" s="311"/>
      <c r="I9" s="535" t="s">
        <v>278</v>
      </c>
      <c r="J9" s="316"/>
      <c r="K9" s="265"/>
      <c r="L9" s="91"/>
      <c r="M9" s="91"/>
      <c r="N9" s="969"/>
      <c r="O9" s="509"/>
      <c r="P9" s="509"/>
      <c r="Q9" s="509"/>
      <c r="R9" s="509"/>
      <c r="S9" s="509"/>
      <c r="T9" s="509"/>
      <c r="U9" s="509"/>
      <c r="V9" s="509"/>
      <c r="W9" s="509"/>
      <c r="X9" s="509"/>
      <c r="Y9" s="509"/>
    </row>
    <row r="10" spans="1:26" ht="18.5" thickBot="1">
      <c r="A10" s="266"/>
      <c r="B10" s="267"/>
      <c r="C10" s="266"/>
      <c r="D10" s="268"/>
      <c r="E10" s="269"/>
      <c r="F10" s="270"/>
      <c r="G10" s="270"/>
      <c r="H10" s="312"/>
      <c r="I10" s="271"/>
      <c r="J10" s="317"/>
      <c r="K10" s="272"/>
      <c r="L10" s="273"/>
      <c r="M10" s="273"/>
      <c r="N10" s="460"/>
      <c r="O10" s="1"/>
      <c r="P10" s="1"/>
      <c r="Q10" s="1"/>
      <c r="R10" s="1"/>
      <c r="S10" s="1"/>
      <c r="T10" s="1"/>
      <c r="U10" s="1"/>
      <c r="V10" s="1"/>
      <c r="W10" s="1"/>
    </row>
    <row r="11" spans="1:26" s="271" customFormat="1" ht="117.75" customHeight="1" thickBot="1">
      <c r="A11" s="219" t="s">
        <v>191</v>
      </c>
      <c r="B11" s="274"/>
      <c r="C11" s="275" t="s">
        <v>192</v>
      </c>
      <c r="D11" s="276" t="s">
        <v>21</v>
      </c>
      <c r="E11" s="277" t="s">
        <v>193</v>
      </c>
      <c r="F11" s="278" t="s">
        <v>194</v>
      </c>
      <c r="G11" s="279" t="s">
        <v>207</v>
      </c>
      <c r="H11" s="280" t="s">
        <v>195</v>
      </c>
      <c r="I11" s="281" t="s">
        <v>208</v>
      </c>
      <c r="J11" s="280" t="s">
        <v>196</v>
      </c>
      <c r="K11" s="282" t="s">
        <v>197</v>
      </c>
      <c r="L11" s="283" t="s">
        <v>329</v>
      </c>
      <c r="M11" s="510"/>
      <c r="N11" s="956" t="s">
        <v>338</v>
      </c>
      <c r="O11" s="1"/>
      <c r="P11" s="1"/>
      <c r="Q11" s="1"/>
      <c r="R11" s="1"/>
      <c r="S11" s="1"/>
      <c r="T11" s="1"/>
      <c r="U11" s="1"/>
      <c r="V11" s="1"/>
      <c r="W11" s="1"/>
      <c r="X11"/>
      <c r="Y11"/>
      <c r="Z11"/>
    </row>
    <row r="12" spans="1:26" s="292" customFormat="1" ht="30" customHeight="1">
      <c r="A12"/>
      <c r="B12" s="284" t="str">
        <f>IF($E$7=C12,$D$7,IF($E$8=C12,$D$8,IF($E$9=C12,$D$9,"")))</f>
        <v/>
      </c>
      <c r="C12" s="285" t="s">
        <v>206</v>
      </c>
      <c r="D12" s="286"/>
      <c r="E12" s="287"/>
      <c r="F12" s="288"/>
      <c r="G12" s="288"/>
      <c r="H12" s="313"/>
      <c r="I12" s="289"/>
      <c r="J12" s="313"/>
      <c r="K12" s="290" t="str">
        <f t="shared" ref="K12:K27" si="0">IF(ISNUMBER(F12),(PRODUCT(F12,G12,I12)),"")</f>
        <v/>
      </c>
      <c r="L12" s="562">
        <f>SUM(K13:K27)</f>
        <v>0</v>
      </c>
      <c r="M12" s="511"/>
      <c r="N12" s="956"/>
      <c r="O12" s="515"/>
      <c r="P12" s="515"/>
      <c r="Q12" s="515"/>
      <c r="R12" s="515"/>
      <c r="S12" s="515"/>
      <c r="T12" s="515"/>
      <c r="U12" s="515"/>
      <c r="V12" s="515"/>
      <c r="W12" s="515"/>
      <c r="X12" s="515"/>
      <c r="Y12" s="515"/>
      <c r="Z12" s="271"/>
    </row>
    <row r="13" spans="1:26" ht="22.5">
      <c r="A13">
        <v>1</v>
      </c>
      <c r="B13" s="293"/>
      <c r="C13" s="294" t="str">
        <f>IF(D13="","",".")</f>
        <v/>
      </c>
      <c r="D13" s="216"/>
      <c r="E13" s="329"/>
      <c r="F13" s="319"/>
      <c r="G13" s="319"/>
      <c r="H13" s="320"/>
      <c r="I13" s="319"/>
      <c r="J13" s="320"/>
      <c r="K13" s="330" t="str">
        <f t="shared" si="0"/>
        <v/>
      </c>
      <c r="L13" s="563"/>
      <c r="M13" s="512"/>
      <c r="N13" s="956"/>
      <c r="O13" s="515"/>
      <c r="P13" s="515"/>
      <c r="Q13" s="515"/>
      <c r="R13" s="515"/>
      <c r="S13" s="515"/>
      <c r="T13" s="515"/>
      <c r="U13" s="515"/>
      <c r="V13" s="515"/>
      <c r="W13" s="515"/>
      <c r="X13" s="515"/>
      <c r="Y13" s="515"/>
      <c r="Z13" s="292"/>
    </row>
    <row r="14" spans="1:26" ht="24" customHeight="1">
      <c r="A14">
        <v>2</v>
      </c>
      <c r="B14" s="293"/>
      <c r="C14" s="294" t="str">
        <f>IF(D14="","",".")</f>
        <v/>
      </c>
      <c r="D14" s="217"/>
      <c r="E14" s="331"/>
      <c r="F14" s="321"/>
      <c r="G14" s="321"/>
      <c r="H14" s="322"/>
      <c r="I14" s="321"/>
      <c r="J14" s="322"/>
      <c r="K14" s="332" t="str">
        <f t="shared" si="0"/>
        <v/>
      </c>
      <c r="L14" s="563"/>
      <c r="M14" s="512"/>
      <c r="N14" s="956"/>
      <c r="O14" s="508"/>
      <c r="P14" s="508"/>
      <c r="Q14" s="508"/>
      <c r="R14" s="508"/>
      <c r="S14" s="508"/>
      <c r="T14" s="508"/>
      <c r="U14" s="508"/>
      <c r="V14" s="508"/>
      <c r="W14" s="508"/>
      <c r="X14" s="508"/>
      <c r="Y14" s="508"/>
      <c r="Z14" s="508"/>
    </row>
    <row r="15" spans="1:26" ht="23" thickBot="1">
      <c r="A15">
        <v>3</v>
      </c>
      <c r="B15" s="293"/>
      <c r="C15" s="294" t="str">
        <f t="shared" ref="C15:C27" si="1">IF(D15="","",".")</f>
        <v/>
      </c>
      <c r="D15" s="217"/>
      <c r="E15" s="331"/>
      <c r="F15" s="321"/>
      <c r="G15" s="321"/>
      <c r="H15" s="322"/>
      <c r="I15" s="321"/>
      <c r="J15" s="322"/>
      <c r="K15" s="332" t="str">
        <f t="shared" si="0"/>
        <v/>
      </c>
      <c r="L15" s="563"/>
      <c r="M15" s="512"/>
      <c r="N15" s="957"/>
      <c r="O15" s="508"/>
      <c r="P15" s="508"/>
      <c r="Q15" s="508"/>
      <c r="R15" s="508"/>
      <c r="S15" s="508"/>
      <c r="T15" s="508"/>
      <c r="U15" s="508"/>
      <c r="V15" s="508"/>
      <c r="W15" s="508"/>
      <c r="X15" s="508"/>
      <c r="Y15" s="508"/>
      <c r="Z15" s="508"/>
    </row>
    <row r="16" spans="1:26" ht="22.5">
      <c r="A16">
        <v>4</v>
      </c>
      <c r="B16" s="293"/>
      <c r="C16" s="294" t="str">
        <f t="shared" si="1"/>
        <v/>
      </c>
      <c r="D16" s="217"/>
      <c r="E16" s="331"/>
      <c r="F16" s="321"/>
      <c r="G16" s="321"/>
      <c r="H16" s="322"/>
      <c r="I16" s="321"/>
      <c r="J16" s="322"/>
      <c r="K16" s="332" t="str">
        <f t="shared" si="0"/>
        <v/>
      </c>
      <c r="L16" s="563"/>
      <c r="M16" s="512"/>
      <c r="N16" s="518"/>
      <c r="O16" s="508"/>
      <c r="P16" s="508"/>
      <c r="Q16" s="508"/>
      <c r="R16" s="508"/>
      <c r="S16" s="508"/>
      <c r="T16" s="508"/>
      <c r="U16" s="508"/>
      <c r="V16" s="508"/>
      <c r="W16" s="508"/>
      <c r="X16" s="508"/>
      <c r="Y16" s="508"/>
      <c r="Z16" s="508"/>
    </row>
    <row r="17" spans="1:26" ht="22.5">
      <c r="A17">
        <v>5</v>
      </c>
      <c r="B17" s="293"/>
      <c r="C17" s="294" t="str">
        <f t="shared" si="1"/>
        <v/>
      </c>
      <c r="D17" s="217"/>
      <c r="E17" s="331"/>
      <c r="F17" s="321"/>
      <c r="G17" s="321"/>
      <c r="H17" s="322"/>
      <c r="I17" s="321"/>
      <c r="J17" s="322"/>
      <c r="K17" s="332" t="str">
        <f t="shared" si="0"/>
        <v/>
      </c>
      <c r="L17" s="563"/>
      <c r="M17" s="512"/>
      <c r="N17" s="508"/>
      <c r="O17" s="508"/>
      <c r="P17" s="508"/>
      <c r="Q17" s="508"/>
      <c r="R17" s="508"/>
      <c r="S17" s="508"/>
      <c r="T17" s="508"/>
      <c r="U17" s="508"/>
      <c r="V17" s="508"/>
      <c r="W17" s="508"/>
      <c r="X17" s="508"/>
      <c r="Y17" s="508"/>
      <c r="Z17" s="508"/>
    </row>
    <row r="18" spans="1:26" ht="22.5">
      <c r="A18">
        <v>6</v>
      </c>
      <c r="B18" s="293"/>
      <c r="C18" s="294" t="str">
        <f t="shared" si="1"/>
        <v/>
      </c>
      <c r="D18" s="217"/>
      <c r="E18" s="331"/>
      <c r="F18" s="321"/>
      <c r="G18" s="321"/>
      <c r="H18" s="322"/>
      <c r="I18" s="321"/>
      <c r="J18" s="322"/>
      <c r="K18" s="332" t="str">
        <f t="shared" si="0"/>
        <v/>
      </c>
      <c r="L18" s="563"/>
      <c r="M18" s="512"/>
      <c r="N18" s="508"/>
      <c r="O18" s="508"/>
      <c r="P18" s="508"/>
      <c r="Q18" s="508"/>
      <c r="R18" s="508"/>
      <c r="S18" s="508"/>
      <c r="T18" s="508"/>
      <c r="U18" s="508"/>
      <c r="V18" s="508"/>
      <c r="W18" s="508"/>
      <c r="X18" s="508"/>
      <c r="Y18" s="508"/>
      <c r="Z18" s="508"/>
    </row>
    <row r="19" spans="1:26" ht="22.5">
      <c r="A19">
        <v>7</v>
      </c>
      <c r="B19" s="293"/>
      <c r="C19" s="294" t="str">
        <f t="shared" si="1"/>
        <v/>
      </c>
      <c r="D19" s="217"/>
      <c r="E19" s="331"/>
      <c r="F19" s="321"/>
      <c r="G19" s="321"/>
      <c r="H19" s="322"/>
      <c r="I19" s="321"/>
      <c r="J19" s="322"/>
      <c r="K19" s="332" t="str">
        <f t="shared" si="0"/>
        <v/>
      </c>
      <c r="L19" s="563"/>
      <c r="M19" s="512"/>
      <c r="N19" s="508"/>
      <c r="O19" s="508"/>
      <c r="P19" s="508"/>
      <c r="Q19" s="508"/>
      <c r="R19" s="508"/>
      <c r="S19" s="508"/>
      <c r="T19" s="508"/>
      <c r="U19" s="508"/>
      <c r="V19" s="508"/>
      <c r="W19" s="508"/>
      <c r="X19" s="508"/>
      <c r="Y19" s="508"/>
      <c r="Z19" s="508"/>
    </row>
    <row r="20" spans="1:26" ht="22.5">
      <c r="A20">
        <v>8</v>
      </c>
      <c r="B20" s="293"/>
      <c r="C20" s="294" t="str">
        <f t="shared" si="1"/>
        <v/>
      </c>
      <c r="D20" s="217"/>
      <c r="E20" s="331"/>
      <c r="F20" s="321"/>
      <c r="G20" s="321"/>
      <c r="H20" s="322"/>
      <c r="I20" s="321"/>
      <c r="J20" s="322"/>
      <c r="K20" s="332" t="str">
        <f t="shared" si="0"/>
        <v/>
      </c>
      <c r="L20" s="563"/>
      <c r="M20" s="512"/>
      <c r="O20" s="291"/>
      <c r="P20" s="292"/>
    </row>
    <row r="21" spans="1:26" ht="22.5">
      <c r="A21">
        <v>9</v>
      </c>
      <c r="B21" s="293"/>
      <c r="C21" s="294" t="str">
        <f t="shared" si="1"/>
        <v/>
      </c>
      <c r="D21" s="217"/>
      <c r="E21" s="331"/>
      <c r="F21" s="321"/>
      <c r="G21" s="321"/>
      <c r="H21" s="322"/>
      <c r="I21" s="321"/>
      <c r="J21" s="322"/>
      <c r="K21" s="332" t="str">
        <f t="shared" si="0"/>
        <v/>
      </c>
      <c r="L21" s="563"/>
      <c r="M21" s="512"/>
    </row>
    <row r="22" spans="1:26" ht="22.5">
      <c r="A22">
        <v>10</v>
      </c>
      <c r="B22" s="293"/>
      <c r="C22" s="294" t="str">
        <f t="shared" si="1"/>
        <v/>
      </c>
      <c r="D22" s="217"/>
      <c r="E22" s="331"/>
      <c r="F22" s="321"/>
      <c r="G22" s="321"/>
      <c r="H22" s="322"/>
      <c r="I22" s="321"/>
      <c r="J22" s="322"/>
      <c r="K22" s="332" t="str">
        <f t="shared" si="0"/>
        <v/>
      </c>
      <c r="L22" s="563"/>
      <c r="M22" s="512"/>
    </row>
    <row r="23" spans="1:26" ht="22.5">
      <c r="A23">
        <v>11</v>
      </c>
      <c r="B23" s="293"/>
      <c r="C23" s="294" t="str">
        <f t="shared" si="1"/>
        <v/>
      </c>
      <c r="D23" s="217"/>
      <c r="E23" s="331"/>
      <c r="F23" s="321"/>
      <c r="G23" s="321"/>
      <c r="H23" s="322"/>
      <c r="I23" s="321"/>
      <c r="J23" s="322"/>
      <c r="K23" s="332" t="str">
        <f t="shared" si="0"/>
        <v/>
      </c>
      <c r="L23" s="563"/>
      <c r="M23" s="512"/>
    </row>
    <row r="24" spans="1:26" ht="22.5">
      <c r="A24">
        <v>12</v>
      </c>
      <c r="B24" s="293"/>
      <c r="C24" s="294" t="str">
        <f t="shared" si="1"/>
        <v/>
      </c>
      <c r="D24" s="217"/>
      <c r="E24" s="331"/>
      <c r="F24" s="321"/>
      <c r="G24" s="321"/>
      <c r="H24" s="322"/>
      <c r="I24" s="321"/>
      <c r="J24" s="322"/>
      <c r="K24" s="332" t="str">
        <f t="shared" si="0"/>
        <v/>
      </c>
      <c r="L24" s="563"/>
      <c r="M24" s="512"/>
    </row>
    <row r="25" spans="1:26" ht="22.5">
      <c r="A25">
        <v>13</v>
      </c>
      <c r="B25" s="293"/>
      <c r="C25" s="294" t="str">
        <f t="shared" si="1"/>
        <v/>
      </c>
      <c r="D25" s="217"/>
      <c r="E25" s="331"/>
      <c r="F25" s="321"/>
      <c r="G25" s="321"/>
      <c r="H25" s="322"/>
      <c r="I25" s="321"/>
      <c r="J25" s="322"/>
      <c r="K25" s="332" t="str">
        <f t="shared" si="0"/>
        <v/>
      </c>
      <c r="L25" s="563"/>
      <c r="M25" s="512"/>
    </row>
    <row r="26" spans="1:26" ht="22.5">
      <c r="A26">
        <v>14</v>
      </c>
      <c r="B26" s="293"/>
      <c r="C26" s="294" t="str">
        <f t="shared" si="1"/>
        <v/>
      </c>
      <c r="D26" s="217"/>
      <c r="E26" s="331"/>
      <c r="F26" s="321"/>
      <c r="G26" s="321"/>
      <c r="H26" s="322"/>
      <c r="I26" s="321"/>
      <c r="J26" s="322"/>
      <c r="K26" s="332" t="str">
        <f t="shared" si="0"/>
        <v/>
      </c>
      <c r="L26" s="563"/>
      <c r="M26" s="512"/>
    </row>
    <row r="27" spans="1:26" ht="23" thickBot="1">
      <c r="A27">
        <v>15</v>
      </c>
      <c r="B27" s="293"/>
      <c r="C27" s="294" t="str">
        <f t="shared" si="1"/>
        <v/>
      </c>
      <c r="D27" s="217"/>
      <c r="E27" s="331"/>
      <c r="F27" s="321"/>
      <c r="G27" s="321"/>
      <c r="H27" s="322"/>
      <c r="I27" s="321"/>
      <c r="J27" s="322"/>
      <c r="K27" s="332" t="str">
        <f t="shared" si="0"/>
        <v/>
      </c>
      <c r="L27" s="563"/>
      <c r="M27" s="512"/>
    </row>
    <row r="28" spans="1:26" ht="23" thickBot="1">
      <c r="A28" s="219"/>
      <c r="B28" s="296"/>
      <c r="C28" s="297" t="s">
        <v>198</v>
      </c>
      <c r="D28" s="298" t="s">
        <v>199</v>
      </c>
      <c r="E28" s="277" t="s">
        <v>193</v>
      </c>
      <c r="F28" s="282" t="s">
        <v>194</v>
      </c>
      <c r="G28" s="281" t="s">
        <v>210</v>
      </c>
      <c r="H28" s="280" t="s">
        <v>195</v>
      </c>
      <c r="I28" s="281" t="s">
        <v>211</v>
      </c>
      <c r="J28" s="280" t="s">
        <v>196</v>
      </c>
      <c r="K28" s="282" t="s">
        <v>197</v>
      </c>
      <c r="L28" s="283" t="s">
        <v>331</v>
      </c>
      <c r="M28" s="510"/>
    </row>
    <row r="29" spans="1:26" s="292" customFormat="1" ht="26.5">
      <c r="A29"/>
      <c r="B29" s="284" t="str">
        <f>IF($E$7=C29,$D$7,IF($E$8=C29,$D$8,IF($E$9=C29,$D$9,"")))</f>
        <v/>
      </c>
      <c r="C29" s="299" t="s">
        <v>13</v>
      </c>
      <c r="D29" s="323"/>
      <c r="E29" s="333"/>
      <c r="F29" s="324"/>
      <c r="G29" s="324"/>
      <c r="H29" s="325"/>
      <c r="I29" s="324"/>
      <c r="J29" s="325"/>
      <c r="K29" s="334"/>
      <c r="L29" s="562">
        <f>SUM(K30:K44)</f>
        <v>0</v>
      </c>
      <c r="M29" s="511"/>
      <c r="N29"/>
      <c r="O29"/>
      <c r="P29"/>
      <c r="Q29"/>
      <c r="R29"/>
      <c r="S29"/>
      <c r="T29"/>
      <c r="U29"/>
      <c r="V29"/>
      <c r="W29"/>
      <c r="X29"/>
      <c r="Y29"/>
      <c r="Z29"/>
    </row>
    <row r="30" spans="1:26" ht="22.5">
      <c r="A30">
        <v>1</v>
      </c>
      <c r="B30" s="293"/>
      <c r="C30" s="294" t="str">
        <f>IF(D30="","",".")</f>
        <v/>
      </c>
      <c r="D30" s="216"/>
      <c r="E30" s="329"/>
      <c r="F30" s="319"/>
      <c r="G30" s="319"/>
      <c r="H30" s="320"/>
      <c r="I30" s="319"/>
      <c r="J30" s="320"/>
      <c r="K30" s="330" t="str">
        <f t="shared" ref="K30:K61" si="2">IF(ISNUMBER(F30),(PRODUCT(F30,G30,I30)),"")</f>
        <v/>
      </c>
      <c r="L30" s="563"/>
      <c r="M30" s="512"/>
    </row>
    <row r="31" spans="1:26" ht="22.5">
      <c r="A31">
        <v>2</v>
      </c>
      <c r="B31" s="293"/>
      <c r="C31" s="294" t="str">
        <f t="shared" ref="C31:C44" si="3">IF(D31="","",".")</f>
        <v/>
      </c>
      <c r="D31" s="217"/>
      <c r="E31" s="331"/>
      <c r="F31" s="321"/>
      <c r="G31" s="321"/>
      <c r="H31" s="322"/>
      <c r="I31" s="321"/>
      <c r="J31" s="322"/>
      <c r="K31" s="332" t="str">
        <f t="shared" si="2"/>
        <v/>
      </c>
      <c r="L31" s="563"/>
      <c r="M31" s="512"/>
    </row>
    <row r="32" spans="1:26" ht="22.5">
      <c r="A32">
        <v>3</v>
      </c>
      <c r="B32" s="293"/>
      <c r="C32" s="294" t="str">
        <f t="shared" si="3"/>
        <v/>
      </c>
      <c r="D32" s="217"/>
      <c r="E32" s="331"/>
      <c r="F32" s="321"/>
      <c r="G32" s="321"/>
      <c r="H32" s="322"/>
      <c r="I32" s="321"/>
      <c r="J32" s="322"/>
      <c r="K32" s="332" t="str">
        <f t="shared" si="2"/>
        <v/>
      </c>
      <c r="L32" s="563"/>
      <c r="M32" s="512"/>
    </row>
    <row r="33" spans="1:26" ht="22.5">
      <c r="A33">
        <v>4</v>
      </c>
      <c r="B33" s="293"/>
      <c r="C33" s="294" t="str">
        <f t="shared" si="3"/>
        <v/>
      </c>
      <c r="D33" s="217"/>
      <c r="E33" s="331"/>
      <c r="F33" s="321"/>
      <c r="G33" s="321"/>
      <c r="H33" s="322"/>
      <c r="I33" s="321"/>
      <c r="J33" s="322"/>
      <c r="K33" s="332" t="str">
        <f t="shared" si="2"/>
        <v/>
      </c>
      <c r="L33" s="563"/>
      <c r="M33" s="512"/>
    </row>
    <row r="34" spans="1:26" ht="22.5">
      <c r="A34">
        <v>5</v>
      </c>
      <c r="B34" s="293"/>
      <c r="C34" s="294" t="str">
        <f t="shared" si="3"/>
        <v/>
      </c>
      <c r="D34" s="217"/>
      <c r="E34" s="331"/>
      <c r="F34" s="321"/>
      <c r="G34" s="321"/>
      <c r="H34" s="322"/>
      <c r="I34" s="321"/>
      <c r="J34" s="322"/>
      <c r="K34" s="332" t="str">
        <f t="shared" si="2"/>
        <v/>
      </c>
      <c r="L34" s="563"/>
      <c r="M34" s="512"/>
    </row>
    <row r="35" spans="1:26" ht="22.5">
      <c r="A35">
        <v>6</v>
      </c>
      <c r="B35" s="293"/>
      <c r="C35" s="294" t="str">
        <f t="shared" si="3"/>
        <v/>
      </c>
      <c r="D35" s="217"/>
      <c r="E35" s="331"/>
      <c r="F35" s="321"/>
      <c r="G35" s="321"/>
      <c r="H35" s="322"/>
      <c r="I35" s="321"/>
      <c r="J35" s="322"/>
      <c r="K35" s="332" t="str">
        <f t="shared" si="2"/>
        <v/>
      </c>
      <c r="L35" s="563"/>
      <c r="M35" s="512"/>
      <c r="N35" s="292"/>
      <c r="O35" s="292"/>
      <c r="P35" s="292"/>
      <c r="Q35" s="292"/>
      <c r="R35" s="292"/>
      <c r="S35" s="292"/>
      <c r="T35" s="292"/>
      <c r="U35" s="292"/>
      <c r="V35" s="292"/>
      <c r="W35" s="292"/>
      <c r="X35" s="292"/>
      <c r="Y35" s="292"/>
      <c r="Z35" s="292"/>
    </row>
    <row r="36" spans="1:26" ht="22.5">
      <c r="A36">
        <v>7</v>
      </c>
      <c r="B36" s="293"/>
      <c r="C36" s="294" t="str">
        <f t="shared" si="3"/>
        <v/>
      </c>
      <c r="D36" s="217"/>
      <c r="E36" s="331"/>
      <c r="F36" s="321"/>
      <c r="G36" s="321"/>
      <c r="H36" s="322"/>
      <c r="I36" s="321"/>
      <c r="J36" s="322"/>
      <c r="K36" s="332" t="str">
        <f t="shared" si="2"/>
        <v/>
      </c>
      <c r="L36" s="563"/>
      <c r="M36" s="512"/>
    </row>
    <row r="37" spans="1:26" ht="22.5">
      <c r="A37">
        <v>8</v>
      </c>
      <c r="B37" s="293"/>
      <c r="C37" s="294" t="str">
        <f t="shared" si="3"/>
        <v/>
      </c>
      <c r="D37" s="217"/>
      <c r="E37" s="331"/>
      <c r="F37" s="321"/>
      <c r="G37" s="321"/>
      <c r="H37" s="322"/>
      <c r="I37" s="321"/>
      <c r="J37" s="322"/>
      <c r="K37" s="332" t="str">
        <f t="shared" si="2"/>
        <v/>
      </c>
      <c r="L37" s="563"/>
      <c r="M37" s="512"/>
    </row>
    <row r="38" spans="1:26" ht="22.5">
      <c r="A38">
        <v>9</v>
      </c>
      <c r="B38" s="293"/>
      <c r="C38" s="294" t="str">
        <f t="shared" si="3"/>
        <v/>
      </c>
      <c r="D38" s="217"/>
      <c r="E38" s="331"/>
      <c r="F38" s="321"/>
      <c r="G38" s="321"/>
      <c r="H38" s="322"/>
      <c r="I38" s="321"/>
      <c r="J38" s="322"/>
      <c r="K38" s="332" t="str">
        <f t="shared" si="2"/>
        <v/>
      </c>
      <c r="L38" s="563"/>
      <c r="M38" s="512"/>
    </row>
    <row r="39" spans="1:26" ht="22.5">
      <c r="A39">
        <v>10</v>
      </c>
      <c r="B39" s="293"/>
      <c r="C39" s="294" t="str">
        <f t="shared" si="3"/>
        <v/>
      </c>
      <c r="D39" s="217"/>
      <c r="E39" s="331"/>
      <c r="F39" s="321"/>
      <c r="G39" s="321"/>
      <c r="H39" s="322"/>
      <c r="I39" s="321"/>
      <c r="J39" s="322"/>
      <c r="K39" s="332" t="str">
        <f t="shared" si="2"/>
        <v/>
      </c>
      <c r="L39" s="563"/>
      <c r="M39" s="512"/>
    </row>
    <row r="40" spans="1:26" ht="22.5">
      <c r="A40">
        <v>11</v>
      </c>
      <c r="B40" s="293"/>
      <c r="C40" s="294" t="str">
        <f t="shared" si="3"/>
        <v/>
      </c>
      <c r="D40" s="217"/>
      <c r="E40" s="331"/>
      <c r="F40" s="321"/>
      <c r="G40" s="321"/>
      <c r="H40" s="322"/>
      <c r="I40" s="321"/>
      <c r="J40" s="322"/>
      <c r="K40" s="332" t="str">
        <f t="shared" si="2"/>
        <v/>
      </c>
      <c r="L40" s="563"/>
      <c r="M40" s="512"/>
    </row>
    <row r="41" spans="1:26" ht="22.5">
      <c r="A41">
        <v>12</v>
      </c>
      <c r="B41" s="293"/>
      <c r="C41" s="294" t="str">
        <f t="shared" si="3"/>
        <v/>
      </c>
      <c r="D41" s="217"/>
      <c r="E41" s="331"/>
      <c r="F41" s="321"/>
      <c r="G41" s="321"/>
      <c r="H41" s="322"/>
      <c r="I41" s="321"/>
      <c r="J41" s="322"/>
      <c r="K41" s="332" t="str">
        <f t="shared" si="2"/>
        <v/>
      </c>
      <c r="L41" s="563"/>
      <c r="M41" s="512"/>
    </row>
    <row r="42" spans="1:26" ht="22.5">
      <c r="A42">
        <v>13</v>
      </c>
      <c r="B42" s="293"/>
      <c r="C42" s="294" t="str">
        <f t="shared" si="3"/>
        <v/>
      </c>
      <c r="D42" s="217"/>
      <c r="E42" s="331"/>
      <c r="F42" s="321"/>
      <c r="G42" s="321"/>
      <c r="H42" s="322"/>
      <c r="I42" s="321"/>
      <c r="J42" s="322"/>
      <c r="K42" s="332" t="str">
        <f t="shared" si="2"/>
        <v/>
      </c>
      <c r="L42" s="563"/>
      <c r="M42" s="512"/>
    </row>
    <row r="43" spans="1:26" ht="22.5">
      <c r="A43">
        <v>14</v>
      </c>
      <c r="B43" s="293"/>
      <c r="C43" s="294" t="str">
        <f t="shared" si="3"/>
        <v/>
      </c>
      <c r="D43" s="217"/>
      <c r="E43" s="331"/>
      <c r="F43" s="321"/>
      <c r="G43" s="321"/>
      <c r="H43" s="322"/>
      <c r="I43" s="321"/>
      <c r="J43" s="322"/>
      <c r="K43" s="332" t="str">
        <f t="shared" si="2"/>
        <v/>
      </c>
      <c r="L43" s="563"/>
      <c r="M43" s="512"/>
    </row>
    <row r="44" spans="1:26" ht="23" thickBot="1">
      <c r="A44">
        <v>15</v>
      </c>
      <c r="B44" s="293"/>
      <c r="C44" s="294" t="str">
        <f t="shared" si="3"/>
        <v/>
      </c>
      <c r="D44" s="217"/>
      <c r="E44" s="331"/>
      <c r="F44" s="321"/>
      <c r="G44" s="321"/>
      <c r="H44" s="322"/>
      <c r="I44" s="321"/>
      <c r="J44" s="322"/>
      <c r="K44" s="332" t="str">
        <f t="shared" si="2"/>
        <v/>
      </c>
      <c r="L44" s="563"/>
      <c r="M44" s="512"/>
    </row>
    <row r="45" spans="1:26" ht="23" thickBot="1">
      <c r="A45" s="219"/>
      <c r="B45" s="296"/>
      <c r="C45" s="297" t="s">
        <v>198</v>
      </c>
      <c r="D45" s="298" t="s">
        <v>199</v>
      </c>
      <c r="E45" s="277" t="s">
        <v>193</v>
      </c>
      <c r="F45" s="282" t="s">
        <v>194</v>
      </c>
      <c r="G45" s="281" t="s">
        <v>210</v>
      </c>
      <c r="H45" s="280" t="s">
        <v>195</v>
      </c>
      <c r="I45" s="281" t="s">
        <v>211</v>
      </c>
      <c r="J45" s="280" t="s">
        <v>196</v>
      </c>
      <c r="K45" s="282" t="s">
        <v>197</v>
      </c>
      <c r="L45" s="283" t="s">
        <v>331</v>
      </c>
      <c r="M45" s="510"/>
    </row>
    <row r="46" spans="1:26" s="292" customFormat="1" ht="26.5">
      <c r="A46"/>
      <c r="B46" s="284" t="str">
        <f t="shared" ref="B46" si="4">IF($E$7=C46,$D$7,IF($E$8=C46,$D$8,IF($E$9=C46,$D$9,"")))</f>
        <v/>
      </c>
      <c r="C46" s="300" t="s">
        <v>200</v>
      </c>
      <c r="D46" s="326"/>
      <c r="E46" s="333"/>
      <c r="F46" s="324"/>
      <c r="G46" s="324"/>
      <c r="H46" s="325"/>
      <c r="I46" s="324"/>
      <c r="J46" s="325"/>
      <c r="K46" s="334"/>
      <c r="L46" s="562">
        <f>SUM(K47:K61)</f>
        <v>0</v>
      </c>
      <c r="M46" s="511"/>
      <c r="N46"/>
      <c r="O46"/>
      <c r="P46"/>
      <c r="Q46"/>
      <c r="R46"/>
      <c r="S46"/>
      <c r="T46"/>
      <c r="U46"/>
      <c r="V46"/>
      <c r="W46"/>
      <c r="X46"/>
      <c r="Y46"/>
      <c r="Z46"/>
    </row>
    <row r="47" spans="1:26" ht="22.5">
      <c r="A47">
        <v>1</v>
      </c>
      <c r="B47" s="293"/>
      <c r="C47" s="294" t="str">
        <f>IF(D47="","",".")</f>
        <v/>
      </c>
      <c r="D47" s="216"/>
      <c r="E47" s="329"/>
      <c r="F47" s="319"/>
      <c r="G47" s="319"/>
      <c r="H47" s="320"/>
      <c r="I47" s="319"/>
      <c r="J47" s="320"/>
      <c r="K47" s="330" t="str">
        <f t="shared" si="2"/>
        <v/>
      </c>
      <c r="L47" s="563"/>
      <c r="M47" s="512"/>
    </row>
    <row r="48" spans="1:26" ht="22.5">
      <c r="A48">
        <v>2</v>
      </c>
      <c r="B48" s="293"/>
      <c r="C48" s="294" t="str">
        <f t="shared" ref="C48:C61" si="5">IF(D48="","",".")</f>
        <v/>
      </c>
      <c r="D48" s="217"/>
      <c r="E48" s="331"/>
      <c r="F48" s="321"/>
      <c r="G48" s="321"/>
      <c r="H48" s="322"/>
      <c r="I48" s="321"/>
      <c r="J48" s="322"/>
      <c r="K48" s="332" t="str">
        <f t="shared" si="2"/>
        <v/>
      </c>
      <c r="L48" s="563"/>
      <c r="M48" s="512"/>
    </row>
    <row r="49" spans="1:26" ht="22.5">
      <c r="A49">
        <v>3</v>
      </c>
      <c r="B49" s="293"/>
      <c r="C49" s="294" t="str">
        <f t="shared" si="5"/>
        <v/>
      </c>
      <c r="D49" s="217"/>
      <c r="E49" s="331"/>
      <c r="F49" s="321"/>
      <c r="G49" s="321"/>
      <c r="H49" s="322"/>
      <c r="I49" s="321"/>
      <c r="J49" s="322"/>
      <c r="K49" s="332" t="str">
        <f t="shared" si="2"/>
        <v/>
      </c>
      <c r="L49" s="563"/>
      <c r="M49" s="512"/>
    </row>
    <row r="50" spans="1:26" ht="22.5">
      <c r="A50">
        <v>4</v>
      </c>
      <c r="B50" s="293"/>
      <c r="C50" s="294" t="str">
        <f t="shared" si="5"/>
        <v/>
      </c>
      <c r="D50" s="217"/>
      <c r="E50" s="331"/>
      <c r="F50" s="321"/>
      <c r="G50" s="321"/>
      <c r="H50" s="322"/>
      <c r="I50" s="321"/>
      <c r="J50" s="322"/>
      <c r="K50" s="332" t="str">
        <f t="shared" si="2"/>
        <v/>
      </c>
      <c r="L50" s="563"/>
      <c r="M50" s="512"/>
    </row>
    <row r="51" spans="1:26" ht="22.5">
      <c r="A51">
        <v>5</v>
      </c>
      <c r="B51" s="293"/>
      <c r="C51" s="294" t="str">
        <f t="shared" si="5"/>
        <v/>
      </c>
      <c r="D51" s="217"/>
      <c r="E51" s="331"/>
      <c r="F51" s="321"/>
      <c r="G51" s="321"/>
      <c r="H51" s="322"/>
      <c r="I51" s="321"/>
      <c r="J51" s="322"/>
      <c r="K51" s="332" t="str">
        <f t="shared" si="2"/>
        <v/>
      </c>
      <c r="L51" s="563"/>
      <c r="M51" s="512"/>
    </row>
    <row r="52" spans="1:26" ht="22.5">
      <c r="A52">
        <v>6</v>
      </c>
      <c r="B52" s="293"/>
      <c r="C52" s="294" t="str">
        <f t="shared" si="5"/>
        <v/>
      </c>
      <c r="D52" s="217"/>
      <c r="E52" s="331"/>
      <c r="F52" s="321"/>
      <c r="G52" s="321"/>
      <c r="H52" s="322"/>
      <c r="I52" s="321"/>
      <c r="J52" s="322"/>
      <c r="K52" s="332" t="str">
        <f t="shared" si="2"/>
        <v/>
      </c>
      <c r="L52" s="563"/>
      <c r="M52" s="512"/>
    </row>
    <row r="53" spans="1:26" ht="22.5">
      <c r="A53">
        <v>7</v>
      </c>
      <c r="B53" s="293"/>
      <c r="C53" s="294" t="str">
        <f t="shared" si="5"/>
        <v/>
      </c>
      <c r="D53" s="217"/>
      <c r="E53" s="331"/>
      <c r="F53" s="321"/>
      <c r="G53" s="321"/>
      <c r="H53" s="322"/>
      <c r="I53" s="321"/>
      <c r="J53" s="322"/>
      <c r="K53" s="332" t="str">
        <f t="shared" si="2"/>
        <v/>
      </c>
      <c r="L53" s="563"/>
      <c r="M53" s="512"/>
    </row>
    <row r="54" spans="1:26" ht="22.5">
      <c r="A54">
        <v>8</v>
      </c>
      <c r="B54" s="293"/>
      <c r="C54" s="294" t="str">
        <f t="shared" si="5"/>
        <v/>
      </c>
      <c r="D54" s="217"/>
      <c r="E54" s="331"/>
      <c r="F54" s="321"/>
      <c r="G54" s="321"/>
      <c r="H54" s="322"/>
      <c r="I54" s="321"/>
      <c r="J54" s="322"/>
      <c r="K54" s="332" t="str">
        <f t="shared" si="2"/>
        <v/>
      </c>
      <c r="L54" s="563"/>
      <c r="M54" s="512"/>
    </row>
    <row r="55" spans="1:26" ht="22.5">
      <c r="A55">
        <v>9</v>
      </c>
      <c r="B55" s="293"/>
      <c r="C55" s="294" t="str">
        <f t="shared" si="5"/>
        <v/>
      </c>
      <c r="D55" s="217"/>
      <c r="E55" s="331"/>
      <c r="F55" s="321"/>
      <c r="G55" s="321"/>
      <c r="H55" s="322"/>
      <c r="I55" s="321"/>
      <c r="J55" s="322"/>
      <c r="K55" s="332" t="str">
        <f t="shared" si="2"/>
        <v/>
      </c>
      <c r="L55" s="563"/>
      <c r="M55" s="512"/>
    </row>
    <row r="56" spans="1:26" ht="22.5">
      <c r="A56">
        <v>10</v>
      </c>
      <c r="B56" s="293"/>
      <c r="C56" s="294" t="str">
        <f t="shared" si="5"/>
        <v/>
      </c>
      <c r="D56" s="217"/>
      <c r="E56" s="331"/>
      <c r="F56" s="321"/>
      <c r="G56" s="321"/>
      <c r="H56" s="322"/>
      <c r="I56" s="321"/>
      <c r="J56" s="322"/>
      <c r="K56" s="332" t="str">
        <f t="shared" si="2"/>
        <v/>
      </c>
      <c r="L56" s="563"/>
      <c r="M56" s="512"/>
    </row>
    <row r="57" spans="1:26" ht="22.5">
      <c r="A57">
        <v>11</v>
      </c>
      <c r="B57" s="293"/>
      <c r="C57" s="294" t="str">
        <f t="shared" si="5"/>
        <v/>
      </c>
      <c r="D57" s="217"/>
      <c r="E57" s="331"/>
      <c r="F57" s="321"/>
      <c r="G57" s="321"/>
      <c r="H57" s="322"/>
      <c r="I57" s="321"/>
      <c r="J57" s="322"/>
      <c r="K57" s="332" t="str">
        <f t="shared" si="2"/>
        <v/>
      </c>
      <c r="L57" s="563"/>
      <c r="M57" s="512"/>
      <c r="N57" s="292"/>
      <c r="O57" s="292"/>
      <c r="P57" s="292"/>
      <c r="Q57" s="292"/>
      <c r="R57" s="292"/>
      <c r="S57" s="292"/>
      <c r="T57" s="292"/>
      <c r="U57" s="292"/>
      <c r="V57" s="292"/>
      <c r="W57" s="292"/>
      <c r="X57" s="292"/>
      <c r="Y57" s="292"/>
      <c r="Z57" s="292"/>
    </row>
    <row r="58" spans="1:26" ht="22.5">
      <c r="A58">
        <v>12</v>
      </c>
      <c r="B58" s="293"/>
      <c r="C58" s="294" t="str">
        <f t="shared" si="5"/>
        <v/>
      </c>
      <c r="D58" s="217"/>
      <c r="E58" s="331"/>
      <c r="F58" s="321"/>
      <c r="G58" s="321"/>
      <c r="H58" s="322"/>
      <c r="I58" s="321"/>
      <c r="J58" s="322"/>
      <c r="K58" s="332" t="str">
        <f t="shared" si="2"/>
        <v/>
      </c>
      <c r="L58" s="564"/>
      <c r="M58" s="513"/>
    </row>
    <row r="59" spans="1:26" ht="22.5">
      <c r="A59">
        <v>13</v>
      </c>
      <c r="B59" s="293"/>
      <c r="C59" s="294" t="str">
        <f t="shared" si="5"/>
        <v/>
      </c>
      <c r="D59" s="217"/>
      <c r="E59" s="331"/>
      <c r="F59" s="321"/>
      <c r="G59" s="321"/>
      <c r="H59" s="322"/>
      <c r="I59" s="321"/>
      <c r="J59" s="322"/>
      <c r="K59" s="332" t="str">
        <f t="shared" si="2"/>
        <v/>
      </c>
      <c r="L59" s="564"/>
      <c r="M59" s="513"/>
    </row>
    <row r="60" spans="1:26" ht="22.5">
      <c r="A60">
        <v>14</v>
      </c>
      <c r="B60" s="293"/>
      <c r="C60" s="294" t="str">
        <f t="shared" si="5"/>
        <v/>
      </c>
      <c r="D60" s="217"/>
      <c r="E60" s="331"/>
      <c r="F60" s="321"/>
      <c r="G60" s="321"/>
      <c r="H60" s="322"/>
      <c r="I60" s="321"/>
      <c r="J60" s="322"/>
      <c r="K60" s="332" t="str">
        <f t="shared" si="2"/>
        <v/>
      </c>
      <c r="L60" s="563"/>
      <c r="M60" s="512"/>
    </row>
    <row r="61" spans="1:26" ht="23" thickBot="1">
      <c r="A61">
        <v>15</v>
      </c>
      <c r="B61" s="293"/>
      <c r="C61" s="294" t="str">
        <f t="shared" si="5"/>
        <v/>
      </c>
      <c r="D61" s="217"/>
      <c r="E61" s="331"/>
      <c r="F61" s="321"/>
      <c r="G61" s="321"/>
      <c r="H61" s="322"/>
      <c r="I61" s="321"/>
      <c r="J61" s="322"/>
      <c r="K61" s="332" t="str">
        <f t="shared" si="2"/>
        <v/>
      </c>
      <c r="L61" s="563"/>
      <c r="M61" s="512"/>
    </row>
    <row r="62" spans="1:26" ht="23" thickBot="1">
      <c r="A62" s="219"/>
      <c r="B62" s="296"/>
      <c r="C62" s="297" t="s">
        <v>198</v>
      </c>
      <c r="D62" s="298" t="s">
        <v>199</v>
      </c>
      <c r="E62" s="277" t="s">
        <v>193</v>
      </c>
      <c r="F62" s="282" t="s">
        <v>194</v>
      </c>
      <c r="G62" s="281" t="s">
        <v>210</v>
      </c>
      <c r="H62" s="280" t="s">
        <v>195</v>
      </c>
      <c r="I62" s="281" t="s">
        <v>211</v>
      </c>
      <c r="J62" s="280" t="s">
        <v>196</v>
      </c>
      <c r="K62" s="282" t="s">
        <v>197</v>
      </c>
      <c r="L62" s="283" t="s">
        <v>331</v>
      </c>
      <c r="M62" s="510"/>
    </row>
    <row r="63" spans="1:26" s="292" customFormat="1" ht="26.5">
      <c r="A63"/>
      <c r="B63" s="284" t="str">
        <f t="shared" ref="B63" si="6">IF($E$7=C63,$D$7,IF($E$8=C63,$D$8,IF($E$9=C63,$D$9,"")))</f>
        <v/>
      </c>
      <c r="C63" s="299" t="s">
        <v>209</v>
      </c>
      <c r="D63" s="323"/>
      <c r="E63" s="333"/>
      <c r="F63" s="324"/>
      <c r="G63" s="324"/>
      <c r="H63" s="325"/>
      <c r="I63" s="324"/>
      <c r="J63" s="325"/>
      <c r="K63" s="334"/>
      <c r="L63" s="562">
        <f>SUM(K64:K78)</f>
        <v>0</v>
      </c>
      <c r="M63" s="511"/>
      <c r="N63"/>
      <c r="O63"/>
      <c r="P63"/>
      <c r="Q63"/>
      <c r="R63"/>
      <c r="S63"/>
      <c r="T63"/>
      <c r="U63"/>
      <c r="V63"/>
      <c r="W63"/>
      <c r="X63"/>
      <c r="Y63"/>
      <c r="Z63"/>
    </row>
    <row r="64" spans="1:26" ht="22.5">
      <c r="A64">
        <v>1</v>
      </c>
      <c r="B64" s="293"/>
      <c r="C64" s="294" t="str">
        <f>IF(D64="","",".")</f>
        <v/>
      </c>
      <c r="D64" s="216"/>
      <c r="E64" s="329"/>
      <c r="F64" s="319"/>
      <c r="G64" s="319"/>
      <c r="H64" s="320"/>
      <c r="I64" s="319"/>
      <c r="J64" s="320"/>
      <c r="K64" s="330" t="str">
        <f t="shared" ref="K64:K78" si="7">IF(ISNUMBER(F64),(PRODUCT(F64,G64,I64)),"")</f>
        <v/>
      </c>
      <c r="L64" s="563"/>
      <c r="M64" s="512"/>
    </row>
    <row r="65" spans="1:26" ht="22.5">
      <c r="A65">
        <v>2</v>
      </c>
      <c r="B65" s="293"/>
      <c r="C65" s="294" t="str">
        <f t="shared" ref="C65:C78" si="8">IF(D65="","",".")</f>
        <v/>
      </c>
      <c r="D65" s="217"/>
      <c r="E65" s="331"/>
      <c r="F65" s="321"/>
      <c r="G65" s="321"/>
      <c r="H65" s="322"/>
      <c r="I65" s="321"/>
      <c r="J65" s="322"/>
      <c r="K65" s="332" t="str">
        <f t="shared" si="7"/>
        <v/>
      </c>
      <c r="L65" s="563"/>
      <c r="M65" s="512"/>
    </row>
    <row r="66" spans="1:26" ht="22.5">
      <c r="A66">
        <v>3</v>
      </c>
      <c r="B66" s="293"/>
      <c r="C66" s="294" t="str">
        <f t="shared" si="8"/>
        <v/>
      </c>
      <c r="D66" s="217"/>
      <c r="E66" s="331"/>
      <c r="F66" s="321"/>
      <c r="G66" s="321"/>
      <c r="H66" s="322"/>
      <c r="I66" s="321"/>
      <c r="J66" s="322"/>
      <c r="K66" s="332" t="str">
        <f t="shared" si="7"/>
        <v/>
      </c>
      <c r="L66" s="563"/>
      <c r="M66" s="512"/>
    </row>
    <row r="67" spans="1:26" ht="22.5">
      <c r="A67">
        <v>4</v>
      </c>
      <c r="B67" s="293"/>
      <c r="C67" s="294" t="str">
        <f t="shared" si="8"/>
        <v/>
      </c>
      <c r="D67" s="217"/>
      <c r="E67" s="331"/>
      <c r="F67" s="321"/>
      <c r="G67" s="321"/>
      <c r="H67" s="322"/>
      <c r="I67" s="321"/>
      <c r="J67" s="322"/>
      <c r="K67" s="332" t="str">
        <f t="shared" si="7"/>
        <v/>
      </c>
      <c r="L67" s="563"/>
      <c r="M67" s="512"/>
    </row>
    <row r="68" spans="1:26" ht="22.5">
      <c r="A68">
        <v>5</v>
      </c>
      <c r="B68" s="293"/>
      <c r="C68" s="294" t="str">
        <f t="shared" si="8"/>
        <v/>
      </c>
      <c r="D68" s="217"/>
      <c r="E68" s="331"/>
      <c r="F68" s="321"/>
      <c r="G68" s="321"/>
      <c r="H68" s="322"/>
      <c r="I68" s="321"/>
      <c r="J68" s="322"/>
      <c r="K68" s="332" t="str">
        <f t="shared" si="7"/>
        <v/>
      </c>
      <c r="L68" s="563"/>
      <c r="M68" s="512"/>
    </row>
    <row r="69" spans="1:26" ht="22.5">
      <c r="A69">
        <v>6</v>
      </c>
      <c r="B69" s="293"/>
      <c r="C69" s="294" t="str">
        <f t="shared" ref="C69:C73" si="9">IF(D69="","",".")</f>
        <v/>
      </c>
      <c r="D69" s="217"/>
      <c r="E69" s="331"/>
      <c r="F69" s="321"/>
      <c r="G69" s="321"/>
      <c r="H69" s="322"/>
      <c r="I69" s="321"/>
      <c r="J69" s="322"/>
      <c r="K69" s="332" t="str">
        <f t="shared" ref="K69:K73" si="10">IF(ISNUMBER(F69),(PRODUCT(F69,G69,I69)),"")</f>
        <v/>
      </c>
      <c r="L69" s="563"/>
      <c r="M69" s="512"/>
    </row>
    <row r="70" spans="1:26" ht="22.5">
      <c r="A70">
        <v>7</v>
      </c>
      <c r="B70" s="293"/>
      <c r="C70" s="294" t="str">
        <f t="shared" si="9"/>
        <v/>
      </c>
      <c r="D70" s="217"/>
      <c r="E70" s="331"/>
      <c r="F70" s="321"/>
      <c r="G70" s="321"/>
      <c r="H70" s="322"/>
      <c r="I70" s="321"/>
      <c r="J70" s="322"/>
      <c r="K70" s="332" t="str">
        <f t="shared" si="10"/>
        <v/>
      </c>
      <c r="L70" s="563"/>
      <c r="M70" s="512"/>
    </row>
    <row r="71" spans="1:26" ht="22.5">
      <c r="A71">
        <v>8</v>
      </c>
      <c r="B71" s="293"/>
      <c r="C71" s="294" t="str">
        <f t="shared" si="9"/>
        <v/>
      </c>
      <c r="D71" s="217"/>
      <c r="E71" s="331"/>
      <c r="F71" s="321"/>
      <c r="G71" s="321"/>
      <c r="H71" s="322"/>
      <c r="I71" s="321"/>
      <c r="J71" s="322"/>
      <c r="K71" s="332" t="str">
        <f t="shared" si="10"/>
        <v/>
      </c>
      <c r="L71" s="563"/>
      <c r="M71" s="512"/>
    </row>
    <row r="72" spans="1:26" ht="22.5">
      <c r="A72">
        <v>9</v>
      </c>
      <c r="B72" s="293"/>
      <c r="C72" s="294" t="str">
        <f t="shared" si="9"/>
        <v/>
      </c>
      <c r="D72" s="217"/>
      <c r="E72" s="331"/>
      <c r="F72" s="321"/>
      <c r="G72" s="321"/>
      <c r="H72" s="322"/>
      <c r="I72" s="321"/>
      <c r="J72" s="322"/>
      <c r="K72" s="332" t="str">
        <f t="shared" si="10"/>
        <v/>
      </c>
      <c r="L72" s="563"/>
      <c r="M72" s="512"/>
    </row>
    <row r="73" spans="1:26" ht="22.5">
      <c r="A73">
        <v>10</v>
      </c>
      <c r="B73" s="293"/>
      <c r="C73" s="294" t="str">
        <f t="shared" si="9"/>
        <v/>
      </c>
      <c r="D73" s="217"/>
      <c r="E73" s="331"/>
      <c r="F73" s="321"/>
      <c r="G73" s="321"/>
      <c r="H73" s="322"/>
      <c r="I73" s="321"/>
      <c r="J73" s="322"/>
      <c r="K73" s="332" t="str">
        <f t="shared" si="10"/>
        <v/>
      </c>
      <c r="L73" s="563"/>
      <c r="M73" s="512"/>
    </row>
    <row r="74" spans="1:26" ht="22.5">
      <c r="A74">
        <v>11</v>
      </c>
      <c r="B74" s="293"/>
      <c r="C74" s="294" t="str">
        <f t="shared" si="8"/>
        <v/>
      </c>
      <c r="D74" s="217"/>
      <c r="E74" s="331"/>
      <c r="F74" s="321"/>
      <c r="G74" s="321"/>
      <c r="H74" s="322"/>
      <c r="I74" s="321"/>
      <c r="J74" s="322"/>
      <c r="K74" s="332" t="str">
        <f t="shared" si="7"/>
        <v/>
      </c>
      <c r="L74" s="563"/>
      <c r="M74" s="512"/>
    </row>
    <row r="75" spans="1:26" ht="22.5">
      <c r="A75">
        <v>12</v>
      </c>
      <c r="B75" s="293"/>
      <c r="C75" s="294" t="str">
        <f t="shared" si="8"/>
        <v/>
      </c>
      <c r="D75" s="217"/>
      <c r="E75" s="331"/>
      <c r="F75" s="321"/>
      <c r="G75" s="321"/>
      <c r="H75" s="322"/>
      <c r="I75" s="321"/>
      <c r="J75" s="322"/>
      <c r="K75" s="332" t="str">
        <f t="shared" si="7"/>
        <v/>
      </c>
      <c r="L75" s="563"/>
      <c r="M75" s="512"/>
    </row>
    <row r="76" spans="1:26" ht="22.5">
      <c r="A76">
        <v>13</v>
      </c>
      <c r="B76" s="293"/>
      <c r="C76" s="294" t="str">
        <f t="shared" si="8"/>
        <v/>
      </c>
      <c r="D76" s="217"/>
      <c r="E76" s="331"/>
      <c r="F76" s="321"/>
      <c r="G76" s="321"/>
      <c r="H76" s="322"/>
      <c r="I76" s="321"/>
      <c r="J76" s="322"/>
      <c r="K76" s="332" t="str">
        <f t="shared" si="7"/>
        <v/>
      </c>
      <c r="L76" s="563"/>
      <c r="M76" s="512"/>
    </row>
    <row r="77" spans="1:26" ht="22.5">
      <c r="A77">
        <v>14</v>
      </c>
      <c r="B77" s="293"/>
      <c r="C77" s="294" t="str">
        <f t="shared" si="8"/>
        <v/>
      </c>
      <c r="D77" s="217"/>
      <c r="E77" s="331"/>
      <c r="F77" s="321"/>
      <c r="G77" s="321"/>
      <c r="H77" s="322"/>
      <c r="I77" s="321"/>
      <c r="J77" s="322"/>
      <c r="K77" s="332" t="str">
        <f t="shared" si="7"/>
        <v/>
      </c>
      <c r="L77" s="563"/>
      <c r="M77" s="512"/>
    </row>
    <row r="78" spans="1:26" ht="23" thickBot="1">
      <c r="A78">
        <v>15</v>
      </c>
      <c r="B78" s="293"/>
      <c r="C78" s="294" t="str">
        <f t="shared" si="8"/>
        <v/>
      </c>
      <c r="D78" s="217"/>
      <c r="E78" s="331"/>
      <c r="F78" s="321"/>
      <c r="G78" s="321"/>
      <c r="H78" s="322"/>
      <c r="I78" s="321"/>
      <c r="J78" s="322"/>
      <c r="K78" s="332" t="str">
        <f t="shared" si="7"/>
        <v/>
      </c>
      <c r="L78" s="563"/>
      <c r="M78" s="512"/>
    </row>
    <row r="79" spans="1:26" ht="23" thickBot="1">
      <c r="A79" s="219"/>
      <c r="B79" s="296"/>
      <c r="C79" s="297" t="s">
        <v>198</v>
      </c>
      <c r="D79" s="298" t="s">
        <v>199</v>
      </c>
      <c r="E79" s="277" t="s">
        <v>193</v>
      </c>
      <c r="F79" s="282" t="s">
        <v>194</v>
      </c>
      <c r="G79" s="281" t="s">
        <v>210</v>
      </c>
      <c r="H79" s="280" t="s">
        <v>195</v>
      </c>
      <c r="I79" s="281" t="s">
        <v>211</v>
      </c>
      <c r="J79" s="280" t="s">
        <v>196</v>
      </c>
      <c r="K79" s="282" t="s">
        <v>197</v>
      </c>
      <c r="L79" s="283" t="s">
        <v>331</v>
      </c>
      <c r="M79" s="510"/>
      <c r="N79" s="292"/>
      <c r="O79" s="292"/>
      <c r="P79" s="292"/>
      <c r="Q79" s="292"/>
      <c r="R79" s="292"/>
      <c r="S79" s="292"/>
      <c r="T79" s="292"/>
      <c r="U79" s="292"/>
      <c r="V79" s="292"/>
      <c r="W79" s="292"/>
      <c r="X79" s="292"/>
      <c r="Y79" s="292"/>
      <c r="Z79" s="292"/>
    </row>
    <row r="80" spans="1:26" s="292" customFormat="1" ht="26.5">
      <c r="A80"/>
      <c r="B80" s="284" t="str">
        <f t="shared" ref="B80" si="11">IF($E$7=C80,$D$7,IF($E$8=C80,$D$8,IF($E$9=C80,$D$9,"")))</f>
        <v/>
      </c>
      <c r="C80" s="300" t="s">
        <v>212</v>
      </c>
      <c r="D80" s="326"/>
      <c r="E80" s="333"/>
      <c r="F80" s="324"/>
      <c r="G80" s="324"/>
      <c r="H80" s="325"/>
      <c r="I80" s="324"/>
      <c r="J80" s="325"/>
      <c r="K80" s="334"/>
      <c r="L80" s="562">
        <f>SUM(K81:K95)</f>
        <v>0</v>
      </c>
      <c r="M80" s="511"/>
      <c r="N80"/>
      <c r="O80"/>
      <c r="P80"/>
      <c r="Q80"/>
      <c r="R80"/>
      <c r="S80"/>
      <c r="T80"/>
      <c r="U80"/>
      <c r="V80"/>
      <c r="W80"/>
      <c r="X80"/>
      <c r="Y80"/>
      <c r="Z80"/>
    </row>
    <row r="81" spans="1:13" ht="22.5">
      <c r="A81">
        <v>1</v>
      </c>
      <c r="B81" s="293"/>
      <c r="C81" s="294" t="str">
        <f>IF(D81="","",".")</f>
        <v/>
      </c>
      <c r="D81" s="216"/>
      <c r="E81" s="329"/>
      <c r="F81" s="319"/>
      <c r="G81" s="319"/>
      <c r="H81" s="320"/>
      <c r="I81" s="319"/>
      <c r="J81" s="320"/>
      <c r="K81" s="330" t="str">
        <f t="shared" ref="K81:K95" si="12">IF(ISNUMBER(F81),(PRODUCT(F81,G81,I81)),"")</f>
        <v/>
      </c>
      <c r="L81" s="563"/>
      <c r="M81" s="512"/>
    </row>
    <row r="82" spans="1:13" ht="22.5">
      <c r="A82">
        <v>2</v>
      </c>
      <c r="B82" s="293"/>
      <c r="C82" s="294" t="str">
        <f t="shared" ref="C82:C95" si="13">IF(D82="","",".")</f>
        <v/>
      </c>
      <c r="D82" s="217"/>
      <c r="E82" s="331"/>
      <c r="F82" s="321"/>
      <c r="G82" s="321"/>
      <c r="H82" s="322"/>
      <c r="I82" s="321"/>
      <c r="J82" s="322"/>
      <c r="K82" s="332" t="str">
        <f t="shared" si="12"/>
        <v/>
      </c>
      <c r="L82" s="563"/>
      <c r="M82" s="512"/>
    </row>
    <row r="83" spans="1:13" ht="22.5">
      <c r="A83">
        <v>3</v>
      </c>
      <c r="B83" s="293"/>
      <c r="C83" s="294" t="str">
        <f t="shared" si="13"/>
        <v/>
      </c>
      <c r="D83" s="217"/>
      <c r="E83" s="331"/>
      <c r="F83" s="321"/>
      <c r="G83" s="321"/>
      <c r="H83" s="322"/>
      <c r="I83" s="321"/>
      <c r="J83" s="322"/>
      <c r="K83" s="332" t="str">
        <f t="shared" si="12"/>
        <v/>
      </c>
      <c r="L83" s="563"/>
      <c r="M83" s="512"/>
    </row>
    <row r="84" spans="1:13" ht="22.5">
      <c r="A84">
        <v>4</v>
      </c>
      <c r="B84" s="293"/>
      <c r="C84" s="294" t="str">
        <f t="shared" si="13"/>
        <v/>
      </c>
      <c r="D84" s="217"/>
      <c r="E84" s="331"/>
      <c r="F84" s="321"/>
      <c r="G84" s="321"/>
      <c r="H84" s="322"/>
      <c r="I84" s="321"/>
      <c r="J84" s="322"/>
      <c r="K84" s="332" t="str">
        <f t="shared" si="12"/>
        <v/>
      </c>
      <c r="L84" s="563"/>
      <c r="M84" s="512"/>
    </row>
    <row r="85" spans="1:13" ht="22.5">
      <c r="A85">
        <v>5</v>
      </c>
      <c r="B85" s="293"/>
      <c r="C85" s="294" t="str">
        <f t="shared" si="13"/>
        <v/>
      </c>
      <c r="D85" s="217"/>
      <c r="E85" s="331"/>
      <c r="F85" s="321"/>
      <c r="G85" s="321"/>
      <c r="H85" s="322"/>
      <c r="I85" s="321"/>
      <c r="J85" s="322"/>
      <c r="K85" s="332" t="str">
        <f t="shared" si="12"/>
        <v/>
      </c>
      <c r="L85" s="563"/>
      <c r="M85" s="512"/>
    </row>
    <row r="86" spans="1:13" ht="22.5">
      <c r="A86">
        <v>6</v>
      </c>
      <c r="B86" s="293"/>
      <c r="C86" s="294" t="str">
        <f t="shared" si="13"/>
        <v/>
      </c>
      <c r="D86" s="217"/>
      <c r="E86" s="331"/>
      <c r="F86" s="321"/>
      <c r="G86" s="321"/>
      <c r="H86" s="322"/>
      <c r="I86" s="321"/>
      <c r="J86" s="322"/>
      <c r="K86" s="332" t="str">
        <f t="shared" si="12"/>
        <v/>
      </c>
      <c r="L86" s="563"/>
      <c r="M86" s="512"/>
    </row>
    <row r="87" spans="1:13" ht="22.5">
      <c r="A87">
        <v>7</v>
      </c>
      <c r="B87" s="293"/>
      <c r="C87" s="294" t="str">
        <f t="shared" si="13"/>
        <v/>
      </c>
      <c r="D87" s="217"/>
      <c r="E87" s="331"/>
      <c r="F87" s="321"/>
      <c r="G87" s="321"/>
      <c r="H87" s="322"/>
      <c r="I87" s="321"/>
      <c r="J87" s="322"/>
      <c r="K87" s="332" t="str">
        <f t="shared" si="12"/>
        <v/>
      </c>
      <c r="L87" s="563"/>
      <c r="M87" s="512"/>
    </row>
    <row r="88" spans="1:13" ht="22.5">
      <c r="A88">
        <v>8</v>
      </c>
      <c r="B88" s="293"/>
      <c r="C88" s="294" t="str">
        <f t="shared" si="13"/>
        <v/>
      </c>
      <c r="D88" s="217"/>
      <c r="E88" s="331"/>
      <c r="F88" s="321"/>
      <c r="G88" s="321"/>
      <c r="H88" s="322"/>
      <c r="I88" s="321"/>
      <c r="J88" s="322"/>
      <c r="K88" s="332" t="str">
        <f t="shared" si="12"/>
        <v/>
      </c>
      <c r="L88" s="563"/>
      <c r="M88" s="512"/>
    </row>
    <row r="89" spans="1:13" ht="22.5">
      <c r="A89">
        <v>9</v>
      </c>
      <c r="B89" s="293"/>
      <c r="C89" s="294" t="str">
        <f t="shared" si="13"/>
        <v/>
      </c>
      <c r="D89" s="217"/>
      <c r="E89" s="331"/>
      <c r="F89" s="321"/>
      <c r="G89" s="321"/>
      <c r="H89" s="322"/>
      <c r="I89" s="321"/>
      <c r="J89" s="322"/>
      <c r="K89" s="332" t="str">
        <f t="shared" si="12"/>
        <v/>
      </c>
      <c r="L89" s="563"/>
      <c r="M89" s="512"/>
    </row>
    <row r="90" spans="1:13" ht="22.5">
      <c r="A90">
        <v>10</v>
      </c>
      <c r="B90" s="293"/>
      <c r="C90" s="294" t="str">
        <f t="shared" si="13"/>
        <v/>
      </c>
      <c r="D90" s="217"/>
      <c r="E90" s="331"/>
      <c r="F90" s="321"/>
      <c r="G90" s="321"/>
      <c r="H90" s="322"/>
      <c r="I90" s="321"/>
      <c r="J90" s="322"/>
      <c r="K90" s="332" t="str">
        <f t="shared" si="12"/>
        <v/>
      </c>
      <c r="L90" s="563"/>
      <c r="M90" s="512"/>
    </row>
    <row r="91" spans="1:13" ht="22.5">
      <c r="A91">
        <v>11</v>
      </c>
      <c r="B91" s="293"/>
      <c r="C91" s="294" t="str">
        <f t="shared" si="13"/>
        <v/>
      </c>
      <c r="D91" s="217"/>
      <c r="E91" s="331"/>
      <c r="F91" s="321"/>
      <c r="G91" s="321"/>
      <c r="H91" s="322"/>
      <c r="I91" s="321"/>
      <c r="J91" s="322"/>
      <c r="K91" s="332" t="str">
        <f t="shared" si="12"/>
        <v/>
      </c>
      <c r="L91" s="563"/>
      <c r="M91" s="512"/>
    </row>
    <row r="92" spans="1:13" ht="22.5">
      <c r="A92">
        <v>12</v>
      </c>
      <c r="B92" s="293"/>
      <c r="C92" s="294" t="str">
        <f t="shared" si="13"/>
        <v/>
      </c>
      <c r="D92" s="217"/>
      <c r="E92" s="331"/>
      <c r="F92" s="321"/>
      <c r="G92" s="321"/>
      <c r="H92" s="322"/>
      <c r="I92" s="321"/>
      <c r="J92" s="322"/>
      <c r="K92" s="332" t="str">
        <f t="shared" si="12"/>
        <v/>
      </c>
      <c r="L92" s="564"/>
      <c r="M92" s="513"/>
    </row>
    <row r="93" spans="1:13" ht="22.5">
      <c r="A93">
        <v>13</v>
      </c>
      <c r="B93" s="293"/>
      <c r="C93" s="294" t="str">
        <f t="shared" si="13"/>
        <v/>
      </c>
      <c r="D93" s="217"/>
      <c r="E93" s="331"/>
      <c r="F93" s="321"/>
      <c r="G93" s="321"/>
      <c r="H93" s="322"/>
      <c r="I93" s="321"/>
      <c r="J93" s="322"/>
      <c r="K93" s="332" t="str">
        <f t="shared" si="12"/>
        <v/>
      </c>
      <c r="L93" s="564"/>
      <c r="M93" s="513"/>
    </row>
    <row r="94" spans="1:13" ht="22.5">
      <c r="A94">
        <v>14</v>
      </c>
      <c r="B94" s="293"/>
      <c r="C94" s="294" t="str">
        <f t="shared" si="13"/>
        <v/>
      </c>
      <c r="D94" s="217"/>
      <c r="E94" s="331"/>
      <c r="F94" s="321"/>
      <c r="G94" s="321"/>
      <c r="H94" s="322"/>
      <c r="I94" s="321"/>
      <c r="J94" s="322"/>
      <c r="K94" s="332" t="str">
        <f t="shared" si="12"/>
        <v/>
      </c>
      <c r="L94" s="563"/>
      <c r="M94" s="512"/>
    </row>
    <row r="95" spans="1:13" ht="23" thickBot="1">
      <c r="A95">
        <v>15</v>
      </c>
      <c r="B95" s="293"/>
      <c r="C95" s="294" t="str">
        <f t="shared" si="13"/>
        <v/>
      </c>
      <c r="D95" s="217"/>
      <c r="E95" s="331"/>
      <c r="F95" s="321"/>
      <c r="G95" s="321"/>
      <c r="H95" s="322"/>
      <c r="I95" s="321"/>
      <c r="J95" s="322"/>
      <c r="K95" s="332" t="str">
        <f t="shared" si="12"/>
        <v/>
      </c>
      <c r="L95" s="563"/>
      <c r="M95" s="512"/>
    </row>
    <row r="96" spans="1:13" ht="23" thickBot="1">
      <c r="A96" s="219"/>
      <c r="B96" s="296"/>
      <c r="C96" s="297" t="s">
        <v>198</v>
      </c>
      <c r="D96" s="298" t="s">
        <v>199</v>
      </c>
      <c r="E96" s="277" t="s">
        <v>193</v>
      </c>
      <c r="F96" s="282" t="s">
        <v>194</v>
      </c>
      <c r="G96" s="281" t="s">
        <v>210</v>
      </c>
      <c r="H96" s="280" t="s">
        <v>195</v>
      </c>
      <c r="I96" s="281" t="s">
        <v>211</v>
      </c>
      <c r="J96" s="280" t="s">
        <v>196</v>
      </c>
      <c r="K96" s="282" t="s">
        <v>197</v>
      </c>
      <c r="L96" s="283" t="s">
        <v>331</v>
      </c>
      <c r="M96" s="510"/>
    </row>
    <row r="97" spans="1:26" s="292" customFormat="1" ht="26.5">
      <c r="A97"/>
      <c r="B97" s="284" t="str">
        <f t="shared" ref="B97" si="14">IF($E$7=C97,$D$7,IF($E$8=C97,$D$8,IF($E$9=C97,$D$9,"")))</f>
        <v/>
      </c>
      <c r="C97" s="300" t="s">
        <v>213</v>
      </c>
      <c r="D97" s="326"/>
      <c r="E97" s="333"/>
      <c r="F97" s="324"/>
      <c r="G97" s="324"/>
      <c r="H97" s="325"/>
      <c r="I97" s="324"/>
      <c r="J97" s="325"/>
      <c r="K97" s="334"/>
      <c r="L97" s="562">
        <f>SUM(K98:K112)</f>
        <v>0</v>
      </c>
      <c r="M97" s="511"/>
      <c r="N97"/>
      <c r="O97"/>
      <c r="P97"/>
      <c r="Q97"/>
      <c r="R97"/>
      <c r="S97"/>
      <c r="T97"/>
      <c r="U97"/>
      <c r="V97"/>
      <c r="W97"/>
      <c r="X97"/>
      <c r="Y97"/>
      <c r="Z97"/>
    </row>
    <row r="98" spans="1:26" ht="22.5">
      <c r="A98">
        <v>1</v>
      </c>
      <c r="B98" s="293"/>
      <c r="C98" s="294" t="str">
        <f>IF(D98="","",".")</f>
        <v/>
      </c>
      <c r="D98" s="216"/>
      <c r="E98" s="329"/>
      <c r="F98" s="319"/>
      <c r="G98" s="319"/>
      <c r="H98" s="320"/>
      <c r="I98" s="319"/>
      <c r="J98" s="320"/>
      <c r="K98" s="330" t="str">
        <f t="shared" ref="K98:K112" si="15">IF(ISNUMBER(F98),(PRODUCT(F98,G98,I98)),"")</f>
        <v/>
      </c>
      <c r="L98" s="563"/>
      <c r="M98" s="512"/>
    </row>
    <row r="99" spans="1:26" ht="22.5">
      <c r="A99">
        <v>2</v>
      </c>
      <c r="B99" s="293"/>
      <c r="C99" s="294" t="str">
        <f t="shared" ref="C99:C112" si="16">IF(D99="","",".")</f>
        <v/>
      </c>
      <c r="D99" s="217"/>
      <c r="E99" s="331"/>
      <c r="F99" s="321"/>
      <c r="G99" s="321"/>
      <c r="H99" s="322"/>
      <c r="I99" s="321"/>
      <c r="J99" s="322"/>
      <c r="K99" s="332" t="str">
        <f t="shared" si="15"/>
        <v/>
      </c>
      <c r="L99" s="563"/>
      <c r="M99" s="512"/>
    </row>
    <row r="100" spans="1:26" ht="22.5">
      <c r="A100">
        <v>3</v>
      </c>
      <c r="B100" s="293"/>
      <c r="C100" s="294" t="str">
        <f t="shared" si="16"/>
        <v/>
      </c>
      <c r="D100" s="217"/>
      <c r="E100" s="331"/>
      <c r="F100" s="321"/>
      <c r="G100" s="321"/>
      <c r="H100" s="322"/>
      <c r="I100" s="321"/>
      <c r="J100" s="322"/>
      <c r="K100" s="332" t="str">
        <f t="shared" si="15"/>
        <v/>
      </c>
      <c r="L100" s="563"/>
      <c r="M100" s="512"/>
    </row>
    <row r="101" spans="1:26" ht="22.5">
      <c r="A101">
        <v>4</v>
      </c>
      <c r="B101" s="293"/>
      <c r="C101" s="294" t="str">
        <f t="shared" si="16"/>
        <v/>
      </c>
      <c r="D101" s="217"/>
      <c r="E101" s="331"/>
      <c r="F101" s="321"/>
      <c r="G101" s="321"/>
      <c r="H101" s="322"/>
      <c r="I101" s="321"/>
      <c r="J101" s="322"/>
      <c r="K101" s="332" t="str">
        <f t="shared" si="15"/>
        <v/>
      </c>
      <c r="L101" s="563"/>
      <c r="M101" s="512"/>
      <c r="N101" s="292"/>
      <c r="O101" s="292"/>
      <c r="P101" s="292"/>
      <c r="Q101" s="292"/>
      <c r="R101" s="292"/>
      <c r="S101" s="292"/>
      <c r="T101" s="292"/>
      <c r="U101" s="292"/>
      <c r="V101" s="292"/>
      <c r="W101" s="292"/>
      <c r="X101" s="292"/>
      <c r="Y101" s="292"/>
      <c r="Z101" s="292"/>
    </row>
    <row r="102" spans="1:26" ht="22.5">
      <c r="A102">
        <v>5</v>
      </c>
      <c r="B102" s="293"/>
      <c r="C102" s="294" t="str">
        <f t="shared" si="16"/>
        <v/>
      </c>
      <c r="D102" s="217"/>
      <c r="E102" s="331"/>
      <c r="F102" s="321"/>
      <c r="G102" s="321"/>
      <c r="H102" s="322"/>
      <c r="I102" s="321"/>
      <c r="J102" s="322"/>
      <c r="K102" s="332" t="str">
        <f t="shared" si="15"/>
        <v/>
      </c>
      <c r="L102" s="563"/>
      <c r="M102" s="512"/>
    </row>
    <row r="103" spans="1:26" ht="22.5">
      <c r="A103">
        <v>6</v>
      </c>
      <c r="B103" s="293"/>
      <c r="C103" s="294" t="str">
        <f t="shared" si="16"/>
        <v/>
      </c>
      <c r="D103" s="217"/>
      <c r="E103" s="331"/>
      <c r="F103" s="321"/>
      <c r="G103" s="321"/>
      <c r="H103" s="322"/>
      <c r="I103" s="321"/>
      <c r="J103" s="322"/>
      <c r="K103" s="332" t="str">
        <f t="shared" si="15"/>
        <v/>
      </c>
      <c r="L103" s="563"/>
      <c r="M103" s="512"/>
    </row>
    <row r="104" spans="1:26" ht="22.5">
      <c r="A104">
        <v>7</v>
      </c>
      <c r="B104" s="293"/>
      <c r="C104" s="294" t="str">
        <f t="shared" si="16"/>
        <v/>
      </c>
      <c r="D104" s="217"/>
      <c r="E104" s="331"/>
      <c r="F104" s="321"/>
      <c r="G104" s="321"/>
      <c r="H104" s="322"/>
      <c r="I104" s="321"/>
      <c r="J104" s="322"/>
      <c r="K104" s="332" t="str">
        <f t="shared" si="15"/>
        <v/>
      </c>
      <c r="L104" s="563"/>
      <c r="M104" s="512"/>
    </row>
    <row r="105" spans="1:26" ht="22.5">
      <c r="A105">
        <v>8</v>
      </c>
      <c r="B105" s="293"/>
      <c r="C105" s="294" t="str">
        <f t="shared" ref="C105:C109" si="17">IF(D105="","",".")</f>
        <v/>
      </c>
      <c r="D105" s="217"/>
      <c r="E105" s="331"/>
      <c r="F105" s="321"/>
      <c r="G105" s="321"/>
      <c r="H105" s="322"/>
      <c r="I105" s="321"/>
      <c r="J105" s="322"/>
      <c r="K105" s="332" t="str">
        <f t="shared" ref="K105:K109" si="18">IF(ISNUMBER(F105),(PRODUCT(F105,G105,I105)),"")</f>
        <v/>
      </c>
      <c r="L105" s="563"/>
      <c r="M105" s="512"/>
    </row>
    <row r="106" spans="1:26" ht="22.5">
      <c r="A106">
        <v>9</v>
      </c>
      <c r="B106" s="293"/>
      <c r="C106" s="294" t="str">
        <f t="shared" si="17"/>
        <v/>
      </c>
      <c r="D106" s="217"/>
      <c r="E106" s="331"/>
      <c r="F106" s="321"/>
      <c r="G106" s="321"/>
      <c r="H106" s="322"/>
      <c r="I106" s="321"/>
      <c r="J106" s="322"/>
      <c r="K106" s="332" t="str">
        <f t="shared" si="18"/>
        <v/>
      </c>
      <c r="L106" s="563"/>
      <c r="M106" s="512"/>
    </row>
    <row r="107" spans="1:26" ht="22.5">
      <c r="A107">
        <v>10</v>
      </c>
      <c r="B107" s="293"/>
      <c r="C107" s="294" t="str">
        <f t="shared" si="17"/>
        <v/>
      </c>
      <c r="D107" s="217"/>
      <c r="E107" s="331"/>
      <c r="F107" s="321"/>
      <c r="G107" s="321"/>
      <c r="H107" s="322"/>
      <c r="I107" s="321"/>
      <c r="J107" s="322"/>
      <c r="K107" s="332" t="str">
        <f t="shared" si="18"/>
        <v/>
      </c>
      <c r="L107" s="563"/>
      <c r="M107" s="512"/>
    </row>
    <row r="108" spans="1:26" ht="22.5">
      <c r="A108">
        <v>11</v>
      </c>
      <c r="B108" s="293"/>
      <c r="C108" s="294" t="str">
        <f t="shared" si="17"/>
        <v/>
      </c>
      <c r="D108" s="217"/>
      <c r="E108" s="331"/>
      <c r="F108" s="321"/>
      <c r="G108" s="321"/>
      <c r="H108" s="322"/>
      <c r="I108" s="321"/>
      <c r="J108" s="322"/>
      <c r="K108" s="332" t="str">
        <f t="shared" si="18"/>
        <v/>
      </c>
      <c r="L108" s="563"/>
      <c r="M108" s="512"/>
    </row>
    <row r="109" spans="1:26" ht="22.5">
      <c r="A109">
        <v>12</v>
      </c>
      <c r="B109" s="293"/>
      <c r="C109" s="294" t="str">
        <f t="shared" si="17"/>
        <v/>
      </c>
      <c r="D109" s="217"/>
      <c r="E109" s="331"/>
      <c r="F109" s="321"/>
      <c r="G109" s="321"/>
      <c r="H109" s="322"/>
      <c r="I109" s="321"/>
      <c r="J109" s="322"/>
      <c r="K109" s="332" t="str">
        <f t="shared" si="18"/>
        <v/>
      </c>
      <c r="L109" s="563"/>
      <c r="M109" s="512"/>
    </row>
    <row r="110" spans="1:26" ht="22.5">
      <c r="A110">
        <v>13</v>
      </c>
      <c r="B110" s="293"/>
      <c r="C110" s="294" t="str">
        <f t="shared" si="16"/>
        <v/>
      </c>
      <c r="D110" s="217"/>
      <c r="E110" s="331"/>
      <c r="F110" s="321"/>
      <c r="G110" s="321"/>
      <c r="H110" s="322"/>
      <c r="I110" s="321"/>
      <c r="J110" s="322"/>
      <c r="K110" s="332" t="str">
        <f t="shared" si="15"/>
        <v/>
      </c>
      <c r="L110" s="563"/>
      <c r="M110" s="512"/>
    </row>
    <row r="111" spans="1:26" ht="22.5">
      <c r="A111">
        <v>14</v>
      </c>
      <c r="B111" s="293"/>
      <c r="C111" s="294" t="str">
        <f t="shared" si="16"/>
        <v/>
      </c>
      <c r="D111" s="217"/>
      <c r="E111" s="331"/>
      <c r="F111" s="321"/>
      <c r="G111" s="321"/>
      <c r="H111" s="322"/>
      <c r="I111" s="321"/>
      <c r="J111" s="322"/>
      <c r="K111" s="332" t="str">
        <f t="shared" si="15"/>
        <v/>
      </c>
      <c r="L111" s="563"/>
      <c r="M111" s="512"/>
    </row>
    <row r="112" spans="1:26" ht="23" thickBot="1">
      <c r="A112">
        <v>15</v>
      </c>
      <c r="B112" s="293"/>
      <c r="C112" s="294" t="str">
        <f t="shared" si="16"/>
        <v/>
      </c>
      <c r="D112" s="217"/>
      <c r="E112" s="331"/>
      <c r="F112" s="321"/>
      <c r="G112" s="321"/>
      <c r="H112" s="322"/>
      <c r="I112" s="321"/>
      <c r="J112" s="322"/>
      <c r="K112" s="332" t="str">
        <f t="shared" si="15"/>
        <v/>
      </c>
      <c r="L112" s="563"/>
      <c r="M112" s="512"/>
    </row>
    <row r="113" spans="1:26" ht="23" thickBot="1">
      <c r="A113" s="219"/>
      <c r="B113" s="296"/>
      <c r="C113" s="297" t="s">
        <v>198</v>
      </c>
      <c r="D113" s="298" t="s">
        <v>199</v>
      </c>
      <c r="E113" s="277" t="s">
        <v>193</v>
      </c>
      <c r="F113" s="282" t="s">
        <v>194</v>
      </c>
      <c r="G113" s="281" t="s">
        <v>210</v>
      </c>
      <c r="H113" s="280" t="s">
        <v>195</v>
      </c>
      <c r="I113" s="281" t="s">
        <v>211</v>
      </c>
      <c r="J113" s="280" t="s">
        <v>196</v>
      </c>
      <c r="K113" s="282" t="s">
        <v>197</v>
      </c>
      <c r="L113" s="283" t="s">
        <v>331</v>
      </c>
      <c r="M113" s="510"/>
    </row>
    <row r="114" spans="1:26" s="292" customFormat="1" ht="26.5">
      <c r="A114"/>
      <c r="B114" s="284" t="str">
        <f t="shared" ref="B114" si="19">IF($E$7=C114,$D$7,IF($E$8=C114,$D$8,IF($E$9=C114,$D$9,"")))</f>
        <v/>
      </c>
      <c r="C114" s="299" t="s">
        <v>201</v>
      </c>
      <c r="D114" s="323"/>
      <c r="E114" s="333"/>
      <c r="F114" s="324"/>
      <c r="G114" s="324"/>
      <c r="H114" s="325"/>
      <c r="I114" s="324"/>
      <c r="J114" s="325"/>
      <c r="K114" s="335"/>
      <c r="L114" s="562">
        <f>SUM(K115:K134)</f>
        <v>0</v>
      </c>
      <c r="M114" s="511"/>
      <c r="N114"/>
      <c r="O114"/>
      <c r="P114"/>
      <c r="Q114"/>
      <c r="R114"/>
      <c r="S114"/>
      <c r="T114"/>
      <c r="U114"/>
      <c r="V114"/>
      <c r="W114"/>
      <c r="X114"/>
      <c r="Y114"/>
      <c r="Z114"/>
    </row>
    <row r="115" spans="1:26" ht="22.5">
      <c r="A115">
        <v>1</v>
      </c>
      <c r="B115" s="293"/>
      <c r="C115" s="301" t="str">
        <f>IF(D115="","",".")</f>
        <v/>
      </c>
      <c r="D115" s="216"/>
      <c r="E115" s="329"/>
      <c r="F115" s="319"/>
      <c r="G115" s="319"/>
      <c r="H115" s="320"/>
      <c r="I115" s="319"/>
      <c r="J115" s="320"/>
      <c r="K115" s="330" t="str">
        <f t="shared" ref="K115:K178" si="20">IF(ISNUMBER(F115),(PRODUCT(F115,G115,I115)),"")</f>
        <v/>
      </c>
      <c r="L115" s="563"/>
      <c r="M115" s="512"/>
    </row>
    <row r="116" spans="1:26" ht="22.5">
      <c r="A116">
        <v>2</v>
      </c>
      <c r="B116" s="293"/>
      <c r="C116" s="301" t="str">
        <f t="shared" ref="C116:C134" si="21">IF(D116="","",".")</f>
        <v/>
      </c>
      <c r="D116" s="217"/>
      <c r="E116" s="331"/>
      <c r="F116" s="321"/>
      <c r="G116" s="321"/>
      <c r="H116" s="322"/>
      <c r="I116" s="321"/>
      <c r="J116" s="322"/>
      <c r="K116" s="332" t="str">
        <f t="shared" si="20"/>
        <v/>
      </c>
      <c r="L116" s="563"/>
      <c r="M116" s="512"/>
    </row>
    <row r="117" spans="1:26" ht="22.5">
      <c r="A117">
        <v>3</v>
      </c>
      <c r="B117" s="293"/>
      <c r="C117" s="301" t="str">
        <f t="shared" si="21"/>
        <v/>
      </c>
      <c r="D117" s="217"/>
      <c r="E117" s="331"/>
      <c r="F117" s="321"/>
      <c r="G117" s="321"/>
      <c r="H117" s="322"/>
      <c r="I117" s="321"/>
      <c r="J117" s="322"/>
      <c r="K117" s="332" t="str">
        <f t="shared" si="20"/>
        <v/>
      </c>
      <c r="L117" s="563"/>
      <c r="M117" s="512"/>
    </row>
    <row r="118" spans="1:26" ht="22.5">
      <c r="A118">
        <v>4</v>
      </c>
      <c r="B118" s="293"/>
      <c r="C118" s="301" t="str">
        <f t="shared" si="21"/>
        <v/>
      </c>
      <c r="D118" s="217"/>
      <c r="E118" s="331"/>
      <c r="F118" s="321"/>
      <c r="G118" s="321"/>
      <c r="H118" s="322"/>
      <c r="I118" s="321"/>
      <c r="J118" s="322"/>
      <c r="K118" s="332" t="str">
        <f t="shared" si="20"/>
        <v/>
      </c>
      <c r="L118" s="563"/>
      <c r="M118" s="512"/>
    </row>
    <row r="119" spans="1:26" ht="22.5">
      <c r="A119">
        <v>5</v>
      </c>
      <c r="B119" s="293"/>
      <c r="C119" s="301" t="str">
        <f t="shared" si="21"/>
        <v/>
      </c>
      <c r="D119" s="217"/>
      <c r="E119" s="331"/>
      <c r="F119" s="321"/>
      <c r="G119" s="321"/>
      <c r="H119" s="322"/>
      <c r="I119" s="321"/>
      <c r="J119" s="322"/>
      <c r="K119" s="332" t="str">
        <f t="shared" si="20"/>
        <v/>
      </c>
      <c r="L119" s="563"/>
      <c r="M119" s="512"/>
    </row>
    <row r="120" spans="1:26" ht="22.5">
      <c r="A120">
        <v>6</v>
      </c>
      <c r="B120" s="293"/>
      <c r="C120" s="301" t="str">
        <f t="shared" si="21"/>
        <v/>
      </c>
      <c r="D120" s="217"/>
      <c r="E120" s="331"/>
      <c r="F120" s="321"/>
      <c r="G120" s="321"/>
      <c r="H120" s="322"/>
      <c r="I120" s="321"/>
      <c r="J120" s="322"/>
      <c r="K120" s="332" t="str">
        <f t="shared" si="20"/>
        <v/>
      </c>
      <c r="L120" s="563"/>
      <c r="M120" s="512"/>
    </row>
    <row r="121" spans="1:26" ht="22.5">
      <c r="A121">
        <v>7</v>
      </c>
      <c r="B121" s="293"/>
      <c r="C121" s="301" t="str">
        <f t="shared" si="21"/>
        <v/>
      </c>
      <c r="D121" s="217"/>
      <c r="E121" s="331"/>
      <c r="F121" s="321"/>
      <c r="G121" s="321"/>
      <c r="H121" s="322"/>
      <c r="I121" s="321"/>
      <c r="J121" s="322"/>
      <c r="K121" s="332" t="str">
        <f t="shared" si="20"/>
        <v/>
      </c>
      <c r="L121" s="563"/>
      <c r="M121" s="512"/>
    </row>
    <row r="122" spans="1:26" ht="22.5">
      <c r="A122">
        <v>8</v>
      </c>
      <c r="B122" s="293"/>
      <c r="C122" s="301" t="str">
        <f t="shared" si="21"/>
        <v/>
      </c>
      <c r="D122" s="217"/>
      <c r="E122" s="331"/>
      <c r="F122" s="321"/>
      <c r="G122" s="321"/>
      <c r="H122" s="322"/>
      <c r="I122" s="321"/>
      <c r="J122" s="322"/>
      <c r="K122" s="332" t="str">
        <f t="shared" si="20"/>
        <v/>
      </c>
      <c r="L122" s="563"/>
      <c r="M122" s="512"/>
    </row>
    <row r="123" spans="1:26" ht="22.5">
      <c r="A123">
        <v>9</v>
      </c>
      <c r="B123" s="293"/>
      <c r="C123" s="301" t="str">
        <f t="shared" si="21"/>
        <v/>
      </c>
      <c r="D123" s="217"/>
      <c r="E123" s="331"/>
      <c r="F123" s="321"/>
      <c r="G123" s="321"/>
      <c r="H123" s="322"/>
      <c r="I123" s="321"/>
      <c r="J123" s="322"/>
      <c r="K123" s="332" t="str">
        <f t="shared" si="20"/>
        <v/>
      </c>
      <c r="L123" s="563"/>
      <c r="M123" s="512"/>
      <c r="N123" s="292"/>
      <c r="O123" s="292"/>
      <c r="P123" s="292"/>
      <c r="Q123" s="292"/>
      <c r="R123" s="292"/>
      <c r="S123" s="292"/>
      <c r="T123" s="292"/>
      <c r="U123" s="292"/>
      <c r="V123" s="292"/>
      <c r="W123" s="292"/>
      <c r="X123" s="292"/>
      <c r="Y123" s="292"/>
      <c r="Z123" s="292"/>
    </row>
    <row r="124" spans="1:26" ht="22.5">
      <c r="A124">
        <v>10</v>
      </c>
      <c r="B124" s="293"/>
      <c r="C124" s="301" t="str">
        <f t="shared" si="21"/>
        <v/>
      </c>
      <c r="D124" s="217"/>
      <c r="E124" s="331"/>
      <c r="F124" s="321"/>
      <c r="G124" s="321"/>
      <c r="H124" s="322"/>
      <c r="I124" s="321"/>
      <c r="J124" s="322"/>
      <c r="K124" s="332" t="str">
        <f t="shared" si="20"/>
        <v/>
      </c>
      <c r="L124" s="563"/>
      <c r="M124" s="512"/>
    </row>
    <row r="125" spans="1:26" ht="22.5">
      <c r="A125">
        <v>11</v>
      </c>
      <c r="B125" s="293"/>
      <c r="C125" s="301" t="str">
        <f t="shared" si="21"/>
        <v/>
      </c>
      <c r="D125" s="217"/>
      <c r="E125" s="331"/>
      <c r="F125" s="321"/>
      <c r="G125" s="321"/>
      <c r="H125" s="322"/>
      <c r="I125" s="321"/>
      <c r="J125" s="322"/>
      <c r="K125" s="332" t="str">
        <f t="shared" si="20"/>
        <v/>
      </c>
      <c r="L125" s="563"/>
      <c r="M125" s="512"/>
    </row>
    <row r="126" spans="1:26" ht="22.5">
      <c r="A126">
        <v>12</v>
      </c>
      <c r="B126" s="293"/>
      <c r="C126" s="301" t="str">
        <f t="shared" si="21"/>
        <v/>
      </c>
      <c r="D126" s="217"/>
      <c r="E126" s="331"/>
      <c r="F126" s="321"/>
      <c r="G126" s="321"/>
      <c r="H126" s="322"/>
      <c r="I126" s="321"/>
      <c r="J126" s="322"/>
      <c r="K126" s="332" t="str">
        <f t="shared" si="20"/>
        <v/>
      </c>
      <c r="L126" s="564"/>
      <c r="M126" s="513"/>
    </row>
    <row r="127" spans="1:26" ht="22.5">
      <c r="A127">
        <v>13</v>
      </c>
      <c r="B127" s="293"/>
      <c r="C127" s="301" t="str">
        <f t="shared" si="21"/>
        <v/>
      </c>
      <c r="D127" s="217"/>
      <c r="E127" s="331"/>
      <c r="F127" s="321"/>
      <c r="G127" s="321"/>
      <c r="H127" s="322"/>
      <c r="I127" s="321"/>
      <c r="J127" s="322"/>
      <c r="K127" s="332" t="str">
        <f t="shared" si="20"/>
        <v/>
      </c>
      <c r="L127" s="564"/>
      <c r="M127" s="513"/>
    </row>
    <row r="128" spans="1:26" ht="22.5">
      <c r="A128">
        <v>14</v>
      </c>
      <c r="B128" s="293"/>
      <c r="C128" s="301" t="str">
        <f t="shared" si="21"/>
        <v/>
      </c>
      <c r="D128" s="217"/>
      <c r="E128" s="331"/>
      <c r="F128" s="321"/>
      <c r="G128" s="321"/>
      <c r="H128" s="322"/>
      <c r="I128" s="321"/>
      <c r="J128" s="322"/>
      <c r="K128" s="332" t="str">
        <f t="shared" si="20"/>
        <v/>
      </c>
      <c r="L128" s="563"/>
      <c r="M128" s="512"/>
    </row>
    <row r="129" spans="1:26" ht="22.5">
      <c r="A129">
        <v>15</v>
      </c>
      <c r="B129" s="293"/>
      <c r="C129" s="301" t="str">
        <f t="shared" si="21"/>
        <v/>
      </c>
      <c r="D129" s="217"/>
      <c r="E129" s="331"/>
      <c r="F129" s="321"/>
      <c r="G129" s="321"/>
      <c r="H129" s="322"/>
      <c r="I129" s="321"/>
      <c r="J129" s="322"/>
      <c r="K129" s="332" t="str">
        <f t="shared" si="20"/>
        <v/>
      </c>
      <c r="L129" s="563"/>
      <c r="M129" s="512"/>
    </row>
    <row r="130" spans="1:26" ht="22.5">
      <c r="A130">
        <v>16</v>
      </c>
      <c r="B130" s="293"/>
      <c r="C130" s="301" t="str">
        <f t="shared" si="21"/>
        <v/>
      </c>
      <c r="D130" s="217"/>
      <c r="E130" s="331"/>
      <c r="F130" s="321"/>
      <c r="G130" s="321"/>
      <c r="H130" s="322"/>
      <c r="I130" s="321"/>
      <c r="J130" s="322"/>
      <c r="K130" s="332" t="str">
        <f t="shared" si="20"/>
        <v/>
      </c>
      <c r="L130" s="563"/>
      <c r="M130" s="512"/>
    </row>
    <row r="131" spans="1:26" ht="22.5">
      <c r="A131">
        <v>17</v>
      </c>
      <c r="B131" s="293"/>
      <c r="C131" s="301" t="str">
        <f t="shared" si="21"/>
        <v/>
      </c>
      <c r="D131" s="217"/>
      <c r="E131" s="331"/>
      <c r="F131" s="321"/>
      <c r="G131" s="321"/>
      <c r="H131" s="322"/>
      <c r="I131" s="321"/>
      <c r="J131" s="322"/>
      <c r="K131" s="332" t="str">
        <f t="shared" si="20"/>
        <v/>
      </c>
      <c r="L131" s="564"/>
      <c r="M131" s="513"/>
    </row>
    <row r="132" spans="1:26" ht="22.5">
      <c r="A132">
        <v>18</v>
      </c>
      <c r="B132" s="293"/>
      <c r="C132" s="301" t="str">
        <f t="shared" si="21"/>
        <v/>
      </c>
      <c r="D132" s="217"/>
      <c r="E132" s="331"/>
      <c r="F132" s="321"/>
      <c r="G132" s="321"/>
      <c r="H132" s="322"/>
      <c r="I132" s="321"/>
      <c r="J132" s="322"/>
      <c r="K132" s="332" t="str">
        <f t="shared" si="20"/>
        <v/>
      </c>
      <c r="L132" s="564"/>
      <c r="M132" s="513"/>
    </row>
    <row r="133" spans="1:26" ht="22.5">
      <c r="A133">
        <v>19</v>
      </c>
      <c r="B133" s="293"/>
      <c r="C133" s="301" t="str">
        <f t="shared" si="21"/>
        <v/>
      </c>
      <c r="D133" s="217"/>
      <c r="E133" s="331"/>
      <c r="F133" s="321"/>
      <c r="G133" s="321"/>
      <c r="H133" s="322"/>
      <c r="I133" s="321"/>
      <c r="J133" s="322"/>
      <c r="K133" s="332" t="str">
        <f t="shared" si="20"/>
        <v/>
      </c>
      <c r="L133" s="564"/>
      <c r="M133" s="513"/>
    </row>
    <row r="134" spans="1:26" ht="23" thickBot="1">
      <c r="A134">
        <v>20</v>
      </c>
      <c r="B134" s="295"/>
      <c r="C134" s="302" t="str">
        <f t="shared" si="21"/>
        <v/>
      </c>
      <c r="D134" s="218"/>
      <c r="E134" s="336"/>
      <c r="F134" s="327"/>
      <c r="G134" s="327"/>
      <c r="H134" s="328"/>
      <c r="I134" s="327"/>
      <c r="J134" s="328"/>
      <c r="K134" s="337" t="str">
        <f t="shared" si="20"/>
        <v/>
      </c>
      <c r="L134" s="565"/>
      <c r="M134" s="513"/>
    </row>
    <row r="135" spans="1:26" ht="23" thickBot="1">
      <c r="A135" s="219"/>
      <c r="B135" s="296"/>
      <c r="C135" s="297" t="s">
        <v>198</v>
      </c>
      <c r="D135" s="298" t="s">
        <v>199</v>
      </c>
      <c r="E135" s="277" t="s">
        <v>193</v>
      </c>
      <c r="F135" s="282" t="s">
        <v>194</v>
      </c>
      <c r="G135" s="281" t="s">
        <v>210</v>
      </c>
      <c r="H135" s="280" t="s">
        <v>195</v>
      </c>
      <c r="I135" s="281" t="s">
        <v>211</v>
      </c>
      <c r="J135" s="280" t="s">
        <v>196</v>
      </c>
      <c r="K135" s="282" t="s">
        <v>197</v>
      </c>
      <c r="L135" s="283" t="s">
        <v>331</v>
      </c>
      <c r="M135" s="510"/>
    </row>
    <row r="136" spans="1:26" s="292" customFormat="1" ht="26.5">
      <c r="A136"/>
      <c r="B136" s="284" t="str">
        <f t="shared" ref="B136" si="22">IF($E$7=C136,$D$7,IF($E$8=C136,$D$8,IF($E$9=C136,$D$9,"")))</f>
        <v/>
      </c>
      <c r="C136" s="299" t="s">
        <v>202</v>
      </c>
      <c r="D136" s="323"/>
      <c r="E136" s="333"/>
      <c r="F136" s="324"/>
      <c r="G136" s="324"/>
      <c r="H136" s="325"/>
      <c r="I136" s="324"/>
      <c r="J136" s="325"/>
      <c r="K136" s="335"/>
      <c r="L136" s="562">
        <f>SUM(K137:K156)</f>
        <v>0</v>
      </c>
      <c r="M136" s="511"/>
      <c r="N136"/>
      <c r="O136"/>
      <c r="P136"/>
      <c r="Q136"/>
      <c r="R136"/>
      <c r="S136"/>
      <c r="T136"/>
      <c r="U136"/>
      <c r="V136"/>
      <c r="W136"/>
      <c r="X136"/>
      <c r="Y136"/>
      <c r="Z136"/>
    </row>
    <row r="137" spans="1:26" ht="22.5">
      <c r="A137">
        <v>1</v>
      </c>
      <c r="B137" s="293"/>
      <c r="C137" s="301" t="str">
        <f>IF(D137="","",".")</f>
        <v/>
      </c>
      <c r="D137" s="216"/>
      <c r="E137" s="329"/>
      <c r="F137" s="319"/>
      <c r="G137" s="319"/>
      <c r="H137" s="320"/>
      <c r="I137" s="319"/>
      <c r="J137" s="320"/>
      <c r="K137" s="330" t="str">
        <f t="shared" si="20"/>
        <v/>
      </c>
      <c r="L137" s="563"/>
      <c r="M137" s="512"/>
    </row>
    <row r="138" spans="1:26" ht="22.5">
      <c r="A138">
        <v>2</v>
      </c>
      <c r="B138" s="293"/>
      <c r="C138" s="301" t="str">
        <f t="shared" ref="C138:C156" si="23">IF(D138="","",".")</f>
        <v/>
      </c>
      <c r="D138" s="217"/>
      <c r="E138" s="331"/>
      <c r="F138" s="321"/>
      <c r="G138" s="321"/>
      <c r="H138" s="322"/>
      <c r="I138" s="321"/>
      <c r="J138" s="322"/>
      <c r="K138" s="332" t="str">
        <f t="shared" si="20"/>
        <v/>
      </c>
      <c r="L138" s="563"/>
      <c r="M138" s="512"/>
    </row>
    <row r="139" spans="1:26" ht="22.5">
      <c r="A139">
        <v>3</v>
      </c>
      <c r="B139" s="293"/>
      <c r="C139" s="301" t="str">
        <f t="shared" si="23"/>
        <v/>
      </c>
      <c r="D139" s="217"/>
      <c r="E139" s="331"/>
      <c r="F139" s="321"/>
      <c r="G139" s="321"/>
      <c r="H139" s="322"/>
      <c r="I139" s="321"/>
      <c r="J139" s="322"/>
      <c r="K139" s="332" t="str">
        <f t="shared" si="20"/>
        <v/>
      </c>
      <c r="L139" s="563"/>
      <c r="M139" s="512"/>
    </row>
    <row r="140" spans="1:26" ht="22.5">
      <c r="A140">
        <v>4</v>
      </c>
      <c r="B140" s="293"/>
      <c r="C140" s="301" t="str">
        <f t="shared" si="23"/>
        <v/>
      </c>
      <c r="D140" s="217"/>
      <c r="E140" s="331"/>
      <c r="F140" s="321"/>
      <c r="G140" s="321"/>
      <c r="H140" s="322"/>
      <c r="I140" s="321"/>
      <c r="J140" s="322"/>
      <c r="K140" s="332" t="str">
        <f t="shared" si="20"/>
        <v/>
      </c>
      <c r="L140" s="563"/>
      <c r="M140" s="512"/>
    </row>
    <row r="141" spans="1:26" ht="22.5">
      <c r="A141">
        <v>5</v>
      </c>
      <c r="B141" s="293"/>
      <c r="C141" s="301" t="str">
        <f t="shared" si="23"/>
        <v/>
      </c>
      <c r="D141" s="217"/>
      <c r="E141" s="331"/>
      <c r="F141" s="321"/>
      <c r="G141" s="321"/>
      <c r="H141" s="322"/>
      <c r="I141" s="321"/>
      <c r="J141" s="322"/>
      <c r="K141" s="332" t="str">
        <f t="shared" si="20"/>
        <v/>
      </c>
      <c r="L141" s="563"/>
      <c r="M141" s="512"/>
    </row>
    <row r="142" spans="1:26" ht="22.5">
      <c r="A142">
        <v>6</v>
      </c>
      <c r="B142" s="293"/>
      <c r="C142" s="301" t="str">
        <f t="shared" si="23"/>
        <v/>
      </c>
      <c r="D142" s="217"/>
      <c r="E142" s="331"/>
      <c r="F142" s="321"/>
      <c r="G142" s="321"/>
      <c r="H142" s="322"/>
      <c r="I142" s="321"/>
      <c r="J142" s="322"/>
      <c r="K142" s="332" t="str">
        <f t="shared" si="20"/>
        <v/>
      </c>
      <c r="L142" s="563"/>
      <c r="M142" s="512"/>
    </row>
    <row r="143" spans="1:26" ht="22.5">
      <c r="A143">
        <v>7</v>
      </c>
      <c r="B143" s="293"/>
      <c r="C143" s="301" t="str">
        <f t="shared" si="23"/>
        <v/>
      </c>
      <c r="D143" s="217"/>
      <c r="E143" s="331"/>
      <c r="F143" s="321"/>
      <c r="G143" s="321"/>
      <c r="H143" s="322"/>
      <c r="I143" s="321"/>
      <c r="J143" s="322"/>
      <c r="K143" s="332" t="str">
        <f t="shared" si="20"/>
        <v/>
      </c>
      <c r="L143" s="563"/>
      <c r="M143" s="512"/>
    </row>
    <row r="144" spans="1:26" ht="22.5">
      <c r="A144">
        <v>8</v>
      </c>
      <c r="B144" s="293"/>
      <c r="C144" s="301" t="str">
        <f t="shared" si="23"/>
        <v/>
      </c>
      <c r="D144" s="217"/>
      <c r="E144" s="331"/>
      <c r="F144" s="321"/>
      <c r="G144" s="321"/>
      <c r="H144" s="322"/>
      <c r="I144" s="321"/>
      <c r="J144" s="322"/>
      <c r="K144" s="332" t="str">
        <f t="shared" si="20"/>
        <v/>
      </c>
      <c r="L144" s="563"/>
      <c r="M144" s="512"/>
    </row>
    <row r="145" spans="1:26" ht="22.5">
      <c r="A145">
        <v>9</v>
      </c>
      <c r="B145" s="293"/>
      <c r="C145" s="301" t="str">
        <f t="shared" si="23"/>
        <v/>
      </c>
      <c r="D145" s="217"/>
      <c r="E145" s="331"/>
      <c r="F145" s="321"/>
      <c r="G145" s="321"/>
      <c r="H145" s="322"/>
      <c r="I145" s="321"/>
      <c r="J145" s="322"/>
      <c r="K145" s="332" t="str">
        <f t="shared" si="20"/>
        <v/>
      </c>
      <c r="L145" s="563"/>
      <c r="M145" s="512"/>
      <c r="N145" s="292"/>
      <c r="O145" s="292"/>
      <c r="P145" s="292"/>
      <c r="Q145" s="292"/>
      <c r="R145" s="292"/>
      <c r="S145" s="292"/>
      <c r="T145" s="292"/>
      <c r="U145" s="292"/>
      <c r="V145" s="292"/>
      <c r="W145" s="292"/>
      <c r="X145" s="292"/>
      <c r="Y145" s="292"/>
      <c r="Z145" s="292"/>
    </row>
    <row r="146" spans="1:26" ht="22.5">
      <c r="A146">
        <v>10</v>
      </c>
      <c r="B146" s="293"/>
      <c r="C146" s="301" t="str">
        <f t="shared" si="23"/>
        <v/>
      </c>
      <c r="D146" s="217"/>
      <c r="E146" s="331"/>
      <c r="F146" s="321"/>
      <c r="G146" s="321"/>
      <c r="H146" s="322"/>
      <c r="I146" s="321"/>
      <c r="J146" s="322"/>
      <c r="K146" s="332" t="str">
        <f t="shared" si="20"/>
        <v/>
      </c>
      <c r="L146" s="563"/>
      <c r="M146" s="512"/>
    </row>
    <row r="147" spans="1:26" ht="22.5">
      <c r="A147">
        <v>11</v>
      </c>
      <c r="B147" s="293"/>
      <c r="C147" s="301" t="str">
        <f t="shared" si="23"/>
        <v/>
      </c>
      <c r="D147" s="217"/>
      <c r="E147" s="331"/>
      <c r="F147" s="321"/>
      <c r="G147" s="321"/>
      <c r="H147" s="322"/>
      <c r="I147" s="321"/>
      <c r="J147" s="322"/>
      <c r="K147" s="332" t="str">
        <f t="shared" si="20"/>
        <v/>
      </c>
      <c r="L147" s="563"/>
      <c r="M147" s="512"/>
    </row>
    <row r="148" spans="1:26" ht="22.5">
      <c r="A148">
        <v>12</v>
      </c>
      <c r="B148" s="293"/>
      <c r="C148" s="301" t="str">
        <f t="shared" si="23"/>
        <v/>
      </c>
      <c r="D148" s="217"/>
      <c r="E148" s="331"/>
      <c r="F148" s="321"/>
      <c r="G148" s="321"/>
      <c r="H148" s="322"/>
      <c r="I148" s="321"/>
      <c r="J148" s="322"/>
      <c r="K148" s="332" t="str">
        <f t="shared" si="20"/>
        <v/>
      </c>
      <c r="L148" s="563"/>
      <c r="M148" s="512"/>
    </row>
    <row r="149" spans="1:26" ht="22.5">
      <c r="A149">
        <v>13</v>
      </c>
      <c r="B149" s="293"/>
      <c r="C149" s="301" t="str">
        <f t="shared" si="23"/>
        <v/>
      </c>
      <c r="D149" s="217"/>
      <c r="E149" s="331"/>
      <c r="F149" s="321"/>
      <c r="G149" s="321"/>
      <c r="H149" s="322"/>
      <c r="I149" s="321"/>
      <c r="J149" s="322"/>
      <c r="K149" s="332" t="str">
        <f t="shared" si="20"/>
        <v/>
      </c>
      <c r="L149" s="563"/>
      <c r="M149" s="512"/>
    </row>
    <row r="150" spans="1:26" ht="22.5">
      <c r="A150">
        <v>14</v>
      </c>
      <c r="B150" s="293"/>
      <c r="C150" s="301" t="str">
        <f t="shared" si="23"/>
        <v/>
      </c>
      <c r="D150" s="217"/>
      <c r="E150" s="331"/>
      <c r="F150" s="321"/>
      <c r="G150" s="321"/>
      <c r="H150" s="322"/>
      <c r="I150" s="321"/>
      <c r="J150" s="322"/>
      <c r="K150" s="332" t="str">
        <f t="shared" si="20"/>
        <v/>
      </c>
      <c r="L150" s="563"/>
      <c r="M150" s="512"/>
    </row>
    <row r="151" spans="1:26" ht="22.5">
      <c r="A151">
        <v>15</v>
      </c>
      <c r="B151" s="293"/>
      <c r="C151" s="301" t="str">
        <f t="shared" si="23"/>
        <v/>
      </c>
      <c r="D151" s="217"/>
      <c r="E151" s="331"/>
      <c r="F151" s="321"/>
      <c r="G151" s="321"/>
      <c r="H151" s="322"/>
      <c r="I151" s="321"/>
      <c r="J151" s="322"/>
      <c r="K151" s="332" t="str">
        <f t="shared" si="20"/>
        <v/>
      </c>
      <c r="L151" s="563"/>
      <c r="M151" s="512"/>
    </row>
    <row r="152" spans="1:26" ht="22.5">
      <c r="A152">
        <v>16</v>
      </c>
      <c r="B152" s="293"/>
      <c r="C152" s="301" t="str">
        <f t="shared" si="23"/>
        <v/>
      </c>
      <c r="D152" s="217"/>
      <c r="E152" s="331"/>
      <c r="F152" s="321"/>
      <c r="G152" s="321"/>
      <c r="H152" s="322"/>
      <c r="I152" s="321"/>
      <c r="J152" s="322"/>
      <c r="K152" s="332" t="str">
        <f t="shared" si="20"/>
        <v/>
      </c>
      <c r="L152" s="563"/>
      <c r="M152" s="512"/>
    </row>
    <row r="153" spans="1:26" ht="22.5">
      <c r="A153">
        <v>17</v>
      </c>
      <c r="B153" s="293"/>
      <c r="C153" s="301" t="str">
        <f t="shared" si="23"/>
        <v/>
      </c>
      <c r="D153" s="217"/>
      <c r="E153" s="331"/>
      <c r="F153" s="321"/>
      <c r="G153" s="321"/>
      <c r="H153" s="322"/>
      <c r="I153" s="321"/>
      <c r="J153" s="322"/>
      <c r="K153" s="332" t="str">
        <f t="shared" si="20"/>
        <v/>
      </c>
      <c r="L153" s="564"/>
      <c r="M153" s="513"/>
    </row>
    <row r="154" spans="1:26" ht="22.5">
      <c r="A154">
        <v>18</v>
      </c>
      <c r="B154" s="293"/>
      <c r="C154" s="301" t="str">
        <f t="shared" si="23"/>
        <v/>
      </c>
      <c r="D154" s="217"/>
      <c r="E154" s="331"/>
      <c r="F154" s="321"/>
      <c r="G154" s="321"/>
      <c r="H154" s="322"/>
      <c r="I154" s="321"/>
      <c r="J154" s="322"/>
      <c r="K154" s="332" t="str">
        <f t="shared" si="20"/>
        <v/>
      </c>
      <c r="L154" s="564"/>
      <c r="M154" s="513"/>
    </row>
    <row r="155" spans="1:26" ht="22.5">
      <c r="A155">
        <v>19</v>
      </c>
      <c r="B155" s="293"/>
      <c r="C155" s="301" t="str">
        <f t="shared" si="23"/>
        <v/>
      </c>
      <c r="D155" s="217"/>
      <c r="E155" s="331"/>
      <c r="F155" s="321"/>
      <c r="G155" s="321"/>
      <c r="H155" s="322"/>
      <c r="I155" s="321"/>
      <c r="J155" s="322"/>
      <c r="K155" s="332" t="str">
        <f t="shared" si="20"/>
        <v/>
      </c>
      <c r="L155" s="564"/>
      <c r="M155" s="513"/>
    </row>
    <row r="156" spans="1:26" ht="23" thickBot="1">
      <c r="A156">
        <v>20</v>
      </c>
      <c r="B156" s="295"/>
      <c r="C156" s="302" t="str">
        <f t="shared" si="23"/>
        <v/>
      </c>
      <c r="D156" s="218"/>
      <c r="E156" s="336"/>
      <c r="F156" s="327"/>
      <c r="G156" s="327"/>
      <c r="H156" s="328"/>
      <c r="I156" s="327"/>
      <c r="J156" s="328"/>
      <c r="K156" s="337" t="str">
        <f t="shared" si="20"/>
        <v/>
      </c>
      <c r="L156" s="565"/>
      <c r="M156" s="513"/>
    </row>
    <row r="157" spans="1:26" ht="23" thickBot="1">
      <c r="A157" s="219"/>
      <c r="B157" s="296"/>
      <c r="C157" s="297" t="s">
        <v>198</v>
      </c>
      <c r="D157" s="298" t="s">
        <v>199</v>
      </c>
      <c r="E157" s="277" t="s">
        <v>193</v>
      </c>
      <c r="F157" s="282" t="s">
        <v>194</v>
      </c>
      <c r="G157" s="281" t="s">
        <v>210</v>
      </c>
      <c r="H157" s="280" t="s">
        <v>195</v>
      </c>
      <c r="I157" s="281" t="s">
        <v>211</v>
      </c>
      <c r="J157" s="280" t="s">
        <v>196</v>
      </c>
      <c r="K157" s="282" t="s">
        <v>197</v>
      </c>
      <c r="L157" s="283" t="s">
        <v>331</v>
      </c>
      <c r="M157" s="510"/>
    </row>
    <row r="158" spans="1:26" s="292" customFormat="1" ht="26.5">
      <c r="A158"/>
      <c r="B158" s="284" t="str">
        <f t="shared" ref="B158" si="24">IF($E$7=C158,$D$7,IF($E$8=C158,$D$8,IF($E$9=C158,$D$9,"")))</f>
        <v/>
      </c>
      <c r="C158" s="303" t="s">
        <v>203</v>
      </c>
      <c r="D158" s="323"/>
      <c r="E158" s="333"/>
      <c r="F158" s="324"/>
      <c r="G158" s="324"/>
      <c r="H158" s="325"/>
      <c r="I158" s="324"/>
      <c r="J158" s="325"/>
      <c r="K158" s="334"/>
      <c r="L158" s="562">
        <f>SUM(K159:K178)</f>
        <v>0</v>
      </c>
      <c r="M158" s="511"/>
      <c r="N158"/>
      <c r="O158"/>
      <c r="P158"/>
      <c r="Q158"/>
      <c r="R158"/>
      <c r="S158"/>
      <c r="T158"/>
      <c r="U158"/>
      <c r="V158"/>
      <c r="W158"/>
      <c r="X158"/>
      <c r="Y158"/>
      <c r="Z158"/>
    </row>
    <row r="159" spans="1:26" ht="22.5">
      <c r="A159">
        <v>1</v>
      </c>
      <c r="B159" s="293"/>
      <c r="C159" s="304" t="str">
        <f>IF(D159="","",".")</f>
        <v/>
      </c>
      <c r="D159" s="216"/>
      <c r="E159" s="329"/>
      <c r="F159" s="319"/>
      <c r="G159" s="319"/>
      <c r="H159" s="320"/>
      <c r="I159" s="319"/>
      <c r="J159" s="320"/>
      <c r="K159" s="330" t="str">
        <f t="shared" si="20"/>
        <v/>
      </c>
      <c r="L159" s="563"/>
      <c r="M159" s="512"/>
    </row>
    <row r="160" spans="1:26" ht="22.5">
      <c r="A160">
        <v>2</v>
      </c>
      <c r="B160" s="293"/>
      <c r="C160" s="304" t="str">
        <f t="shared" ref="C160:C178" si="25">IF(D160="","",".")</f>
        <v/>
      </c>
      <c r="D160" s="217"/>
      <c r="E160" s="331"/>
      <c r="F160" s="321"/>
      <c r="G160" s="321"/>
      <c r="H160" s="322"/>
      <c r="I160" s="321"/>
      <c r="J160" s="322"/>
      <c r="K160" s="332" t="str">
        <f t="shared" si="20"/>
        <v/>
      </c>
      <c r="L160" s="563"/>
      <c r="M160" s="512"/>
    </row>
    <row r="161" spans="1:26" ht="22.5">
      <c r="A161">
        <v>3</v>
      </c>
      <c r="B161" s="293"/>
      <c r="C161" s="304" t="str">
        <f t="shared" si="25"/>
        <v/>
      </c>
      <c r="D161" s="217"/>
      <c r="E161" s="331"/>
      <c r="F161" s="321"/>
      <c r="G161" s="321"/>
      <c r="H161" s="322"/>
      <c r="I161" s="321"/>
      <c r="J161" s="322"/>
      <c r="K161" s="332" t="str">
        <f t="shared" si="20"/>
        <v/>
      </c>
      <c r="L161" s="563"/>
      <c r="M161" s="512"/>
    </row>
    <row r="162" spans="1:26" ht="22.5">
      <c r="A162">
        <v>4</v>
      </c>
      <c r="B162" s="293"/>
      <c r="C162" s="304" t="str">
        <f t="shared" si="25"/>
        <v/>
      </c>
      <c r="D162" s="217"/>
      <c r="E162" s="331"/>
      <c r="F162" s="321"/>
      <c r="G162" s="321"/>
      <c r="H162" s="322"/>
      <c r="I162" s="321"/>
      <c r="J162" s="322"/>
      <c r="K162" s="332" t="str">
        <f t="shared" si="20"/>
        <v/>
      </c>
      <c r="L162" s="563"/>
      <c r="M162" s="512"/>
    </row>
    <row r="163" spans="1:26" ht="22.5">
      <c r="A163">
        <v>5</v>
      </c>
      <c r="B163" s="293"/>
      <c r="C163" s="304" t="str">
        <f t="shared" si="25"/>
        <v/>
      </c>
      <c r="D163" s="217"/>
      <c r="E163" s="331"/>
      <c r="F163" s="321"/>
      <c r="G163" s="321"/>
      <c r="H163" s="322"/>
      <c r="I163" s="321"/>
      <c r="J163" s="322"/>
      <c r="K163" s="332" t="str">
        <f t="shared" si="20"/>
        <v/>
      </c>
      <c r="L163" s="563"/>
      <c r="M163" s="512"/>
    </row>
    <row r="164" spans="1:26" ht="22.5">
      <c r="A164">
        <v>6</v>
      </c>
      <c r="B164" s="293"/>
      <c r="C164" s="304" t="str">
        <f t="shared" si="25"/>
        <v/>
      </c>
      <c r="D164" s="217"/>
      <c r="E164" s="331"/>
      <c r="F164" s="321"/>
      <c r="G164" s="321"/>
      <c r="H164" s="322"/>
      <c r="I164" s="321"/>
      <c r="J164" s="322"/>
      <c r="K164" s="332" t="str">
        <f t="shared" si="20"/>
        <v/>
      </c>
      <c r="L164" s="563"/>
      <c r="M164" s="512"/>
    </row>
    <row r="165" spans="1:26" ht="22.5">
      <c r="A165">
        <v>7</v>
      </c>
      <c r="B165" s="293"/>
      <c r="C165" s="304" t="str">
        <f t="shared" si="25"/>
        <v/>
      </c>
      <c r="D165" s="217"/>
      <c r="E165" s="331"/>
      <c r="F165" s="321"/>
      <c r="G165" s="321"/>
      <c r="H165" s="322"/>
      <c r="I165" s="321"/>
      <c r="J165" s="322"/>
      <c r="K165" s="332" t="str">
        <f t="shared" si="20"/>
        <v/>
      </c>
      <c r="L165" s="563"/>
      <c r="M165" s="512"/>
    </row>
    <row r="166" spans="1:26" ht="22.5">
      <c r="A166">
        <v>8</v>
      </c>
      <c r="B166" s="293"/>
      <c r="C166" s="304" t="str">
        <f t="shared" si="25"/>
        <v/>
      </c>
      <c r="D166" s="217"/>
      <c r="E166" s="331"/>
      <c r="F166" s="321"/>
      <c r="G166" s="321"/>
      <c r="H166" s="322"/>
      <c r="I166" s="321"/>
      <c r="J166" s="322"/>
      <c r="K166" s="332" t="str">
        <f t="shared" si="20"/>
        <v/>
      </c>
      <c r="L166" s="563"/>
      <c r="M166" s="512"/>
    </row>
    <row r="167" spans="1:26" ht="22.5">
      <c r="A167">
        <v>9</v>
      </c>
      <c r="B167" s="293"/>
      <c r="C167" s="304" t="str">
        <f t="shared" si="25"/>
        <v/>
      </c>
      <c r="D167" s="217"/>
      <c r="E167" s="331"/>
      <c r="F167" s="321"/>
      <c r="G167" s="321"/>
      <c r="H167" s="322"/>
      <c r="I167" s="321"/>
      <c r="J167" s="322"/>
      <c r="K167" s="332" t="str">
        <f t="shared" si="20"/>
        <v/>
      </c>
      <c r="L167" s="563"/>
      <c r="M167" s="512"/>
      <c r="N167" s="292"/>
      <c r="O167" s="292"/>
      <c r="P167" s="292"/>
      <c r="Q167" s="292"/>
      <c r="R167" s="292"/>
      <c r="S167" s="292"/>
      <c r="T167" s="292"/>
      <c r="U167" s="292"/>
      <c r="V167" s="292"/>
      <c r="W167" s="292"/>
      <c r="X167" s="292"/>
      <c r="Y167" s="292"/>
      <c r="Z167" s="292"/>
    </row>
    <row r="168" spans="1:26" ht="22.5">
      <c r="A168">
        <v>10</v>
      </c>
      <c r="B168" s="293"/>
      <c r="C168" s="304" t="str">
        <f t="shared" si="25"/>
        <v/>
      </c>
      <c r="D168" s="217"/>
      <c r="E168" s="331"/>
      <c r="F168" s="321"/>
      <c r="G168" s="321"/>
      <c r="H168" s="322"/>
      <c r="I168" s="321"/>
      <c r="J168" s="322"/>
      <c r="K168" s="332" t="str">
        <f t="shared" si="20"/>
        <v/>
      </c>
      <c r="L168" s="563"/>
      <c r="M168" s="512"/>
    </row>
    <row r="169" spans="1:26" ht="22.5">
      <c r="A169">
        <v>11</v>
      </c>
      <c r="B169" s="293"/>
      <c r="C169" s="304" t="str">
        <f t="shared" si="25"/>
        <v/>
      </c>
      <c r="D169" s="217"/>
      <c r="E169" s="331"/>
      <c r="F169" s="321"/>
      <c r="G169" s="321"/>
      <c r="H169" s="322"/>
      <c r="I169" s="321"/>
      <c r="J169" s="322"/>
      <c r="K169" s="332" t="str">
        <f t="shared" si="20"/>
        <v/>
      </c>
      <c r="L169" s="563"/>
      <c r="M169" s="512"/>
    </row>
    <row r="170" spans="1:26" ht="22.5">
      <c r="A170">
        <v>12</v>
      </c>
      <c r="B170" s="293"/>
      <c r="C170" s="304" t="str">
        <f t="shared" si="25"/>
        <v/>
      </c>
      <c r="D170" s="217"/>
      <c r="E170" s="331"/>
      <c r="F170" s="321"/>
      <c r="G170" s="321"/>
      <c r="H170" s="322"/>
      <c r="I170" s="321"/>
      <c r="J170" s="322"/>
      <c r="K170" s="332" t="str">
        <f t="shared" si="20"/>
        <v/>
      </c>
      <c r="L170" s="564"/>
      <c r="M170" s="513"/>
    </row>
    <row r="171" spans="1:26" ht="22.5">
      <c r="A171">
        <v>13</v>
      </c>
      <c r="B171" s="293"/>
      <c r="C171" s="304" t="str">
        <f t="shared" si="25"/>
        <v/>
      </c>
      <c r="D171" s="217"/>
      <c r="E171" s="331"/>
      <c r="F171" s="321"/>
      <c r="G171" s="321"/>
      <c r="H171" s="322"/>
      <c r="I171" s="321"/>
      <c r="J171" s="322"/>
      <c r="K171" s="332" t="str">
        <f t="shared" si="20"/>
        <v/>
      </c>
      <c r="L171" s="564"/>
      <c r="M171" s="513"/>
    </row>
    <row r="172" spans="1:26" ht="22.5">
      <c r="A172">
        <v>14</v>
      </c>
      <c r="B172" s="293"/>
      <c r="C172" s="304" t="str">
        <f t="shared" si="25"/>
        <v/>
      </c>
      <c r="D172" s="217"/>
      <c r="E172" s="331"/>
      <c r="F172" s="321"/>
      <c r="G172" s="321"/>
      <c r="H172" s="322"/>
      <c r="I172" s="321"/>
      <c r="J172" s="322"/>
      <c r="K172" s="332" t="str">
        <f t="shared" si="20"/>
        <v/>
      </c>
      <c r="L172" s="564"/>
      <c r="M172" s="513"/>
    </row>
    <row r="173" spans="1:26" ht="22.5">
      <c r="A173">
        <v>15</v>
      </c>
      <c r="B173" s="293"/>
      <c r="C173" s="304" t="str">
        <f t="shared" si="25"/>
        <v/>
      </c>
      <c r="D173" s="217"/>
      <c r="E173" s="331"/>
      <c r="F173" s="321"/>
      <c r="G173" s="321"/>
      <c r="H173" s="322"/>
      <c r="I173" s="321"/>
      <c r="J173" s="322"/>
      <c r="K173" s="332" t="str">
        <f t="shared" si="20"/>
        <v/>
      </c>
      <c r="L173" s="563"/>
      <c r="M173" s="512"/>
    </row>
    <row r="174" spans="1:26" ht="22.5">
      <c r="A174">
        <v>16</v>
      </c>
      <c r="B174" s="293"/>
      <c r="C174" s="304" t="str">
        <f t="shared" si="25"/>
        <v/>
      </c>
      <c r="D174" s="217"/>
      <c r="E174" s="331"/>
      <c r="F174" s="321"/>
      <c r="G174" s="321"/>
      <c r="H174" s="322"/>
      <c r="I174" s="321"/>
      <c r="J174" s="322"/>
      <c r="K174" s="332" t="str">
        <f t="shared" si="20"/>
        <v/>
      </c>
      <c r="L174" s="563"/>
      <c r="M174" s="512"/>
    </row>
    <row r="175" spans="1:26" ht="22.5">
      <c r="A175">
        <v>17</v>
      </c>
      <c r="B175" s="293"/>
      <c r="C175" s="304" t="str">
        <f t="shared" si="25"/>
        <v/>
      </c>
      <c r="D175" s="217"/>
      <c r="E175" s="331"/>
      <c r="F175" s="321"/>
      <c r="G175" s="321"/>
      <c r="H175" s="322"/>
      <c r="I175" s="321"/>
      <c r="J175" s="322"/>
      <c r="K175" s="332" t="str">
        <f t="shared" si="20"/>
        <v/>
      </c>
      <c r="L175" s="564"/>
      <c r="M175" s="513"/>
    </row>
    <row r="176" spans="1:26" ht="22.5">
      <c r="A176">
        <v>18</v>
      </c>
      <c r="B176" s="293"/>
      <c r="C176" s="304" t="str">
        <f t="shared" si="25"/>
        <v/>
      </c>
      <c r="D176" s="217"/>
      <c r="E176" s="331"/>
      <c r="F176" s="321"/>
      <c r="G176" s="321"/>
      <c r="H176" s="322"/>
      <c r="I176" s="321"/>
      <c r="J176" s="322"/>
      <c r="K176" s="332" t="str">
        <f t="shared" si="20"/>
        <v/>
      </c>
      <c r="L176" s="564"/>
      <c r="M176" s="513"/>
    </row>
    <row r="177" spans="1:26" ht="22.5">
      <c r="A177">
        <v>19</v>
      </c>
      <c r="B177" s="293"/>
      <c r="C177" s="304" t="str">
        <f t="shared" si="25"/>
        <v/>
      </c>
      <c r="D177" s="217"/>
      <c r="E177" s="331"/>
      <c r="F177" s="321"/>
      <c r="G177" s="321"/>
      <c r="H177" s="322"/>
      <c r="I177" s="321"/>
      <c r="J177" s="322"/>
      <c r="K177" s="332" t="str">
        <f t="shared" si="20"/>
        <v/>
      </c>
      <c r="L177" s="564"/>
      <c r="M177" s="513"/>
    </row>
    <row r="178" spans="1:26" ht="23" thickBot="1">
      <c r="A178">
        <v>20</v>
      </c>
      <c r="B178" s="295"/>
      <c r="C178" s="305" t="str">
        <f t="shared" si="25"/>
        <v/>
      </c>
      <c r="D178" s="218"/>
      <c r="E178" s="336"/>
      <c r="F178" s="327"/>
      <c r="G178" s="327"/>
      <c r="H178" s="328"/>
      <c r="I178" s="327"/>
      <c r="J178" s="328"/>
      <c r="K178" s="337" t="str">
        <f t="shared" si="20"/>
        <v/>
      </c>
      <c r="L178" s="565"/>
      <c r="M178" s="513"/>
    </row>
    <row r="179" spans="1:26" ht="23" thickBot="1">
      <c r="A179" s="219"/>
      <c r="B179" s="296"/>
      <c r="C179" s="297" t="s">
        <v>198</v>
      </c>
      <c r="D179" s="298" t="s">
        <v>199</v>
      </c>
      <c r="E179" s="277" t="s">
        <v>193</v>
      </c>
      <c r="F179" s="282" t="s">
        <v>194</v>
      </c>
      <c r="G179" s="281" t="s">
        <v>210</v>
      </c>
      <c r="H179" s="280" t="s">
        <v>195</v>
      </c>
      <c r="I179" s="281" t="s">
        <v>211</v>
      </c>
      <c r="J179" s="280" t="s">
        <v>196</v>
      </c>
      <c r="K179" s="282" t="s">
        <v>197</v>
      </c>
      <c r="L179" s="283" t="s">
        <v>331</v>
      </c>
      <c r="M179" s="510"/>
    </row>
    <row r="180" spans="1:26" s="292" customFormat="1" ht="26.5">
      <c r="A180"/>
      <c r="B180" s="284" t="str">
        <f t="shared" ref="B180" si="26">IF($E$7=C180,$D$7,IF($E$8=C180,$D$8,IF($E$9=C180,$D$9,"")))</f>
        <v/>
      </c>
      <c r="C180" s="303" t="s">
        <v>204</v>
      </c>
      <c r="D180" s="323"/>
      <c r="E180" s="333"/>
      <c r="F180" s="324"/>
      <c r="G180" s="324"/>
      <c r="H180" s="325"/>
      <c r="I180" s="324"/>
      <c r="J180" s="325"/>
      <c r="K180" s="334"/>
      <c r="L180" s="562">
        <f>SUM(K181:K200)</f>
        <v>0</v>
      </c>
      <c r="M180" s="511"/>
      <c r="N180"/>
      <c r="O180"/>
      <c r="P180"/>
      <c r="Q180"/>
      <c r="R180"/>
      <c r="S180"/>
      <c r="T180"/>
      <c r="U180"/>
      <c r="V180"/>
      <c r="W180"/>
      <c r="X180"/>
      <c r="Y180"/>
      <c r="Z180"/>
    </row>
    <row r="181" spans="1:26" ht="22.5">
      <c r="A181">
        <v>1</v>
      </c>
      <c r="B181" s="293"/>
      <c r="C181" s="304" t="str">
        <f>IF(D181="","",".")</f>
        <v/>
      </c>
      <c r="D181" s="216"/>
      <c r="E181" s="329"/>
      <c r="F181" s="319"/>
      <c r="G181" s="319"/>
      <c r="H181" s="320"/>
      <c r="I181" s="319"/>
      <c r="J181" s="320"/>
      <c r="K181" s="330" t="str">
        <f t="shared" ref="K181:K200" si="27">IF(ISNUMBER(F181),(PRODUCT(F181,G181,I181)),"")</f>
        <v/>
      </c>
      <c r="L181" s="563"/>
      <c r="M181" s="512"/>
    </row>
    <row r="182" spans="1:26" ht="22.5">
      <c r="A182">
        <v>2</v>
      </c>
      <c r="B182" s="293"/>
      <c r="C182" s="304" t="str">
        <f t="shared" ref="C182:C200" si="28">IF(D182="","",".")</f>
        <v/>
      </c>
      <c r="D182" s="217"/>
      <c r="E182" s="331"/>
      <c r="F182" s="321"/>
      <c r="G182" s="321"/>
      <c r="H182" s="322"/>
      <c r="I182" s="321"/>
      <c r="J182" s="322"/>
      <c r="K182" s="332" t="str">
        <f t="shared" si="27"/>
        <v/>
      </c>
      <c r="L182" s="563"/>
      <c r="M182" s="512"/>
    </row>
    <row r="183" spans="1:26" ht="22.5">
      <c r="A183">
        <v>3</v>
      </c>
      <c r="B183" s="293"/>
      <c r="C183" s="304" t="str">
        <f t="shared" si="28"/>
        <v/>
      </c>
      <c r="D183" s="217"/>
      <c r="E183" s="331"/>
      <c r="F183" s="321"/>
      <c r="G183" s="321"/>
      <c r="H183" s="322"/>
      <c r="I183" s="321"/>
      <c r="J183" s="322"/>
      <c r="K183" s="332" t="str">
        <f t="shared" si="27"/>
        <v/>
      </c>
      <c r="L183" s="563"/>
      <c r="M183" s="512"/>
    </row>
    <row r="184" spans="1:26" ht="22.5">
      <c r="A184">
        <v>4</v>
      </c>
      <c r="B184" s="293"/>
      <c r="C184" s="304" t="str">
        <f t="shared" si="28"/>
        <v/>
      </c>
      <c r="D184" s="217"/>
      <c r="E184" s="331"/>
      <c r="F184" s="321"/>
      <c r="G184" s="321"/>
      <c r="H184" s="322"/>
      <c r="I184" s="321"/>
      <c r="J184" s="322"/>
      <c r="K184" s="332" t="str">
        <f t="shared" si="27"/>
        <v/>
      </c>
      <c r="L184" s="563"/>
      <c r="M184" s="512"/>
    </row>
    <row r="185" spans="1:26" ht="22.5">
      <c r="A185">
        <v>5</v>
      </c>
      <c r="B185" s="293"/>
      <c r="C185" s="304" t="str">
        <f t="shared" si="28"/>
        <v/>
      </c>
      <c r="D185" s="217"/>
      <c r="E185" s="331"/>
      <c r="F185" s="321"/>
      <c r="G185" s="321"/>
      <c r="H185" s="322"/>
      <c r="I185" s="321"/>
      <c r="J185" s="322"/>
      <c r="K185" s="332" t="str">
        <f t="shared" si="27"/>
        <v/>
      </c>
      <c r="L185" s="563"/>
      <c r="M185" s="512"/>
    </row>
    <row r="186" spans="1:26" ht="22.5">
      <c r="A186">
        <v>6</v>
      </c>
      <c r="B186" s="293"/>
      <c r="C186" s="304" t="str">
        <f t="shared" si="28"/>
        <v/>
      </c>
      <c r="D186" s="217"/>
      <c r="E186" s="331"/>
      <c r="F186" s="321"/>
      <c r="G186" s="321"/>
      <c r="H186" s="322"/>
      <c r="I186" s="321"/>
      <c r="J186" s="322"/>
      <c r="K186" s="332" t="str">
        <f t="shared" si="27"/>
        <v/>
      </c>
      <c r="L186" s="563"/>
      <c r="M186" s="512"/>
    </row>
    <row r="187" spans="1:26" ht="22.5">
      <c r="A187">
        <v>7</v>
      </c>
      <c r="B187" s="293"/>
      <c r="C187" s="304" t="str">
        <f t="shared" si="28"/>
        <v/>
      </c>
      <c r="D187" s="217"/>
      <c r="E187" s="331"/>
      <c r="F187" s="321"/>
      <c r="G187" s="321"/>
      <c r="H187" s="322"/>
      <c r="I187" s="321"/>
      <c r="J187" s="322"/>
      <c r="K187" s="332" t="str">
        <f t="shared" si="27"/>
        <v/>
      </c>
      <c r="L187" s="563"/>
      <c r="M187" s="512"/>
    </row>
    <row r="188" spans="1:26" ht="22.5">
      <c r="A188">
        <v>8</v>
      </c>
      <c r="B188" s="293"/>
      <c r="C188" s="304" t="str">
        <f t="shared" si="28"/>
        <v/>
      </c>
      <c r="D188" s="217"/>
      <c r="E188" s="331"/>
      <c r="F188" s="321"/>
      <c r="G188" s="321"/>
      <c r="H188" s="322"/>
      <c r="I188" s="321"/>
      <c r="J188" s="322"/>
      <c r="K188" s="332" t="str">
        <f t="shared" si="27"/>
        <v/>
      </c>
      <c r="L188" s="563"/>
      <c r="M188" s="512"/>
    </row>
    <row r="189" spans="1:26" ht="22.5">
      <c r="A189">
        <v>9</v>
      </c>
      <c r="B189" s="293"/>
      <c r="C189" s="304" t="str">
        <f t="shared" si="28"/>
        <v/>
      </c>
      <c r="D189" s="217"/>
      <c r="E189" s="331"/>
      <c r="F189" s="321"/>
      <c r="G189" s="321"/>
      <c r="H189" s="322"/>
      <c r="I189" s="321"/>
      <c r="J189" s="322"/>
      <c r="K189" s="332" t="str">
        <f t="shared" si="27"/>
        <v/>
      </c>
      <c r="L189" s="563"/>
      <c r="M189" s="512"/>
      <c r="N189" s="292"/>
      <c r="O189" s="292"/>
      <c r="P189" s="292"/>
      <c r="Q189" s="292"/>
      <c r="R189" s="292"/>
      <c r="S189" s="292"/>
      <c r="T189" s="292"/>
      <c r="U189" s="292"/>
      <c r="V189" s="292"/>
      <c r="W189" s="292"/>
      <c r="X189" s="292"/>
      <c r="Y189" s="292"/>
      <c r="Z189" s="292"/>
    </row>
    <row r="190" spans="1:26" ht="22.5">
      <c r="A190">
        <v>10</v>
      </c>
      <c r="B190" s="293"/>
      <c r="C190" s="304" t="str">
        <f t="shared" si="28"/>
        <v/>
      </c>
      <c r="D190" s="217"/>
      <c r="E190" s="331"/>
      <c r="F190" s="321"/>
      <c r="G190" s="321"/>
      <c r="H190" s="322"/>
      <c r="I190" s="321"/>
      <c r="J190" s="322"/>
      <c r="K190" s="332" t="str">
        <f t="shared" si="27"/>
        <v/>
      </c>
      <c r="L190" s="563"/>
      <c r="M190" s="512"/>
    </row>
    <row r="191" spans="1:26" ht="22.5">
      <c r="A191">
        <v>11</v>
      </c>
      <c r="B191" s="293"/>
      <c r="C191" s="304" t="str">
        <f t="shared" si="28"/>
        <v/>
      </c>
      <c r="D191" s="217"/>
      <c r="E191" s="331"/>
      <c r="F191" s="321"/>
      <c r="G191" s="321"/>
      <c r="H191" s="322"/>
      <c r="I191" s="321"/>
      <c r="J191" s="322"/>
      <c r="K191" s="332" t="str">
        <f t="shared" si="27"/>
        <v/>
      </c>
      <c r="L191" s="563"/>
      <c r="M191" s="512"/>
    </row>
    <row r="192" spans="1:26" ht="22.5">
      <c r="A192">
        <v>12</v>
      </c>
      <c r="B192" s="293"/>
      <c r="C192" s="304" t="str">
        <f t="shared" si="28"/>
        <v/>
      </c>
      <c r="D192" s="217"/>
      <c r="E192" s="331"/>
      <c r="F192" s="321"/>
      <c r="G192" s="321"/>
      <c r="H192" s="322"/>
      <c r="I192" s="321"/>
      <c r="J192" s="322"/>
      <c r="K192" s="332" t="str">
        <f t="shared" si="27"/>
        <v/>
      </c>
      <c r="L192" s="563"/>
      <c r="M192" s="512"/>
    </row>
    <row r="193" spans="1:13" ht="22.5">
      <c r="A193">
        <v>13</v>
      </c>
      <c r="B193" s="293"/>
      <c r="C193" s="304" t="str">
        <f t="shared" si="28"/>
        <v/>
      </c>
      <c r="D193" s="217"/>
      <c r="E193" s="331"/>
      <c r="F193" s="321"/>
      <c r="G193" s="321"/>
      <c r="H193" s="322"/>
      <c r="I193" s="321"/>
      <c r="J193" s="322"/>
      <c r="K193" s="332" t="str">
        <f t="shared" si="27"/>
        <v/>
      </c>
      <c r="L193" s="563"/>
      <c r="M193" s="512"/>
    </row>
    <row r="194" spans="1:13" ht="22.5">
      <c r="A194">
        <v>14</v>
      </c>
      <c r="B194" s="293"/>
      <c r="C194" s="304" t="str">
        <f t="shared" si="28"/>
        <v/>
      </c>
      <c r="D194" s="217"/>
      <c r="E194" s="331"/>
      <c r="F194" s="321"/>
      <c r="G194" s="321"/>
      <c r="H194" s="322"/>
      <c r="I194" s="321"/>
      <c r="J194" s="322"/>
      <c r="K194" s="332" t="str">
        <f t="shared" si="27"/>
        <v/>
      </c>
      <c r="L194" s="563"/>
      <c r="M194" s="512"/>
    </row>
    <row r="195" spans="1:13" ht="22.5">
      <c r="A195">
        <v>15</v>
      </c>
      <c r="B195" s="293"/>
      <c r="C195" s="304" t="str">
        <f t="shared" si="28"/>
        <v/>
      </c>
      <c r="D195" s="217"/>
      <c r="E195" s="331"/>
      <c r="F195" s="321"/>
      <c r="G195" s="321"/>
      <c r="H195" s="322"/>
      <c r="I195" s="321"/>
      <c r="J195" s="322"/>
      <c r="K195" s="332" t="str">
        <f t="shared" si="27"/>
        <v/>
      </c>
      <c r="L195" s="563"/>
      <c r="M195" s="512"/>
    </row>
    <row r="196" spans="1:13" ht="22.5">
      <c r="A196">
        <v>16</v>
      </c>
      <c r="B196" s="293"/>
      <c r="C196" s="304" t="str">
        <f t="shared" si="28"/>
        <v/>
      </c>
      <c r="D196" s="217"/>
      <c r="E196" s="331"/>
      <c r="F196" s="321"/>
      <c r="G196" s="321"/>
      <c r="H196" s="322"/>
      <c r="I196" s="321"/>
      <c r="J196" s="322"/>
      <c r="K196" s="332" t="str">
        <f t="shared" si="27"/>
        <v/>
      </c>
      <c r="L196" s="563"/>
      <c r="M196" s="512"/>
    </row>
    <row r="197" spans="1:13" ht="22.5">
      <c r="A197">
        <v>17</v>
      </c>
      <c r="B197" s="293"/>
      <c r="C197" s="304" t="str">
        <f t="shared" si="28"/>
        <v/>
      </c>
      <c r="D197" s="217"/>
      <c r="E197" s="331"/>
      <c r="F197" s="321"/>
      <c r="G197" s="321"/>
      <c r="H197" s="322"/>
      <c r="I197" s="321"/>
      <c r="J197" s="322"/>
      <c r="K197" s="332" t="str">
        <f t="shared" si="27"/>
        <v/>
      </c>
      <c r="L197" s="564"/>
      <c r="M197" s="513"/>
    </row>
    <row r="198" spans="1:13" ht="22.5">
      <c r="A198">
        <v>18</v>
      </c>
      <c r="B198" s="293"/>
      <c r="C198" s="304" t="str">
        <f t="shared" si="28"/>
        <v/>
      </c>
      <c r="D198" s="217"/>
      <c r="E198" s="331"/>
      <c r="F198" s="321"/>
      <c r="G198" s="321"/>
      <c r="H198" s="322"/>
      <c r="I198" s="321"/>
      <c r="J198" s="322"/>
      <c r="K198" s="332" t="str">
        <f t="shared" si="27"/>
        <v/>
      </c>
      <c r="L198" s="564"/>
      <c r="M198" s="513"/>
    </row>
    <row r="199" spans="1:13" ht="22.5">
      <c r="A199">
        <v>19</v>
      </c>
      <c r="B199" s="293"/>
      <c r="C199" s="304" t="str">
        <f t="shared" si="28"/>
        <v/>
      </c>
      <c r="D199" s="217"/>
      <c r="E199" s="331"/>
      <c r="F199" s="321"/>
      <c r="G199" s="321"/>
      <c r="H199" s="322"/>
      <c r="I199" s="321"/>
      <c r="J199" s="322"/>
      <c r="K199" s="332" t="str">
        <f t="shared" si="27"/>
        <v/>
      </c>
      <c r="L199" s="564"/>
      <c r="M199" s="513"/>
    </row>
    <row r="200" spans="1:13" ht="23" thickBot="1">
      <c r="A200">
        <v>20</v>
      </c>
      <c r="B200" s="295"/>
      <c r="C200" s="305" t="str">
        <f t="shared" si="28"/>
        <v/>
      </c>
      <c r="D200" s="218"/>
      <c r="E200" s="336"/>
      <c r="F200" s="327"/>
      <c r="G200" s="327"/>
      <c r="H200" s="328"/>
      <c r="I200" s="327"/>
      <c r="J200" s="328"/>
      <c r="K200" s="337" t="str">
        <f t="shared" si="27"/>
        <v/>
      </c>
      <c r="L200" s="565"/>
      <c r="M200" s="513"/>
    </row>
    <row r="201" spans="1:13" ht="23" thickBot="1">
      <c r="B201" s="391" t="s">
        <v>205</v>
      </c>
      <c r="C201" s="391" t="s">
        <v>205</v>
      </c>
      <c r="D201" s="389"/>
      <c r="E201" s="390"/>
      <c r="F201" s="972" t="s">
        <v>112</v>
      </c>
      <c r="G201" s="973"/>
      <c r="H201" s="974"/>
      <c r="I201" s="975">
        <f>総表!G47</f>
        <v>0</v>
      </c>
      <c r="J201" s="975"/>
      <c r="K201" s="975"/>
      <c r="L201" s="976"/>
      <c r="M201" s="514"/>
    </row>
  </sheetData>
  <sheetProtection sheet="1" formatRows="0" insertRows="0" sort="0" autoFilter="0"/>
  <autoFilter ref="B11:L201" xr:uid="{00000000-0009-0000-0000-000008000000}"/>
  <mergeCells count="15">
    <mergeCell ref="F201:H201"/>
    <mergeCell ref="I201:L201"/>
    <mergeCell ref="F5:G5"/>
    <mergeCell ref="F6:G6"/>
    <mergeCell ref="F7:G7"/>
    <mergeCell ref="F8:G8"/>
    <mergeCell ref="F9:G9"/>
    <mergeCell ref="N11:N15"/>
    <mergeCell ref="B1:D1"/>
    <mergeCell ref="F3:G3"/>
    <mergeCell ref="F4:G4"/>
    <mergeCell ref="H1:L1"/>
    <mergeCell ref="E1:F1"/>
    <mergeCell ref="N7:N9"/>
    <mergeCell ref="N2:N3"/>
  </mergeCells>
  <phoneticPr fontId="26"/>
  <dataValidations count="17">
    <dataValidation type="custom" imeMode="halfAlpha" operator="greaterThanOrEqual" showInputMessage="1" showErrorMessage="1" errorTitle="単価未入力。" error="単価を入力してから記入してください。" sqref="I137:I157 I115:I135 I159:I179 I12:I28 I47:I62 I30:I45 I64:I79 I81:I96 I98:I113 I181:I200" xr:uid="{00000000-0002-0000-0800-000000000000}">
      <formula1>F12&lt;&gt;""</formula1>
    </dataValidation>
    <dataValidation type="custom" imeMode="halfAlpha" operator="greaterThanOrEqual" showInputMessage="1" showErrorMessage="1" errorTitle="単価未入力。" error="単価を入力してから記入してください。" sqref="G137:G157 G115:G135 G159:G179 G12:G28 G47:G62 G30:G45 G64:G79 G81:G96 G98:G113 G181:G200" xr:uid="{00000000-0002-0000-0800-000001000000}">
      <formula1>F12&lt;&gt;""</formula1>
    </dataValidation>
    <dataValidation type="custom" imeMode="halfAlpha" operator="greaterThanOrEqual" showInputMessage="1" showErrorMessage="1" errorTitle="細目未選択" error="細目を選択し入力してください。" sqref="F137:F157 F98:F113 F159:F179 F12:F28 F47:F62 F30:F45 F64:F79 F81:F96 F115:F135 F181:F200" xr:uid="{00000000-0002-0000-0800-000002000000}">
      <formula1>D12&lt;&gt;""</formula1>
    </dataValidation>
    <dataValidation type="custom" showInputMessage="1" showErrorMessage="1" errorTitle="細目未選択" error="細目を選択し入力してください。" sqref="E137:E157 E115:E135 E159:E179 E12:E28 E47:E62 E30:E45 E64:E79 E81:E96 E98:E113 E181:E200" xr:uid="{00000000-0002-0000-0800-000003000000}">
      <formula1>D12&lt;&gt;""</formula1>
    </dataValidation>
    <dataValidation type="textLength" operator="lessThanOrEqual" allowBlank="1" showInputMessage="1" showErrorMessage="1" errorTitle="文字数超過" error="30字以下で入力してください。" sqref="F202:G65616" xr:uid="{00000000-0002-0000-0800-000004000000}">
      <formula1>30</formula1>
    </dataValidation>
    <dataValidation imeMode="halfAlpha" allowBlank="1" showInputMessage="1" showErrorMessage="1" sqref="K202:K65616 H202:I65616 F201 I201" xr:uid="{00000000-0002-0000-0800-000005000000}"/>
    <dataValidation type="list" allowBlank="1" showInputMessage="1" showErrorMessage="1" sqref="D181:D200" xr:uid="{00000000-0002-0000-0800-000007000000}">
      <formula1>"録画費,録音費,写真費,配信用録音録画・編集費,配信用機材借料,配信用サイト作成・利用料"</formula1>
    </dataValidation>
    <dataValidation type="list" allowBlank="1" showInputMessage="1" showErrorMessage="1" sqref="D159:D178" xr:uid="{00000000-0002-0000-0800-000008000000}">
      <formula1>"広告宣伝費,入場券販売手数料,立看板費,案内状送付料,プログラム印刷費,入場券印刷費,チラシ印刷費,ポスター印刷費,アンケート用紙印刷費,ウェブサイト作成料"</formula1>
    </dataValidation>
    <dataValidation type="list" allowBlank="1" showInputMessage="1" showErrorMessage="1" sqref="D137:D156" xr:uid="{00000000-0002-0000-0800-000009000000}">
      <formula1>"交通費,宿泊費,日当,コンクールに係る審査旅費,作品選定に係る調査旅費"</formula1>
    </dataValidation>
    <dataValidation type="list" allowBlank="1" showInputMessage="1" showErrorMessage="1" sqref="D64:D78" xr:uid="{00000000-0002-0000-0800-00000B000000}">
      <formula1>"会場使用料,付帯設備使用料"</formula1>
    </dataValidation>
    <dataValidation type="list" allowBlank="1" showInputMessage="1" showErrorMessage="1" sqref="D47:D61" xr:uid="{00000000-0002-0000-0800-00000C000000}">
      <formula1>"演出料,プラン料,翻訳料,著作権使用料,企画制作料"</formula1>
    </dataValidation>
    <dataValidation type="list" allowBlank="1" showInputMessage="1" showErrorMessage="1" sqref="D30:D44" xr:uid="{00000000-0002-0000-0800-00000D000000}">
      <formula1>"司会者出演料,特別招待者出演料"</formula1>
    </dataValidation>
    <dataValidation type="list" allowBlank="1" showInputMessage="1" showErrorMessage="1" sqref="D13:D27" xr:uid="{00000000-0002-0000-0800-00000E000000}">
      <formula1>"作品借料"</formula1>
    </dataValidation>
    <dataValidation type="list" allowBlank="1" showInputMessage="1" showErrorMessage="1" sqref="E7:E9" xr:uid="{00000000-0002-0000-0800-00000F000000}">
      <formula1>"作品借料,出演費,文芸費,会場費,上映費,設営費,謝金,旅費,宣伝・印刷費,記録・配信費"</formula1>
    </dataValidation>
    <dataValidation type="list" allowBlank="1" showInputMessage="1" showErrorMessage="1" sqref="D81:D95" xr:uid="{00000000-0002-0000-0800-000010000000}">
      <formula1>"上映費,映写機材使用料,映写技師謝金,同時通訳関連機器等借り上げ料,字幕費・音声ガイド費"</formula1>
    </dataValidation>
    <dataValidation type="list" allowBlank="1" showInputMessage="1" showErrorMessage="1" sqref="D98:D112" xr:uid="{00000000-0002-0000-0800-000011000000}">
      <formula1>"会場設営・撤去費"</formula1>
    </dataValidation>
    <dataValidation type="list" allowBlank="1" showInputMessage="1" showErrorMessage="1" sqref="D115:D134" xr:uid="{44319841-8D05-4EF3-B7C8-5B1E0DA2BDF7}">
      <formula1>"作品選定・プログラミング料,コンクールに係る審査謝金,原稿執筆謝金,通訳謝金,翻訳謝金,会場整理員謝金,託児謝金,医師看護師謝金,講演謝金,手話通訳謝金,要約筆記謝金"</formula1>
    </dataValidation>
  </dataValidations>
  <printOptions horizontalCentered="1"/>
  <pageMargins left="0.74803149606299213" right="0.74803149606299213" top="0.59055118110236227" bottom="0.59055118110236227" header="0.39370078740157483" footer="0.39370078740157483"/>
  <pageSetup paperSize="9" scale="15" orientation="portrait" r:id="rId1"/>
  <rowBreaks count="1" manualBreakCount="1">
    <brk id="95"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8" tint="0.59999389629810485"/>
    <pageSetUpPr fitToPage="1"/>
  </sheetPr>
  <dimension ref="A1:H34"/>
  <sheetViews>
    <sheetView zoomScaleNormal="100" zoomScaleSheetLayoutView="80" workbookViewId="0">
      <selection sqref="A1:C1"/>
    </sheetView>
  </sheetViews>
  <sheetFormatPr defaultColWidth="9" defaultRowHeight="22.5"/>
  <cols>
    <col min="1" max="1" width="3.58203125" style="91" customWidth="1"/>
    <col min="2" max="2" width="32.58203125" style="219" customWidth="1"/>
    <col min="3" max="3" width="18" style="91" customWidth="1"/>
    <col min="4" max="4" width="6.58203125" style="91" customWidth="1"/>
    <col min="5" max="5" width="19.5" style="91" customWidth="1"/>
    <col min="6" max="7" width="6.58203125" style="91" customWidth="1"/>
    <col min="8" max="8" width="13.33203125" style="91" customWidth="1"/>
    <col min="9" max="16384" width="9" style="91"/>
  </cols>
  <sheetData>
    <row r="1" spans="1:8" ht="19.5" customHeight="1">
      <c r="A1" t="s">
        <v>77</v>
      </c>
      <c r="B1" s="15"/>
      <c r="E1" s="417" t="s">
        <v>92</v>
      </c>
      <c r="F1" s="986">
        <f>総表!C15</f>
        <v>0</v>
      </c>
      <c r="G1" s="987"/>
      <c r="H1" s="988"/>
    </row>
    <row r="2" spans="1:8" ht="26.25" customHeight="1">
      <c r="A2" s="985" t="s">
        <v>84</v>
      </c>
      <c r="B2" s="985"/>
      <c r="C2" s="985"/>
      <c r="D2" s="985"/>
      <c r="E2" s="985"/>
      <c r="F2" s="985"/>
      <c r="G2" s="985"/>
      <c r="H2" s="985"/>
    </row>
    <row r="3" spans="1:8" s="15" customFormat="1" ht="20">
      <c r="A3" s="418" t="s">
        <v>246</v>
      </c>
      <c r="B3" s="419" t="s">
        <v>83</v>
      </c>
      <c r="C3" s="419" t="s">
        <v>82</v>
      </c>
      <c r="D3" s="419" t="s">
        <v>79</v>
      </c>
      <c r="E3" s="419" t="s">
        <v>81</v>
      </c>
      <c r="F3" s="419" t="s">
        <v>80</v>
      </c>
      <c r="G3" s="420" t="s">
        <v>247</v>
      </c>
      <c r="H3" s="419" t="s">
        <v>78</v>
      </c>
    </row>
    <row r="4" spans="1:8">
      <c r="A4" s="421">
        <v>1</v>
      </c>
      <c r="B4" s="422"/>
      <c r="C4" s="422"/>
      <c r="D4" s="423"/>
      <c r="E4" s="424"/>
      <c r="F4" s="423"/>
      <c r="G4" s="424"/>
      <c r="H4" s="424"/>
    </row>
    <row r="5" spans="1:8">
      <c r="A5" s="425">
        <v>2</v>
      </c>
      <c r="B5" s="426"/>
      <c r="C5" s="426"/>
      <c r="D5" s="427"/>
      <c r="E5" s="428"/>
      <c r="F5" s="427"/>
      <c r="G5" s="428"/>
      <c r="H5" s="428"/>
    </row>
    <row r="6" spans="1:8">
      <c r="A6" s="425">
        <v>3</v>
      </c>
      <c r="B6" s="426"/>
      <c r="C6" s="426"/>
      <c r="D6" s="427"/>
      <c r="E6" s="428"/>
      <c r="F6" s="427"/>
      <c r="G6" s="428"/>
      <c r="H6" s="428"/>
    </row>
    <row r="7" spans="1:8">
      <c r="A7" s="425">
        <v>4</v>
      </c>
      <c r="B7" s="426"/>
      <c r="C7" s="426"/>
      <c r="D7" s="427"/>
      <c r="E7" s="428"/>
      <c r="F7" s="427"/>
      <c r="G7" s="428"/>
      <c r="H7" s="428"/>
    </row>
    <row r="8" spans="1:8">
      <c r="A8" s="425">
        <v>5</v>
      </c>
      <c r="B8" s="426"/>
      <c r="C8" s="426"/>
      <c r="D8" s="427"/>
      <c r="E8" s="428"/>
      <c r="F8" s="427"/>
      <c r="G8" s="428"/>
      <c r="H8" s="428"/>
    </row>
    <row r="9" spans="1:8">
      <c r="A9" s="425">
        <v>6</v>
      </c>
      <c r="B9" s="426"/>
      <c r="C9" s="426"/>
      <c r="D9" s="427"/>
      <c r="E9" s="428"/>
      <c r="F9" s="427"/>
      <c r="G9" s="428"/>
      <c r="H9" s="428"/>
    </row>
    <row r="10" spans="1:8">
      <c r="A10" s="425">
        <v>7</v>
      </c>
      <c r="B10" s="426"/>
      <c r="C10" s="426"/>
      <c r="D10" s="427"/>
      <c r="E10" s="428"/>
      <c r="F10" s="427"/>
      <c r="G10" s="428"/>
      <c r="H10" s="428"/>
    </row>
    <row r="11" spans="1:8">
      <c r="A11" s="425">
        <v>8</v>
      </c>
      <c r="B11" s="426"/>
      <c r="C11" s="426"/>
      <c r="D11" s="427"/>
      <c r="E11" s="428"/>
      <c r="F11" s="427"/>
      <c r="G11" s="428"/>
      <c r="H11" s="428"/>
    </row>
    <row r="12" spans="1:8">
      <c r="A12" s="425">
        <v>9</v>
      </c>
      <c r="B12" s="426"/>
      <c r="C12" s="426"/>
      <c r="D12" s="427"/>
      <c r="E12" s="428"/>
      <c r="F12" s="427"/>
      <c r="G12" s="428"/>
      <c r="H12" s="428"/>
    </row>
    <row r="13" spans="1:8">
      <c r="A13" s="425">
        <v>10</v>
      </c>
      <c r="B13" s="426"/>
      <c r="C13" s="426"/>
      <c r="D13" s="427"/>
      <c r="E13" s="428"/>
      <c r="F13" s="427"/>
      <c r="G13" s="428"/>
      <c r="H13" s="428"/>
    </row>
    <row r="14" spans="1:8">
      <c r="A14" s="425">
        <v>11</v>
      </c>
      <c r="B14" s="426"/>
      <c r="C14" s="426"/>
      <c r="D14" s="427"/>
      <c r="E14" s="428"/>
      <c r="F14" s="427"/>
      <c r="G14" s="428"/>
      <c r="H14" s="428"/>
    </row>
    <row r="15" spans="1:8">
      <c r="A15" s="425">
        <v>12</v>
      </c>
      <c r="B15" s="426"/>
      <c r="C15" s="426"/>
      <c r="D15" s="427"/>
      <c r="E15" s="428"/>
      <c r="F15" s="427"/>
      <c r="G15" s="428"/>
      <c r="H15" s="428"/>
    </row>
    <row r="16" spans="1:8">
      <c r="A16" s="425">
        <v>13</v>
      </c>
      <c r="B16" s="426"/>
      <c r="C16" s="426"/>
      <c r="D16" s="427"/>
      <c r="E16" s="428"/>
      <c r="F16" s="427"/>
      <c r="G16" s="428"/>
      <c r="H16" s="428"/>
    </row>
    <row r="17" spans="1:8">
      <c r="A17" s="425">
        <v>14</v>
      </c>
      <c r="B17" s="426"/>
      <c r="C17" s="426"/>
      <c r="D17" s="427"/>
      <c r="E17" s="428"/>
      <c r="F17" s="427"/>
      <c r="G17" s="428"/>
      <c r="H17" s="428"/>
    </row>
    <row r="18" spans="1:8">
      <c r="A18" s="425">
        <v>15</v>
      </c>
      <c r="B18" s="426"/>
      <c r="C18" s="426"/>
      <c r="D18" s="427"/>
      <c r="E18" s="428"/>
      <c r="F18" s="427"/>
      <c r="G18" s="428"/>
      <c r="H18" s="428"/>
    </row>
    <row r="19" spans="1:8">
      <c r="A19" s="425">
        <v>16</v>
      </c>
      <c r="B19" s="426"/>
      <c r="C19" s="426"/>
      <c r="D19" s="427"/>
      <c r="E19" s="428"/>
      <c r="F19" s="427"/>
      <c r="G19" s="428"/>
      <c r="H19" s="428"/>
    </row>
    <row r="20" spans="1:8">
      <c r="A20" s="425">
        <v>17</v>
      </c>
      <c r="B20" s="426"/>
      <c r="C20" s="426"/>
      <c r="D20" s="427"/>
      <c r="E20" s="428"/>
      <c r="F20" s="427"/>
      <c r="G20" s="428"/>
      <c r="H20" s="428"/>
    </row>
    <row r="21" spans="1:8">
      <c r="A21" s="425">
        <v>18</v>
      </c>
      <c r="B21" s="426"/>
      <c r="C21" s="426"/>
      <c r="D21" s="427"/>
      <c r="E21" s="428"/>
      <c r="F21" s="427"/>
      <c r="G21" s="428"/>
      <c r="H21" s="428"/>
    </row>
    <row r="22" spans="1:8">
      <c r="A22" s="425">
        <v>19</v>
      </c>
      <c r="B22" s="426"/>
      <c r="C22" s="426"/>
      <c r="D22" s="427"/>
      <c r="E22" s="428"/>
      <c r="F22" s="427"/>
      <c r="G22" s="428"/>
      <c r="H22" s="428"/>
    </row>
    <row r="23" spans="1:8">
      <c r="A23" s="425">
        <v>20</v>
      </c>
      <c r="B23" s="426"/>
      <c r="C23" s="426"/>
      <c r="D23" s="427"/>
      <c r="E23" s="428"/>
      <c r="F23" s="427"/>
      <c r="G23" s="428"/>
      <c r="H23" s="428"/>
    </row>
    <row r="24" spans="1:8">
      <c r="A24" s="425">
        <v>21</v>
      </c>
      <c r="B24" s="426"/>
      <c r="C24" s="426"/>
      <c r="D24" s="427"/>
      <c r="E24" s="428"/>
      <c r="F24" s="427"/>
      <c r="G24" s="428"/>
      <c r="H24" s="428"/>
    </row>
    <row r="25" spans="1:8">
      <c r="A25" s="425">
        <v>22</v>
      </c>
      <c r="B25" s="426"/>
      <c r="C25" s="426"/>
      <c r="D25" s="427"/>
      <c r="E25" s="428"/>
      <c r="F25" s="427"/>
      <c r="G25" s="428"/>
      <c r="H25" s="428"/>
    </row>
    <row r="26" spans="1:8">
      <c r="A26" s="425">
        <v>23</v>
      </c>
      <c r="B26" s="426"/>
      <c r="C26" s="426"/>
      <c r="D26" s="427"/>
      <c r="E26" s="428"/>
      <c r="F26" s="427"/>
      <c r="G26" s="428"/>
      <c r="H26" s="428"/>
    </row>
    <row r="27" spans="1:8">
      <c r="A27" s="425">
        <v>24</v>
      </c>
      <c r="B27" s="426"/>
      <c r="C27" s="426"/>
      <c r="D27" s="427"/>
      <c r="E27" s="428"/>
      <c r="F27" s="427"/>
      <c r="G27" s="428"/>
      <c r="H27" s="428"/>
    </row>
    <row r="28" spans="1:8">
      <c r="A28" s="425">
        <v>25</v>
      </c>
      <c r="B28" s="426"/>
      <c r="C28" s="426"/>
      <c r="D28" s="427"/>
      <c r="E28" s="428"/>
      <c r="F28" s="427"/>
      <c r="G28" s="428"/>
      <c r="H28" s="428"/>
    </row>
    <row r="29" spans="1:8">
      <c r="A29" s="425">
        <v>26</v>
      </c>
      <c r="B29" s="426"/>
      <c r="C29" s="426"/>
      <c r="D29" s="427"/>
      <c r="E29" s="428"/>
      <c r="F29" s="427"/>
      <c r="G29" s="428"/>
      <c r="H29" s="428"/>
    </row>
    <row r="30" spans="1:8">
      <c r="A30" s="425">
        <v>27</v>
      </c>
      <c r="B30" s="426"/>
      <c r="C30" s="426"/>
      <c r="D30" s="427"/>
      <c r="E30" s="428"/>
      <c r="F30" s="427"/>
      <c r="G30" s="428"/>
      <c r="H30" s="428"/>
    </row>
    <row r="31" spans="1:8">
      <c r="A31" s="425">
        <v>28</v>
      </c>
      <c r="B31" s="426"/>
      <c r="C31" s="426"/>
      <c r="D31" s="427"/>
      <c r="E31" s="428"/>
      <c r="F31" s="427"/>
      <c r="G31" s="428"/>
      <c r="H31" s="428"/>
    </row>
    <row r="32" spans="1:8">
      <c r="A32" s="425">
        <v>29</v>
      </c>
      <c r="B32" s="426"/>
      <c r="C32" s="426"/>
      <c r="D32" s="427"/>
      <c r="E32" s="428"/>
      <c r="F32" s="427"/>
      <c r="G32" s="428"/>
      <c r="H32" s="428"/>
    </row>
    <row r="33" spans="1:8">
      <c r="A33" s="429">
        <v>30</v>
      </c>
      <c r="B33" s="430"/>
      <c r="C33" s="430"/>
      <c r="D33" s="431"/>
      <c r="E33" s="432"/>
      <c r="F33" s="431"/>
      <c r="G33" s="432"/>
      <c r="H33" s="432"/>
    </row>
    <row r="34" spans="1:8" ht="21.5" customHeight="1">
      <c r="A34" s="384"/>
      <c r="B34" s="385"/>
      <c r="C34" s="384"/>
      <c r="D34" s="384"/>
      <c r="E34" s="384"/>
      <c r="F34" s="433" t="s">
        <v>114</v>
      </c>
      <c r="G34" s="989">
        <f>総表!G47</f>
        <v>0</v>
      </c>
      <c r="H34" s="990"/>
    </row>
  </sheetData>
  <sheetProtection insertRows="0" deleteRows="0"/>
  <mergeCells count="3">
    <mergeCell ref="A2:H2"/>
    <mergeCell ref="F1:H1"/>
    <mergeCell ref="G34:H34"/>
  </mergeCells>
  <phoneticPr fontId="26"/>
  <printOptions horizontalCentered="1"/>
  <pageMargins left="0.74803149606299213" right="0.74803149606299213" top="0.59055118110236227" bottom="0.59055118110236227" header="0.39370078740157483" footer="0.39370078740157483"/>
  <pageSetup paperSize="9"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5" tint="0.59999389629810485"/>
    <pageSetUpPr fitToPage="1"/>
  </sheetPr>
  <dimension ref="A1:H60"/>
  <sheetViews>
    <sheetView zoomScaleNormal="100" zoomScaleSheetLayoutView="80" workbookViewId="0">
      <selection sqref="A1:C1"/>
    </sheetView>
  </sheetViews>
  <sheetFormatPr defaultColWidth="9" defaultRowHeight="20"/>
  <cols>
    <col min="1" max="1" width="11.75" style="16" customWidth="1"/>
    <col min="2" max="2" width="15.5" style="15" customWidth="1"/>
    <col min="3" max="3" width="26" style="15" customWidth="1"/>
    <col min="4" max="4" width="16.58203125" style="15" customWidth="1"/>
    <col min="5" max="6" width="13.83203125" style="15" customWidth="1"/>
    <col min="7" max="7" width="8.33203125" style="15" customWidth="1"/>
    <col min="8" max="8" width="40.9140625" style="15" customWidth="1"/>
    <col min="9" max="16384" width="9" style="15"/>
  </cols>
  <sheetData>
    <row r="1" spans="1:8" ht="19.5" customHeight="1">
      <c r="A1" s="15" t="s">
        <v>77</v>
      </c>
      <c r="E1" s="395" t="s">
        <v>104</v>
      </c>
      <c r="F1" s="1004">
        <f>総表!C15</f>
        <v>0</v>
      </c>
      <c r="G1" s="1005"/>
    </row>
    <row r="2" spans="1:8" ht="26.25" customHeight="1">
      <c r="A2" s="985" t="s">
        <v>94</v>
      </c>
      <c r="B2" s="985"/>
      <c r="C2" s="985"/>
      <c r="D2" s="985"/>
      <c r="E2" s="985"/>
      <c r="F2" s="985"/>
      <c r="G2" s="985"/>
      <c r="H2" s="992" t="s">
        <v>251</v>
      </c>
    </row>
    <row r="3" spans="1:8" s="17" customFormat="1" ht="18" customHeight="1">
      <c r="A3" s="997" t="s">
        <v>93</v>
      </c>
      <c r="B3" s="997"/>
      <c r="C3" s="396" t="s">
        <v>92</v>
      </c>
      <c r="D3" s="1002" t="s">
        <v>91</v>
      </c>
      <c r="E3" s="1003"/>
      <c r="F3" s="396" t="s">
        <v>90</v>
      </c>
      <c r="G3" s="396" t="s">
        <v>89</v>
      </c>
      <c r="H3" s="992"/>
    </row>
    <row r="4" spans="1:8" s="20" customFormat="1" ht="18" customHeight="1">
      <c r="A4" s="397" t="s">
        <v>88</v>
      </c>
      <c r="B4" s="397"/>
      <c r="C4" s="398"/>
      <c r="D4" s="1000"/>
      <c r="E4" s="1001"/>
      <c r="F4" s="399"/>
      <c r="G4" s="398"/>
      <c r="H4" s="992"/>
    </row>
    <row r="5" spans="1:8" s="20" customFormat="1" ht="18" customHeight="1">
      <c r="A5" s="400"/>
      <c r="B5" s="400"/>
      <c r="C5" s="401"/>
      <c r="D5" s="993"/>
      <c r="E5" s="994"/>
      <c r="F5" s="402"/>
      <c r="G5" s="401"/>
      <c r="H5" s="992"/>
    </row>
    <row r="6" spans="1:8" s="20" customFormat="1" ht="18" customHeight="1">
      <c r="A6" s="400"/>
      <c r="B6" s="400"/>
      <c r="C6" s="401"/>
      <c r="D6" s="993"/>
      <c r="E6" s="994"/>
      <c r="F6" s="402"/>
      <c r="G6" s="401"/>
      <c r="H6" s="991" t="s">
        <v>236</v>
      </c>
    </row>
    <row r="7" spans="1:8" s="20" customFormat="1" ht="18" customHeight="1">
      <c r="A7" s="403"/>
      <c r="B7" s="403"/>
      <c r="C7" s="404"/>
      <c r="D7" s="995"/>
      <c r="E7" s="996"/>
      <c r="F7" s="405"/>
      <c r="G7" s="404"/>
      <c r="H7" s="991"/>
    </row>
    <row r="8" spans="1:8" s="20" customFormat="1" ht="5.15" customHeight="1">
      <c r="A8" s="406"/>
      <c r="B8" s="407"/>
      <c r="C8" s="408"/>
      <c r="D8" s="408"/>
      <c r="E8" s="408"/>
      <c r="F8" s="409"/>
      <c r="G8" s="410"/>
      <c r="H8" s="536" t="s">
        <v>232</v>
      </c>
    </row>
    <row r="9" spans="1:8" s="20" customFormat="1" ht="18" customHeight="1">
      <c r="A9" s="397" t="s">
        <v>87</v>
      </c>
      <c r="B9" s="397"/>
      <c r="C9" s="398"/>
      <c r="D9" s="1000"/>
      <c r="E9" s="1001"/>
      <c r="F9" s="399"/>
      <c r="G9" s="398"/>
      <c r="H9" s="536" t="s">
        <v>232</v>
      </c>
    </row>
    <row r="10" spans="1:8" s="20" customFormat="1" ht="18" customHeight="1">
      <c r="A10" s="400"/>
      <c r="B10" s="400"/>
      <c r="C10" s="401"/>
      <c r="D10" s="993"/>
      <c r="E10" s="994"/>
      <c r="F10" s="402"/>
      <c r="G10" s="401"/>
      <c r="H10" s="537" t="str">
        <f t="shared" ref="H10:H42" si="0">IF(C10="","",".")</f>
        <v/>
      </c>
    </row>
    <row r="11" spans="1:8" s="20" customFormat="1" ht="18" customHeight="1">
      <c r="A11" s="400"/>
      <c r="B11" s="400"/>
      <c r="C11" s="401"/>
      <c r="D11" s="993"/>
      <c r="E11" s="994"/>
      <c r="F11" s="402"/>
      <c r="G11" s="401"/>
      <c r="H11" s="537" t="str">
        <f t="shared" si="0"/>
        <v/>
      </c>
    </row>
    <row r="12" spans="1:8" s="20" customFormat="1" ht="18" customHeight="1">
      <c r="A12" s="400"/>
      <c r="B12" s="400"/>
      <c r="C12" s="401"/>
      <c r="D12" s="993"/>
      <c r="E12" s="994"/>
      <c r="F12" s="402"/>
      <c r="G12" s="401"/>
      <c r="H12" s="537" t="str">
        <f t="shared" ref="H12" si="1">IF(C12="","",".")</f>
        <v/>
      </c>
    </row>
    <row r="13" spans="1:8" s="20" customFormat="1" ht="18" customHeight="1">
      <c r="A13" s="400"/>
      <c r="B13" s="400"/>
      <c r="C13" s="401"/>
      <c r="D13" s="993"/>
      <c r="E13" s="994"/>
      <c r="F13" s="402"/>
      <c r="G13" s="401"/>
      <c r="H13" s="537" t="str">
        <f t="shared" si="0"/>
        <v/>
      </c>
    </row>
    <row r="14" spans="1:8" s="20" customFormat="1" ht="18" customHeight="1">
      <c r="A14" s="403"/>
      <c r="B14" s="403"/>
      <c r="C14" s="404"/>
      <c r="D14" s="995"/>
      <c r="E14" s="996"/>
      <c r="F14" s="405"/>
      <c r="G14" s="404"/>
      <c r="H14" s="537" t="str">
        <f t="shared" si="0"/>
        <v/>
      </c>
    </row>
    <row r="15" spans="1:8" s="20" customFormat="1" ht="5.15" customHeight="1">
      <c r="A15" s="411"/>
      <c r="B15" s="407"/>
      <c r="C15" s="408"/>
      <c r="D15" s="408"/>
      <c r="E15" s="408"/>
      <c r="F15" s="409"/>
      <c r="G15" s="410"/>
      <c r="H15" s="537" t="s">
        <v>232</v>
      </c>
    </row>
    <row r="16" spans="1:8" s="20" customFormat="1" ht="18" customHeight="1">
      <c r="A16" s="397" t="s">
        <v>86</v>
      </c>
      <c r="B16" s="397"/>
      <c r="C16" s="398"/>
      <c r="D16" s="1000"/>
      <c r="E16" s="1001"/>
      <c r="F16" s="399"/>
      <c r="G16" s="398"/>
      <c r="H16" s="537" t="s">
        <v>232</v>
      </c>
    </row>
    <row r="17" spans="1:8" s="20" customFormat="1" ht="18" customHeight="1">
      <c r="A17" s="400"/>
      <c r="B17" s="400"/>
      <c r="C17" s="401"/>
      <c r="D17" s="993"/>
      <c r="E17" s="994"/>
      <c r="F17" s="402"/>
      <c r="G17" s="401"/>
      <c r="H17" s="537" t="str">
        <f t="shared" si="0"/>
        <v/>
      </c>
    </row>
    <row r="18" spans="1:8" s="20" customFormat="1" ht="18" customHeight="1">
      <c r="A18" s="400"/>
      <c r="B18" s="400"/>
      <c r="C18" s="401"/>
      <c r="D18" s="993"/>
      <c r="E18" s="994"/>
      <c r="F18" s="402"/>
      <c r="G18" s="401"/>
      <c r="H18" s="537" t="str">
        <f t="shared" si="0"/>
        <v/>
      </c>
    </row>
    <row r="19" spans="1:8" s="20" customFormat="1" ht="18" customHeight="1">
      <c r="A19" s="400"/>
      <c r="B19" s="400"/>
      <c r="C19" s="401"/>
      <c r="D19" s="993"/>
      <c r="E19" s="994"/>
      <c r="F19" s="402"/>
      <c r="G19" s="401"/>
      <c r="H19" s="537" t="str">
        <f t="shared" ref="H19:H22" si="2">IF(C19="","",".")</f>
        <v/>
      </c>
    </row>
    <row r="20" spans="1:8" s="20" customFormat="1" ht="18" customHeight="1">
      <c r="A20" s="400"/>
      <c r="B20" s="400"/>
      <c r="C20" s="401"/>
      <c r="D20" s="993"/>
      <c r="E20" s="994"/>
      <c r="F20" s="402"/>
      <c r="G20" s="401"/>
      <c r="H20" s="537" t="str">
        <f t="shared" si="2"/>
        <v/>
      </c>
    </row>
    <row r="21" spans="1:8" s="20" customFormat="1" ht="18" customHeight="1">
      <c r="A21" s="400"/>
      <c r="B21" s="400"/>
      <c r="C21" s="401"/>
      <c r="D21" s="993"/>
      <c r="E21" s="994"/>
      <c r="F21" s="402"/>
      <c r="G21" s="401"/>
      <c r="H21" s="537" t="str">
        <f t="shared" si="2"/>
        <v/>
      </c>
    </row>
    <row r="22" spans="1:8" s="20" customFormat="1" ht="18" customHeight="1">
      <c r="A22" s="400"/>
      <c r="B22" s="400"/>
      <c r="C22" s="401"/>
      <c r="D22" s="993"/>
      <c r="E22" s="994"/>
      <c r="F22" s="402"/>
      <c r="G22" s="401"/>
      <c r="H22" s="537" t="str">
        <f t="shared" si="2"/>
        <v/>
      </c>
    </row>
    <row r="23" spans="1:8" s="20" customFormat="1" ht="18" customHeight="1">
      <c r="A23" s="400"/>
      <c r="B23" s="400"/>
      <c r="C23" s="401"/>
      <c r="D23" s="993"/>
      <c r="E23" s="994"/>
      <c r="F23" s="402"/>
      <c r="G23" s="401"/>
      <c r="H23" s="537" t="str">
        <f t="shared" si="0"/>
        <v/>
      </c>
    </row>
    <row r="24" spans="1:8" s="20" customFormat="1" ht="18" customHeight="1">
      <c r="A24" s="400"/>
      <c r="B24" s="400"/>
      <c r="C24" s="401"/>
      <c r="D24" s="993"/>
      <c r="E24" s="994"/>
      <c r="F24" s="402"/>
      <c r="G24" s="401"/>
      <c r="H24" s="537" t="str">
        <f t="shared" si="0"/>
        <v/>
      </c>
    </row>
    <row r="25" spans="1:8" s="20" customFormat="1" ht="18" customHeight="1">
      <c r="A25" s="400"/>
      <c r="B25" s="400"/>
      <c r="C25" s="401"/>
      <c r="D25" s="993"/>
      <c r="E25" s="994"/>
      <c r="F25" s="402"/>
      <c r="G25" s="401"/>
      <c r="H25" s="537" t="str">
        <f t="shared" ref="H25:H27" si="3">IF(C25="","",".")</f>
        <v/>
      </c>
    </row>
    <row r="26" spans="1:8" s="20" customFormat="1" ht="18" customHeight="1">
      <c r="A26" s="400"/>
      <c r="B26" s="400"/>
      <c r="C26" s="401"/>
      <c r="D26" s="993"/>
      <c r="E26" s="994"/>
      <c r="F26" s="402"/>
      <c r="G26" s="401"/>
      <c r="H26" s="537" t="str">
        <f t="shared" si="3"/>
        <v/>
      </c>
    </row>
    <row r="27" spans="1:8" s="20" customFormat="1" ht="18" customHeight="1">
      <c r="A27" s="400"/>
      <c r="B27" s="400"/>
      <c r="C27" s="401"/>
      <c r="D27" s="993"/>
      <c r="E27" s="994"/>
      <c r="F27" s="402"/>
      <c r="G27" s="401"/>
      <c r="H27" s="537" t="str">
        <f t="shared" si="3"/>
        <v/>
      </c>
    </row>
    <row r="28" spans="1:8" s="20" customFormat="1" ht="18" customHeight="1">
      <c r="A28" s="403"/>
      <c r="B28" s="403"/>
      <c r="C28" s="404"/>
      <c r="D28" s="995"/>
      <c r="E28" s="996"/>
      <c r="F28" s="405"/>
      <c r="G28" s="404"/>
      <c r="H28" s="537" t="str">
        <f t="shared" si="0"/>
        <v/>
      </c>
    </row>
    <row r="29" spans="1:8" s="20" customFormat="1" ht="5.15" customHeight="1">
      <c r="A29" s="411"/>
      <c r="B29" s="412"/>
      <c r="C29" s="413"/>
      <c r="D29" s="413"/>
      <c r="E29" s="413"/>
      <c r="F29" s="414"/>
      <c r="G29" s="415"/>
      <c r="H29" s="537" t="s">
        <v>232</v>
      </c>
    </row>
    <row r="30" spans="1:8" s="20" customFormat="1" ht="18" customHeight="1">
      <c r="A30" s="397" t="s">
        <v>85</v>
      </c>
      <c r="B30" s="397"/>
      <c r="C30" s="398"/>
      <c r="D30" s="1000"/>
      <c r="E30" s="1001"/>
      <c r="F30" s="399"/>
      <c r="G30" s="398"/>
      <c r="H30" s="537" t="s">
        <v>232</v>
      </c>
    </row>
    <row r="31" spans="1:8" s="20" customFormat="1" ht="18" customHeight="1">
      <c r="A31" s="400"/>
      <c r="B31" s="400"/>
      <c r="C31" s="401"/>
      <c r="D31" s="993"/>
      <c r="E31" s="994"/>
      <c r="F31" s="402"/>
      <c r="G31" s="401"/>
      <c r="H31" s="537" t="str">
        <f t="shared" si="0"/>
        <v/>
      </c>
    </row>
    <row r="32" spans="1:8" s="20" customFormat="1" ht="18" customHeight="1">
      <c r="A32" s="400"/>
      <c r="B32" s="400"/>
      <c r="C32" s="401"/>
      <c r="D32" s="993"/>
      <c r="E32" s="994"/>
      <c r="F32" s="402"/>
      <c r="G32" s="401"/>
      <c r="H32" s="537" t="str">
        <f t="shared" si="0"/>
        <v/>
      </c>
    </row>
    <row r="33" spans="1:8" s="20" customFormat="1" ht="18" customHeight="1">
      <c r="A33" s="400"/>
      <c r="B33" s="400"/>
      <c r="C33" s="401"/>
      <c r="D33" s="993"/>
      <c r="E33" s="994"/>
      <c r="F33" s="402"/>
      <c r="G33" s="401"/>
      <c r="H33" s="537" t="str">
        <f t="shared" si="0"/>
        <v/>
      </c>
    </row>
    <row r="34" spans="1:8" s="20" customFormat="1" ht="18" customHeight="1">
      <c r="A34" s="400"/>
      <c r="B34" s="400"/>
      <c r="C34" s="401"/>
      <c r="D34" s="993"/>
      <c r="E34" s="994"/>
      <c r="F34" s="402"/>
      <c r="G34" s="401"/>
      <c r="H34" s="537" t="str">
        <f t="shared" si="0"/>
        <v/>
      </c>
    </row>
    <row r="35" spans="1:8" s="20" customFormat="1" ht="18" customHeight="1">
      <c r="A35" s="400"/>
      <c r="B35" s="400"/>
      <c r="C35" s="401"/>
      <c r="D35" s="993"/>
      <c r="E35" s="994"/>
      <c r="F35" s="402"/>
      <c r="G35" s="401"/>
      <c r="H35" s="537" t="str">
        <f t="shared" si="0"/>
        <v/>
      </c>
    </row>
    <row r="36" spans="1:8" s="20" customFormat="1" ht="18" customHeight="1">
      <c r="A36" s="400"/>
      <c r="B36" s="400"/>
      <c r="C36" s="401"/>
      <c r="D36" s="993"/>
      <c r="E36" s="994"/>
      <c r="F36" s="402"/>
      <c r="G36" s="401"/>
      <c r="H36" s="537" t="str">
        <f t="shared" ref="H36:H39" si="4">IF(C36="","",".")</f>
        <v/>
      </c>
    </row>
    <row r="37" spans="1:8" s="20" customFormat="1" ht="18" customHeight="1">
      <c r="A37" s="400"/>
      <c r="B37" s="400"/>
      <c r="C37" s="401"/>
      <c r="D37" s="993"/>
      <c r="E37" s="994"/>
      <c r="F37" s="402"/>
      <c r="G37" s="401"/>
      <c r="H37" s="537" t="str">
        <f t="shared" si="4"/>
        <v/>
      </c>
    </row>
    <row r="38" spans="1:8" s="20" customFormat="1" ht="18" customHeight="1">
      <c r="A38" s="400"/>
      <c r="B38" s="400"/>
      <c r="C38" s="401"/>
      <c r="D38" s="993"/>
      <c r="E38" s="994"/>
      <c r="F38" s="402"/>
      <c r="G38" s="401"/>
      <c r="H38" s="537" t="str">
        <f t="shared" si="4"/>
        <v/>
      </c>
    </row>
    <row r="39" spans="1:8" s="20" customFormat="1" ht="18" customHeight="1">
      <c r="A39" s="400"/>
      <c r="B39" s="400"/>
      <c r="C39" s="401"/>
      <c r="D39" s="993"/>
      <c r="E39" s="994"/>
      <c r="F39" s="402"/>
      <c r="G39" s="401"/>
      <c r="H39" s="537" t="str">
        <f t="shared" si="4"/>
        <v/>
      </c>
    </row>
    <row r="40" spans="1:8" s="20" customFormat="1" ht="18" customHeight="1">
      <c r="A40" s="400"/>
      <c r="B40" s="400"/>
      <c r="C40" s="401"/>
      <c r="D40" s="993"/>
      <c r="E40" s="994"/>
      <c r="F40" s="402"/>
      <c r="G40" s="401"/>
      <c r="H40" s="537" t="str">
        <f t="shared" si="0"/>
        <v/>
      </c>
    </row>
    <row r="41" spans="1:8" s="20" customFormat="1" ht="18" customHeight="1">
      <c r="A41" s="400"/>
      <c r="B41" s="400"/>
      <c r="C41" s="401"/>
      <c r="D41" s="993"/>
      <c r="E41" s="994"/>
      <c r="F41" s="402"/>
      <c r="G41" s="401"/>
      <c r="H41" s="537" t="str">
        <f t="shared" si="0"/>
        <v/>
      </c>
    </row>
    <row r="42" spans="1:8" s="20" customFormat="1" ht="18" customHeight="1">
      <c r="A42" s="403"/>
      <c r="B42" s="403"/>
      <c r="C42" s="404"/>
      <c r="D42" s="995"/>
      <c r="E42" s="996"/>
      <c r="F42" s="405"/>
      <c r="G42" s="404"/>
      <c r="H42" s="537" t="str">
        <f t="shared" si="0"/>
        <v/>
      </c>
    </row>
    <row r="43" spans="1:8" s="20" customFormat="1" ht="5.15" customHeight="1">
      <c r="A43" s="411"/>
      <c r="B43" s="412"/>
      <c r="C43" s="413"/>
      <c r="D43" s="413"/>
      <c r="E43" s="413"/>
      <c r="F43" s="414"/>
      <c r="G43" s="415"/>
      <c r="H43" s="537" t="s">
        <v>205</v>
      </c>
    </row>
    <row r="44" spans="1:8" s="20" customFormat="1" ht="18" customHeight="1">
      <c r="A44" s="397" t="s">
        <v>234</v>
      </c>
      <c r="B44" s="397"/>
      <c r="C44" s="398"/>
      <c r="D44" s="1000"/>
      <c r="E44" s="1001"/>
      <c r="F44" s="399"/>
      <c r="G44" s="398"/>
      <c r="H44" s="537" t="s">
        <v>205</v>
      </c>
    </row>
    <row r="45" spans="1:8" s="20" customFormat="1" ht="18" customHeight="1">
      <c r="A45" s="400"/>
      <c r="B45" s="400"/>
      <c r="C45" s="401"/>
      <c r="D45" s="993"/>
      <c r="E45" s="994"/>
      <c r="F45" s="402"/>
      <c r="G45" s="401"/>
      <c r="H45" s="537" t="str">
        <f t="shared" ref="H45:H50" si="5">IF(C45="","",".")</f>
        <v/>
      </c>
    </row>
    <row r="46" spans="1:8" s="20" customFormat="1" ht="18" customHeight="1">
      <c r="A46" s="400"/>
      <c r="B46" s="400"/>
      <c r="C46" s="401"/>
      <c r="D46" s="993"/>
      <c r="E46" s="994"/>
      <c r="F46" s="402"/>
      <c r="G46" s="401"/>
      <c r="H46" s="537" t="str">
        <f t="shared" si="5"/>
        <v/>
      </c>
    </row>
    <row r="47" spans="1:8" s="20" customFormat="1" ht="18" customHeight="1">
      <c r="A47" s="400"/>
      <c r="B47" s="400"/>
      <c r="C47" s="401"/>
      <c r="D47" s="993"/>
      <c r="E47" s="994"/>
      <c r="F47" s="402"/>
      <c r="G47" s="401"/>
      <c r="H47" s="537" t="str">
        <f t="shared" si="5"/>
        <v/>
      </c>
    </row>
    <row r="48" spans="1:8" s="20" customFormat="1" ht="18" customHeight="1">
      <c r="A48" s="400"/>
      <c r="B48" s="400"/>
      <c r="C48" s="401"/>
      <c r="D48" s="993"/>
      <c r="E48" s="994"/>
      <c r="F48" s="402"/>
      <c r="G48" s="401"/>
      <c r="H48" s="537" t="str">
        <f t="shared" si="5"/>
        <v/>
      </c>
    </row>
    <row r="49" spans="1:8" s="20" customFormat="1" ht="18" customHeight="1">
      <c r="A49" s="400"/>
      <c r="B49" s="400"/>
      <c r="C49" s="401"/>
      <c r="D49" s="993"/>
      <c r="E49" s="994"/>
      <c r="F49" s="402"/>
      <c r="G49" s="401"/>
      <c r="H49" s="537" t="str">
        <f t="shared" si="5"/>
        <v/>
      </c>
    </row>
    <row r="50" spans="1:8" s="20" customFormat="1" ht="18" customHeight="1">
      <c r="A50" s="400"/>
      <c r="B50" s="400"/>
      <c r="C50" s="401"/>
      <c r="D50" s="993"/>
      <c r="E50" s="994"/>
      <c r="F50" s="402"/>
      <c r="G50" s="401"/>
      <c r="H50" s="537" t="str">
        <f t="shared" si="5"/>
        <v/>
      </c>
    </row>
    <row r="51" spans="1:8" ht="18" customHeight="1">
      <c r="A51" s="386"/>
      <c r="B51" s="387"/>
      <c r="C51" s="387"/>
      <c r="D51" s="387"/>
      <c r="E51" s="388" t="s">
        <v>114</v>
      </c>
      <c r="F51" s="998">
        <f>総表!G47</f>
        <v>0</v>
      </c>
      <c r="G51" s="999"/>
      <c r="H51" s="538" t="s">
        <v>232</v>
      </c>
    </row>
    <row r="52" spans="1:8" ht="18" customHeight="1"/>
    <row r="53" spans="1:8" ht="18" customHeight="1"/>
    <row r="54" spans="1:8" ht="18" customHeight="1"/>
    <row r="55" spans="1:8" ht="18" customHeight="1"/>
    <row r="56" spans="1:8" ht="18" customHeight="1"/>
    <row r="57" spans="1:8" ht="18" customHeight="1"/>
    <row r="58" spans="1:8" ht="18" customHeight="1"/>
    <row r="59" spans="1:8" ht="18" customHeight="1"/>
    <row r="60" spans="1:8" ht="18" customHeight="1"/>
  </sheetData>
  <sheetProtection insertRows="0" deleteRows="0"/>
  <mergeCells count="50">
    <mergeCell ref="D4:E4"/>
    <mergeCell ref="D3:E3"/>
    <mergeCell ref="F1:G1"/>
    <mergeCell ref="D30:E30"/>
    <mergeCell ref="D31:E31"/>
    <mergeCell ref="D5:E5"/>
    <mergeCell ref="D7:E7"/>
    <mergeCell ref="D9:E9"/>
    <mergeCell ref="D10:E10"/>
    <mergeCell ref="D32:E32"/>
    <mergeCell ref="D33:E33"/>
    <mergeCell ref="D14:E14"/>
    <mergeCell ref="D16:E16"/>
    <mergeCell ref="D17:E17"/>
    <mergeCell ref="D28:E28"/>
    <mergeCell ref="D18:E18"/>
    <mergeCell ref="D23:E23"/>
    <mergeCell ref="D24:E24"/>
    <mergeCell ref="F51:G51"/>
    <mergeCell ref="D6:E6"/>
    <mergeCell ref="D12:E12"/>
    <mergeCell ref="D11:E11"/>
    <mergeCell ref="D25:E25"/>
    <mergeCell ref="D26:E26"/>
    <mergeCell ref="D27:E27"/>
    <mergeCell ref="D36:E36"/>
    <mergeCell ref="D37:E37"/>
    <mergeCell ref="D38:E38"/>
    <mergeCell ref="D39:E39"/>
    <mergeCell ref="D44:E44"/>
    <mergeCell ref="D45:E45"/>
    <mergeCell ref="D46:E46"/>
    <mergeCell ref="D47:E47"/>
    <mergeCell ref="D48:E48"/>
    <mergeCell ref="H6:H7"/>
    <mergeCell ref="H2:H5"/>
    <mergeCell ref="D49:E49"/>
    <mergeCell ref="D50:E50"/>
    <mergeCell ref="D19:E19"/>
    <mergeCell ref="D20:E20"/>
    <mergeCell ref="D21:E21"/>
    <mergeCell ref="D22:E22"/>
    <mergeCell ref="D35:E35"/>
    <mergeCell ref="D40:E40"/>
    <mergeCell ref="D41:E41"/>
    <mergeCell ref="D42:E42"/>
    <mergeCell ref="D34:E34"/>
    <mergeCell ref="D13:E13"/>
    <mergeCell ref="A2:G2"/>
    <mergeCell ref="A3:B3"/>
  </mergeCells>
  <phoneticPr fontId="26"/>
  <printOptions horizontalCentered="1"/>
  <pageMargins left="0.74803149606299213" right="0.74803149606299213" top="0.59055118110236227" bottom="0.59055118110236227" header="0.39370078740157483" footer="0.39370078740157483"/>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0" tint="-0.249977111117893"/>
    <pageSetUpPr fitToPage="1"/>
  </sheetPr>
  <dimension ref="A1:P23"/>
  <sheetViews>
    <sheetView topLeftCell="A3" zoomScaleNormal="100" zoomScaleSheetLayoutView="80" workbookViewId="0">
      <selection sqref="A1:O1"/>
    </sheetView>
  </sheetViews>
  <sheetFormatPr defaultColWidth="9" defaultRowHeight="13"/>
  <cols>
    <col min="1" max="1" width="3.5" style="10" customWidth="1"/>
    <col min="2" max="2" width="12.58203125" style="10" customWidth="1"/>
    <col min="3" max="3" width="8.58203125" style="10" customWidth="1"/>
    <col min="4" max="4" width="5.33203125" style="10" customWidth="1"/>
    <col min="5" max="7" width="5.58203125" style="10" customWidth="1"/>
    <col min="8" max="8" width="1.33203125" style="10" customWidth="1"/>
    <col min="9" max="11" width="3.58203125" style="10" customWidth="1"/>
    <col min="12" max="12" width="7.58203125" style="10" customWidth="1"/>
    <col min="13" max="15" width="6.58203125" style="10" customWidth="1"/>
    <col min="16" max="16" width="48.25" style="10" customWidth="1"/>
    <col min="17" max="16384" width="9" style="10"/>
  </cols>
  <sheetData>
    <row r="1" spans="1:16">
      <c r="A1" s="1056" t="s">
        <v>77</v>
      </c>
      <c r="B1" s="1056"/>
      <c r="C1" s="1056"/>
      <c r="D1" s="1056"/>
      <c r="E1" s="1056"/>
      <c r="F1" s="1056"/>
      <c r="G1" s="1056"/>
      <c r="H1" s="1056"/>
      <c r="I1" s="1056"/>
      <c r="J1" s="1056"/>
      <c r="K1" s="1056"/>
      <c r="L1" s="1056"/>
      <c r="M1" s="1056"/>
      <c r="N1" s="1056"/>
      <c r="O1" s="1056"/>
    </row>
    <row r="2" spans="1:16" ht="14.25" customHeight="1" thickBot="1">
      <c r="A2" s="14"/>
      <c r="B2" s="14"/>
      <c r="C2" s="14"/>
      <c r="D2" s="14"/>
      <c r="E2" s="14"/>
      <c r="F2" s="14"/>
      <c r="G2" s="14"/>
      <c r="H2" s="14"/>
      <c r="I2" s="14"/>
      <c r="J2" s="14"/>
      <c r="K2" s="14"/>
      <c r="L2" s="14"/>
      <c r="M2" s="14"/>
      <c r="N2" s="14"/>
      <c r="O2" s="14"/>
    </row>
    <row r="3" spans="1:16" ht="24.75" customHeight="1" thickBot="1">
      <c r="A3" s="416" t="s">
        <v>76</v>
      </c>
      <c r="B3" s="13"/>
      <c r="C3" s="13"/>
      <c r="D3" s="13"/>
      <c r="E3" s="13"/>
      <c r="F3" s="13"/>
      <c r="G3" s="13"/>
      <c r="H3" s="13"/>
      <c r="I3" s="1057" t="s">
        <v>75</v>
      </c>
      <c r="J3" s="1058"/>
      <c r="K3" s="1059">
        <f>総表!C15</f>
        <v>0</v>
      </c>
      <c r="L3" s="1060"/>
      <c r="M3" s="1060"/>
      <c r="N3" s="1060"/>
      <c r="O3" s="1061"/>
      <c r="P3" s="1006" t="s">
        <v>250</v>
      </c>
    </row>
    <row r="4" spans="1:16" ht="7.5" customHeight="1" thickBot="1">
      <c r="P4" s="1007"/>
    </row>
    <row r="5" spans="1:16" ht="27.75" customHeight="1">
      <c r="A5" s="1035" t="s">
        <v>74</v>
      </c>
      <c r="B5" s="1038" t="s">
        <v>72</v>
      </c>
      <c r="C5" s="1039"/>
      <c r="D5" s="1040"/>
      <c r="E5" s="1041"/>
      <c r="F5" s="1041"/>
      <c r="G5" s="1041"/>
      <c r="H5" s="1041"/>
      <c r="I5" s="1041"/>
      <c r="J5" s="1041"/>
      <c r="K5" s="1041"/>
      <c r="L5" s="1041"/>
      <c r="M5" s="1041"/>
      <c r="N5" s="1041"/>
      <c r="O5" s="1042"/>
      <c r="P5" s="1007"/>
    </row>
    <row r="6" spans="1:16" ht="24" customHeight="1">
      <c r="A6" s="1036"/>
      <c r="B6" s="1043" t="s">
        <v>71</v>
      </c>
      <c r="C6" s="11" t="s">
        <v>17</v>
      </c>
      <c r="D6" s="1031"/>
      <c r="E6" s="1032"/>
      <c r="F6" s="1032"/>
      <c r="G6" s="1032"/>
      <c r="H6" s="1032"/>
      <c r="I6" s="1032"/>
      <c r="J6" s="1032"/>
      <c r="K6" s="1045"/>
      <c r="L6" s="50" t="s">
        <v>70</v>
      </c>
      <c r="M6" s="1031"/>
      <c r="N6" s="1032"/>
      <c r="O6" s="1033"/>
      <c r="P6" s="1007"/>
    </row>
    <row r="7" spans="1:16" ht="25.5" customHeight="1">
      <c r="A7" s="1036"/>
      <c r="B7" s="1044"/>
      <c r="C7" s="11" t="s">
        <v>69</v>
      </c>
      <c r="D7" s="1031"/>
      <c r="E7" s="1032"/>
      <c r="F7" s="1032"/>
      <c r="G7" s="1032"/>
      <c r="H7" s="1032"/>
      <c r="I7" s="1032"/>
      <c r="J7" s="1032"/>
      <c r="K7" s="1045"/>
      <c r="L7" s="50" t="s">
        <v>68</v>
      </c>
      <c r="M7" s="1031"/>
      <c r="N7" s="1032"/>
      <c r="O7" s="1033"/>
      <c r="P7" s="1007"/>
    </row>
    <row r="8" spans="1:16" ht="25.5" customHeight="1">
      <c r="A8" s="1036"/>
      <c r="B8" s="1022" t="s">
        <v>67</v>
      </c>
      <c r="C8" s="1023"/>
      <c r="D8" s="1046"/>
      <c r="E8" s="1047"/>
      <c r="F8" s="1047"/>
      <c r="G8" s="1048"/>
      <c r="H8" s="1049" t="s">
        <v>66</v>
      </c>
      <c r="I8" s="1050"/>
      <c r="J8" s="1050"/>
      <c r="K8" s="1051"/>
      <c r="L8" s="1046"/>
      <c r="M8" s="1047"/>
      <c r="N8" s="1047"/>
      <c r="O8" s="1052"/>
    </row>
    <row r="9" spans="1:16" ht="27" customHeight="1">
      <c r="A9" s="1036"/>
      <c r="B9" s="1022" t="s">
        <v>65</v>
      </c>
      <c r="C9" s="1023"/>
      <c r="D9" s="1024"/>
      <c r="E9" s="1025"/>
      <c r="F9" s="1025"/>
      <c r="G9" s="1026"/>
      <c r="H9" s="1027" t="s">
        <v>64</v>
      </c>
      <c r="I9" s="1028"/>
      <c r="J9" s="1028"/>
      <c r="K9" s="1029"/>
      <c r="L9" s="1024"/>
      <c r="M9" s="1025"/>
      <c r="N9" s="1025"/>
      <c r="O9" s="1030"/>
    </row>
    <row r="10" spans="1:16" ht="28.5" customHeight="1">
      <c r="A10" s="1036"/>
      <c r="B10" s="1022" t="s">
        <v>63</v>
      </c>
      <c r="C10" s="1023"/>
      <c r="D10" s="1053"/>
      <c r="E10" s="1054"/>
      <c r="F10" s="1054"/>
      <c r="G10" s="1054"/>
      <c r="H10" s="1054"/>
      <c r="I10" s="1054"/>
      <c r="J10" s="1054"/>
      <c r="K10" s="1054"/>
      <c r="L10" s="1054"/>
      <c r="M10" s="1054"/>
      <c r="N10" s="1054"/>
      <c r="O10" s="1055"/>
    </row>
    <row r="11" spans="1:16" ht="52.5" customHeight="1">
      <c r="A11" s="1036"/>
      <c r="B11" s="1012" t="s">
        <v>62</v>
      </c>
      <c r="C11" s="1034"/>
      <c r="D11" s="1014"/>
      <c r="E11" s="1015"/>
      <c r="F11" s="1015"/>
      <c r="G11" s="1015"/>
      <c r="H11" s="1015"/>
      <c r="I11" s="1015"/>
      <c r="J11" s="1015"/>
      <c r="K11" s="1015"/>
      <c r="L11" s="1015"/>
      <c r="M11" s="1015"/>
      <c r="N11" s="1015"/>
      <c r="O11" s="1016"/>
    </row>
    <row r="12" spans="1:16" ht="57.75" customHeight="1" thickBot="1">
      <c r="A12" s="1037"/>
      <c r="B12" s="1017" t="s">
        <v>245</v>
      </c>
      <c r="C12" s="1018"/>
      <c r="D12" s="1019"/>
      <c r="E12" s="1020"/>
      <c r="F12" s="1020"/>
      <c r="G12" s="1020"/>
      <c r="H12" s="1020"/>
      <c r="I12" s="1020"/>
      <c r="J12" s="1020"/>
      <c r="K12" s="1020"/>
      <c r="L12" s="1020"/>
      <c r="M12" s="1020"/>
      <c r="N12" s="1020"/>
      <c r="O12" s="1021"/>
    </row>
    <row r="13" spans="1:16" ht="42" customHeight="1">
      <c r="B13" s="12"/>
      <c r="C13" s="12"/>
      <c r="D13" s="12"/>
    </row>
    <row r="14" spans="1:16" ht="41.25" customHeight="1" thickBot="1"/>
    <row r="15" spans="1:16" ht="27.75" customHeight="1">
      <c r="A15" s="1035" t="s">
        <v>73</v>
      </c>
      <c r="B15" s="1038" t="s">
        <v>72</v>
      </c>
      <c r="C15" s="1039"/>
      <c r="D15" s="1040"/>
      <c r="E15" s="1041"/>
      <c r="F15" s="1041"/>
      <c r="G15" s="1041"/>
      <c r="H15" s="1041"/>
      <c r="I15" s="1041"/>
      <c r="J15" s="1041"/>
      <c r="K15" s="1041"/>
      <c r="L15" s="1041"/>
      <c r="M15" s="1041"/>
      <c r="N15" s="1041"/>
      <c r="O15" s="1042"/>
    </row>
    <row r="16" spans="1:16" ht="24" customHeight="1">
      <c r="A16" s="1036"/>
      <c r="B16" s="1043" t="s">
        <v>71</v>
      </c>
      <c r="C16" s="11" t="s">
        <v>17</v>
      </c>
      <c r="D16" s="1031"/>
      <c r="E16" s="1032"/>
      <c r="F16" s="1032"/>
      <c r="G16" s="1032"/>
      <c r="H16" s="1032"/>
      <c r="I16" s="1032"/>
      <c r="J16" s="1032"/>
      <c r="K16" s="1045"/>
      <c r="L16" s="50" t="s">
        <v>70</v>
      </c>
      <c r="M16" s="1031"/>
      <c r="N16" s="1032"/>
      <c r="O16" s="1033"/>
    </row>
    <row r="17" spans="1:15" ht="25.5" customHeight="1">
      <c r="A17" s="1036"/>
      <c r="B17" s="1044"/>
      <c r="C17" s="11" t="s">
        <v>69</v>
      </c>
      <c r="D17" s="1031"/>
      <c r="E17" s="1032"/>
      <c r="F17" s="1032"/>
      <c r="G17" s="1032"/>
      <c r="H17" s="1032"/>
      <c r="I17" s="1032"/>
      <c r="J17" s="1032"/>
      <c r="K17" s="1045"/>
      <c r="L17" s="50" t="s">
        <v>68</v>
      </c>
      <c r="M17" s="1031"/>
      <c r="N17" s="1032"/>
      <c r="O17" s="1033"/>
    </row>
    <row r="18" spans="1:15" ht="25.5" customHeight="1">
      <c r="A18" s="1036"/>
      <c r="B18" s="1022" t="s">
        <v>67</v>
      </c>
      <c r="C18" s="1023"/>
      <c r="D18" s="1046"/>
      <c r="E18" s="1047"/>
      <c r="F18" s="1047"/>
      <c r="G18" s="1048"/>
      <c r="H18" s="1049" t="s">
        <v>66</v>
      </c>
      <c r="I18" s="1050"/>
      <c r="J18" s="1050"/>
      <c r="K18" s="1051"/>
      <c r="L18" s="1046"/>
      <c r="M18" s="1047"/>
      <c r="N18" s="1047"/>
      <c r="O18" s="1052"/>
    </row>
    <row r="19" spans="1:15" ht="27" customHeight="1">
      <c r="A19" s="1036"/>
      <c r="B19" s="1022" t="s">
        <v>65</v>
      </c>
      <c r="C19" s="1023"/>
      <c r="D19" s="1024"/>
      <c r="E19" s="1025"/>
      <c r="F19" s="1025"/>
      <c r="G19" s="1026"/>
      <c r="H19" s="1027" t="s">
        <v>64</v>
      </c>
      <c r="I19" s="1028"/>
      <c r="J19" s="1028"/>
      <c r="K19" s="1029"/>
      <c r="L19" s="1024"/>
      <c r="M19" s="1025"/>
      <c r="N19" s="1025"/>
      <c r="O19" s="1030"/>
    </row>
    <row r="20" spans="1:15" ht="28.5" customHeight="1">
      <c r="A20" s="1036"/>
      <c r="B20" s="1022" t="s">
        <v>63</v>
      </c>
      <c r="C20" s="1023"/>
      <c r="D20" s="1031"/>
      <c r="E20" s="1032"/>
      <c r="F20" s="1032"/>
      <c r="G20" s="1032"/>
      <c r="H20" s="1032"/>
      <c r="I20" s="1032"/>
      <c r="J20" s="1032"/>
      <c r="K20" s="1032"/>
      <c r="L20" s="1032"/>
      <c r="M20" s="1032"/>
      <c r="N20" s="1032"/>
      <c r="O20" s="1033"/>
    </row>
    <row r="21" spans="1:15" ht="52.5" customHeight="1">
      <c r="A21" s="1036"/>
      <c r="B21" s="1012" t="s">
        <v>62</v>
      </c>
      <c r="C21" s="1013"/>
      <c r="D21" s="1014"/>
      <c r="E21" s="1015"/>
      <c r="F21" s="1015"/>
      <c r="G21" s="1015"/>
      <c r="H21" s="1015"/>
      <c r="I21" s="1015"/>
      <c r="J21" s="1015"/>
      <c r="K21" s="1015"/>
      <c r="L21" s="1015"/>
      <c r="M21" s="1015"/>
      <c r="N21" s="1015"/>
      <c r="O21" s="1016"/>
    </row>
    <row r="22" spans="1:15" ht="57.75" customHeight="1" thickBot="1">
      <c r="A22" s="1037"/>
      <c r="B22" s="1017" t="s">
        <v>245</v>
      </c>
      <c r="C22" s="1018"/>
      <c r="D22" s="1019"/>
      <c r="E22" s="1020"/>
      <c r="F22" s="1020"/>
      <c r="G22" s="1020"/>
      <c r="H22" s="1020"/>
      <c r="I22" s="1020"/>
      <c r="J22" s="1020"/>
      <c r="K22" s="1020"/>
      <c r="L22" s="1020"/>
      <c r="M22" s="1020"/>
      <c r="N22" s="1020"/>
      <c r="O22" s="1021"/>
    </row>
    <row r="23" spans="1:15" ht="21" customHeight="1" thickBot="1">
      <c r="J23" s="1008" t="s">
        <v>114</v>
      </c>
      <c r="K23" s="1009"/>
      <c r="L23" s="1010">
        <f>総表!G47</f>
        <v>0</v>
      </c>
      <c r="M23" s="1010"/>
      <c r="N23" s="1010"/>
      <c r="O23" s="1011"/>
    </row>
  </sheetData>
  <mergeCells count="50">
    <mergeCell ref="A1:O1"/>
    <mergeCell ref="I3:J3"/>
    <mergeCell ref="K3:O3"/>
    <mergeCell ref="A5:A12"/>
    <mergeCell ref="B5:C5"/>
    <mergeCell ref="D5:O5"/>
    <mergeCell ref="B6:B7"/>
    <mergeCell ref="D6:K6"/>
    <mergeCell ref="M6:O6"/>
    <mergeCell ref="D7:K7"/>
    <mergeCell ref="M7:O7"/>
    <mergeCell ref="B8:C8"/>
    <mergeCell ref="D8:G8"/>
    <mergeCell ref="H8:K8"/>
    <mergeCell ref="L8:O8"/>
    <mergeCell ref="B9:C9"/>
    <mergeCell ref="D9:G9"/>
    <mergeCell ref="H9:K9"/>
    <mergeCell ref="L9:O9"/>
    <mergeCell ref="B10:C10"/>
    <mergeCell ref="D10:O10"/>
    <mergeCell ref="D12:O12"/>
    <mergeCell ref="A15:A22"/>
    <mergeCell ref="B15:C15"/>
    <mergeCell ref="D15:O15"/>
    <mergeCell ref="B16:B17"/>
    <mergeCell ref="D16:K16"/>
    <mergeCell ref="M16:O16"/>
    <mergeCell ref="D17:K17"/>
    <mergeCell ref="M17:O17"/>
    <mergeCell ref="B18:C18"/>
    <mergeCell ref="D18:G18"/>
    <mergeCell ref="H18:K18"/>
    <mergeCell ref="L18:O18"/>
    <mergeCell ref="P3:P7"/>
    <mergeCell ref="J23:K23"/>
    <mergeCell ref="L23:O23"/>
    <mergeCell ref="B21:C21"/>
    <mergeCell ref="D21:O21"/>
    <mergeCell ref="B22:C22"/>
    <mergeCell ref="D22:O22"/>
    <mergeCell ref="B19:C19"/>
    <mergeCell ref="D19:G19"/>
    <mergeCell ref="H19:K19"/>
    <mergeCell ref="L19:O19"/>
    <mergeCell ref="B20:C20"/>
    <mergeCell ref="D20:O20"/>
    <mergeCell ref="B11:C11"/>
    <mergeCell ref="D11:O11"/>
    <mergeCell ref="B12:C12"/>
  </mergeCells>
  <phoneticPr fontId="26"/>
  <dataValidations count="1">
    <dataValidation type="list" allowBlank="1" showInputMessage="1" showErrorMessage="1" sqref="D8:G8 L8:O8 D18:G18 L18:O18" xr:uid="{E9A3009A-1CC2-4146-8799-682387C815ED}">
      <formula1>"有,無"</formula1>
    </dataValidation>
  </dataValidations>
  <printOptions horizontalCentered="1"/>
  <pageMargins left="0.74803149606299213" right="0.74803149606299213" top="0.59055118110236227" bottom="0.59055118110236227" header="0.39370078740157483" footer="0.3937007874015748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ECFB-2CB3-4A54-9BC9-6637F84ADF99}">
  <sheetPr>
    <tabColor rgb="FFFFFF00"/>
    <pageSetUpPr fitToPage="1"/>
  </sheetPr>
  <dimension ref="A1:R117"/>
  <sheetViews>
    <sheetView zoomScale="84" zoomScaleNormal="84" zoomScaleSheetLayoutView="69" workbookViewId="0">
      <selection sqref="A1:C1"/>
    </sheetView>
  </sheetViews>
  <sheetFormatPr defaultRowHeight="20"/>
  <cols>
    <col min="1" max="1" width="1.25" customWidth="1"/>
    <col min="2" max="2" width="15.5" customWidth="1"/>
    <col min="3" max="3" width="4.83203125" customWidth="1"/>
    <col min="4" max="4" width="8.33203125" customWidth="1"/>
    <col min="5" max="5" width="13.5" customWidth="1"/>
    <col min="6" max="6" width="18.5" customWidth="1"/>
    <col min="7" max="7" width="1.83203125" customWidth="1"/>
    <col min="8" max="8" width="15.75" customWidth="1"/>
    <col min="9" max="9" width="5.5" customWidth="1"/>
    <col min="10" max="11" width="15.75" customWidth="1"/>
    <col min="13" max="13" width="63.5" style="49" customWidth="1"/>
  </cols>
  <sheetData>
    <row r="1" spans="1:18" ht="25.5" customHeight="1">
      <c r="A1" s="1062"/>
      <c r="B1" s="1062"/>
      <c r="C1" s="1062"/>
      <c r="D1" s="1062"/>
      <c r="E1" s="1062"/>
      <c r="F1" s="1062"/>
      <c r="G1" s="1062"/>
      <c r="H1" s="1062"/>
      <c r="I1" s="1062"/>
      <c r="J1" s="1062"/>
      <c r="K1" s="1062"/>
      <c r="L1" s="1062"/>
      <c r="M1" s="568"/>
    </row>
    <row r="2" spans="1:18" ht="37.5" customHeight="1">
      <c r="A2" s="1063" t="s">
        <v>323</v>
      </c>
      <c r="B2" s="1063"/>
      <c r="C2" s="1063"/>
      <c r="D2" s="1063"/>
      <c r="E2" s="1063"/>
      <c r="F2" s="1063"/>
      <c r="G2" s="1063"/>
      <c r="H2" s="1063"/>
      <c r="I2" s="1063"/>
      <c r="J2" s="1063"/>
      <c r="K2" s="1063"/>
      <c r="L2" s="1063"/>
      <c r="M2" s="569"/>
    </row>
    <row r="3" spans="1:18" ht="36">
      <c r="A3" s="1063" t="s">
        <v>279</v>
      </c>
      <c r="B3" s="1063"/>
      <c r="C3" s="1063"/>
      <c r="D3" s="1063"/>
      <c r="E3" s="1063"/>
      <c r="F3" s="1063"/>
      <c r="G3" s="1063"/>
      <c r="H3" s="1063"/>
      <c r="I3" s="1063"/>
      <c r="J3" s="1063"/>
      <c r="K3" s="1063"/>
      <c r="L3" s="1063"/>
      <c r="M3" s="570" t="s">
        <v>339</v>
      </c>
    </row>
    <row r="4" spans="1:18" ht="36" customHeight="1">
      <c r="A4" s="1064" t="s">
        <v>280</v>
      </c>
      <c r="B4" s="1064"/>
      <c r="C4" s="1064"/>
      <c r="D4" s="1064"/>
      <c r="E4" s="1064"/>
      <c r="F4" s="1064"/>
      <c r="G4" s="1064"/>
      <c r="H4" s="1064"/>
      <c r="I4" s="1064"/>
      <c r="J4" s="1064"/>
      <c r="K4" s="1064"/>
      <c r="L4" s="1064"/>
      <c r="M4" s="569"/>
    </row>
    <row r="5" spans="1:18" ht="10" customHeight="1">
      <c r="A5" s="1065"/>
      <c r="B5" s="1065"/>
      <c r="C5" s="1065"/>
      <c r="D5" s="1065"/>
      <c r="E5" s="1065"/>
      <c r="F5" s="1065"/>
      <c r="G5" s="1065"/>
      <c r="H5" s="1065"/>
      <c r="I5" s="1065"/>
      <c r="J5" s="1065"/>
      <c r="K5" s="1065"/>
      <c r="L5" s="1065"/>
      <c r="M5" s="569"/>
    </row>
    <row r="6" spans="1:18" ht="28.5" customHeight="1">
      <c r="A6" s="1066"/>
      <c r="B6" s="1066"/>
      <c r="C6" s="1066"/>
      <c r="D6" s="1066"/>
      <c r="E6" s="1066"/>
      <c r="F6" s="1066"/>
      <c r="G6" s="1066"/>
      <c r="H6" s="1066"/>
      <c r="I6" s="1066"/>
      <c r="J6" s="539" t="s">
        <v>281</v>
      </c>
      <c r="K6" s="1067" t="str">
        <f>総表!C8</f>
        <v>令和　年　月　日</v>
      </c>
      <c r="L6" s="1067"/>
      <c r="M6" s="1070" t="s">
        <v>340</v>
      </c>
    </row>
    <row r="7" spans="1:18" ht="45" customHeight="1">
      <c r="A7" s="91"/>
      <c r="B7" s="1068" t="s">
        <v>255</v>
      </c>
      <c r="C7" s="1068"/>
      <c r="D7" s="1068"/>
      <c r="E7" s="1068"/>
      <c r="F7" s="1068"/>
      <c r="G7" s="1068"/>
      <c r="H7" s="1068"/>
      <c r="I7" s="1068"/>
      <c r="J7" s="1068"/>
      <c r="K7" s="1068"/>
      <c r="L7" s="1068"/>
      <c r="M7" s="1070"/>
    </row>
    <row r="8" spans="1:18" ht="10" customHeight="1">
      <c r="A8" s="1065"/>
      <c r="B8" s="1065"/>
      <c r="C8" s="1065"/>
      <c r="D8" s="1065"/>
      <c r="E8" s="1065"/>
      <c r="F8" s="1065"/>
      <c r="G8" s="1065"/>
      <c r="H8" s="1065"/>
      <c r="I8" s="1065"/>
      <c r="J8" s="1065"/>
      <c r="K8" s="1065"/>
      <c r="L8" s="1065"/>
      <c r="M8" s="571"/>
    </row>
    <row r="9" spans="1:18" ht="30" customHeight="1">
      <c r="A9" s="1065"/>
      <c r="B9" s="1065"/>
      <c r="C9" s="1065"/>
      <c r="D9" s="1065"/>
      <c r="E9" s="1065"/>
      <c r="F9" s="338" t="s">
        <v>282</v>
      </c>
      <c r="G9" s="91"/>
      <c r="H9" s="1069">
        <f>総表!C15</f>
        <v>0</v>
      </c>
      <c r="I9" s="1069"/>
      <c r="J9" s="1069"/>
      <c r="K9" s="1069"/>
      <c r="L9" s="1069"/>
      <c r="M9" s="571"/>
    </row>
    <row r="10" spans="1:18" ht="30" customHeight="1">
      <c r="A10" s="1065"/>
      <c r="B10" s="1065"/>
      <c r="C10" s="1065"/>
      <c r="D10" s="1065"/>
      <c r="E10" s="1065"/>
      <c r="F10" s="338" t="s">
        <v>283</v>
      </c>
      <c r="G10" s="91"/>
      <c r="H10" s="1069">
        <f>総表!C16</f>
        <v>0</v>
      </c>
      <c r="I10" s="1069"/>
      <c r="J10" s="1069"/>
      <c r="K10" s="1069"/>
      <c r="L10" s="1069"/>
      <c r="M10" s="571"/>
    </row>
    <row r="11" spans="1:18" ht="30" customHeight="1">
      <c r="A11" s="1065"/>
      <c r="B11" s="1065"/>
      <c r="C11" s="1065"/>
      <c r="D11" s="1065"/>
      <c r="E11" s="1065"/>
      <c r="F11" s="338" t="s">
        <v>284</v>
      </c>
      <c r="G11" s="91"/>
      <c r="H11" s="1069">
        <f>総表!C17</f>
        <v>0</v>
      </c>
      <c r="I11" s="1069"/>
      <c r="J11" s="1069"/>
      <c r="K11" s="1069"/>
      <c r="L11" s="1069"/>
      <c r="M11" s="572"/>
      <c r="N11" s="572"/>
      <c r="O11" s="572"/>
      <c r="P11" s="572"/>
      <c r="Q11" s="572"/>
      <c r="R11" s="572"/>
    </row>
    <row r="12" spans="1:18" ht="18" customHeight="1">
      <c r="A12" s="1065"/>
      <c r="B12" s="1065"/>
      <c r="C12" s="1065"/>
      <c r="D12" s="1065"/>
      <c r="E12" s="1065"/>
      <c r="F12" s="1065"/>
      <c r="G12" s="1065"/>
      <c r="H12" s="1065"/>
      <c r="I12" s="1065"/>
      <c r="J12" s="1065"/>
      <c r="K12" s="1065"/>
      <c r="L12" s="1065"/>
      <c r="M12" s="569"/>
    </row>
    <row r="13" spans="1:18" ht="34.5" customHeight="1">
      <c r="A13" s="91"/>
      <c r="B13" s="1065" t="s">
        <v>285</v>
      </c>
      <c r="C13" s="1065"/>
      <c r="D13" s="1068">
        <f>総表!C27</f>
        <v>0</v>
      </c>
      <c r="E13" s="1068"/>
      <c r="F13" s="1068"/>
      <c r="G13" s="1068"/>
      <c r="H13" s="1068"/>
      <c r="I13" s="1068"/>
      <c r="J13" s="1068"/>
      <c r="K13" s="1068"/>
      <c r="L13" s="1068"/>
      <c r="M13" s="569"/>
    </row>
    <row r="14" spans="1:18" ht="10" customHeight="1">
      <c r="A14" s="1065"/>
      <c r="B14" s="1065"/>
      <c r="C14" s="1065"/>
      <c r="D14" s="1065"/>
      <c r="E14" s="1065"/>
      <c r="F14" s="1065"/>
      <c r="G14" s="1065"/>
      <c r="H14" s="1065"/>
      <c r="I14" s="1065"/>
      <c r="J14" s="1065"/>
      <c r="K14" s="1065"/>
      <c r="L14" s="1065"/>
      <c r="M14" s="569"/>
    </row>
    <row r="15" spans="1:18" ht="22.5">
      <c r="A15" s="91"/>
      <c r="B15" s="91" t="s">
        <v>286</v>
      </c>
      <c r="C15" s="91"/>
      <c r="D15" s="91"/>
      <c r="E15" s="91"/>
      <c r="F15" s="91"/>
      <c r="G15" s="91"/>
      <c r="H15" s="91"/>
      <c r="I15" s="91"/>
      <c r="J15" s="91"/>
      <c r="K15" s="91"/>
      <c r="L15" s="91"/>
      <c r="M15" s="569"/>
    </row>
    <row r="16" spans="1:18" ht="22.5">
      <c r="A16" s="91"/>
      <c r="B16" s="219" t="s">
        <v>287</v>
      </c>
      <c r="C16" s="1065"/>
      <c r="D16" s="1065"/>
      <c r="E16" s="1065"/>
      <c r="F16" s="1065"/>
      <c r="G16" s="1065"/>
      <c r="H16" s="1065"/>
      <c r="I16" s="1065"/>
      <c r="J16" s="1065"/>
      <c r="K16" s="1065"/>
      <c r="L16" s="1065"/>
      <c r="M16" s="569"/>
    </row>
    <row r="17" spans="1:13" ht="22.5">
      <c r="A17" s="91"/>
      <c r="B17" s="540" t="s">
        <v>288</v>
      </c>
      <c r="C17" s="1071"/>
      <c r="D17" s="1071"/>
      <c r="E17" s="1071"/>
      <c r="F17" s="1071"/>
      <c r="G17" s="1071"/>
      <c r="H17" s="1071"/>
      <c r="I17" s="1071"/>
      <c r="J17" s="1071"/>
      <c r="K17" s="1071"/>
      <c r="L17" s="1071"/>
      <c r="M17" s="1070" t="s">
        <v>324</v>
      </c>
    </row>
    <row r="18" spans="1:13" ht="22.5">
      <c r="A18" s="91"/>
      <c r="B18" s="540" t="s">
        <v>289</v>
      </c>
      <c r="C18" s="1072"/>
      <c r="D18" s="1072"/>
      <c r="E18" s="1072"/>
      <c r="F18" s="1072"/>
      <c r="G18" s="1072"/>
      <c r="H18" s="1072"/>
      <c r="I18" s="1072"/>
      <c r="J18" s="1072"/>
      <c r="K18" s="1072"/>
      <c r="L18" s="1072"/>
      <c r="M18" s="1070"/>
    </row>
    <row r="19" spans="1:13" ht="22.5" customHeight="1">
      <c r="A19" s="91"/>
      <c r="B19" s="540" t="s">
        <v>290</v>
      </c>
      <c r="C19" s="1072"/>
      <c r="D19" s="1072"/>
      <c r="E19" s="1072"/>
      <c r="F19" s="1072"/>
      <c r="G19" s="1072"/>
      <c r="H19" s="1072"/>
      <c r="I19" s="1072"/>
      <c r="J19" s="1072"/>
      <c r="K19" s="1072"/>
      <c r="L19" s="1072"/>
      <c r="M19" s="1070"/>
    </row>
    <row r="20" spans="1:13" ht="22.5">
      <c r="A20" s="91"/>
      <c r="B20" s="540" t="s">
        <v>291</v>
      </c>
      <c r="C20" s="1073"/>
      <c r="D20" s="1073"/>
      <c r="E20" s="1073"/>
      <c r="F20" s="1073"/>
      <c r="G20" s="1073"/>
      <c r="H20" s="1073"/>
      <c r="I20" s="1073"/>
      <c r="J20" s="1073"/>
      <c r="K20" s="1073"/>
      <c r="L20" s="1073"/>
      <c r="M20" s="1070"/>
    </row>
    <row r="21" spans="1:13" ht="10" customHeight="1">
      <c r="A21" s="1065"/>
      <c r="B21" s="1065"/>
      <c r="C21" s="1065"/>
      <c r="D21" s="1065"/>
      <c r="E21" s="1065"/>
      <c r="F21" s="1065"/>
      <c r="G21" s="1065"/>
      <c r="H21" s="1065"/>
      <c r="I21" s="1065"/>
      <c r="J21" s="1065"/>
      <c r="K21" s="1065"/>
      <c r="L21" s="1065"/>
      <c r="M21" s="569"/>
    </row>
    <row r="22" spans="1:13" ht="22.5">
      <c r="A22" s="219"/>
      <c r="B22" s="219" t="s">
        <v>189</v>
      </c>
      <c r="C22" s="219"/>
      <c r="D22" s="219"/>
      <c r="E22" s="219"/>
      <c r="F22" s="219"/>
      <c r="G22" s="219"/>
      <c r="H22" s="219"/>
      <c r="I22" s="219"/>
      <c r="J22" s="219"/>
      <c r="K22" s="219"/>
      <c r="L22" s="219"/>
      <c r="M22" s="569"/>
    </row>
    <row r="23" spans="1:13" ht="22.5">
      <c r="A23" s="91"/>
      <c r="B23" s="540" t="s">
        <v>288</v>
      </c>
      <c r="C23" s="1071"/>
      <c r="D23" s="1071"/>
      <c r="E23" s="1071"/>
      <c r="F23" s="1071"/>
      <c r="G23" s="1071"/>
      <c r="H23" s="1071"/>
      <c r="I23" s="1071"/>
      <c r="J23" s="1071"/>
      <c r="K23" s="1071"/>
      <c r="L23" s="1071"/>
      <c r="M23" s="569"/>
    </row>
    <row r="24" spans="1:13" ht="22.5">
      <c r="A24" s="91"/>
      <c r="B24" s="540" t="s">
        <v>289</v>
      </c>
      <c r="C24" s="1072"/>
      <c r="D24" s="1072"/>
      <c r="E24" s="1072"/>
      <c r="F24" s="1072"/>
      <c r="G24" s="1072"/>
      <c r="H24" s="1072"/>
      <c r="I24" s="1072"/>
      <c r="J24" s="1072"/>
      <c r="K24" s="1072"/>
      <c r="L24" s="1072"/>
      <c r="M24" s="569"/>
    </row>
    <row r="25" spans="1:13" ht="22.5">
      <c r="A25" s="91"/>
      <c r="B25" s="540" t="s">
        <v>290</v>
      </c>
      <c r="C25" s="1072"/>
      <c r="D25" s="1072"/>
      <c r="E25" s="1072"/>
      <c r="F25" s="1072"/>
      <c r="G25" s="1072"/>
      <c r="H25" s="1072"/>
      <c r="I25" s="1072"/>
      <c r="J25" s="1072"/>
      <c r="K25" s="1072"/>
      <c r="L25" s="1072"/>
      <c r="M25" s="569"/>
    </row>
    <row r="26" spans="1:13" ht="22.5">
      <c r="A26" s="91"/>
      <c r="B26" s="540" t="s">
        <v>291</v>
      </c>
      <c r="C26" s="1073"/>
      <c r="D26" s="1073"/>
      <c r="E26" s="1073"/>
      <c r="F26" s="1073"/>
      <c r="G26" s="1073"/>
      <c r="H26" s="1073"/>
      <c r="I26" s="1073"/>
      <c r="J26" s="1073"/>
      <c r="K26" s="1073"/>
      <c r="L26" s="1073"/>
      <c r="M26" s="569"/>
    </row>
    <row r="27" spans="1:13" ht="10" customHeight="1">
      <c r="A27" s="1065"/>
      <c r="B27" s="1065"/>
      <c r="C27" s="1065"/>
      <c r="D27" s="1065"/>
      <c r="E27" s="1065"/>
      <c r="F27" s="1065"/>
      <c r="G27" s="1065"/>
      <c r="H27" s="1065"/>
      <c r="I27" s="1065"/>
      <c r="J27" s="1065"/>
      <c r="K27" s="1065"/>
      <c r="L27" s="1065"/>
      <c r="M27" s="569"/>
    </row>
    <row r="28" spans="1:13" ht="22.5">
      <c r="A28" s="219"/>
      <c r="B28" s="219" t="s">
        <v>292</v>
      </c>
      <c r="C28" s="219"/>
      <c r="D28" s="219"/>
      <c r="E28" s="219"/>
      <c r="F28" s="219"/>
      <c r="G28" s="219"/>
      <c r="H28" s="219"/>
      <c r="I28" s="219"/>
      <c r="J28" s="219"/>
      <c r="K28" s="219"/>
      <c r="L28" s="219"/>
      <c r="M28" s="569"/>
    </row>
    <row r="29" spans="1:13" ht="22.5">
      <c r="A29" s="91"/>
      <c r="B29" s="540" t="s">
        <v>288</v>
      </c>
      <c r="C29" s="1071"/>
      <c r="D29" s="1071"/>
      <c r="E29" s="1071"/>
      <c r="F29" s="1071"/>
      <c r="G29" s="1071"/>
      <c r="H29" s="1071"/>
      <c r="I29" s="1071"/>
      <c r="J29" s="1071"/>
      <c r="K29" s="1071"/>
      <c r="L29" s="1071"/>
      <c r="M29" s="569"/>
    </row>
    <row r="30" spans="1:13" ht="22.5">
      <c r="A30" s="91"/>
      <c r="B30" s="540" t="s">
        <v>289</v>
      </c>
      <c r="C30" s="1072"/>
      <c r="D30" s="1072"/>
      <c r="E30" s="1072"/>
      <c r="F30" s="1072"/>
      <c r="G30" s="1072"/>
      <c r="H30" s="1072"/>
      <c r="I30" s="1072"/>
      <c r="J30" s="1072"/>
      <c r="K30" s="1072"/>
      <c r="L30" s="1072"/>
      <c r="M30" s="569"/>
    </row>
    <row r="31" spans="1:13" ht="22.5">
      <c r="A31" s="91"/>
      <c r="B31" s="540" t="s">
        <v>290</v>
      </c>
      <c r="C31" s="1072"/>
      <c r="D31" s="1072"/>
      <c r="E31" s="1072"/>
      <c r="F31" s="1072"/>
      <c r="G31" s="1072"/>
      <c r="H31" s="1072"/>
      <c r="I31" s="1072"/>
      <c r="J31" s="1072"/>
      <c r="K31" s="1072"/>
      <c r="L31" s="1072"/>
      <c r="M31" s="569"/>
    </row>
    <row r="32" spans="1:13" ht="22.5">
      <c r="A32" s="91"/>
      <c r="B32" s="540" t="s">
        <v>291</v>
      </c>
      <c r="C32" s="1073"/>
      <c r="D32" s="1073"/>
      <c r="E32" s="1073"/>
      <c r="F32" s="1073"/>
      <c r="G32" s="1073"/>
      <c r="H32" s="1073"/>
      <c r="I32" s="1073"/>
      <c r="J32" s="1073"/>
      <c r="K32" s="1073"/>
      <c r="L32" s="1073"/>
      <c r="M32" s="569"/>
    </row>
    <row r="33" spans="1:13" ht="10" customHeight="1">
      <c r="A33" s="1065"/>
      <c r="B33" s="1065"/>
      <c r="C33" s="1065"/>
      <c r="D33" s="1065"/>
      <c r="E33" s="1065"/>
      <c r="F33" s="1065"/>
      <c r="G33" s="1065"/>
      <c r="H33" s="1065"/>
      <c r="I33" s="1065"/>
      <c r="J33" s="1065"/>
      <c r="K33" s="1065"/>
      <c r="L33" s="1065"/>
      <c r="M33" s="569"/>
    </row>
    <row r="34" spans="1:13" ht="22.5">
      <c r="A34" s="219"/>
      <c r="B34" s="219" t="s">
        <v>293</v>
      </c>
      <c r="C34" s="219"/>
      <c r="D34" s="219"/>
      <c r="E34" s="219"/>
      <c r="F34" s="219"/>
      <c r="G34" s="219"/>
      <c r="H34" s="219"/>
      <c r="I34" s="219"/>
      <c r="J34" s="219"/>
      <c r="K34" s="219"/>
      <c r="L34" s="219"/>
      <c r="M34" s="569"/>
    </row>
    <row r="35" spans="1:13" ht="22.5">
      <c r="A35" s="91"/>
      <c r="B35" s="540" t="s">
        <v>288</v>
      </c>
      <c r="C35" s="1071"/>
      <c r="D35" s="1071"/>
      <c r="E35" s="1071"/>
      <c r="F35" s="1071"/>
      <c r="G35" s="1071"/>
      <c r="H35" s="1071"/>
      <c r="I35" s="1071"/>
      <c r="J35" s="1071"/>
      <c r="K35" s="1071"/>
      <c r="L35" s="1071"/>
      <c r="M35" s="569"/>
    </row>
    <row r="36" spans="1:13" ht="22.5">
      <c r="A36" s="91"/>
      <c r="B36" s="540" t="s">
        <v>289</v>
      </c>
      <c r="C36" s="1072"/>
      <c r="D36" s="1072"/>
      <c r="E36" s="1072"/>
      <c r="F36" s="1072"/>
      <c r="G36" s="1072"/>
      <c r="H36" s="1072"/>
      <c r="I36" s="1072"/>
      <c r="J36" s="1072"/>
      <c r="K36" s="1072"/>
      <c r="L36" s="1072"/>
      <c r="M36" s="569"/>
    </row>
    <row r="37" spans="1:13" ht="22.5">
      <c r="A37" s="91"/>
      <c r="B37" s="540" t="s">
        <v>290</v>
      </c>
      <c r="C37" s="1072"/>
      <c r="D37" s="1072"/>
      <c r="E37" s="1072"/>
      <c r="F37" s="1072"/>
      <c r="G37" s="1072"/>
      <c r="H37" s="1072"/>
      <c r="I37" s="1072"/>
      <c r="J37" s="1072"/>
      <c r="K37" s="1072"/>
      <c r="L37" s="1072"/>
      <c r="M37" s="569"/>
    </row>
    <row r="38" spans="1:13" ht="22.5">
      <c r="A38" s="91"/>
      <c r="B38" s="540" t="s">
        <v>291</v>
      </c>
      <c r="C38" s="1073"/>
      <c r="D38" s="1073"/>
      <c r="E38" s="1073"/>
      <c r="F38" s="1073"/>
      <c r="G38" s="1073"/>
      <c r="H38" s="1073"/>
      <c r="I38" s="1073"/>
      <c r="J38" s="1073"/>
      <c r="K38" s="1073"/>
      <c r="L38" s="1073"/>
      <c r="M38" s="569"/>
    </row>
    <row r="39" spans="1:13" ht="10" customHeight="1">
      <c r="A39" s="1065"/>
      <c r="B39" s="1065"/>
      <c r="C39" s="1065"/>
      <c r="D39" s="1065"/>
      <c r="E39" s="1065"/>
      <c r="F39" s="1065"/>
      <c r="G39" s="1065"/>
      <c r="H39" s="1065"/>
      <c r="I39" s="1065"/>
      <c r="J39" s="1065"/>
      <c r="K39" s="1065"/>
      <c r="L39" s="1065"/>
      <c r="M39" s="569"/>
    </row>
    <row r="40" spans="1:13" ht="22.5">
      <c r="A40" s="219"/>
      <c r="B40" s="219" t="s">
        <v>294</v>
      </c>
      <c r="C40" s="219"/>
      <c r="D40" s="219"/>
      <c r="E40" s="219"/>
      <c r="F40" s="219"/>
      <c r="G40" s="219"/>
      <c r="H40" s="219"/>
      <c r="I40" s="219"/>
      <c r="J40" s="219"/>
      <c r="K40" s="219"/>
      <c r="L40" s="219"/>
      <c r="M40" s="569"/>
    </row>
    <row r="41" spans="1:13" ht="22.5">
      <c r="A41" s="91"/>
      <c r="B41" s="540" t="s">
        <v>288</v>
      </c>
      <c r="C41" s="1071"/>
      <c r="D41" s="1071"/>
      <c r="E41" s="1071"/>
      <c r="F41" s="1071"/>
      <c r="G41" s="1071"/>
      <c r="H41" s="1071"/>
      <c r="I41" s="1071"/>
      <c r="J41" s="1071"/>
      <c r="K41" s="1071"/>
      <c r="L41" s="1071"/>
      <c r="M41" s="569"/>
    </row>
    <row r="42" spans="1:13" ht="22.5">
      <c r="A42" s="91"/>
      <c r="B42" s="540" t="s">
        <v>289</v>
      </c>
      <c r="C42" s="1072"/>
      <c r="D42" s="1072"/>
      <c r="E42" s="1072"/>
      <c r="F42" s="1072"/>
      <c r="G42" s="1072"/>
      <c r="H42" s="1072"/>
      <c r="I42" s="1072"/>
      <c r="J42" s="1072"/>
      <c r="K42" s="1072"/>
      <c r="L42" s="1072"/>
      <c r="M42" s="569"/>
    </row>
    <row r="43" spans="1:13" ht="22.5">
      <c r="A43" s="91"/>
      <c r="B43" s="540" t="s">
        <v>290</v>
      </c>
      <c r="C43" s="1072"/>
      <c r="D43" s="1072"/>
      <c r="E43" s="1072"/>
      <c r="F43" s="1072"/>
      <c r="G43" s="1072"/>
      <c r="H43" s="1072"/>
      <c r="I43" s="1072"/>
      <c r="J43" s="1072"/>
      <c r="K43" s="1072"/>
      <c r="L43" s="1072"/>
      <c r="M43" s="569"/>
    </row>
    <row r="44" spans="1:13" ht="22.5">
      <c r="A44" s="91"/>
      <c r="B44" s="540" t="s">
        <v>291</v>
      </c>
      <c r="C44" s="1073"/>
      <c r="D44" s="1073"/>
      <c r="E44" s="1073"/>
      <c r="F44" s="1073"/>
      <c r="G44" s="1073"/>
      <c r="H44" s="1073"/>
      <c r="I44" s="1073"/>
      <c r="J44" s="1073"/>
      <c r="K44" s="1073"/>
      <c r="L44" s="1073"/>
      <c r="M44" s="569"/>
    </row>
    <row r="45" spans="1:13" ht="10" customHeight="1">
      <c r="A45" s="1065"/>
      <c r="B45" s="1065"/>
      <c r="C45" s="1065"/>
      <c r="D45" s="1065"/>
      <c r="E45" s="1065"/>
      <c r="F45" s="1065"/>
      <c r="G45" s="1065"/>
      <c r="H45" s="1065"/>
      <c r="I45" s="1065"/>
      <c r="J45" s="1065"/>
      <c r="K45" s="1065"/>
      <c r="L45" s="1065"/>
      <c r="M45" s="569"/>
    </row>
    <row r="46" spans="1:13" ht="22.5">
      <c r="A46" s="219"/>
      <c r="B46" s="219" t="s">
        <v>295</v>
      </c>
      <c r="C46" s="219"/>
      <c r="D46" s="219"/>
      <c r="E46" s="219"/>
      <c r="F46" s="219"/>
      <c r="G46" s="219"/>
      <c r="H46" s="219"/>
      <c r="I46" s="219"/>
      <c r="J46" s="219"/>
      <c r="K46" s="219"/>
      <c r="L46" s="219"/>
      <c r="M46" s="354"/>
    </row>
    <row r="47" spans="1:13" ht="22.5">
      <c r="A47" s="91"/>
      <c r="B47" s="540" t="s">
        <v>288</v>
      </c>
      <c r="C47" s="1071"/>
      <c r="D47" s="1071"/>
      <c r="E47" s="1071"/>
      <c r="F47" s="1071"/>
      <c r="G47" s="1071"/>
      <c r="H47" s="1071"/>
      <c r="I47" s="1071"/>
      <c r="J47" s="1071"/>
      <c r="K47" s="1071"/>
      <c r="L47" s="1071"/>
      <c r="M47" s="354"/>
    </row>
    <row r="48" spans="1:13" ht="22.5">
      <c r="A48" s="91"/>
      <c r="B48" s="540" t="s">
        <v>289</v>
      </c>
      <c r="C48" s="1072"/>
      <c r="D48" s="1072"/>
      <c r="E48" s="1072"/>
      <c r="F48" s="1072"/>
      <c r="G48" s="1072"/>
      <c r="H48" s="1072"/>
      <c r="I48" s="1072"/>
      <c r="J48" s="1072"/>
      <c r="K48" s="1072"/>
      <c r="L48" s="1072"/>
      <c r="M48" s="354"/>
    </row>
    <row r="49" spans="1:13" ht="22.5">
      <c r="A49" s="91"/>
      <c r="B49" s="540" t="s">
        <v>290</v>
      </c>
      <c r="C49" s="1072"/>
      <c r="D49" s="1072"/>
      <c r="E49" s="1072"/>
      <c r="F49" s="1072"/>
      <c r="G49" s="1072"/>
      <c r="H49" s="1072"/>
      <c r="I49" s="1072"/>
      <c r="J49" s="1072"/>
      <c r="K49" s="1072"/>
      <c r="L49" s="1072"/>
      <c r="M49" s="354"/>
    </row>
    <row r="50" spans="1:13" ht="22.5">
      <c r="A50" s="91"/>
      <c r="B50" s="540" t="s">
        <v>291</v>
      </c>
      <c r="C50" s="1073"/>
      <c r="D50" s="1073"/>
      <c r="E50" s="1073"/>
      <c r="F50" s="1073"/>
      <c r="G50" s="1073"/>
      <c r="H50" s="1073"/>
      <c r="I50" s="1073"/>
      <c r="J50" s="1073"/>
      <c r="K50" s="1073"/>
      <c r="L50" s="1073"/>
      <c r="M50" s="354"/>
    </row>
    <row r="51" spans="1:13">
      <c r="M51" s="354"/>
    </row>
    <row r="52" spans="1:13">
      <c r="M52" s="354"/>
    </row>
    <row r="53" spans="1:13">
      <c r="M53" s="354"/>
    </row>
    <row r="54" spans="1:13">
      <c r="M54" s="354"/>
    </row>
    <row r="55" spans="1:13">
      <c r="M55" s="354"/>
    </row>
    <row r="56" spans="1:13">
      <c r="M56" s="354"/>
    </row>
    <row r="57" spans="1:13">
      <c r="M57" s="354"/>
    </row>
    <row r="58" spans="1:13">
      <c r="M58" s="354"/>
    </row>
    <row r="59" spans="1:13">
      <c r="M59" s="354"/>
    </row>
    <row r="60" spans="1:13">
      <c r="M60" s="355"/>
    </row>
    <row r="61" spans="1:13">
      <c r="M61" s="356"/>
    </row>
    <row r="62" spans="1:13">
      <c r="M62" s="355"/>
    </row>
    <row r="63" spans="1:13">
      <c r="M63" s="355"/>
    </row>
    <row r="64" spans="1:13">
      <c r="M64" s="355"/>
    </row>
    <row r="65" spans="13:13">
      <c r="M65" s="355"/>
    </row>
    <row r="66" spans="13:13">
      <c r="M66" s="355"/>
    </row>
    <row r="67" spans="13:13">
      <c r="M67" s="355"/>
    </row>
    <row r="68" spans="13:13">
      <c r="M68" s="355"/>
    </row>
    <row r="69" spans="13:13">
      <c r="M69" s="355"/>
    </row>
    <row r="70" spans="13:13">
      <c r="M70" s="355"/>
    </row>
    <row r="71" spans="13:13">
      <c r="M71" s="355"/>
    </row>
    <row r="72" spans="13:13">
      <c r="M72" s="355"/>
    </row>
    <row r="73" spans="13:13">
      <c r="M73" s="355"/>
    </row>
    <row r="74" spans="13:13">
      <c r="M74" s="355"/>
    </row>
    <row r="75" spans="13:13">
      <c r="M75" s="355"/>
    </row>
    <row r="76" spans="13:13">
      <c r="M76" s="355"/>
    </row>
    <row r="77" spans="13:13">
      <c r="M77" s="355"/>
    </row>
    <row r="78" spans="13:13">
      <c r="M78" s="355"/>
    </row>
    <row r="79" spans="13:13">
      <c r="M79" s="355"/>
    </row>
    <row r="80" spans="13:13">
      <c r="M80" s="356"/>
    </row>
    <row r="81" spans="13:13">
      <c r="M81" s="355"/>
    </row>
    <row r="82" spans="13:13">
      <c r="M82" s="355"/>
    </row>
    <row r="83" spans="13:13">
      <c r="M83" s="355"/>
    </row>
    <row r="84" spans="13:13">
      <c r="M84" s="355"/>
    </row>
    <row r="85" spans="13:13">
      <c r="M85" s="355"/>
    </row>
    <row r="86" spans="13:13">
      <c r="M86" s="355"/>
    </row>
    <row r="87" spans="13:13">
      <c r="M87" s="355"/>
    </row>
    <row r="88" spans="13:13">
      <c r="M88" s="355"/>
    </row>
    <row r="89" spans="13:13">
      <c r="M89" s="355"/>
    </row>
    <row r="90" spans="13:13">
      <c r="M90" s="355"/>
    </row>
    <row r="91" spans="13:13">
      <c r="M91" s="355"/>
    </row>
    <row r="92" spans="13:13">
      <c r="M92" s="355"/>
    </row>
    <row r="93" spans="13:13">
      <c r="M93" s="355"/>
    </row>
    <row r="94" spans="13:13">
      <c r="M94" s="355"/>
    </row>
    <row r="95" spans="13:13">
      <c r="M95" s="355"/>
    </row>
    <row r="96" spans="13:13">
      <c r="M96" s="355"/>
    </row>
    <row r="97" spans="13:13">
      <c r="M97" s="355"/>
    </row>
    <row r="98" spans="13:13">
      <c r="M98" s="355"/>
    </row>
    <row r="99" spans="13:13">
      <c r="M99" s="357"/>
    </row>
    <row r="100" spans="13:13">
      <c r="M100" s="355"/>
    </row>
    <row r="101" spans="13:13">
      <c r="M101" s="355"/>
    </row>
    <row r="102" spans="13:13">
      <c r="M102" s="355"/>
    </row>
    <row r="103" spans="13:13">
      <c r="M103" s="355"/>
    </row>
    <row r="104" spans="13:13">
      <c r="M104" s="355"/>
    </row>
    <row r="105" spans="13:13">
      <c r="M105" s="355"/>
    </row>
    <row r="106" spans="13:13">
      <c r="M106" s="355"/>
    </row>
    <row r="107" spans="13:13">
      <c r="M107" s="355"/>
    </row>
    <row r="108" spans="13:13">
      <c r="M108" s="355"/>
    </row>
    <row r="109" spans="13:13">
      <c r="M109" s="355"/>
    </row>
    <row r="110" spans="13:13">
      <c r="M110" s="355"/>
    </row>
    <row r="111" spans="13:13">
      <c r="M111" s="355"/>
    </row>
    <row r="112" spans="13:13">
      <c r="M112" s="355"/>
    </row>
    <row r="113" spans="13:13">
      <c r="M113" s="355"/>
    </row>
    <row r="114" spans="13:13">
      <c r="M114" s="355"/>
    </row>
    <row r="115" spans="13:13">
      <c r="M115" s="355"/>
    </row>
    <row r="116" spans="13:13">
      <c r="M116" s="355"/>
    </row>
    <row r="117" spans="13:13">
      <c r="M117" s="355"/>
    </row>
  </sheetData>
  <mergeCells count="49">
    <mergeCell ref="M6:M7"/>
    <mergeCell ref="C44:L44"/>
    <mergeCell ref="A45:L45"/>
    <mergeCell ref="C47:L47"/>
    <mergeCell ref="C48:L48"/>
    <mergeCell ref="C30:L30"/>
    <mergeCell ref="C31:L31"/>
    <mergeCell ref="C32:L32"/>
    <mergeCell ref="A33:L33"/>
    <mergeCell ref="C35:L35"/>
    <mergeCell ref="C36:L36"/>
    <mergeCell ref="C23:L23"/>
    <mergeCell ref="C24:L24"/>
    <mergeCell ref="C25:L25"/>
    <mergeCell ref="C26:L26"/>
    <mergeCell ref="A27:L27"/>
    <mergeCell ref="C49:L49"/>
    <mergeCell ref="C50:L50"/>
    <mergeCell ref="C37:L37"/>
    <mergeCell ref="C38:L38"/>
    <mergeCell ref="A39:L39"/>
    <mergeCell ref="C41:L41"/>
    <mergeCell ref="C42:L42"/>
    <mergeCell ref="C43:L43"/>
    <mergeCell ref="C29:L29"/>
    <mergeCell ref="C18:L18"/>
    <mergeCell ref="C19:L19"/>
    <mergeCell ref="C20:L20"/>
    <mergeCell ref="A21:L21"/>
    <mergeCell ref="M17:M20"/>
    <mergeCell ref="A12:L12"/>
    <mergeCell ref="B13:C13"/>
    <mergeCell ref="D13:L13"/>
    <mergeCell ref="A14:L14"/>
    <mergeCell ref="C16:L16"/>
    <mergeCell ref="C17:L17"/>
    <mergeCell ref="A6:I6"/>
    <mergeCell ref="K6:L6"/>
    <mergeCell ref="B7:L7"/>
    <mergeCell ref="A8:L8"/>
    <mergeCell ref="A9:E11"/>
    <mergeCell ref="H9:L9"/>
    <mergeCell ref="H10:L10"/>
    <mergeCell ref="H11:L11"/>
    <mergeCell ref="A1:L1"/>
    <mergeCell ref="A2:L2"/>
    <mergeCell ref="A3:L3"/>
    <mergeCell ref="A4:L4"/>
    <mergeCell ref="A5:L5"/>
  </mergeCells>
  <phoneticPr fontId="26"/>
  <printOptions horizontalCentered="1"/>
  <pageMargins left="0.74803149606299213" right="0.74803149606299213" top="0.59055118110236227" bottom="0.59055118110236227" header="0.39370078740157483" footer="0.3937007874015748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14</vt:i4>
      </vt:variant>
    </vt:vector>
  </HeadingPairs>
  <TitlesOfParts>
    <vt:vector size="24" baseType="lpstr">
      <vt:lpstr>総表</vt:lpstr>
      <vt:lpstr>個表</vt:lpstr>
      <vt:lpstr>収入</vt:lpstr>
      <vt:lpstr>別紙　入場料詳細</vt:lpstr>
      <vt:lpstr>支出</vt:lpstr>
      <vt:lpstr>別紙（上映作品詳細一覧）</vt:lpstr>
      <vt:lpstr>別紙（共催等）</vt:lpstr>
      <vt:lpstr>別紙（会場資料・日本映画上映活動のみ）</vt:lpstr>
      <vt:lpstr>変更理由書</vt:lpstr>
      <vt:lpstr>支払申請書</vt:lpstr>
      <vt:lpstr>個表!Print_Area</vt:lpstr>
      <vt:lpstr>支出!Print_Area</vt:lpstr>
      <vt:lpstr>支払申請書!Print_Area</vt:lpstr>
      <vt:lpstr>収入!Print_Area</vt:lpstr>
      <vt:lpstr>総表!Print_Area</vt:lpstr>
      <vt:lpstr>'別紙　入場料詳細'!Print_Area</vt:lpstr>
      <vt:lpstr>'別紙（会場資料・日本映画上映活動のみ）'!Print_Area</vt:lpstr>
      <vt:lpstr>'別紙（共催等）'!Print_Area</vt:lpstr>
      <vt:lpstr>'別紙（上映作品詳細一覧）'!Print_Area</vt:lpstr>
      <vt:lpstr>変更理由書!Print_Area</vt:lpstr>
      <vt:lpstr>映画祭</vt:lpstr>
      <vt:lpstr>活動区分</vt:lpstr>
      <vt:lpstr>上映活動</vt:lpstr>
      <vt:lpstr>日本映画上映活動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日本芸術文化振興会</dc:creator>
  <cp:lastModifiedBy>yoshida nana</cp:lastModifiedBy>
  <cp:lastPrinted>2025-09-25T08:39:53Z</cp:lastPrinted>
  <dcterms:created xsi:type="dcterms:W3CDTF">2020-08-12T01:57:30Z</dcterms:created>
  <dcterms:modified xsi:type="dcterms:W3CDTF">2026-07-02T01:46:40Z</dcterms:modified>
</cp:coreProperties>
</file>