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5年度\映画製作\07_実績報告書\R5第1回目採択団体用\"/>
    </mc:Choice>
  </mc:AlternateContent>
  <xr:revisionPtr revIDLastSave="0" documentId="13_ncr:1_{A6DF80DB-6114-4430-8D5C-46E2235CEBDA}" xr6:coauthVersionLast="47" xr6:coauthVersionMax="47" xr10:uidLastSave="{00000000-0000-0000-0000-000000000000}"/>
  <bookViews>
    <workbookView xWindow="3675" yWindow="3675" windowWidth="21600" windowHeight="11385" tabRatio="784" xr2:uid="{00000000-000D-0000-FFFF-FFFF00000000}"/>
  </bookViews>
  <sheets>
    <sheet name="総表" sheetId="12" r:id="rId1"/>
    <sheet name="個表" sheetId="34" r:id="rId2"/>
    <sheet name="収入" sheetId="35" r:id="rId3"/>
    <sheet name="支出" sheetId="36" r:id="rId4"/>
    <sheet name="スタッフ費内訳" sheetId="39" r:id="rId5"/>
    <sheet name="キャスト費内訳" sheetId="40" r:id="rId6"/>
    <sheet name="上映・配給、頒布計画書" sheetId="41" r:id="rId7"/>
    <sheet name="変更理由書" sheetId="42" r:id="rId8"/>
    <sheet name="誓約書" sheetId="43" r:id="rId9"/>
    <sheet name="支払申請書" sheetId="44"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支出!$A$18:$AN$82</definedName>
    <definedName name="《不適合理由》" localSheetId="9">#REF!</definedName>
    <definedName name="《不適合理由》" localSheetId="8">#REF!</definedName>
    <definedName name="《不適合理由》">#REF!</definedName>
    <definedName name="《不明要件》" localSheetId="9">#REF!</definedName>
    <definedName name="《不明要件》" localSheetId="8">#REF!</definedName>
    <definedName name="《不明要件》" localSheetId="7">#REF!</definedName>
    <definedName name="《不明要件》">#REF!</definedName>
    <definedName name="_xlnm.Print_Area" localSheetId="5">キャスト費内訳!$A$1:$H$44</definedName>
    <definedName name="_xlnm.Print_Area" localSheetId="4">スタッフ費内訳!$A$1:$G$48</definedName>
    <definedName name="_xlnm.Print_Area" localSheetId="1">個表!$B$1:$P$65</definedName>
    <definedName name="_xlnm.Print_Area" localSheetId="3">支出!$B$1:$L$94</definedName>
    <definedName name="_xlnm.Print_Area" localSheetId="9">支払申請書!$A$1:$L$29</definedName>
    <definedName name="_xlnm.Print_Area" localSheetId="2">収入!$A$1:$F$42</definedName>
    <definedName name="_xlnm.Print_Area" localSheetId="6">'上映・配給、頒布計画書'!$A$1:$J$25</definedName>
    <definedName name="_xlnm.Print_Area" localSheetId="8">誓約書!$A$1:$L$33</definedName>
    <definedName name="_xlnm.Print_Area" localSheetId="0">総表!$A$1:$J$47</definedName>
    <definedName name="_xlnm.Print_Area" localSheetId="7">変更理由書!$A$1:$L$38</definedName>
    <definedName name="_xlnm.Print_Titles" localSheetId="5">キャスト費内訳!$1:$2</definedName>
    <definedName name="_xlnm.Print_Titles" localSheetId="4">スタッフ費内訳!$1:$2</definedName>
    <definedName name="_xlnm.Print_Titles" localSheetId="3">支出!$15:$15</definedName>
    <definedName name="キャスト人件費">支出!$X$16</definedName>
    <definedName name="シナリオハンティング費">支出!$V$16:$V$20</definedName>
    <definedName name="スタッフ人件費">支出!$W$16</definedName>
    <definedName name="スタッフ費・キャスト費" localSheetId="9">[1]支出!$R$16:$R$17</definedName>
    <definedName name="スタッフ費・キャスト費" localSheetId="6">[2]支出!$R$16:$R$17</definedName>
    <definedName name="スタッフ費・キャスト費" localSheetId="8">[3]支出!$R$16:$R$17</definedName>
    <definedName name="スタッフ費・キャスト費" localSheetId="7">[3]支出!$R$16:$R$17</definedName>
    <definedName name="スタッフ費・キャスト費">支出!$R$16:$R$17</definedName>
    <definedName name="バリアフリー字幕制作費" localSheetId="9">[1]支出!$AK$15</definedName>
    <definedName name="バリアフリー字幕制作費" localSheetId="6">[2]支出!$AK$15</definedName>
    <definedName name="バリアフリー字幕制作費" localSheetId="8">[3]支出!$AK$15</definedName>
    <definedName name="バリアフリー字幕制作費" localSheetId="7">[3]支出!$AK$15</definedName>
    <definedName name="バリアフリー字幕制作費">支出!$AK$15</definedName>
    <definedName name="ロケーションハンティング費">支出!$AB$16:$AB$22</definedName>
    <definedName name="ロケーション費">支出!$AC$16:$AC$24</definedName>
    <definedName name="印刷費" localSheetId="9">#REF!</definedName>
    <definedName name="印刷費" localSheetId="8">#REF!</definedName>
    <definedName name="印刷費">#REF!</definedName>
    <definedName name="運搬費" localSheetId="9">#REF!</definedName>
    <definedName name="運搬費" localSheetId="8">#REF!</definedName>
    <definedName name="運搬費">#REF!</definedName>
    <definedName name="映像媒体費">支出!$Y$16:$Y$18</definedName>
    <definedName name="応募分野">[4]【非表示】分野・ジャンル!$A$1:$E$1</definedName>
    <definedName name="音楽費" localSheetId="7">#REF!</definedName>
    <definedName name="音楽費">支出!$AF$16:$AF$23</definedName>
    <definedName name="音声ガイド制作費" localSheetId="9">[1]支出!$AL$15</definedName>
    <definedName name="音声ガイド制作費" localSheetId="6">[2]支出!$AL$15</definedName>
    <definedName name="音声ガイド制作費" localSheetId="8">[3]支出!$AL$15</definedName>
    <definedName name="音声ガイド制作費" localSheetId="7">[3]支出!$AL$15</definedName>
    <definedName name="音声ガイド制作費">支出!$AL$15</definedName>
    <definedName name="会場費">[4]【非表示】経費一覧!$C$55:$C$56</definedName>
    <definedName name="活動区分" localSheetId="9">[5]《非表示》分野・ジャンル!$A$1:$E$1</definedName>
    <definedName name="活動区分">[6]総表!$N$1:$R$1</definedName>
    <definedName name="感染症対策経費">[7]支出!$R$14:$R$18</definedName>
    <definedName name="企画脚本費">支出!$U$16:$U$20</definedName>
    <definedName name="記録費" localSheetId="9">#REF!</definedName>
    <definedName name="記録費" localSheetId="8">#REF!</definedName>
    <definedName name="記録費">#REF!</definedName>
    <definedName name="稽古費">[4]【非表示】経費一覧!$C$2:$C$3</definedName>
    <definedName name="原作使用料">支出!$U$17:$U$20</definedName>
    <definedName name="航空・列車運賃の特別料金">支出!$AN$16:$AN$18</definedName>
    <definedName name="撮影費">支出!$Z$16:$Z$19</definedName>
    <definedName name="仕上費">支出!$AI$16:$AI$19</definedName>
    <definedName name="資料等購入費・作成費等" localSheetId="9">#REF!</definedName>
    <definedName name="資料等購入費・作成費等" localSheetId="8">#REF!</definedName>
    <definedName name="資料等購入費・作成費等">#REF!</definedName>
    <definedName name="謝金" localSheetId="9">#REF!</definedName>
    <definedName name="謝金" localSheetId="8">#REF!</definedName>
    <definedName name="謝金">#REF!</definedName>
    <definedName name="謝金・旅費・宣伝費等" localSheetId="9">#REF!</definedName>
    <definedName name="謝金・旅費・宣伝費等" localSheetId="8">#REF!</definedName>
    <definedName name="謝金・旅費・宣伝費等">#REF!</definedName>
    <definedName name="出演費" localSheetId="9">#REF!</definedName>
    <definedName name="出演費" localSheetId="8">#REF!</definedName>
    <definedName name="出演費">#REF!</definedName>
    <definedName name="出演費・音楽費・文芸費" localSheetId="9">#REF!</definedName>
    <definedName name="出演費・音楽費・文芸費" localSheetId="8">#REF!</definedName>
    <definedName name="出演費・音楽費・文芸費">#REF!</definedName>
    <definedName name="助成対象外経費" localSheetId="9">[1]支出!$T$16:$T$17</definedName>
    <definedName name="助成対象外経費" localSheetId="6">[2]支出!$T$16:$T$17</definedName>
    <definedName name="助成対象外経費" localSheetId="8">[3]支出!$T$16:$T$17</definedName>
    <definedName name="助成対象外経費" localSheetId="7">[3]支出!$T$16:$T$17</definedName>
    <definedName name="助成対象外経費">支出!$T$16:$T$17</definedName>
    <definedName name="照明費">支出!$AA$16:$AA$19</definedName>
    <definedName name="新型コロナウイルス感染症対策経費">支出!$AJ$15</definedName>
    <definedName name="製作企画費">支出!$Q$16:$Q$17</definedName>
    <definedName name="製作発表に係る経費">支出!$AM$16:$AM$18</definedName>
    <definedName name="製作費">支出!$S$16:$S$26</definedName>
    <definedName name="宣伝費" localSheetId="9">#REF!</definedName>
    <definedName name="宣伝費" localSheetId="8">#REF!</definedName>
    <definedName name="宣伝費">#REF!</definedName>
    <definedName name="通信費" localSheetId="9">#REF!</definedName>
    <definedName name="通信費" localSheetId="8">#REF!</definedName>
    <definedName name="通信費">#REF!</definedName>
    <definedName name="特殊撮影費">支出!$AE$16:$AE$21</definedName>
    <definedName name="美術費">支出!$AD$16:$AD$20</definedName>
    <definedName name="不適合理由" localSheetId="9">#REF!</definedName>
    <definedName name="不適合理由" localSheetId="8">#REF!</definedName>
    <definedName name="不適合理由">#REF!</definedName>
    <definedName name="舞台費" localSheetId="9">#REF!</definedName>
    <definedName name="舞台費" localSheetId="8">#REF!</definedName>
    <definedName name="舞台費">#REF!</definedName>
    <definedName name="舞台費・運搬費" localSheetId="9">#REF!</definedName>
    <definedName name="舞台費・運搬費" localSheetId="8">#REF!</definedName>
    <definedName name="舞台費・運搬費">#REF!</definedName>
    <definedName name="文芸費" localSheetId="9">#REF!</definedName>
    <definedName name="文芸費" localSheetId="8">#REF!</definedName>
    <definedName name="文芸費">#REF!</definedName>
    <definedName name="編集費">支出!$AH$16:$AH$19</definedName>
    <definedName name="旅費" localSheetId="7">#REF!</definedName>
    <definedName name="旅費">支出!$V$17:$V$20</definedName>
    <definedName name="録音費">支出!$AG$16:$AG$21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6" i="36" l="1"/>
  <c r="G5" i="36"/>
  <c r="G4" i="36"/>
  <c r="J17" i="36" l="1"/>
  <c r="D44" i="12" l="1"/>
  <c r="H11" i="36"/>
  <c r="E21" i="44"/>
  <c r="K6" i="42"/>
  <c r="D11" i="41"/>
  <c r="D13" i="42" l="1"/>
  <c r="G15" i="44" l="1"/>
  <c r="G14" i="44"/>
  <c r="G13" i="44"/>
  <c r="G12" i="44"/>
  <c r="I11" i="44"/>
  <c r="G11" i="44"/>
  <c r="I7" i="44"/>
  <c r="J37" i="12"/>
  <c r="G14" i="43"/>
  <c r="G13" i="43"/>
  <c r="G12" i="43"/>
  <c r="G11" i="43"/>
  <c r="I10" i="43"/>
  <c r="G10" i="43"/>
  <c r="H7" i="43"/>
  <c r="N88" i="36"/>
  <c r="N87" i="36"/>
  <c r="N85" i="36"/>
  <c r="N84" i="36"/>
  <c r="N82" i="36"/>
  <c r="N81" i="36"/>
  <c r="N80" i="36"/>
  <c r="N79" i="36"/>
  <c r="N78" i="36"/>
  <c r="N77" i="36"/>
  <c r="N76" i="36"/>
  <c r="N75" i="36"/>
  <c r="N74" i="36"/>
  <c r="N73" i="36"/>
  <c r="N72" i="36"/>
  <c r="N71" i="36"/>
  <c r="N70" i="36"/>
  <c r="N69" i="36"/>
  <c r="N68" i="36"/>
  <c r="N67" i="36"/>
  <c r="N66" i="36"/>
  <c r="N65" i="36"/>
  <c r="N64" i="36"/>
  <c r="N63" i="36"/>
  <c r="N62" i="36"/>
  <c r="N61" i="36"/>
  <c r="N60" i="36"/>
  <c r="N59" i="36"/>
  <c r="N58" i="36"/>
  <c r="N57" i="36"/>
  <c r="N56" i="36"/>
  <c r="N55" i="36"/>
  <c r="N54" i="36"/>
  <c r="N53" i="36"/>
  <c r="N52" i="36"/>
  <c r="N51" i="36"/>
  <c r="N50" i="36"/>
  <c r="N49" i="36"/>
  <c r="N48" i="36"/>
  <c r="N47" i="36"/>
  <c r="N46" i="36"/>
  <c r="N45" i="36"/>
  <c r="N44" i="36"/>
  <c r="N43" i="36"/>
  <c r="N42" i="36"/>
  <c r="N41" i="36"/>
  <c r="N40" i="36"/>
  <c r="N39" i="36"/>
  <c r="N38" i="36"/>
  <c r="N37" i="36"/>
  <c r="N36" i="36"/>
  <c r="N35" i="36"/>
  <c r="N33" i="36"/>
  <c r="N32" i="36"/>
  <c r="N31" i="36"/>
  <c r="N30" i="36"/>
  <c r="N28" i="36"/>
  <c r="N27" i="36"/>
  <c r="N26" i="36"/>
  <c r="N25" i="36"/>
  <c r="N24" i="36"/>
  <c r="N23" i="36"/>
  <c r="N22" i="36"/>
  <c r="N21" i="36"/>
  <c r="N20" i="36"/>
  <c r="N19" i="36"/>
  <c r="J90" i="36"/>
  <c r="J89" i="36" s="1"/>
  <c r="J87" i="36"/>
  <c r="J84" i="36"/>
  <c r="J35" i="36"/>
  <c r="J19" i="36"/>
  <c r="F37" i="35"/>
  <c r="F31" i="35"/>
  <c r="F25" i="35"/>
  <c r="F12" i="35"/>
  <c r="H11" i="42" l="1"/>
  <c r="H10" i="42"/>
  <c r="H9" i="42"/>
  <c r="G5" i="41"/>
  <c r="C6" i="41"/>
  <c r="J8" i="41"/>
  <c r="I8" i="41"/>
  <c r="H8" i="41"/>
  <c r="F8" i="41"/>
  <c r="C8" i="41"/>
  <c r="J9" i="41"/>
  <c r="C9" i="41"/>
  <c r="D82" i="36" l="1"/>
  <c r="D81" i="36"/>
  <c r="D80" i="36"/>
  <c r="D79" i="36"/>
  <c r="D78" i="36"/>
  <c r="D77" i="36"/>
  <c r="D76" i="36"/>
  <c r="D75" i="36"/>
  <c r="D74" i="36"/>
  <c r="D73" i="36"/>
  <c r="D72" i="36"/>
  <c r="D71" i="36"/>
  <c r="D70" i="36"/>
  <c r="D69" i="36"/>
  <c r="D68" i="36"/>
  <c r="D67" i="36"/>
  <c r="D66" i="36"/>
  <c r="D65" i="36"/>
  <c r="D64" i="36"/>
  <c r="D63" i="36"/>
  <c r="D62" i="36"/>
  <c r="D61"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28" i="36"/>
  <c r="D27" i="36"/>
  <c r="D26" i="36"/>
  <c r="D25" i="36"/>
  <c r="D24" i="36"/>
  <c r="D23" i="36"/>
  <c r="D22" i="36"/>
  <c r="D21" i="36"/>
  <c r="D20" i="36"/>
  <c r="D42" i="12"/>
  <c r="D29" i="12" l="1"/>
  <c r="G34" i="40" l="1"/>
  <c r="G33" i="40"/>
  <c r="G31" i="40"/>
  <c r="G32" i="40"/>
  <c r="G35" i="40"/>
  <c r="G36" i="40"/>
  <c r="K30" i="36" l="1"/>
  <c r="D4" i="35" l="1"/>
  <c r="D39" i="12" s="1"/>
  <c r="G11" i="36"/>
  <c r="G12" i="36"/>
  <c r="D43" i="12" l="1"/>
  <c r="D45" i="12" s="1"/>
  <c r="G44" i="40"/>
  <c r="F48" i="39"/>
  <c r="I94" i="36"/>
  <c r="E42" i="35"/>
  <c r="K65" i="34"/>
  <c r="H84" i="36"/>
  <c r="H88" i="36"/>
  <c r="H87" i="36"/>
  <c r="H85" i="36"/>
  <c r="I1" i="34"/>
  <c r="D1" i="34"/>
  <c r="L13" i="34"/>
  <c r="G30" i="40"/>
  <c r="F1" i="39"/>
  <c r="H38" i="12"/>
  <c r="E1" i="35"/>
  <c r="B1" i="35"/>
  <c r="K64" i="36"/>
  <c r="K63" i="36"/>
  <c r="K62" i="36"/>
  <c r="K61" i="36"/>
  <c r="K69" i="36"/>
  <c r="K68" i="36"/>
  <c r="K67" i="36"/>
  <c r="K66" i="36"/>
  <c r="K65" i="36"/>
  <c r="K75" i="36"/>
  <c r="K74" i="36"/>
  <c r="K73" i="36"/>
  <c r="K72" i="36"/>
  <c r="K71" i="36"/>
  <c r="K70" i="36"/>
  <c r="I1" i="36"/>
  <c r="E1" i="36"/>
  <c r="K19" i="36"/>
  <c r="G8" i="36"/>
  <c r="G6" i="36"/>
  <c r="K36" i="36"/>
  <c r="K35" i="36"/>
  <c r="K82" i="36"/>
  <c r="K81" i="36"/>
  <c r="K80" i="36"/>
  <c r="K79" i="36"/>
  <c r="K78" i="36"/>
  <c r="K77" i="36"/>
  <c r="K76" i="36"/>
  <c r="K60" i="36"/>
  <c r="K59" i="36"/>
  <c r="K58" i="36"/>
  <c r="K57" i="36"/>
  <c r="K56" i="36"/>
  <c r="K55" i="36"/>
  <c r="K54" i="36"/>
  <c r="K53" i="36"/>
  <c r="K52" i="36"/>
  <c r="K51" i="36"/>
  <c r="K50" i="36"/>
  <c r="K49" i="36"/>
  <c r="K48" i="36"/>
  <c r="K47" i="36"/>
  <c r="K46" i="36"/>
  <c r="K45" i="36"/>
  <c r="K44" i="36"/>
  <c r="K43" i="36"/>
  <c r="K42" i="36"/>
  <c r="K41" i="36"/>
  <c r="K40" i="36"/>
  <c r="K39" i="36"/>
  <c r="K38" i="36"/>
  <c r="K37" i="36"/>
  <c r="K32" i="36"/>
  <c r="K25" i="36"/>
  <c r="K28" i="36"/>
  <c r="K27" i="36"/>
  <c r="K26" i="36"/>
  <c r="K24" i="36"/>
  <c r="K23" i="36"/>
  <c r="K22" i="36"/>
  <c r="K21" i="36"/>
  <c r="K20" i="36"/>
  <c r="G1" i="40"/>
  <c r="H43" i="40"/>
  <c r="G42" i="40"/>
  <c r="G41" i="40"/>
  <c r="G40" i="40"/>
  <c r="G39" i="40"/>
  <c r="G38" i="40"/>
  <c r="G37" i="40"/>
  <c r="G29" i="40"/>
  <c r="G28" i="40"/>
  <c r="G27" i="40"/>
  <c r="G26" i="40"/>
  <c r="G25" i="40"/>
  <c r="G24" i="40"/>
  <c r="G23" i="40"/>
  <c r="G22" i="40"/>
  <c r="G21" i="40"/>
  <c r="G20" i="40"/>
  <c r="G19" i="40"/>
  <c r="G18" i="40"/>
  <c r="G17" i="40"/>
  <c r="G16" i="40"/>
  <c r="G15" i="40"/>
  <c r="G14" i="40"/>
  <c r="G13" i="40"/>
  <c r="G12" i="40"/>
  <c r="G11" i="40"/>
  <c r="G10" i="40"/>
  <c r="G9" i="40"/>
  <c r="G8" i="40"/>
  <c r="G7" i="40"/>
  <c r="G6" i="40"/>
  <c r="G5" i="40"/>
  <c r="G4" i="40"/>
  <c r="G3" i="40"/>
  <c r="G47" i="39"/>
  <c r="G31" i="36" s="1"/>
  <c r="K31" i="36" s="1"/>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5" i="39"/>
  <c r="F4" i="39"/>
  <c r="F3" i="39"/>
  <c r="F2" i="36"/>
  <c r="E37" i="12"/>
  <c r="C38" i="12"/>
  <c r="E38" i="12"/>
  <c r="E13" i="34"/>
  <c r="C37" i="12"/>
  <c r="D7" i="35"/>
  <c r="D6" i="35"/>
  <c r="D5" i="35"/>
  <c r="L19" i="36" l="1"/>
  <c r="L35" i="36"/>
  <c r="H8" i="36" s="1"/>
  <c r="E22" i="44"/>
  <c r="F47" i="39"/>
  <c r="F51" i="39" s="1"/>
  <c r="D3" i="35"/>
  <c r="D40" i="12" s="1"/>
  <c r="G13" i="36"/>
  <c r="J44" i="12" s="1"/>
  <c r="G33" i="36"/>
  <c r="K33" i="36" s="1"/>
  <c r="K17" i="36" s="1"/>
  <c r="G43" i="40"/>
  <c r="G32" i="36" s="1"/>
  <c r="N17" i="36"/>
  <c r="F10" i="35"/>
  <c r="H6" i="36"/>
  <c r="H5" i="36" l="1"/>
  <c r="L30" i="36"/>
  <c r="G30" i="36"/>
  <c r="G47" i="40"/>
  <c r="J30" i="36" l="1"/>
  <c r="G7" i="36" s="1"/>
  <c r="L17" i="36"/>
  <c r="H7" i="36"/>
  <c r="J46" i="12" l="1"/>
  <c r="D46" i="12" s="1"/>
  <c r="D41" i="12" s="1"/>
  <c r="J39" i="12"/>
  <c r="H9" i="36"/>
  <c r="J41" i="12" l="1"/>
  <c r="H10" i="36"/>
  <c r="J42" i="12" l="1"/>
</calcChain>
</file>

<file path=xl/sharedStrings.xml><?xml version="1.0" encoding="utf-8"?>
<sst xmlns="http://schemas.openxmlformats.org/spreadsheetml/2006/main" count="679" uniqueCount="409">
  <si>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</si>
  <si>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</si>
  <si>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</si>
  <si>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</si>
  <si>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</si>
  <si>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</si>
  <si>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</si>
  <si>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控除税額計（C）</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</si>
  <si>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</si>
  <si>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</si>
  <si>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</si>
  <si>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</si>
  <si>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</si>
  <si>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</si>
  <si>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</si>
  <si>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</si>
  <si>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</si>
  <si>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</si>
  <si>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</si>
  <si>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</si>
  <si>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</si>
  <si>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</si>
  <si>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</si>
  <si>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</si>
  <si>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</si>
  <si>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プロデューサー</t>
    <phoneticPr fontId="2"/>
  </si>
  <si>
    <t>チーフアニメーター
（アニメのみ）</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</si>
  <si>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</si>
  <si>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</si>
  <si>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</si>
  <si>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</si>
  <si>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</si>
  <si>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</si>
  <si>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</si>
  <si>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</si>
  <si>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</si>
  <si>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</si>
  <si>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</si>
  <si>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</si>
  <si>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</si>
  <si>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</si>
  <si>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</si>
  <si>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</si>
  <si>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</si>
  <si>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</si>
  <si>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</si>
  <si>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</si>
  <si>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</si>
  <si>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</si>
  <si>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</si>
  <si>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</si>
  <si>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</si>
  <si>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</si>
  <si>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</si>
  <si>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</si>
  <si>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</si>
  <si>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</si>
  <si>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</si>
  <si>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</si>
  <si>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</si>
  <si>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</si>
  <si>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</si>
  <si>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</si>
  <si>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</si>
  <si>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</si>
  <si>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</si>
  <si>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</si>
  <si>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</si>
  <si>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</si>
  <si>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</si>
  <si>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</si>
  <si>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劇映画（特別）</t>
    <phoneticPr fontId="2"/>
  </si>
  <si>
    <t>劇映画（A）</t>
  </si>
  <si>
    <t>劇映画（B）</t>
  </si>
  <si>
    <t>記録映画（特別）</t>
  </si>
  <si>
    <t>記録映画（A）</t>
  </si>
  <si>
    <t>記録映画（B）</t>
  </si>
  <si>
    <t>アニメーション映画（短編B）</t>
  </si>
  <si>
    <t>音声ガイド制作費</t>
    <rPh sb="0" eb="2">
      <t>オンセイ</t>
    </rPh>
    <rPh sb="5" eb="8">
      <t>セイサクヒ</t>
    </rPh>
    <phoneticPr fontId="2"/>
  </si>
  <si>
    <t>助成金の額</t>
    <rPh sb="0" eb="3">
      <t>ジョセイキン</t>
    </rPh>
    <rPh sb="4" eb="5">
      <t>ガク</t>
    </rPh>
    <phoneticPr fontId="2"/>
  </si>
  <si>
    <t>金額（円）</t>
    <rPh sb="3" eb="4">
      <t>エン</t>
    </rPh>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</si>
  <si>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</si>
  <si>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</si>
  <si>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</si>
  <si>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</si>
  <si>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</si>
  <si>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</si>
  <si>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</si>
  <si>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</si>
  <si>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</si>
  <si>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</si>
  <si>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</si>
  <si>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5"/>
  </si>
  <si>
    <t>シナリオハンティング費</t>
  </si>
  <si>
    <t>シナリオハンティング費</t>
    <rPh sb="10" eb="11">
      <t>ヒ</t>
    </rPh>
    <phoneticPr fontId="5"/>
  </si>
  <si>
    <t>旅費</t>
    <rPh sb="0" eb="2">
      <t>リョヒ</t>
    </rPh>
    <phoneticPr fontId="5"/>
  </si>
  <si>
    <t>現地交通費</t>
    <rPh sb="0" eb="2">
      <t>ゲンチ</t>
    </rPh>
    <rPh sb="2" eb="5">
      <t>コウツウヒ</t>
    </rPh>
    <phoneticPr fontId="5"/>
  </si>
  <si>
    <t>宿泊費</t>
    <phoneticPr fontId="5"/>
  </si>
  <si>
    <t>スタッフ費・キャスト費</t>
    <rPh sb="4" eb="5">
      <t>ヒ</t>
    </rPh>
    <rPh sb="10" eb="11">
      <t>ヒ</t>
    </rPh>
    <phoneticPr fontId="2"/>
  </si>
  <si>
    <t>スタッフ人件費</t>
    <rPh sb="4" eb="7">
      <t>ジンケンヒ</t>
    </rPh>
    <phoneticPr fontId="5"/>
  </si>
  <si>
    <t>（別紙参照）</t>
    <rPh sb="1" eb="3">
      <t>ベッシ</t>
    </rPh>
    <rPh sb="3" eb="5">
      <t>サンショウ</t>
    </rPh>
    <phoneticPr fontId="2"/>
  </si>
  <si>
    <t>キャスト人件費</t>
    <rPh sb="4" eb="7">
      <t>ジンケンヒ</t>
    </rPh>
    <phoneticPr fontId="5"/>
  </si>
  <si>
    <t>製作費</t>
    <rPh sb="0" eb="3">
      <t>セイサクヒ</t>
    </rPh>
    <phoneticPr fontId="2"/>
  </si>
  <si>
    <t>映像媒体費</t>
    <rPh sb="0" eb="2">
      <t>エイゾウ</t>
    </rPh>
    <rPh sb="2" eb="4">
      <t>バイタイ</t>
    </rPh>
    <rPh sb="4" eb="5">
      <t>ヒ</t>
    </rPh>
    <phoneticPr fontId="5"/>
  </si>
  <si>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</si>
  <si>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</si>
  <si>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5"/>
  </si>
  <si>
    <t>撮影機材使用料</t>
    <rPh sb="0" eb="2">
      <t>サツエイ</t>
    </rPh>
    <rPh sb="2" eb="4">
      <t>キザイ</t>
    </rPh>
    <rPh sb="4" eb="7">
      <t>シヨウリョウ</t>
    </rPh>
    <phoneticPr fontId="5"/>
  </si>
  <si>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</si>
  <si>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</si>
  <si>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5"/>
  </si>
  <si>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</si>
  <si>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</si>
  <si>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</si>
  <si>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</si>
  <si>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5"/>
  </si>
  <si>
    <t>ロケーション費</t>
    <rPh sb="6" eb="7">
      <t>ヒ</t>
    </rPh>
    <phoneticPr fontId="5"/>
  </si>
  <si>
    <t>現地機材運搬費</t>
    <rPh sb="0" eb="2">
      <t>ゲンチ</t>
    </rPh>
    <rPh sb="2" eb="4">
      <t>キザイ</t>
    </rPh>
    <rPh sb="4" eb="6">
      <t>ウンパン</t>
    </rPh>
    <rPh sb="6" eb="7">
      <t>ヒ</t>
    </rPh>
    <phoneticPr fontId="5"/>
  </si>
  <si>
    <t>通信連絡費</t>
    <rPh sb="0" eb="2">
      <t>ツウシン</t>
    </rPh>
    <rPh sb="2" eb="4">
      <t>レンラク</t>
    </rPh>
    <rPh sb="4" eb="5">
      <t>ヒ</t>
    </rPh>
    <phoneticPr fontId="5"/>
  </si>
  <si>
    <t>ロケ地使用料</t>
    <rPh sb="2" eb="3">
      <t>チ</t>
    </rPh>
    <rPh sb="3" eb="6">
      <t>シヨウリョウ</t>
    </rPh>
    <phoneticPr fontId="5"/>
  </si>
  <si>
    <t>美術費</t>
    <rPh sb="0" eb="2">
      <t>ビジュツ</t>
    </rPh>
    <rPh sb="2" eb="3">
      <t>ヒ</t>
    </rPh>
    <phoneticPr fontId="5"/>
  </si>
  <si>
    <t>大道具</t>
    <rPh sb="0" eb="3">
      <t>オオドウグ</t>
    </rPh>
    <phoneticPr fontId="5"/>
  </si>
  <si>
    <t>小道具</t>
    <rPh sb="0" eb="3">
      <t>コドウグ</t>
    </rPh>
    <phoneticPr fontId="5"/>
  </si>
  <si>
    <t>衣裳費</t>
    <rPh sb="0" eb="2">
      <t>イショウ</t>
    </rPh>
    <rPh sb="2" eb="3">
      <t>ヒ</t>
    </rPh>
    <phoneticPr fontId="5"/>
  </si>
  <si>
    <t>メイク費</t>
    <rPh sb="3" eb="4">
      <t>ヒ</t>
    </rPh>
    <phoneticPr fontId="5"/>
  </si>
  <si>
    <t>特殊撮影費</t>
    <rPh sb="0" eb="2">
      <t>トクシュ</t>
    </rPh>
    <rPh sb="2" eb="4">
      <t>サツエイ</t>
    </rPh>
    <rPh sb="4" eb="5">
      <t>ヒ</t>
    </rPh>
    <phoneticPr fontId="5"/>
  </si>
  <si>
    <t>日本語字幕制作撮影</t>
    <rPh sb="0" eb="3">
      <t>ニホンゴ</t>
    </rPh>
    <rPh sb="3" eb="5">
      <t>ジマク</t>
    </rPh>
    <rPh sb="5" eb="7">
      <t>セイサク</t>
    </rPh>
    <rPh sb="7" eb="9">
      <t>サツエイ</t>
    </rPh>
    <phoneticPr fontId="5"/>
  </si>
  <si>
    <t>動画作画撮影</t>
    <rPh sb="0" eb="2">
      <t>ドウガ</t>
    </rPh>
    <rPh sb="2" eb="4">
      <t>サクガ</t>
    </rPh>
    <rPh sb="4" eb="6">
      <t>サツエイ</t>
    </rPh>
    <phoneticPr fontId="5"/>
  </si>
  <si>
    <t>高速度装置</t>
    <rPh sb="0" eb="3">
      <t>コウソクド</t>
    </rPh>
    <rPh sb="3" eb="5">
      <t>ソウチ</t>
    </rPh>
    <phoneticPr fontId="5"/>
  </si>
  <si>
    <t>微速度装置</t>
    <rPh sb="0" eb="1">
      <t>ビ</t>
    </rPh>
    <rPh sb="1" eb="3">
      <t>ソクド</t>
    </rPh>
    <rPh sb="3" eb="5">
      <t>ソウチ</t>
    </rPh>
    <phoneticPr fontId="5"/>
  </si>
  <si>
    <t>航空撮影費</t>
    <rPh sb="0" eb="2">
      <t>コウクウ</t>
    </rPh>
    <rPh sb="2" eb="4">
      <t>サツエイ</t>
    </rPh>
    <rPh sb="4" eb="5">
      <t>ヒ</t>
    </rPh>
    <phoneticPr fontId="5"/>
  </si>
  <si>
    <t>音楽費</t>
    <rPh sb="0" eb="2">
      <t>オンガク</t>
    </rPh>
    <rPh sb="2" eb="3">
      <t>ヒ</t>
    </rPh>
    <phoneticPr fontId="5"/>
  </si>
  <si>
    <t>作曲料</t>
    <rPh sb="0" eb="2">
      <t>サッキョク</t>
    </rPh>
    <rPh sb="2" eb="3">
      <t>リョウ</t>
    </rPh>
    <phoneticPr fontId="5"/>
  </si>
  <si>
    <t>編曲料</t>
    <rPh sb="0" eb="2">
      <t>ヘンキョク</t>
    </rPh>
    <rPh sb="2" eb="3">
      <t>リョウ</t>
    </rPh>
    <phoneticPr fontId="5"/>
  </si>
  <si>
    <t>選曲料</t>
    <rPh sb="0" eb="2">
      <t>センキョク</t>
    </rPh>
    <rPh sb="2" eb="3">
      <t>リョウ</t>
    </rPh>
    <phoneticPr fontId="5"/>
  </si>
  <si>
    <t>音楽著作権料</t>
    <rPh sb="0" eb="5">
      <t>オンガクチョサクケン</t>
    </rPh>
    <rPh sb="5" eb="6">
      <t>リョウ</t>
    </rPh>
    <phoneticPr fontId="5"/>
  </si>
  <si>
    <t>指揮料</t>
    <rPh sb="0" eb="2">
      <t>シキ</t>
    </rPh>
    <rPh sb="2" eb="3">
      <t>リョウ</t>
    </rPh>
    <phoneticPr fontId="5"/>
  </si>
  <si>
    <t>演奏楽器使用料</t>
    <rPh sb="0" eb="2">
      <t>エンソウ</t>
    </rPh>
    <rPh sb="2" eb="4">
      <t>ガッキ</t>
    </rPh>
    <rPh sb="4" eb="7">
      <t>シヨウリョウ</t>
    </rPh>
    <phoneticPr fontId="5"/>
  </si>
  <si>
    <t>スタジオ費</t>
    <rPh sb="4" eb="5">
      <t>ヒ</t>
    </rPh>
    <phoneticPr fontId="5"/>
  </si>
  <si>
    <t>録音費</t>
    <rPh sb="0" eb="2">
      <t>ロクオン</t>
    </rPh>
    <rPh sb="2" eb="3">
      <t>ヒ</t>
    </rPh>
    <phoneticPr fontId="5"/>
  </si>
  <si>
    <t>技術員費</t>
    <rPh sb="0" eb="3">
      <t>ギジュツイン</t>
    </rPh>
    <rPh sb="3" eb="4">
      <t>ヒ</t>
    </rPh>
    <phoneticPr fontId="5"/>
  </si>
  <si>
    <t>ダビング費</t>
    <rPh sb="4" eb="5">
      <t>ヒ</t>
    </rPh>
    <phoneticPr fontId="5"/>
  </si>
  <si>
    <t>擬音効果費</t>
    <rPh sb="0" eb="2">
      <t>ギオン</t>
    </rPh>
    <rPh sb="2" eb="4">
      <t>コウカ</t>
    </rPh>
    <rPh sb="4" eb="5">
      <t>ヒ</t>
    </rPh>
    <phoneticPr fontId="5"/>
  </si>
  <si>
    <t>録音テープ費</t>
    <rPh sb="0" eb="2">
      <t>ロクオン</t>
    </rPh>
    <rPh sb="5" eb="6">
      <t>ヒ</t>
    </rPh>
    <phoneticPr fontId="5"/>
  </si>
  <si>
    <t>編集費</t>
    <rPh sb="0" eb="2">
      <t>ヘンシュウ</t>
    </rPh>
    <rPh sb="2" eb="3">
      <t>ヒ</t>
    </rPh>
    <phoneticPr fontId="5"/>
  </si>
  <si>
    <t>ワーク編集費</t>
    <rPh sb="3" eb="5">
      <t>ヘンシュウ</t>
    </rPh>
    <rPh sb="5" eb="6">
      <t>ヒ</t>
    </rPh>
    <phoneticPr fontId="5"/>
  </si>
  <si>
    <t>オンライン編集費</t>
    <rPh sb="5" eb="7">
      <t>ヘンシュウ</t>
    </rPh>
    <rPh sb="7" eb="8">
      <t>ヒ</t>
    </rPh>
    <phoneticPr fontId="5"/>
  </si>
  <si>
    <t>編集室使用料</t>
    <rPh sb="0" eb="6">
      <t>ヘンシュウシツシヨウリョウ</t>
    </rPh>
    <phoneticPr fontId="5"/>
  </si>
  <si>
    <t>仕上費</t>
    <rPh sb="0" eb="2">
      <t>シアゲ</t>
    </rPh>
    <rPh sb="2" eb="3">
      <t>ヒ</t>
    </rPh>
    <phoneticPr fontId="5"/>
  </si>
  <si>
    <t>上映用ＤＣＰ作成費</t>
    <rPh sb="0" eb="3">
      <t>ジョウエイヨウ</t>
    </rPh>
    <rPh sb="6" eb="8">
      <t>サクセイ</t>
    </rPh>
    <rPh sb="8" eb="9">
      <t>ヒ</t>
    </rPh>
    <phoneticPr fontId="5"/>
  </si>
  <si>
    <t>グレーディング</t>
    <phoneticPr fontId="5"/>
  </si>
  <si>
    <t>映倫審査料</t>
    <rPh sb="0" eb="2">
      <t>エイリン</t>
    </rPh>
    <rPh sb="2" eb="4">
      <t>シンサ</t>
    </rPh>
    <rPh sb="4" eb="5">
      <t>リョウ</t>
    </rPh>
    <phoneticPr fontId="5"/>
  </si>
  <si>
    <t>新型コロナウイルス感染症対策経費</t>
    <rPh sb="0" eb="2">
      <t>シンガタ</t>
    </rPh>
    <rPh sb="9" eb="12">
      <t>カンセンショウ</t>
    </rPh>
    <rPh sb="12" eb="14">
      <t>タイサク</t>
    </rPh>
    <rPh sb="14" eb="16">
      <t>ケイヒ</t>
    </rPh>
    <phoneticPr fontId="5"/>
  </si>
  <si>
    <t>バリアフリー字幕制作費</t>
    <rPh sb="6" eb="8">
      <t>ジマク</t>
    </rPh>
    <rPh sb="8" eb="11">
      <t>セイサクヒ</t>
    </rPh>
    <phoneticPr fontId="5"/>
  </si>
  <si>
    <t>音声ガイド制作費</t>
    <rPh sb="0" eb="2">
      <t>オンセイ</t>
    </rPh>
    <rPh sb="5" eb="7">
      <t>セイサク</t>
    </rPh>
    <rPh sb="7" eb="8">
      <t>ヒ</t>
    </rPh>
    <phoneticPr fontId="5"/>
  </si>
  <si>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</si>
  <si>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</si>
  <si>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5"/>
  </si>
  <si>
    <t>ファーストクラス料金</t>
    <rPh sb="8" eb="10">
      <t>リョウキン</t>
    </rPh>
    <phoneticPr fontId="5"/>
  </si>
  <si>
    <t>グリーン車料金</t>
    <rPh sb="4" eb="5">
      <t>シャ</t>
    </rPh>
    <rPh sb="5" eb="7">
      <t>リョウキン</t>
    </rPh>
    <phoneticPr fontId="5"/>
  </si>
  <si>
    <t>キャスト人件費</t>
    <rPh sb="4" eb="7">
      <t>ジンケンヒ</t>
    </rPh>
    <phoneticPr fontId="2"/>
  </si>
  <si>
    <t>製作費</t>
    <rPh sb="0" eb="3">
      <t>セイサクヒ</t>
    </rPh>
    <phoneticPr fontId="5"/>
  </si>
  <si>
    <t>ロケーションハンティング費</t>
    <rPh sb="12" eb="13">
      <t>ヒ</t>
    </rPh>
    <phoneticPr fontId="5"/>
  </si>
  <si>
    <t>助成対象経費（A）</t>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</si>
  <si>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</si>
  <si>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</si>
  <si>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</si>
  <si>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</si>
  <si>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</si>
  <si>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</si>
  <si>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</si>
  <si>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</si>
  <si>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</si>
  <si>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</si>
  <si>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</si>
  <si>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</si>
  <si>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</si>
  <si>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</si>
  <si>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</si>
  <si>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</si>
  <si>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</si>
  <si>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課税対象外経費</t>
    <rPh sb="0" eb="2">
      <t>カゼイ</t>
    </rPh>
    <rPh sb="2" eb="4">
      <t>タイショウ</t>
    </rPh>
    <rPh sb="4" eb="5">
      <t>ガイ</t>
    </rPh>
    <rPh sb="5" eb="7">
      <t>ケイヒ</t>
    </rPh>
    <phoneticPr fontId="5"/>
  </si>
  <si>
    <t>○</t>
  </si>
  <si>
    <t>消費税等仕入控除税額の取扱</t>
  </si>
  <si>
    <t>作品名</t>
    <rPh sb="0" eb="2">
      <t>サクヒン</t>
    </rPh>
    <rPh sb="2" eb="3">
      <t>メイ</t>
    </rPh>
    <phoneticPr fontId="5"/>
  </si>
  <si>
    <t>団体名</t>
    <rPh sb="0" eb="2">
      <t>ダンタイ</t>
    </rPh>
    <rPh sb="2" eb="3">
      <t>メイ</t>
    </rPh>
    <phoneticPr fontId="5"/>
  </si>
  <si>
    <t>整理番号</t>
    <rPh sb="0" eb="2">
      <t>セイリ</t>
    </rPh>
    <rPh sb="2" eb="4">
      <t>バンゴウ</t>
    </rPh>
    <phoneticPr fontId="5"/>
  </si>
  <si>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</si>
  <si>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</si>
  <si>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</si>
  <si>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【記入要領】</t>
    <rPh sb="1" eb="5">
      <t>キニュウヨウリョウ</t>
    </rPh>
    <phoneticPr fontId="5"/>
  </si>
  <si>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5"/>
  </si>
  <si>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5"/>
  </si>
  <si>
    <t>・「課税対象外経費」に該当する経費は、プルダウンメニューから「○」を選択してください。（免税事業者及び簡易課税事業者は記入不要）</t>
    <rPh sb="2" eb="9">
      <t>カゼイタイショウガイケイヒ</t>
    </rPh>
    <rPh sb="44" eb="46">
      <t>メンゼイ</t>
    </rPh>
    <rPh sb="46" eb="49">
      <t>ジギョウシャ</t>
    </rPh>
    <rPh sb="49" eb="50">
      <t>オヨ</t>
    </rPh>
    <rPh sb="51" eb="53">
      <t>カンイ</t>
    </rPh>
    <rPh sb="53" eb="55">
      <t>カゼイ</t>
    </rPh>
    <rPh sb="55" eb="58">
      <t>ジギョウシャ</t>
    </rPh>
    <rPh sb="59" eb="61">
      <t>キニュウ</t>
    </rPh>
    <rPh sb="61" eb="63">
      <t>フヨウ</t>
    </rPh>
    <phoneticPr fontId="5"/>
  </si>
  <si>
    <t>・スタッフ、キャスト人件費については、「スタッフ費内訳」「キャスト費内訳」のシートに詳細を記入してください。</t>
    <rPh sb="33" eb="36">
      <t>ヒウチワケ</t>
    </rPh>
    <rPh sb="42" eb="44">
      <t>ショウサイ</t>
    </rPh>
    <rPh sb="45" eb="47">
      <t>キニュウ</t>
    </rPh>
    <phoneticPr fontId="5"/>
  </si>
  <si>
    <t>・「スタッフ費内訳」から自動転記されます。</t>
    <rPh sb="6" eb="7">
      <t>ヒ</t>
    </rPh>
    <rPh sb="7" eb="9">
      <t>ウチワケ</t>
    </rPh>
    <rPh sb="12" eb="16">
      <t>ジドウテンキ</t>
    </rPh>
    <phoneticPr fontId="5"/>
  </si>
  <si>
    <t>・「キャスト費内訳」から自動転記されます。</t>
    <rPh sb="6" eb="7">
      <t>ヒ</t>
    </rPh>
    <rPh sb="7" eb="9">
      <t>ウチワケ</t>
    </rPh>
    <rPh sb="12" eb="16">
      <t>ジドウテンキ</t>
    </rPh>
    <phoneticPr fontId="5"/>
  </si>
  <si>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5"/>
  </si>
  <si>
    <t>【記入要領】</t>
    <rPh sb="1" eb="3">
      <t>キニュウ</t>
    </rPh>
    <rPh sb="3" eb="5">
      <t>ヨウリョウ</t>
    </rPh>
    <phoneticPr fontId="4"/>
  </si>
  <si>
    <t>【記入要領】</t>
    <rPh sb="1" eb="3">
      <t>キニュウ</t>
    </rPh>
    <rPh sb="3" eb="5">
      <t>ヨウリョウ</t>
    </rPh>
    <phoneticPr fontId="2"/>
  </si>
  <si>
    <t>実働日数</t>
    <rPh sb="0" eb="2">
      <t>ジツドウ</t>
    </rPh>
    <rPh sb="2" eb="4">
      <t>ニッスウ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</si>
  <si>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</si>
  <si>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</si>
  <si>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</si>
  <si>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</si>
  <si>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</si>
  <si>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</si>
  <si>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</si>
  <si>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</si>
  <si>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</si>
  <si>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</si>
  <si>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</si>
  <si>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</si>
  <si>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</si>
  <si>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</si>
  <si>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単年度助成</t>
    <rPh sb="0" eb="5">
      <t>タンネンドジョセイ</t>
    </rPh>
    <phoneticPr fontId="2"/>
  </si>
  <si>
    <t>予定</t>
  </si>
  <si>
    <t>確定</t>
  </si>
  <si>
    <t>交渉中</t>
  </si>
  <si>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</si>
  <si>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</si>
  <si>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</si>
  <si>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</si>
  <si>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整理番号</t>
    <rPh sb="0" eb="4">
      <t>セイリバンゴウ</t>
    </rPh>
    <phoneticPr fontId="8"/>
  </si>
  <si>
    <t>課税事業者</t>
  </si>
  <si>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</si>
  <si>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</si>
  <si>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</si>
  <si>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支出総額</t>
    <phoneticPr fontId="2"/>
  </si>
  <si>
    <t>課税対象外経費</t>
    <rPh sb="0" eb="2">
      <t>カゼイ</t>
    </rPh>
    <rPh sb="2" eb="4">
      <t>タイショウ</t>
    </rPh>
    <rPh sb="4" eb="5">
      <t>ガイ</t>
    </rPh>
    <rPh sb="5" eb="7">
      <t>ケイヒ</t>
    </rPh>
    <phoneticPr fontId="2"/>
  </si>
  <si>
    <t>・「助成金に算入できる経費計（Ｄ）」の額が、「交付を受けようとする助成金の額」以上となっていることが必要です。</t>
    <rPh sb="2" eb="5">
      <t>ジョセイキン</t>
    </rPh>
    <rPh sb="6" eb="8">
      <t>サンニュウ</t>
    </rPh>
    <rPh sb="11" eb="13">
      <t>ケイヒ</t>
    </rPh>
    <rPh sb="13" eb="14">
      <t>ケイ</t>
    </rPh>
    <rPh sb="19" eb="20">
      <t>ガク</t>
    </rPh>
    <rPh sb="23" eb="25">
      <t>コウフ</t>
    </rPh>
    <rPh sb="26" eb="27">
      <t>ウ</t>
    </rPh>
    <rPh sb="33" eb="36">
      <t>ジョセイキン</t>
    </rPh>
    <rPh sb="37" eb="38">
      <t>ガク</t>
    </rPh>
    <rPh sb="39" eb="41">
      <t>イジョウ</t>
    </rPh>
    <rPh sb="50" eb="52">
      <t>ヒツヨウ</t>
    </rPh>
    <phoneticPr fontId="5"/>
  </si>
  <si>
    <r>
      <t>脚本</t>
    </r>
    <r>
      <rPr>
        <sz val="11"/>
        <rFont val="游ゴシック"/>
        <family val="3"/>
        <charset val="128"/>
        <scheme val="minor"/>
      </rPr>
      <t>（劇・アニメのみ）</t>
    </r>
    <rPh sb="0" eb="2">
      <t>キャクホン</t>
    </rPh>
    <rPh sb="3" eb="4">
      <t>ゲキ</t>
    </rPh>
    <phoneticPr fontId="2"/>
  </si>
  <si>
    <r>
      <t>撮影</t>
    </r>
    <r>
      <rPr>
        <sz val="11"/>
        <rFont val="游ゴシック"/>
        <family val="3"/>
        <charset val="128"/>
        <scheme val="minor"/>
      </rPr>
      <t>（劇・記録のみ）</t>
    </r>
    <rPh sb="0" eb="2">
      <t>サツエイ</t>
    </rPh>
    <rPh sb="3" eb="4">
      <t>ゲキ</t>
    </rPh>
    <rPh sb="5" eb="7">
      <t>キロク</t>
    </rPh>
    <phoneticPr fontId="2"/>
  </si>
  <si>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</si>
  <si>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</si>
  <si>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</si>
  <si>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</si>
  <si>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</si>
  <si>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</si>
  <si>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</si>
  <si>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</si>
  <si>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3"/>
  </si>
  <si>
    <t>E-mail</t>
    <phoneticPr fontId="2"/>
  </si>
  <si>
    <t>電話番号</t>
    <rPh sb="0" eb="2">
      <t>デンワ</t>
    </rPh>
    <rPh sb="2" eb="4">
      <t>バンゴウ</t>
    </rPh>
    <phoneticPr fontId="2"/>
  </si>
  <si>
    <t>原作の有無</t>
    <rPh sb="0" eb="2">
      <t>ゲンサク</t>
    </rPh>
    <rPh sb="3" eb="5">
      <t>ウム</t>
    </rPh>
    <phoneticPr fontId="2"/>
  </si>
  <si>
    <t>原作名</t>
    <rPh sb="0" eb="2">
      <t>ゲンサク</t>
    </rPh>
    <rPh sb="2" eb="3">
      <t>メイ</t>
    </rPh>
    <phoneticPr fontId="2"/>
  </si>
  <si>
    <t>原作者名</t>
    <rPh sb="0" eb="4">
      <t>ゲンサクシャメイ</t>
    </rPh>
    <phoneticPr fontId="2"/>
  </si>
  <si>
    <r>
      <rPr>
        <b/>
        <sz val="12"/>
        <color rgb="FFFF0000"/>
        <rFont val="游ゴシック"/>
        <family val="3"/>
        <charset val="128"/>
        <scheme val="minor"/>
      </rPr>
      <t>・応募する活動が「単年度助成」で間違いがないかどうかを確認してください。</t>
    </r>
    <r>
      <rPr>
        <b/>
        <sz val="12"/>
        <color theme="8" tint="-0.499984740745262"/>
        <rFont val="游ゴシック"/>
        <family val="3"/>
        <charset val="128"/>
        <scheme val="minor"/>
      </rPr>
      <t xml:space="preserve">
　（2か年度助成の場合はホームページから2か年度用の様式をダウンロードしてください。）</t>
    </r>
    <rPh sb="9" eb="14">
      <t>タンネンドジョセイ</t>
    </rPh>
    <rPh sb="16" eb="18">
      <t>マチガ</t>
    </rPh>
    <rPh sb="27" eb="29">
      <t>カクニン</t>
    </rPh>
    <rPh sb="41" eb="45">
      <t>ネンドジョセイ</t>
    </rPh>
    <rPh sb="46" eb="48">
      <t>バアイ</t>
    </rPh>
    <rPh sb="59" eb="61">
      <t>ネンド</t>
    </rPh>
    <rPh sb="61" eb="62">
      <t>ヨウ</t>
    </rPh>
    <rPh sb="63" eb="65">
      <t>ヨウシキ</t>
    </rPh>
    <phoneticPr fontId="2"/>
  </si>
  <si>
    <t>・応募する活動区分をプルダウンメニューから選択してください。</t>
    <rPh sb="21" eb="23">
      <t>センタク</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</si>
  <si>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</si>
  <si>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</si>
  <si>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</si>
  <si>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・個表の配給会社から自動転記されます。</t>
    <phoneticPr fontId="2"/>
  </si>
  <si>
    <t>・上映時間を記入し、完成形態を選択してください。</t>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</si>
  <si>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</si>
  <si>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</si>
  <si>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</si>
  <si>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</si>
  <si>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</si>
  <si>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</si>
  <si>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</si>
  <si>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無</t>
  </si>
  <si>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</si>
  <si>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4"/>
  </si>
  <si>
    <t>アニメーション映画（長編）</t>
    <rPh sb="10" eb="12">
      <t>チョウヘン</t>
    </rPh>
    <phoneticPr fontId="2"/>
  </si>
  <si>
    <t>アニメーション映画（短編A）</t>
    <phoneticPr fontId="2"/>
  </si>
  <si>
    <t>独立行政法人日本芸術文化振興会理事長　殿</t>
    <phoneticPr fontId="2"/>
  </si>
  <si>
    <t>バリアフリー字幕制作費</t>
    <rPh sb="6" eb="8">
      <t>ジマク</t>
    </rPh>
    <rPh sb="8" eb="11">
      <t>セイサクヒ</t>
    </rPh>
    <phoneticPr fontId="2"/>
  </si>
  <si>
    <t>助成金に算入できる
経費計（D）</t>
    <rPh sb="0" eb="3">
      <t>ジョセイキン</t>
    </rPh>
    <rPh sb="4" eb="6">
      <t>サンニュウ</t>
    </rPh>
    <rPh sb="10" eb="12">
      <t>ケイヒ</t>
    </rPh>
    <rPh sb="12" eb="13">
      <t>ケイ</t>
    </rPh>
    <phoneticPr fontId="3"/>
  </si>
  <si>
    <t>収入総額（イ＋ロ＋ハ）</t>
    <phoneticPr fontId="2"/>
  </si>
  <si>
    <t>.</t>
    <phoneticPr fontId="2"/>
  </si>
  <si>
    <t>上映・配給、頒布計画書</t>
    <rPh sb="0" eb="2">
      <t>ジョウエイ</t>
    </rPh>
    <rPh sb="3" eb="5">
      <t>ハイキュウ</t>
    </rPh>
    <rPh sb="6" eb="11">
      <t>ハンプケイカクショ</t>
    </rPh>
    <phoneticPr fontId="33"/>
  </si>
  <si>
    <t>団体名</t>
    <rPh sb="0" eb="2">
      <t>ダンタイ</t>
    </rPh>
    <rPh sb="2" eb="3">
      <t>メイ</t>
    </rPh>
    <phoneticPr fontId="33"/>
  </si>
  <si>
    <t>作　品　名</t>
    <rPh sb="0" eb="1">
      <t>サク</t>
    </rPh>
    <rPh sb="2" eb="3">
      <t>ヒン</t>
    </rPh>
    <rPh sb="4" eb="5">
      <t>メイ</t>
    </rPh>
    <phoneticPr fontId="33"/>
  </si>
  <si>
    <t>公開予定時期</t>
    <rPh sb="0" eb="2">
      <t>コウカイ</t>
    </rPh>
    <rPh sb="2" eb="4">
      <t>ヨテイ</t>
    </rPh>
    <rPh sb="4" eb="6">
      <t>ジキ</t>
    </rPh>
    <phoneticPr fontId="33"/>
  </si>
  <si>
    <t>開始年月</t>
    <rPh sb="0" eb="2">
      <t>カイシ</t>
    </rPh>
    <rPh sb="2" eb="4">
      <t>ネンゲツ</t>
    </rPh>
    <phoneticPr fontId="33"/>
  </si>
  <si>
    <t>～</t>
    <phoneticPr fontId="33"/>
  </si>
  <si>
    <t>終了年月　</t>
    <rPh sb="0" eb="2">
      <t>シュウリョウ</t>
    </rPh>
    <rPh sb="2" eb="4">
      <t>ネンゲツ</t>
    </rPh>
    <phoneticPr fontId="33"/>
  </si>
  <si>
    <t>公開期間</t>
    <rPh sb="0" eb="2">
      <t>コウカイ</t>
    </rPh>
    <rPh sb="2" eb="4">
      <t>キカン</t>
    </rPh>
    <phoneticPr fontId="33"/>
  </si>
  <si>
    <t>確定状況</t>
    <rPh sb="0" eb="2">
      <t>カクテイ</t>
    </rPh>
    <rPh sb="2" eb="4">
      <t>ジョウキョウ</t>
    </rPh>
    <phoneticPr fontId="33"/>
  </si>
  <si>
    <t>公 開 方 法</t>
    <rPh sb="0" eb="1">
      <t>コウ</t>
    </rPh>
    <rPh sb="2" eb="3">
      <t>カイ</t>
    </rPh>
    <rPh sb="4" eb="5">
      <t>カタ</t>
    </rPh>
    <rPh sb="6" eb="7">
      <t>ホウ</t>
    </rPh>
    <phoneticPr fontId="33"/>
  </si>
  <si>
    <t>公開予定場所</t>
    <rPh sb="0" eb="2">
      <t>コウカイ</t>
    </rPh>
    <rPh sb="2" eb="4">
      <t>ヨテイ</t>
    </rPh>
    <rPh sb="4" eb="6">
      <t>バショ</t>
    </rPh>
    <phoneticPr fontId="33"/>
  </si>
  <si>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3"/>
  </si>
  <si>
    <t>上映・配給、頒布等</t>
    <rPh sb="0" eb="2">
      <t>ジョウエイ</t>
    </rPh>
    <rPh sb="3" eb="5">
      <t>ハイキュウ</t>
    </rPh>
    <rPh sb="6" eb="9">
      <t>ハンプナド</t>
    </rPh>
    <phoneticPr fontId="33"/>
  </si>
  <si>
    <t>会社名等</t>
    <rPh sb="0" eb="4">
      <t>カイシャメイナド</t>
    </rPh>
    <phoneticPr fontId="33"/>
  </si>
  <si>
    <t>・会社名を記入のうえ、確定状況を選択してください。</t>
    <rPh sb="1" eb="4">
      <t>カイシャメイ</t>
    </rPh>
    <rPh sb="5" eb="7">
      <t>キニュウ</t>
    </rPh>
    <rPh sb="11" eb="13">
      <t>カクテイ</t>
    </rPh>
    <rPh sb="13" eb="15">
      <t>ジョウキョウ</t>
    </rPh>
    <rPh sb="16" eb="18">
      <t>センタク</t>
    </rPh>
    <phoneticPr fontId="33"/>
  </si>
  <si>
    <t>所在地</t>
    <rPh sb="0" eb="3">
      <t>ショザイチ</t>
    </rPh>
    <phoneticPr fontId="33"/>
  </si>
  <si>
    <t>実績</t>
    <rPh sb="0" eb="2">
      <t>ジッセキ</t>
    </rPh>
    <phoneticPr fontId="33"/>
  </si>
  <si>
    <t>特 記 事 項</t>
    <rPh sb="0" eb="1">
      <t>トク</t>
    </rPh>
    <rPh sb="2" eb="3">
      <t>キ</t>
    </rPh>
    <rPh sb="4" eb="5">
      <t>コト</t>
    </rPh>
    <rPh sb="6" eb="7">
      <t>コウ</t>
    </rPh>
    <phoneticPr fontId="33"/>
  </si>
  <si>
    <t>・捕捉すべきことがあれば記入してください。</t>
    <rPh sb="1" eb="3">
      <t>ホソク</t>
    </rPh>
    <rPh sb="12" eb="14">
      <t>キニュウ</t>
    </rPh>
    <phoneticPr fontId="33"/>
  </si>
  <si>
    <t>・バリアフリー字幕・音声ガイドの制作についてはここに記入してください。</t>
    <phoneticPr fontId="33"/>
  </si>
  <si>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3"/>
  </si>
  <si>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</si>
  <si>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（映画製作への支援）</t>
    <rPh sb="1" eb="3">
      <t>エイガ</t>
    </rPh>
    <rPh sb="3" eb="5">
      <t>セイサク</t>
    </rPh>
    <rPh sb="7" eb="9">
      <t>シエン</t>
    </rPh>
    <phoneticPr fontId="2"/>
  </si>
  <si>
    <t/>
  </si>
  <si>
    <t>提出日：</t>
    <rPh sb="0" eb="2">
      <t>テイシュツ</t>
    </rPh>
    <rPh sb="2" eb="3">
      <t>ビ</t>
    </rPh>
    <phoneticPr fontId="33"/>
  </si>
  <si>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3"/>
  </si>
  <si>
    <t>独立行政法人日本芸術文化振興会理事長 殿</t>
    <phoneticPr fontId="2"/>
  </si>
  <si>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</si>
  <si>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3"/>
  </si>
  <si>
    <t>代表者役職名</t>
    <rPh sb="3" eb="4">
      <t>ヤク</t>
    </rPh>
    <phoneticPr fontId="2"/>
  </si>
  <si>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</si>
  <si>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</si>
  <si>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3"/>
  </si>
  <si>
    <t>作品名は総表から転記されます。</t>
    <rPh sb="0" eb="2">
      <t>サクヒン</t>
    </rPh>
    <rPh sb="2" eb="3">
      <t>メイ</t>
    </rPh>
    <rPh sb="4" eb="6">
      <t>ソウヒョウ</t>
    </rPh>
    <rPh sb="8" eb="10">
      <t>テンキ</t>
    </rPh>
    <phoneticPr fontId="33"/>
  </si>
  <si>
    <t>変更内容</t>
    <rPh sb="0" eb="2">
      <t>ヘンコウ</t>
    </rPh>
    <rPh sb="2" eb="4">
      <t>ナイヨウ</t>
    </rPh>
    <phoneticPr fontId="33"/>
  </si>
  <si>
    <t>①</t>
    <phoneticPr fontId="33"/>
  </si>
  <si>
    <t>件名</t>
    <rPh sb="0" eb="2">
      <t>ケンメイ</t>
    </rPh>
    <phoneticPr fontId="33"/>
  </si>
  <si>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3"/>
  </si>
  <si>
    <t>[変更前]</t>
    <rPh sb="1" eb="3">
      <t>ヘンコウ</t>
    </rPh>
    <rPh sb="3" eb="4">
      <t>マエ</t>
    </rPh>
    <phoneticPr fontId="33"/>
  </si>
  <si>
    <t>[変更後]</t>
    <rPh sb="1" eb="3">
      <t>ヘンコウ</t>
    </rPh>
    <rPh sb="3" eb="4">
      <t>ゴ</t>
    </rPh>
    <phoneticPr fontId="33"/>
  </si>
  <si>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3"/>
  </si>
  <si>
    <t>[変更理由]</t>
    <rPh sb="1" eb="3">
      <t>ヘンコウ</t>
    </rPh>
    <rPh sb="3" eb="5">
      <t>リユウ</t>
    </rPh>
    <phoneticPr fontId="33"/>
  </si>
  <si>
    <t>②</t>
    <phoneticPr fontId="33"/>
  </si>
  <si>
    <t>③</t>
    <phoneticPr fontId="33"/>
  </si>
  <si>
    <t>④</t>
    <phoneticPr fontId="33"/>
  </si>
  <si>
    <t>助成対象活動名
（作品名）</t>
    <rPh sb="0" eb="2">
      <t>ジョセイ</t>
    </rPh>
    <rPh sb="2" eb="4">
      <t>タイショウ</t>
    </rPh>
    <rPh sb="4" eb="6">
      <t>カツドウ</t>
    </rPh>
    <rPh sb="6" eb="7">
      <t>メイ</t>
    </rPh>
    <rPh sb="9" eb="11">
      <t>サクヒン</t>
    </rPh>
    <rPh sb="11" eb="12">
      <t>メイ</t>
    </rPh>
    <phoneticPr fontId="2"/>
  </si>
  <si>
    <t>様式第１３号（第１５条関係）
【総表】</t>
    <phoneticPr fontId="2"/>
  </si>
  <si>
    <t>活動の成果</t>
    <rPh sb="0" eb="2">
      <t>カツドウ</t>
    </rPh>
    <rPh sb="3" eb="5">
      <t>セイカ</t>
    </rPh>
    <phoneticPr fontId="2"/>
  </si>
  <si>
    <t>助成による効果</t>
    <rPh sb="0" eb="2">
      <t>ジョセイ</t>
    </rPh>
    <rPh sb="5" eb="7">
      <t>コウカ</t>
    </rPh>
    <phoneticPr fontId="2"/>
  </si>
  <si>
    <t>・3行以内でご記入ください。</t>
    <rPh sb="2" eb="3">
      <t>ギョウ</t>
    </rPh>
    <rPh sb="3" eb="5">
      <t>イナイ</t>
    </rPh>
    <rPh sb="7" eb="9">
      <t>キニュウ</t>
    </rPh>
    <phoneticPr fontId="2"/>
  </si>
  <si>
    <t>小計（円）</t>
    <phoneticPr fontId="5"/>
  </si>
  <si>
    <t>小計（円）</t>
    <phoneticPr fontId="2"/>
  </si>
  <si>
    <t>R3.10.1～R4.3.31に
支払いが完了する経費
小計（円）</t>
    <rPh sb="17" eb="19">
      <t>シハラ</t>
    </rPh>
    <rPh sb="21" eb="23">
      <t>カンリョウ</t>
    </rPh>
    <rPh sb="25" eb="27">
      <t>ケイヒ</t>
    </rPh>
    <rPh sb="28" eb="30">
      <t>ショウケイ</t>
    </rPh>
    <rPh sb="31" eb="32">
      <t>エン</t>
    </rPh>
    <phoneticPr fontId="2"/>
  </si>
  <si>
    <r>
      <rPr>
        <sz val="12"/>
        <rFont val="游ゴシック"/>
        <family val="3"/>
        <charset val="128"/>
        <scheme val="minor"/>
      </rPr>
      <t>助成金の額</t>
    </r>
    <r>
      <rPr>
        <sz val="11"/>
        <rFont val="游ゴシック"/>
        <family val="3"/>
        <charset val="128"/>
        <scheme val="minor"/>
      </rPr>
      <t xml:space="preserve">
</t>
    </r>
    <r>
      <rPr>
        <sz val="11"/>
        <rFont val="游ゴシック"/>
        <family val="3"/>
        <charset val="128"/>
      </rPr>
      <t>（本体事業費）</t>
    </r>
    <rPh sb="0" eb="3">
      <t>ジョセイキン</t>
    </rPh>
    <rPh sb="4" eb="5">
      <t>ガク</t>
    </rPh>
    <rPh sb="7" eb="9">
      <t>ホンタイ</t>
    </rPh>
    <rPh sb="9" eb="12">
      <t>ジギョウヒ</t>
    </rPh>
    <phoneticPr fontId="2"/>
  </si>
  <si>
    <t>助成金の総額（ハ）</t>
    <rPh sb="0" eb="3">
      <t>ジョセイキン</t>
    </rPh>
    <rPh sb="4" eb="6">
      <t>ソウガク</t>
    </rPh>
    <phoneticPr fontId="2"/>
  </si>
  <si>
    <t>収入総額（円）</t>
    <rPh sb="0" eb="2">
      <t>シュウニュウ</t>
    </rPh>
    <phoneticPr fontId="2"/>
  </si>
  <si>
    <t>小計（円）</t>
    <rPh sb="0" eb="2">
      <t>ショウケイ</t>
    </rPh>
    <rPh sb="3" eb="4">
      <t>エン</t>
    </rPh>
    <phoneticPr fontId="2"/>
  </si>
  <si>
    <r>
      <t xml:space="preserve">完成した作品の著作権者となる者（法人・個人を問わない。）の名前、共同制作契約書に記入されている出資金額（配給・宣伝費を除く。）を全て記入してください。
</t>
    </r>
    <r>
      <rPr>
        <b/>
        <sz val="12"/>
        <color rgb="FFFF0000"/>
        <rFont val="游ゴシック"/>
        <family val="3"/>
        <charset val="128"/>
        <scheme val="minor"/>
      </rPr>
      <t>（申請団体名は記入しないこと。）</t>
    </r>
    <r>
      <rPr>
        <b/>
        <sz val="12"/>
        <color theme="8" tint="-0.499984740745262"/>
        <rFont val="游ゴシック"/>
        <family val="3"/>
        <charset val="128"/>
        <scheme val="minor"/>
      </rPr>
      <t xml:space="preserve">
また、実績報告書提出時の確定状況について、プルダウンメニューから「確定」「交渉中」「予定」のいずれかを必ず選択してください。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99">
      <t>ジッセキ</t>
    </rPh>
    <rPh sb="99" eb="102">
      <t>ホウコクショ</t>
    </rPh>
    <rPh sb="102" eb="104">
      <t>テイシュツ</t>
    </rPh>
    <rPh sb="104" eb="105">
      <t>ジ</t>
    </rPh>
    <rPh sb="106" eb="108">
      <t>カクテイ</t>
    </rPh>
    <rPh sb="108" eb="110">
      <t>ジョウキョウ</t>
    </rPh>
    <rPh sb="127" eb="129">
      <t>カクテイ</t>
    </rPh>
    <rPh sb="131" eb="134">
      <t>コウショウチュウ</t>
    </rPh>
    <rPh sb="136" eb="138">
      <t>ヨテイ</t>
    </rPh>
    <rPh sb="145" eb="146">
      <t>カナラ</t>
    </rPh>
    <rPh sb="147" eb="149">
      <t>センタク</t>
    </rPh>
    <phoneticPr fontId="2"/>
  </si>
  <si>
    <t>文化芸術振興費補助金（当事業）以外の補助金、助成金について記入してください。
また、実績報告書提出時の確定状況について、プルダウンメニューから「決定」「申請中」「申請予定」のいずれかを必ず選択してください。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2" eb="74">
      <t>ケッテイ</t>
    </rPh>
    <rPh sb="76" eb="78">
      <t>シンセイ</t>
    </rPh>
    <rPh sb="81" eb="83">
      <t>シンセイ</t>
    </rPh>
    <phoneticPr fontId="2"/>
  </si>
  <si>
    <t>企業、個人等からの寄付金、協賛金、クラウドファンディングについて記入してください。
また、実績報告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5" eb="78">
      <t>キフキン</t>
    </rPh>
    <rPh sb="79" eb="82">
      <t>キョウサンキン</t>
    </rPh>
    <rPh sb="84" eb="86">
      <t>カクテイ</t>
    </rPh>
    <rPh sb="88" eb="91">
      <t>コウショウチュウ</t>
    </rPh>
    <rPh sb="110" eb="112">
      <t>タッセイ</t>
    </rPh>
    <rPh sb="114" eb="117">
      <t>ジッシチュウ</t>
    </rPh>
    <rPh sb="119" eb="121">
      <t>ジッシ</t>
    </rPh>
    <rPh sb="121" eb="123">
      <t>ヨテイ</t>
    </rPh>
    <phoneticPr fontId="2"/>
  </si>
  <si>
    <t>　クラウドファンディングを実施する場合は実績報告書提出時の状況（達成、実施中、実施予定）を必ず記入してください。</t>
    <rPh sb="13" eb="15">
      <t>ジッシ</t>
    </rPh>
    <rPh sb="17" eb="19">
      <t>バアイ</t>
    </rPh>
    <rPh sb="25" eb="27">
      <t>テイシュツ</t>
    </rPh>
    <rPh sb="27" eb="28">
      <t>ジ</t>
    </rPh>
    <rPh sb="29" eb="31">
      <t>ジョウキョウ</t>
    </rPh>
    <rPh sb="32" eb="34">
      <t>タッセイ</t>
    </rPh>
    <rPh sb="35" eb="38">
      <t>ジッシチュウ</t>
    </rPh>
    <rPh sb="39" eb="41">
      <t>ジッシ</t>
    </rPh>
    <rPh sb="41" eb="43">
      <t>ヨテイ</t>
    </rPh>
    <rPh sb="45" eb="46">
      <t>カナラ</t>
    </rPh>
    <rPh sb="47" eb="49">
      <t>キニュウ</t>
    </rPh>
    <phoneticPr fontId="4"/>
  </si>
  <si>
    <t>映画の公開に係る誓約書</t>
    <rPh sb="0" eb="2">
      <t>エイガ</t>
    </rPh>
    <rPh sb="3" eb="5">
      <t>コウカイ</t>
    </rPh>
    <rPh sb="6" eb="7">
      <t>カカ</t>
    </rPh>
    <rPh sb="8" eb="11">
      <t>セイヤクショ</t>
    </rPh>
    <phoneticPr fontId="2"/>
  </si>
  <si>
    <t>提出日～代表者氏名は自動転記されます。</t>
    <rPh sb="0" eb="2">
      <t>テイシュツ</t>
    </rPh>
    <rPh sb="2" eb="3">
      <t>ビ</t>
    </rPh>
    <rPh sb="4" eb="7">
      <t>ダイヒョウシャ</t>
    </rPh>
    <rPh sb="7" eb="9">
      <t>シメイ</t>
    </rPh>
    <rPh sb="10" eb="12">
      <t>ジドウ</t>
    </rPh>
    <rPh sb="12" eb="14">
      <t>テンキ</t>
    </rPh>
    <phoneticPr fontId="33"/>
  </si>
  <si>
    <t>〒</t>
    <phoneticPr fontId="2"/>
  </si>
  <si>
    <t>郵便番号～代表者氏名は総表から転記されます。</t>
    <rPh sb="0" eb="4">
      <t>ユウビンバンゴウ</t>
    </rPh>
    <rPh sb="5" eb="8">
      <t>ダイヒョウシャ</t>
    </rPh>
    <rPh sb="8" eb="10">
      <t>シメイ</t>
    </rPh>
    <rPh sb="11" eb="13">
      <t>ソウヒョウ</t>
    </rPh>
    <rPh sb="15" eb="17">
      <t>テンキ</t>
    </rPh>
    <phoneticPr fontId="33"/>
  </si>
  <si>
    <t>団体名（製作者）</t>
    <rPh sb="4" eb="6">
      <t>セイサク</t>
    </rPh>
    <rPh sb="6" eb="7">
      <t>シャ</t>
    </rPh>
    <phoneticPr fontId="2"/>
  </si>
  <si>
    <t>代表者職名</t>
    <phoneticPr fontId="2"/>
  </si>
  <si>
    <t>振興会から送付された、交付決定通知書の年月日及び文書番号を記入してください。</t>
    <rPh sb="0" eb="3">
      <t>シンコウカイ</t>
    </rPh>
    <rPh sb="5" eb="7">
      <t>ソウフ</t>
    </rPh>
    <rPh sb="11" eb="13">
      <t>コウフ</t>
    </rPh>
    <rPh sb="13" eb="15">
      <t>ケッテイ</t>
    </rPh>
    <rPh sb="15" eb="18">
      <t>ツウチショ</t>
    </rPh>
    <rPh sb="19" eb="20">
      <t>ネン</t>
    </rPh>
    <rPh sb="20" eb="21">
      <t>ガツ</t>
    </rPh>
    <rPh sb="21" eb="22">
      <t>ビ</t>
    </rPh>
    <rPh sb="22" eb="23">
      <t>オヨ</t>
    </rPh>
    <rPh sb="24" eb="26">
      <t>ブンショ</t>
    </rPh>
    <rPh sb="26" eb="28">
      <t>バンゴウ</t>
    </rPh>
    <rPh sb="29" eb="31">
      <t>キニュウ</t>
    </rPh>
    <phoneticPr fontId="33"/>
  </si>
  <si>
    <t>記</t>
    <rPh sb="0" eb="1">
      <t>キ</t>
    </rPh>
    <phoneticPr fontId="2"/>
  </si>
  <si>
    <r>
      <t xml:space="preserve">映画の完成日
</t>
    </r>
    <r>
      <rPr>
        <sz val="10"/>
        <color theme="1"/>
        <rFont val="游ゴシック"/>
        <family val="3"/>
        <charset val="128"/>
        <scheme val="minor"/>
      </rPr>
      <t>（初号試写を行った日）</t>
    </r>
    <rPh sb="0" eb="2">
      <t>エイガ</t>
    </rPh>
    <rPh sb="3" eb="5">
      <t>カンセイ</t>
    </rPh>
    <rPh sb="5" eb="6">
      <t>ビ</t>
    </rPh>
    <rPh sb="8" eb="10">
      <t>ショゴウ</t>
    </rPh>
    <rPh sb="10" eb="12">
      <t>シシャ</t>
    </rPh>
    <rPh sb="13" eb="14">
      <t>オコナ</t>
    </rPh>
    <rPh sb="16" eb="17">
      <t>ビ</t>
    </rPh>
    <phoneticPr fontId="2"/>
  </si>
  <si>
    <t>完成試写日</t>
    <rPh sb="0" eb="2">
      <t>カンセイ</t>
    </rPh>
    <rPh sb="2" eb="4">
      <t>シシャ</t>
    </rPh>
    <rPh sb="4" eb="5">
      <t>ビ</t>
    </rPh>
    <phoneticPr fontId="2"/>
  </si>
  <si>
    <t xml:space="preserve">様式第１２号（第１４条関係）
</t>
    <phoneticPr fontId="2"/>
  </si>
  <si>
    <t>助成金支払申請書</t>
    <rPh sb="0" eb="3">
      <t>ジョセイキン</t>
    </rPh>
    <rPh sb="3" eb="5">
      <t>シハライ</t>
    </rPh>
    <rPh sb="5" eb="8">
      <t>シンセイショ</t>
    </rPh>
    <phoneticPr fontId="2"/>
  </si>
  <si>
    <t>（映画製作への支援）</t>
    <rPh sb="1" eb="3">
      <t>エイガ</t>
    </rPh>
    <rPh sb="3" eb="5">
      <t>セイサク</t>
    </rPh>
    <rPh sb="7" eb="9">
      <t>シエン</t>
    </rPh>
    <phoneticPr fontId="33"/>
  </si>
  <si>
    <t>※総表に記入した情報が反映されます。</t>
    <rPh sb="1" eb="3">
      <t>ソウヒョウ</t>
    </rPh>
    <rPh sb="4" eb="6">
      <t>キニュウ</t>
    </rPh>
    <rPh sb="8" eb="10">
      <t>ジョウホウ</t>
    </rPh>
    <rPh sb="11" eb="13">
      <t>ハンエイ</t>
    </rPh>
    <phoneticPr fontId="33"/>
  </si>
  <si>
    <t>団体住所
（所在地）</t>
    <phoneticPr fontId="2"/>
  </si>
  <si>
    <t>団体名
（製作者）</t>
    <rPh sb="5" eb="7">
      <t>セイサク</t>
    </rPh>
    <rPh sb="7" eb="8">
      <t>シャ</t>
    </rPh>
    <phoneticPr fontId="2"/>
  </si>
  <si>
    <t>　文化芸術振興費補助金による助成金交付要綱第１４条の規定に基づき、下記のとおり助成金の支払を申請します。</t>
    <rPh sb="1" eb="11">
      <t>ブンカゲイジュツシンコウヒホジョキン</t>
    </rPh>
    <rPh sb="14" eb="17">
      <t>ジョセイキン</t>
    </rPh>
    <phoneticPr fontId="2"/>
  </si>
  <si>
    <t>１　助成対象活動名　</t>
    <phoneticPr fontId="33"/>
  </si>
  <si>
    <t>※総表に記入した情報が反映されます。</t>
  </si>
  <si>
    <t>２　助成金の額 　</t>
    <phoneticPr fontId="33"/>
  </si>
  <si>
    <t>３　助成金振込先</t>
    <phoneticPr fontId="33"/>
  </si>
  <si>
    <t>（１）金融機関名</t>
  </si>
  <si>
    <t>〇〇銀行</t>
    <rPh sb="2" eb="4">
      <t>ギンコウ</t>
    </rPh>
    <phoneticPr fontId="33"/>
  </si>
  <si>
    <t>通帳表紙裏面記載のとおりに記入してください。</t>
    <rPh sb="0" eb="2">
      <t>ツウチョウ</t>
    </rPh>
    <rPh sb="2" eb="4">
      <t>ヒョウシ</t>
    </rPh>
    <rPh sb="4" eb="6">
      <t>ウラメン</t>
    </rPh>
    <rPh sb="6" eb="8">
      <t>キサイ</t>
    </rPh>
    <rPh sb="13" eb="15">
      <t>キニュウ</t>
    </rPh>
    <phoneticPr fontId="33"/>
  </si>
  <si>
    <t>（２）支店名</t>
  </si>
  <si>
    <t>○○支店</t>
    <rPh sb="2" eb="4">
      <t>シテン</t>
    </rPh>
    <phoneticPr fontId="33"/>
  </si>
  <si>
    <t>店番号</t>
  </si>
  <si>
    <t>（３）口座種別</t>
  </si>
  <si>
    <t>（４）口座番号</t>
  </si>
  <si>
    <t>　　　口座名義（ｶﾀｶﾅ）</t>
    <phoneticPr fontId="33"/>
  </si>
  <si>
    <t>通帳の表紙裏に記載のｶﾀｶﾅをそのまま記入してください。</t>
    <rPh sb="0" eb="2">
      <t>ツウチョウ</t>
    </rPh>
    <rPh sb="3" eb="6">
      <t>ヒョウシウラ</t>
    </rPh>
    <rPh sb="7" eb="9">
      <t>キサイ</t>
    </rPh>
    <rPh sb="19" eb="21">
      <t>キニュウ</t>
    </rPh>
    <phoneticPr fontId="33"/>
  </si>
  <si>
    <t>（５）口座名義</t>
    <phoneticPr fontId="33"/>
  </si>
  <si>
    <t>収支決算（円）</t>
    <rPh sb="0" eb="2">
      <t>シュウシ</t>
    </rPh>
    <rPh sb="2" eb="4">
      <t>ケッサン</t>
    </rPh>
    <rPh sb="5" eb="6">
      <t>エン</t>
    </rPh>
    <phoneticPr fontId="3"/>
  </si>
  <si>
    <t>実績報告内容</t>
    <rPh sb="0" eb="2">
      <t>ジッセキ</t>
    </rPh>
    <rPh sb="2" eb="4">
      <t>ホウコク</t>
    </rPh>
    <rPh sb="4" eb="6">
      <t>ナイヨウ</t>
    </rPh>
    <phoneticPr fontId="3"/>
  </si>
  <si>
    <t>印刷・押印は不要です。</t>
    <rPh sb="0" eb="2">
      <t>インサツ</t>
    </rPh>
    <rPh sb="3" eb="5">
      <t>オウイン</t>
    </rPh>
    <rPh sb="6" eb="8">
      <t>フヨウ</t>
    </rPh>
    <phoneticPr fontId="2"/>
  </si>
  <si>
    <t>支出総額（円）</t>
    <phoneticPr fontId="2"/>
  </si>
  <si>
    <t>・助成金の額、バリアフリー字幕制作費、音声ガイド制作費はは自動計算されます。</t>
    <phoneticPr fontId="2"/>
  </si>
  <si>
    <t>・交付決定通知書に記載の日付・文書番号を記入してください。</t>
    <rPh sb="1" eb="3">
      <t>コウフ</t>
    </rPh>
    <rPh sb="3" eb="5">
      <t>ケッテイ</t>
    </rPh>
    <rPh sb="5" eb="8">
      <t>ツウチショ</t>
    </rPh>
    <rPh sb="9" eb="11">
      <t>キサイ</t>
    </rPh>
    <rPh sb="12" eb="14">
      <t>ヒヅケ</t>
    </rPh>
    <rPh sb="15" eb="17">
      <t>ブンショ</t>
    </rPh>
    <rPh sb="17" eb="19">
      <t>バンゴウ</t>
    </rPh>
    <rPh sb="20" eb="22">
      <t>キニュウ</t>
    </rPh>
    <phoneticPr fontId="2"/>
  </si>
  <si>
    <t>・日付は提出日を入力してください。</t>
    <rPh sb="1" eb="3">
      <t>ヒヅケ</t>
    </rPh>
    <rPh sb="4" eb="7">
      <t>テイシュツビ</t>
    </rPh>
    <rPh sb="8" eb="10">
      <t>ニュウリョク</t>
    </rPh>
    <phoneticPr fontId="2"/>
  </si>
  <si>
    <t>支出総額（決算総額）</t>
    <rPh sb="0" eb="2">
      <t>シシュツ</t>
    </rPh>
    <rPh sb="2" eb="4">
      <t>ソウガク</t>
    </rPh>
    <rPh sb="5" eb="7">
      <t>ケッサン</t>
    </rPh>
    <rPh sb="7" eb="9">
      <t>ソウガク</t>
    </rPh>
    <phoneticPr fontId="2"/>
  </si>
  <si>
    <r>
      <t xml:space="preserve">令和５年度　文化芸術振興費補助金
助 成 対 象 活 動 実 績 報 告 書
</t>
    </r>
    <r>
      <rPr>
        <sz val="14"/>
        <color theme="1"/>
        <rFont val="ＭＳ ゴシック"/>
        <family val="3"/>
        <charset val="128"/>
      </rPr>
      <t>（映画製作への支援　第１回募集分）</t>
    </r>
    <rPh sb="3" eb="4">
      <t>ネン</t>
    </rPh>
    <rPh sb="40" eb="44">
      <t>エイガセイサク</t>
    </rPh>
    <rPh sb="46" eb="48">
      <t>シエン</t>
    </rPh>
    <rPh sb="49" eb="50">
      <t>ダイ</t>
    </rPh>
    <rPh sb="51" eb="52">
      <t>カイ</t>
    </rPh>
    <rPh sb="52" eb="54">
      <t>ボシュウ</t>
    </rPh>
    <rPh sb="54" eb="55">
      <t>ブン</t>
    </rPh>
    <phoneticPr fontId="2"/>
  </si>
  <si>
    <t>ヶ月間</t>
  </si>
  <si>
    <t>監督：あいうえお、脚本：▲▲▲▲、撮影：■■■■、プロデューサー：◆◆◆◆</t>
    <rPh sb="0" eb="2">
      <t>カントク</t>
    </rPh>
    <rPh sb="9" eb="11">
      <t>キャクホン</t>
    </rPh>
    <rPh sb="17" eb="19">
      <t>サツエイ</t>
    </rPh>
    <phoneticPr fontId="4"/>
  </si>
  <si>
    <t>R5.4.1～R6.3.31に
支払いが完了した経費</t>
    <rPh sb="16" eb="18">
      <t>シハラ</t>
    </rPh>
    <rPh sb="20" eb="22">
      <t>カンリョウ</t>
    </rPh>
    <rPh sb="24" eb="26">
      <t>ケイヒ</t>
    </rPh>
    <phoneticPr fontId="2"/>
  </si>
  <si>
    <t>R5.4.1～R6.3.31に
支払いが完了した経費</t>
    <rPh sb="16" eb="18">
      <t>シハラ</t>
    </rPh>
    <rPh sb="20" eb="21">
      <t>カン</t>
    </rPh>
    <rPh sb="24" eb="26">
      <t>ケイヒ</t>
    </rPh>
    <phoneticPr fontId="2"/>
  </si>
  <si>
    <t>・「R5.4.1～R6.3.31に支払いが完了する経費」に該当する経費は、プルダウンメニューから「○」を選択してください。</t>
    <rPh sb="29" eb="31">
      <t>ガイトウ</t>
    </rPh>
    <rPh sb="33" eb="35">
      <t>ケイヒ</t>
    </rPh>
    <rPh sb="52" eb="54">
      <t>センタク</t>
    </rPh>
    <phoneticPr fontId="5"/>
  </si>
  <si>
    <t>左記金額のうち
R5.4.1～
R6.3.31の期間に
支払った額（税込／円）</t>
    <rPh sb="0" eb="2">
      <t>サキ</t>
    </rPh>
    <rPh sb="2" eb="4">
      <t>キンガク</t>
    </rPh>
    <rPh sb="24" eb="26">
      <t>キカン</t>
    </rPh>
    <rPh sb="28" eb="30">
      <t>シハラ</t>
    </rPh>
    <rPh sb="32" eb="33">
      <t>ガク</t>
    </rPh>
    <rPh sb="34" eb="36">
      <t>ゼイコ</t>
    </rPh>
    <rPh sb="37" eb="38">
      <t>エン</t>
    </rPh>
    <phoneticPr fontId="9"/>
  </si>
  <si>
    <t>R5.3.31以前支払額</t>
    <rPh sb="7" eb="9">
      <t>イゼン</t>
    </rPh>
    <rPh sb="9" eb="11">
      <t>シハライ</t>
    </rPh>
    <rPh sb="11" eb="12">
      <t>ガク</t>
    </rPh>
    <phoneticPr fontId="2"/>
  </si>
  <si>
    <t>令和５年度　文化芸術振興費補助金</t>
    <rPh sb="6" eb="16">
      <t>ブンカゲイジュツシンコウヒホジョキン</t>
    </rPh>
    <phoneticPr fontId="2"/>
  </si>
  <si>
    <t>令和５年度文化芸術振興費補助金</t>
    <rPh sb="0" eb="2">
      <t>レイワ</t>
    </rPh>
    <rPh sb="3" eb="5">
      <t>ネンド</t>
    </rPh>
    <rPh sb="5" eb="7">
      <t>ブンカ</t>
    </rPh>
    <rPh sb="7" eb="9">
      <t>ゲイジュツ</t>
    </rPh>
    <rPh sb="9" eb="11">
      <t>シンコウ</t>
    </rPh>
    <rPh sb="11" eb="12">
      <t>ヒ</t>
    </rPh>
    <rPh sb="12" eb="15">
      <t>ホジョキン</t>
    </rPh>
    <phoneticPr fontId="2"/>
  </si>
  <si>
    <t>・完成試写日を記入してください。</t>
    <rPh sb="1" eb="3">
      <t>カンセイ</t>
    </rPh>
    <rPh sb="3" eb="5">
      <t>シシャ</t>
    </rPh>
    <rPh sb="5" eb="6">
      <t>ビ</t>
    </rPh>
    <rPh sb="7" eb="9">
      <t>キニュウ</t>
    </rPh>
    <phoneticPr fontId="4"/>
  </si>
  <si>
    <t>・4行以内でご記入ください。</t>
    <rPh sb="2" eb="3">
      <t>ギョウ</t>
    </rPh>
    <rPh sb="3" eb="5">
      <t>イナイ</t>
    </rPh>
    <rPh sb="7" eb="9">
      <t>キニュウ</t>
    </rPh>
    <phoneticPr fontId="2"/>
  </si>
  <si>
    <t>・本活動を実施したことにより、団体が得た成果を具体的に記入してください。</t>
    <rPh sb="1" eb="2">
      <t>ホン</t>
    </rPh>
    <rPh sb="2" eb="4">
      <t>カツドウ</t>
    </rPh>
    <rPh sb="5" eb="7">
      <t>ジッシ</t>
    </rPh>
    <rPh sb="15" eb="17">
      <t>ダンタイ</t>
    </rPh>
    <rPh sb="18" eb="19">
      <t>エ</t>
    </rPh>
    <rPh sb="20" eb="22">
      <t>セイカ</t>
    </rPh>
    <rPh sb="23" eb="26">
      <t>グタイテキ</t>
    </rPh>
    <rPh sb="27" eb="29">
      <t>キニュウ</t>
    </rPh>
    <phoneticPr fontId="2"/>
  </si>
  <si>
    <t>・本助成を受けたことにより、活動の中で充実した点を具体的に記入してください。</t>
    <rPh sb="1" eb="2">
      <t>ホン</t>
    </rPh>
    <rPh sb="2" eb="4">
      <t>ジョセイ</t>
    </rPh>
    <rPh sb="5" eb="6">
      <t>ウ</t>
    </rPh>
    <rPh sb="14" eb="16">
      <t>カツドウ</t>
    </rPh>
    <rPh sb="17" eb="18">
      <t>ナカ</t>
    </rPh>
    <rPh sb="19" eb="21">
      <t>ジュウジツ</t>
    </rPh>
    <rPh sb="23" eb="24">
      <t>テン</t>
    </rPh>
    <rPh sb="25" eb="28">
      <t>グタイテキ</t>
    </rPh>
    <rPh sb="29" eb="31">
      <t>キニュウ</t>
    </rPh>
    <phoneticPr fontId="2"/>
  </si>
  <si>
    <t>・12行以内でご記入ください。
セル内で改行される場合は「ALT+ENTER」を同時に押して改行してください。</t>
    <rPh sb="3" eb="4">
      <t>ギョウ</t>
    </rPh>
    <rPh sb="4" eb="6">
      <t>イナイ</t>
    </rPh>
    <rPh sb="8" eb="10">
      <t>キニュウ</t>
    </rPh>
    <rPh sb="18" eb="19">
      <t>ナイ</t>
    </rPh>
    <rPh sb="20" eb="22">
      <t>カイギョウ</t>
    </rPh>
    <rPh sb="25" eb="27">
      <t>バアイ</t>
    </rPh>
    <rPh sb="40" eb="42">
      <t>ドウジ</t>
    </rPh>
    <rPh sb="43" eb="44">
      <t>オ</t>
    </rPh>
    <rPh sb="46" eb="48">
      <t>カイギョウ</t>
    </rPh>
    <phoneticPr fontId="2"/>
  </si>
  <si>
    <t>　令和●年●月●日付け芸基芸第●号交付決定通知書により助成金の交付の決定を受けた助成対象活動の実績について、文化芸術振興費補助金による助成金交付要綱第１５条第１項の規定に基づき、下記のとおり報告します。</t>
    <rPh sb="13" eb="14">
      <t>ゲイ</t>
    </rPh>
    <phoneticPr fontId="2"/>
  </si>
  <si>
    <t>・報告書提出後も連絡の取れるアドレスの記載をお願いします。</t>
    <rPh sb="1" eb="4">
      <t>ホウコクショ</t>
    </rPh>
    <rPh sb="4" eb="6">
      <t>テイシュツ</t>
    </rPh>
    <rPh sb="6" eb="7">
      <t>ゴ</t>
    </rPh>
    <rPh sb="8" eb="10">
      <t>レンラク</t>
    </rPh>
    <rPh sb="11" eb="12">
      <t>ト</t>
    </rPh>
    <rPh sb="19" eb="21">
      <t>キサイ</t>
    </rPh>
    <rPh sb="23" eb="24">
      <t>ネガ</t>
    </rPh>
    <phoneticPr fontId="2"/>
  </si>
  <si>
    <t>・作品名とフリガナを記入してください。
　「　」は作品名に含まれる場合を除き、不要です。</t>
    <phoneticPr fontId="2"/>
  </si>
  <si>
    <t>・公開予定時期の開始日及び終了日を「2023/4/1」のように年月日を入力してください。初号試写から1年以内の公開が条件となります。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</si>
  <si>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　入力の際は「2022/4/1」のように年月日を入力してください（表示は和暦になります。）。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</si>
  <si>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 xml:space="preserve">・本活動の企画意図や、本活動により当該分野や周辺分野等に対してどのような影響を及ぼそうとしているのか、公的助成の意義の面から簡潔に記入してください。
</t>
    <rPh sb="1" eb="4">
      <t>ホンカツドウ</t>
    </rPh>
    <rPh sb="5" eb="7">
      <t>キカク</t>
    </rPh>
    <rPh sb="7" eb="9">
      <t>イト</t>
    </rPh>
    <rPh sb="11" eb="12">
      <t>ホン</t>
    </rPh>
    <rPh sb="12" eb="14">
      <t>カツドウ</t>
    </rPh>
    <rPh sb="17" eb="19">
      <t>トウガイ</t>
    </rPh>
    <rPh sb="19" eb="21">
      <t>ブンヤ</t>
    </rPh>
    <rPh sb="22" eb="24">
      <t>シュウヘン</t>
    </rPh>
    <rPh sb="24" eb="26">
      <t>ブンヤ</t>
    </rPh>
    <rPh sb="26" eb="27">
      <t>トウ</t>
    </rPh>
    <rPh sb="28" eb="29">
      <t>タイ</t>
    </rPh>
    <rPh sb="36" eb="38">
      <t>エイキョウ</t>
    </rPh>
    <rPh sb="39" eb="40">
      <t>オヨ</t>
    </rPh>
    <rPh sb="51" eb="53">
      <t>コウテキ</t>
    </rPh>
    <rPh sb="53" eb="55">
      <t>ジョセイ</t>
    </rPh>
    <rPh sb="56" eb="58">
      <t>イギ</t>
    </rPh>
    <rPh sb="59" eb="60">
      <t>メン</t>
    </rPh>
    <rPh sb="62" eb="64">
      <t>カンケツ</t>
    </rPh>
    <rPh sb="65" eb="67">
      <t>キニュウ</t>
    </rPh>
    <phoneticPr fontId="4"/>
  </si>
  <si>
    <t>劇場公開</t>
    <phoneticPr fontId="4"/>
  </si>
  <si>
    <t>●●株式会社</t>
    <phoneticPr fontId="4"/>
  </si>
  <si>
    <t>役名○○：○○○○（確定）、役名△△：△△△△（確定）、役名□□：□□□□（交渉中）</t>
    <rPh sb="0" eb="1">
      <t>ヤク</t>
    </rPh>
    <rPh sb="1" eb="2">
      <t>メイ</t>
    </rPh>
    <rPh sb="10" eb="12">
      <t>カクテイ</t>
    </rPh>
    <rPh sb="14" eb="16">
      <t>ヤクメイ</t>
    </rPh>
    <rPh sb="24" eb="26">
      <t>カクテイ</t>
    </rPh>
    <rPh sb="28" eb="30">
      <t>ヤクメイ</t>
    </rPh>
    <rPh sb="38" eb="41">
      <t>コウショウチュウ</t>
    </rPh>
    <phoneticPr fontId="4"/>
  </si>
  <si>
    <t>共同製作：株式会社○○○、○○○株式会社、○○○○株式会社、●●●株式会社（全て確定）
協賛：○○株式会社（確定）、○○○○（予定）
助成：○○財団（申請中）　補助金：○○市（確定）
クラウドファンディング（実施中）
（申請団体名は記載しないこと。助成金に本助成金を記載しないこと。）</t>
    <phoneticPr fontId="4"/>
  </si>
  <si>
    <t>令和５年度　文化芸術振興費補助金</t>
    <rPh sb="6" eb="8">
      <t>ブンカ</t>
    </rPh>
    <rPh sb="8" eb="10">
      <t>ゲイジュツ</t>
    </rPh>
    <rPh sb="10" eb="12">
      <t>シンコウ</t>
    </rPh>
    <rPh sb="12" eb="13">
      <t>ヒ</t>
    </rPh>
    <rPh sb="13" eb="16">
      <t>ホジョキン</t>
    </rPh>
    <phoneticPr fontId="2"/>
  </si>
  <si>
    <t>令和 年 月 日</t>
    <rPh sb="0" eb="2">
      <t>レイワ</t>
    </rPh>
    <rPh sb="3" eb="4">
      <t>ネン</t>
    </rPh>
    <rPh sb="5" eb="6">
      <t>ガツ</t>
    </rPh>
    <rPh sb="7" eb="8">
      <t>ニチ</t>
    </rPh>
    <phoneticPr fontId="2"/>
  </si>
  <si>
    <t>単年度助成
令和５年度第１回募集</t>
    <rPh sb="0" eb="3">
      <t>タンネンド</t>
    </rPh>
    <rPh sb="3" eb="5">
      <t>ジョセイ</t>
    </rPh>
    <rPh sb="6" eb="8">
      <t>レイワ</t>
    </rPh>
    <rPh sb="9" eb="11">
      <t>ネンド</t>
    </rPh>
    <rPh sb="11" eb="12">
      <t>ダイ</t>
    </rPh>
    <rPh sb="13" eb="14">
      <t>カイ</t>
    </rPh>
    <rPh sb="14" eb="16">
      <t>ボシュウ</t>
    </rPh>
    <phoneticPr fontId="9"/>
  </si>
  <si>
    <t>バリアフリー字幕制作費</t>
    <phoneticPr fontId="5"/>
  </si>
  <si>
    <t>音声ガイド制作費</t>
    <phoneticPr fontId="5"/>
  </si>
  <si>
    <t>助成対象外経費</t>
    <phoneticPr fontId="5"/>
  </si>
  <si>
    <t>消費税等仕入控除税額（C）</t>
    <phoneticPr fontId="5"/>
  </si>
  <si>
    <t>助成金に算入できる経費計（D）</t>
    <phoneticPr fontId="5"/>
  </si>
  <si>
    <t>助成対象外経費（B）</t>
    <phoneticPr fontId="5"/>
  </si>
  <si>
    <t>劇映画（特別）</t>
  </si>
  <si>
    <t>映画の公開予定日</t>
    <rPh sb="3" eb="5">
      <t>コウカイ</t>
    </rPh>
    <rPh sb="5" eb="7">
      <t>ヨテイ</t>
    </rPh>
    <phoneticPr fontId="2"/>
  </si>
  <si>
    <t>令和　年　月　日付け芸基芸第　号により助成金の交付の決定を受けた下記の活動について、
１．映画の完成後、原則として１年以内に広く一般に公開すること、公開できない場合は交付を受けた助成金を独立行政法人日本芸術文化振興会（以下、振興会）に全額返還することを誓約します。なお、公開日程が決定次第、速やかに振興会に報告します。
２．映画の公開による収益状況を振興会に報告するとともに、当該映画の公開により相当の収益が生じた場合には、助成金交付額を限度としてその収益に相当する額の全部又は一部を振興会に納付することを誓約します。</t>
    <rPh sb="0" eb="1">
      <t>レイ</t>
    </rPh>
    <rPh sb="1" eb="2">
      <t>ワ</t>
    </rPh>
    <rPh sb="3" eb="4">
      <t>ネン</t>
    </rPh>
    <rPh sb="5" eb="6">
      <t>ガツ</t>
    </rPh>
    <rPh sb="7" eb="8">
      <t>ヒ</t>
    </rPh>
    <rPh sb="8" eb="9">
      <t>ヅ</t>
    </rPh>
    <rPh sb="10" eb="11">
      <t>ゲイ</t>
    </rPh>
    <rPh sb="11" eb="12">
      <t>モトイ</t>
    </rPh>
    <rPh sb="12" eb="13">
      <t>ゲイ</t>
    </rPh>
    <rPh sb="13" eb="14">
      <t>ダイ</t>
    </rPh>
    <rPh sb="15" eb="16">
      <t>ゴウ</t>
    </rPh>
    <rPh sb="19" eb="22">
      <t>ジョセイキン</t>
    </rPh>
    <rPh sb="23" eb="25">
      <t>コウフ</t>
    </rPh>
    <rPh sb="26" eb="28">
      <t>ケッテイ</t>
    </rPh>
    <rPh sb="29" eb="30">
      <t>ウ</t>
    </rPh>
    <rPh sb="32" eb="34">
      <t>カキ</t>
    </rPh>
    <rPh sb="35" eb="37">
      <t>カツドウ</t>
    </rPh>
    <rPh sb="53" eb="55">
      <t>ゲンソク</t>
    </rPh>
    <rPh sb="94" eb="100">
      <t>ドクリツギョウセイホウジン</t>
    </rPh>
    <rPh sb="100" eb="106">
      <t>ニホンゲイジュツブンカ</t>
    </rPh>
    <rPh sb="110" eb="112">
      <t>イカ</t>
    </rPh>
    <rPh sb="113" eb="116">
      <t>シンコウカイ</t>
    </rPh>
    <rPh sb="127" eb="129">
      <t>セイヤク</t>
    </rPh>
    <rPh sb="154" eb="156">
      <t>ホウコク</t>
    </rPh>
    <rPh sb="163" eb="165">
      <t>エイガ</t>
    </rPh>
    <rPh sb="166" eb="168">
      <t>コウカイ</t>
    </rPh>
    <rPh sb="176" eb="179">
      <t>シンコウカイ</t>
    </rPh>
    <rPh sb="180" eb="182">
      <t>ホウコク</t>
    </rPh>
    <rPh sb="189" eb="193">
      <t>トウガイエイガ</t>
    </rPh>
    <rPh sb="194" eb="196">
      <t>コウカイ</t>
    </rPh>
    <rPh sb="199" eb="201">
      <t>ソウトウ</t>
    </rPh>
    <rPh sb="202" eb="204">
      <t>シュウエキ</t>
    </rPh>
    <rPh sb="205" eb="206">
      <t>ショウ</t>
    </rPh>
    <rPh sb="208" eb="210">
      <t>バアイ</t>
    </rPh>
    <rPh sb="213" eb="216">
      <t>ジョセイキン</t>
    </rPh>
    <rPh sb="216" eb="219">
      <t>コウフガク</t>
    </rPh>
    <rPh sb="220" eb="222">
      <t>ゲンド</t>
    </rPh>
    <rPh sb="227" eb="229">
      <t>シュウエキ</t>
    </rPh>
    <rPh sb="230" eb="232">
      <t>ソウトウ</t>
    </rPh>
    <rPh sb="234" eb="235">
      <t>ガク</t>
    </rPh>
    <rPh sb="236" eb="238">
      <t>ゼンブ</t>
    </rPh>
    <rPh sb="238" eb="239">
      <t>マタ</t>
    </rPh>
    <rPh sb="240" eb="242">
      <t>イチブ</t>
    </rPh>
    <rPh sb="243" eb="246">
      <t>シンコウカイ</t>
    </rPh>
    <rPh sb="247" eb="249">
      <t>ノウフ</t>
    </rPh>
    <rPh sb="254" eb="256">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</si>
</sst>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 numFmtId="187" formatCode="#,##0&quot;円&quot;"/>
    <numFmt numFmtId="188" formatCode="0000000"/>
  </numFmts>
  <fonts count="63">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游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2"/>
      <color indexed="8"/>
      <name val="ＭＳ Ｐゴシック"/>
      <family val="3"/>
      <charset val="128"/>
    </font>
    <font>
      <b/>
      <sz val="12"/>
      <name val="ＭＳ Ｐ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sz val="11"/>
      <color theme="1"/>
      <name val="ＭＳ ゴシック"/>
      <family val="3"/>
      <charset val="128"/>
    </font>
    <font>
      <sz val="16"/>
      <name val="游ゴシック"/>
      <family val="3"/>
      <charset val="128"/>
      <scheme val="minor"/>
    </font>
    <font>
      <sz val="14"/>
      <color theme="1"/>
      <name val="ＭＳ ゴシック"/>
      <family val="3"/>
      <charset val="128"/>
    </font>
    <font>
      <sz val="6"/>
      <name val="游ゴシック"/>
      <family val="3"/>
      <charset val="128"/>
      <scheme val="minor"/>
    </font>
    <font>
      <sz val="12"/>
      <name val="游ゴシック"/>
      <family val="3"/>
      <charset val="128"/>
      <scheme val="minor"/>
    </font>
    <font>
      <sz val="12"/>
      <name val="ＭＳ Ｐゴシック"/>
      <family val="3"/>
      <charset val="128"/>
    </font>
    <font>
      <sz val="12"/>
      <color rgb="FF000000"/>
      <name val="ＭＳ Ｐゴシック"/>
      <family val="3"/>
      <charset val="128"/>
    </font>
    <font>
      <b/>
      <sz val="12"/>
      <color rgb="FFC00000"/>
      <name val="游ゴシック"/>
      <family val="3"/>
      <charset val="128"/>
      <scheme val="minor"/>
    </font>
    <font>
      <b/>
      <sz val="11"/>
      <color rgb="FFC00000"/>
      <name val="游ゴシック"/>
      <family val="3"/>
      <charset val="128"/>
      <scheme val="minor"/>
    </font>
    <font>
      <sz val="14"/>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1"/>
      <color theme="8" tint="-0.499984740745262"/>
      <name val="游ゴシック"/>
      <family val="3"/>
      <charset val="128"/>
      <scheme val="minor"/>
    </font>
    <font>
      <b/>
      <sz val="12"/>
      <color rgb="FFFF0000"/>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2"/>
      <color theme="1"/>
      <name val="ＭＳ Ｐゴシック"/>
      <family val="3"/>
      <charset val="128"/>
    </font>
    <font>
      <sz val="22"/>
      <color theme="1"/>
      <name val="ＭＳ ゴシック"/>
      <family val="3"/>
      <charset val="128"/>
    </font>
    <font>
      <b/>
      <sz val="11"/>
      <color rgb="FF000066"/>
      <name val="游ゴシック"/>
      <family val="3"/>
      <charset val="128"/>
      <scheme val="minor"/>
    </font>
    <font>
      <sz val="20"/>
      <color theme="1"/>
      <name val="ＭＳ ゴシック"/>
      <family val="3"/>
      <charset val="128"/>
    </font>
    <font>
      <sz val="18"/>
      <color theme="1"/>
      <name val="ＭＳ ゴシック"/>
      <family val="3"/>
      <charset val="128"/>
    </font>
    <font>
      <sz val="16"/>
      <color theme="1"/>
      <name val="ＭＳ ゴシック"/>
      <family val="3"/>
      <charset val="128"/>
    </font>
    <font>
      <sz val="16"/>
      <color theme="0" tint="-0.14999847407452621"/>
      <name val="游ゴシック"/>
      <family val="3"/>
      <charset val="128"/>
      <scheme val="minor"/>
    </font>
    <font>
      <sz val="12"/>
      <color rgb="FFEAEAEA"/>
      <name val="游ゴシック"/>
      <family val="3"/>
      <charset val="128"/>
      <scheme val="minor"/>
    </font>
    <font>
      <sz val="11"/>
      <name val="游ゴシック"/>
      <family val="3"/>
      <charset val="128"/>
    </font>
    <font>
      <sz val="22"/>
      <color theme="1"/>
      <name val="游ゴシック"/>
      <family val="3"/>
      <charset val="128"/>
      <scheme val="minor"/>
    </font>
    <font>
      <b/>
      <sz val="24"/>
      <color theme="1"/>
      <name val="ＭＳ ゴシック"/>
      <family val="3"/>
      <charset val="128"/>
    </font>
    <font>
      <sz val="24"/>
      <color theme="1"/>
      <name val="ＭＳ ゴシック"/>
      <family val="3"/>
      <charset val="128"/>
    </font>
    <font>
      <b/>
      <sz val="11"/>
      <color theme="1"/>
      <name val="ＭＳ ゴシック"/>
      <family val="3"/>
      <charset val="128"/>
    </font>
    <font>
      <b/>
      <sz val="14"/>
      <color rgb="FFC00000"/>
      <name val="游ゴシック"/>
      <family val="3"/>
      <charset val="128"/>
      <scheme val="minor"/>
    </font>
    <font>
      <b/>
      <sz val="11"/>
      <name val="ＭＳ ゴシック"/>
      <family val="3"/>
      <charset val="128"/>
    </font>
    <font>
      <sz val="28"/>
      <color theme="1"/>
      <name val="ＭＳ ゴシック"/>
      <family val="3"/>
      <charset val="128"/>
    </font>
    <font>
      <b/>
      <sz val="10"/>
      <name val="ＭＳ Ｐゴシック"/>
      <family val="3"/>
      <charset val="128"/>
    </font>
  </fonts>
  <fills count="9">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s>
  <borders count="164">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8" fillId="0" borderId="0"/>
    <xf numFmtId="0" fontId="6" fillId="0" borderId="0">
      <alignment vertical="center"/>
    </xf>
    <xf numFmtId="0" fontId="10" fillId="0" borderId="0"/>
    <xf numFmtId="0" fontId="1" fillId="0" borderId="0">
      <alignment vertical="center"/>
    </xf>
  </cellStyleXfs>
  <cellXfs count="863">
    <xf numFmtId="0" fontId="0" fillId="0" borderId="0" xfId="0">
      <alignment vertical="center"/>
    </xf>
    <xf numFmtId="0" fontId="0" fillId="0" borderId="0" xfId="0" applyAlignment="1">
      <alignment vertical="center" wrapText="1"/>
    </xf>
    <xf numFmtId="179" fontId="22" fillId="2" borderId="7" xfId="0" applyNumberFormat="1" applyFont="1" applyFill="1" applyBorder="1" applyAlignment="1">
      <alignment horizontal="left" vertical="center"/>
    </xf>
    <xf numFmtId="0" fontId="23" fillId="0" borderId="0" xfId="0" applyFont="1">
      <alignment vertical="center"/>
    </xf>
    <xf numFmtId="0" fontId="22" fillId="0" borderId="0" xfId="4" applyFont="1">
      <alignment vertical="center"/>
    </xf>
    <xf numFmtId="0" fontId="18" fillId="3" borderId="1" xfId="4" applyFont="1" applyFill="1" applyBorder="1">
      <alignment vertical="center"/>
    </xf>
    <xf numFmtId="0" fontId="18" fillId="3" borderId="32" xfId="4" applyFont="1" applyFill="1" applyBorder="1">
      <alignment vertical="center"/>
    </xf>
    <xf numFmtId="177" fontId="15" fillId="0" borderId="0" xfId="3" applyNumberFormat="1" applyFont="1" applyBorder="1">
      <alignment vertical="center"/>
    </xf>
    <xf numFmtId="177" fontId="0" fillId="0" borderId="0" xfId="0" applyNumberFormat="1">
      <alignment vertical="center"/>
    </xf>
    <xf numFmtId="0" fontId="18" fillId="3" borderId="33" xfId="4" applyFont="1" applyFill="1" applyBorder="1">
      <alignment vertical="center"/>
    </xf>
    <xf numFmtId="177" fontId="19" fillId="0" borderId="0" xfId="3" applyNumberFormat="1" applyFont="1" applyBorder="1" applyAlignment="1">
      <alignment horizontal="left" vertical="top"/>
    </xf>
    <xf numFmtId="0" fontId="18" fillId="3" borderId="35" xfId="4" applyFont="1" applyFill="1" applyBorder="1">
      <alignment vertical="center"/>
    </xf>
    <xf numFmtId="0" fontId="15" fillId="0" borderId="0" xfId="4" applyAlignment="1">
      <alignment vertical="center" textRotation="255"/>
    </xf>
    <xf numFmtId="0" fontId="15" fillId="0" borderId="0" xfId="4">
      <alignment vertical="center"/>
    </xf>
    <xf numFmtId="0" fontId="15" fillId="0" borderId="0" xfId="4" applyAlignment="1">
      <alignment horizontal="left" vertical="top"/>
    </xf>
    <xf numFmtId="0" fontId="15" fillId="0" borderId="0" xfId="4" applyAlignment="1">
      <alignment horizontal="center" vertical="center"/>
    </xf>
    <xf numFmtId="0" fontId="15" fillId="3" borderId="32" xfId="4" applyFill="1" applyBorder="1" applyAlignment="1">
      <alignment horizontal="center" vertical="center"/>
    </xf>
    <xf numFmtId="0" fontId="15" fillId="3" borderId="33" xfId="4" applyFill="1" applyBorder="1" applyAlignment="1">
      <alignment vertical="center" textRotation="255"/>
    </xf>
    <xf numFmtId="0" fontId="15" fillId="2" borderId="40" xfId="4" applyFill="1" applyBorder="1" applyAlignment="1">
      <alignment horizontal="left" vertical="center"/>
    </xf>
    <xf numFmtId="0" fontId="15" fillId="3" borderId="35" xfId="4" applyFill="1" applyBorder="1" applyAlignment="1">
      <alignment vertical="center" textRotation="255"/>
    </xf>
    <xf numFmtId="0" fontId="15" fillId="2" borderId="42" xfId="4" applyFill="1" applyBorder="1" applyAlignment="1">
      <alignment vertical="center" textRotation="255" shrinkToFit="1"/>
    </xf>
    <xf numFmtId="0" fontId="20" fillId="3" borderId="1" xfId="4" applyFont="1" applyFill="1" applyBorder="1">
      <alignment vertical="center"/>
    </xf>
    <xf numFmtId="0" fontId="20" fillId="3" borderId="32" xfId="4" applyFont="1" applyFill="1" applyBorder="1">
      <alignment vertical="center"/>
    </xf>
    <xf numFmtId="178" fontId="0" fillId="0" borderId="0" xfId="0" applyNumberFormat="1">
      <alignment vertical="center"/>
    </xf>
    <xf numFmtId="0" fontId="0" fillId="0" borderId="9" xfId="0" applyBorder="1">
      <alignment vertical="center"/>
    </xf>
    <xf numFmtId="178" fontId="0" fillId="0" borderId="9" xfId="0" applyNumberFormat="1" applyBorder="1">
      <alignment vertical="center"/>
    </xf>
    <xf numFmtId="0" fontId="18" fillId="0" borderId="0" xfId="4" applyFont="1">
      <alignment vertical="center"/>
    </xf>
    <xf numFmtId="0" fontId="18" fillId="0" borderId="0" xfId="4" applyFont="1" applyAlignment="1">
      <alignment horizontal="left" vertical="center"/>
    </xf>
    <xf numFmtId="178" fontId="17" fillId="0" borderId="0" xfId="3" applyNumberFormat="1" applyFont="1" applyFill="1" applyBorder="1">
      <alignment vertical="center"/>
    </xf>
    <xf numFmtId="177" fontId="19" fillId="0" borderId="0" xfId="3" applyNumberFormat="1" applyFont="1" applyBorder="1" applyAlignment="1">
      <alignment horizontal="left" vertical="top" wrapText="1"/>
    </xf>
    <xf numFmtId="0" fontId="27" fillId="3" borderId="1" xfId="0" applyFont="1" applyFill="1" applyBorder="1">
      <alignment vertical="center"/>
    </xf>
    <xf numFmtId="0" fontId="0" fillId="3" borderId="1" xfId="0" applyFill="1" applyBorder="1" applyAlignment="1">
      <alignment horizontal="center" vertical="center" shrinkToFit="1"/>
    </xf>
    <xf numFmtId="0" fontId="0" fillId="3" borderId="32" xfId="0" applyFill="1" applyBorder="1" applyAlignment="1">
      <alignment horizontal="center" vertical="center" shrinkToFit="1"/>
    </xf>
    <xf numFmtId="177" fontId="0" fillId="3" borderId="32" xfId="0" applyNumberFormat="1" applyFill="1" applyBorder="1" applyAlignment="1">
      <alignment horizontal="center" vertical="center" shrinkToFit="1"/>
    </xf>
    <xf numFmtId="177" fontId="24" fillId="3" borderId="51" xfId="0" applyNumberFormat="1" applyFont="1" applyFill="1" applyBorder="1" applyAlignment="1">
      <alignment vertical="center" shrinkToFit="1"/>
    </xf>
    <xf numFmtId="0" fontId="0" fillId="3" borderId="33" xfId="0" applyFill="1" applyBorder="1">
      <alignment vertical="center"/>
    </xf>
    <xf numFmtId="0" fontId="20" fillId="4" borderId="39" xfId="0" applyFont="1" applyFill="1" applyBorder="1">
      <alignment vertical="center"/>
    </xf>
    <xf numFmtId="0" fontId="20" fillId="4" borderId="40" xfId="0" applyFont="1" applyFill="1" applyBorder="1">
      <alignment vertical="center"/>
    </xf>
    <xf numFmtId="0" fontId="0" fillId="4" borderId="34" xfId="0" applyFill="1" applyBorder="1" applyAlignment="1">
      <alignment vertical="top"/>
    </xf>
    <xf numFmtId="0" fontId="26" fillId="2" borderId="40" xfId="0" applyFont="1" applyFill="1" applyBorder="1">
      <alignment vertical="center"/>
    </xf>
    <xf numFmtId="0" fontId="0" fillId="4" borderId="28" xfId="0" applyFill="1" applyBorder="1" applyAlignment="1">
      <alignment vertical="top"/>
    </xf>
    <xf numFmtId="0" fontId="26" fillId="2" borderId="0" xfId="0" applyFont="1" applyFill="1">
      <alignment vertical="center"/>
    </xf>
    <xf numFmtId="0" fontId="0" fillId="4" borderId="34" xfId="0" applyFill="1" applyBorder="1" applyAlignment="1">
      <alignment vertical="top" textRotation="255"/>
    </xf>
    <xf numFmtId="0" fontId="0" fillId="4" borderId="0" xfId="0" applyFill="1">
      <alignment vertical="center"/>
    </xf>
    <xf numFmtId="0" fontId="0" fillId="0" borderId="0" xfId="0" applyAlignment="1">
      <alignment vertical="center" shrinkToFit="1"/>
    </xf>
    <xf numFmtId="0" fontId="0" fillId="3" borderId="0" xfId="0" applyFill="1">
      <alignment vertical="center"/>
    </xf>
    <xf numFmtId="0" fontId="15" fillId="0" borderId="9" xfId="4" applyBorder="1" applyAlignment="1">
      <alignment vertical="top"/>
    </xf>
    <xf numFmtId="0" fontId="15" fillId="0" borderId="9" xfId="4" applyBorder="1">
      <alignment vertical="center"/>
    </xf>
    <xf numFmtId="0" fontId="0" fillId="3" borderId="58" xfId="0" applyFill="1" applyBorder="1">
      <alignment vertical="center"/>
    </xf>
    <xf numFmtId="0" fontId="0" fillId="4" borderId="42" xfId="0" applyFill="1" applyBorder="1" applyAlignment="1">
      <alignment vertical="top" textRotation="255"/>
    </xf>
    <xf numFmtId="0" fontId="0" fillId="4" borderId="59" xfId="0" applyFill="1" applyBorder="1">
      <alignment vertical="center"/>
    </xf>
    <xf numFmtId="177" fontId="22" fillId="3" borderId="37" xfId="0" applyNumberFormat="1" applyFont="1" applyFill="1" applyBorder="1" applyAlignment="1">
      <alignment horizontal="center" vertical="center" wrapText="1" shrinkToFit="1"/>
    </xf>
    <xf numFmtId="178" fontId="22" fillId="3" borderId="45" xfId="4" applyNumberFormat="1" applyFont="1" applyFill="1" applyBorder="1" applyAlignment="1">
      <alignment horizontal="center" vertical="center" wrapText="1"/>
    </xf>
    <xf numFmtId="49" fontId="7" fillId="0" borderId="15" xfId="6" applyNumberFormat="1" applyFont="1" applyBorder="1" applyAlignment="1">
      <alignment horizontal="left" vertical="center"/>
    </xf>
    <xf numFmtId="4" fontId="11" fillId="0" borderId="15" xfId="7" applyNumberFormat="1" applyFont="1" applyBorder="1" applyAlignment="1">
      <alignment horizontal="centerContinuous" wrapText="1"/>
    </xf>
    <xf numFmtId="4" fontId="12" fillId="0" borderId="15" xfId="7" applyNumberFormat="1" applyFont="1" applyBorder="1" applyAlignment="1">
      <alignment horizontal="right"/>
    </xf>
    <xf numFmtId="0" fontId="18" fillId="0" borderId="0" xfId="5"/>
    <xf numFmtId="4" fontId="11" fillId="0" borderId="15" xfId="7" applyNumberFormat="1" applyFont="1" applyBorder="1" applyAlignment="1">
      <alignment horizontal="centerContinuous"/>
    </xf>
    <xf numFmtId="177" fontId="12" fillId="0" borderId="75" xfId="7" applyNumberFormat="1" applyFont="1" applyBorder="1" applyAlignment="1">
      <alignment horizontal="right"/>
    </xf>
    <xf numFmtId="0" fontId="18" fillId="0" borderId="0" xfId="5" applyAlignment="1">
      <alignment horizontal="right"/>
    </xf>
    <xf numFmtId="3" fontId="18" fillId="0" borderId="0" xfId="5" applyNumberFormat="1"/>
    <xf numFmtId="0" fontId="26" fillId="2" borderId="15" xfId="0" applyFont="1" applyFill="1" applyBorder="1">
      <alignment vertical="center"/>
    </xf>
    <xf numFmtId="177" fontId="24" fillId="4" borderId="85" xfId="0" applyNumberFormat="1" applyFont="1" applyFill="1" applyBorder="1">
      <alignment vertical="center"/>
    </xf>
    <xf numFmtId="0" fontId="0" fillId="0" borderId="0" xfId="0" applyAlignment="1">
      <alignment horizontal="left" vertical="center" shrinkToFit="1"/>
    </xf>
    <xf numFmtId="177" fontId="19" fillId="0" borderId="0" xfId="0" applyNumberFormat="1" applyFont="1" applyAlignment="1">
      <alignment horizontal="center" vertical="center" wrapText="1" shrinkToFit="1"/>
    </xf>
    <xf numFmtId="177" fontId="24" fillId="0" borderId="0" xfId="0" applyNumberFormat="1" applyFont="1">
      <alignment vertical="center"/>
    </xf>
    <xf numFmtId="0" fontId="26"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19" fillId="0" borderId="86" xfId="0" applyNumberFormat="1" applyFont="1" applyBorder="1" applyAlignment="1">
      <alignment horizontal="center" vertical="center" wrapText="1" shrinkToFit="1"/>
    </xf>
    <xf numFmtId="177" fontId="19" fillId="3" borderId="28" xfId="0" applyNumberFormat="1" applyFont="1" applyFill="1" applyBorder="1" applyAlignment="1">
      <alignment horizontal="center" vertical="center" wrapText="1" shrinkToFit="1"/>
    </xf>
    <xf numFmtId="177" fontId="24" fillId="4" borderId="9" xfId="0" applyNumberFormat="1" applyFont="1" applyFill="1" applyBorder="1">
      <alignment vertical="center"/>
    </xf>
    <xf numFmtId="0" fontId="26" fillId="2" borderId="63" xfId="0" applyFont="1" applyFill="1" applyBorder="1">
      <alignment vertical="center"/>
    </xf>
    <xf numFmtId="177" fontId="0" fillId="2" borderId="86"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63" xfId="0" applyNumberFormat="1" applyFill="1" applyBorder="1" applyAlignment="1">
      <alignment horizontal="right" vertical="center"/>
    </xf>
    <xf numFmtId="0" fontId="26" fillId="2" borderId="9" xfId="0" applyFont="1" applyFill="1" applyBorder="1" applyAlignment="1">
      <alignment horizontal="right" vertical="center"/>
    </xf>
    <xf numFmtId="177" fontId="16" fillId="0" borderId="0" xfId="0" applyNumberFormat="1" applyFont="1">
      <alignment vertical="center"/>
    </xf>
    <xf numFmtId="0" fontId="19" fillId="2" borderId="87" xfId="4" applyFont="1" applyFill="1" applyBorder="1" applyAlignment="1">
      <alignment horizontal="center" vertical="center"/>
    </xf>
    <xf numFmtId="0" fontId="15" fillId="2" borderId="9" xfId="4" applyFill="1" applyBorder="1" applyAlignment="1">
      <alignment horizontal="center" vertical="center"/>
    </xf>
    <xf numFmtId="0" fontId="0" fillId="0" borderId="0" xfId="0" applyAlignment="1">
      <alignment vertical="top" wrapText="1"/>
    </xf>
    <xf numFmtId="177" fontId="19" fillId="3" borderId="95" xfId="0" applyNumberFormat="1" applyFont="1" applyFill="1" applyBorder="1" applyAlignment="1">
      <alignment horizontal="center" vertical="center" wrapText="1" shrinkToFit="1"/>
    </xf>
    <xf numFmtId="3" fontId="30" fillId="0" borderId="9" xfId="5" applyNumberFormat="1" applyFont="1" applyBorder="1"/>
    <xf numFmtId="177" fontId="0" fillId="2" borderId="87" xfId="0" applyNumberFormat="1" applyFill="1" applyBorder="1" applyAlignment="1">
      <alignment horizontal="center" vertical="center"/>
    </xf>
    <xf numFmtId="0" fontId="15" fillId="0" borderId="0" xfId="4" applyProtection="1">
      <alignment vertical="center"/>
      <protection locked="0"/>
    </xf>
    <xf numFmtId="0" fontId="18" fillId="0" borderId="0" xfId="5" applyAlignment="1">
      <alignment shrinkToFit="1"/>
    </xf>
    <xf numFmtId="41" fontId="18" fillId="0" borderId="0" xfId="5" applyNumberFormat="1" applyAlignment="1">
      <alignment shrinkToFit="1"/>
    </xf>
    <xf numFmtId="3" fontId="14" fillId="6" borderId="9" xfId="7" applyNumberFormat="1" applyFont="1" applyFill="1" applyBorder="1" applyAlignment="1">
      <alignment vertical="center" shrinkToFit="1"/>
    </xf>
    <xf numFmtId="3" fontId="14" fillId="6" borderId="66" xfId="7" applyNumberFormat="1" applyFont="1" applyFill="1" applyBorder="1" applyAlignment="1">
      <alignment vertical="center" shrinkToFit="1"/>
    </xf>
    <xf numFmtId="177" fontId="0" fillId="0" borderId="0" xfId="0" applyNumberFormat="1" applyAlignment="1">
      <alignment vertical="center" shrinkToFit="1"/>
    </xf>
    <xf numFmtId="177" fontId="28" fillId="0" borderId="0" xfId="3" applyNumberFormat="1" applyFont="1" applyBorder="1" applyAlignment="1">
      <alignment vertical="top" shrinkToFit="1"/>
    </xf>
    <xf numFmtId="177" fontId="24" fillId="4" borderId="51" xfId="0" applyNumberFormat="1" applyFont="1" applyFill="1" applyBorder="1" applyAlignment="1">
      <alignment vertical="center" shrinkToFit="1"/>
    </xf>
    <xf numFmtId="0" fontId="26" fillId="2" borderId="81" xfId="0" applyFont="1" applyFill="1" applyBorder="1" applyAlignment="1">
      <alignment vertical="center" shrinkToFit="1"/>
    </xf>
    <xf numFmtId="0" fontId="26" fillId="2" borderId="45" xfId="0" applyFont="1" applyFill="1" applyBorder="1" applyAlignment="1">
      <alignment vertical="center" shrinkToFit="1"/>
    </xf>
    <xf numFmtId="177" fontId="15" fillId="0" borderId="0" xfId="4" applyNumberFormat="1" applyAlignment="1">
      <alignment vertical="center" shrinkToFit="1"/>
    </xf>
    <xf numFmtId="177" fontId="15" fillId="0" borderId="0" xfId="3" applyNumberFormat="1" applyFont="1" applyBorder="1" applyAlignment="1">
      <alignment vertical="center" shrinkToFit="1"/>
    </xf>
    <xf numFmtId="177" fontId="19" fillId="0" borderId="0" xfId="3" applyNumberFormat="1" applyFont="1" applyBorder="1" applyAlignment="1">
      <alignment horizontal="left" vertical="top" shrinkToFit="1"/>
    </xf>
    <xf numFmtId="177" fontId="23" fillId="3" borderId="51" xfId="4" applyNumberFormat="1" applyFont="1" applyFill="1" applyBorder="1" applyAlignment="1">
      <alignment horizontal="right" vertical="center" shrinkToFit="1"/>
    </xf>
    <xf numFmtId="177" fontId="15" fillId="2" borderId="31" xfId="4" applyNumberFormat="1" applyFill="1" applyBorder="1" applyAlignment="1">
      <alignment horizontal="right" vertical="top" shrinkToFit="1"/>
    </xf>
    <xf numFmtId="0" fontId="15" fillId="0" borderId="0" xfId="4" applyAlignment="1">
      <alignment vertical="center" shrinkToFit="1"/>
    </xf>
    <xf numFmtId="177" fontId="15" fillId="3" borderId="32" xfId="4" applyNumberFormat="1" applyFill="1" applyBorder="1" applyAlignment="1">
      <alignment horizontal="center" vertical="center" shrinkToFit="1"/>
    </xf>
    <xf numFmtId="177" fontId="15" fillId="2" borderId="40" xfId="4" applyNumberFormat="1" applyFill="1" applyBorder="1" applyAlignment="1">
      <alignment horizontal="left" vertical="center" shrinkToFit="1"/>
    </xf>
    <xf numFmtId="0" fontId="34" fillId="2" borderId="1" xfId="0" applyFont="1" applyFill="1" applyBorder="1" applyAlignment="1">
      <alignment vertical="center" shrinkToFit="1"/>
    </xf>
    <xf numFmtId="0" fontId="34" fillId="2" borderId="10" xfId="0" applyFont="1" applyFill="1" applyBorder="1" applyAlignment="1">
      <alignment vertical="center" shrinkToFit="1"/>
    </xf>
    <xf numFmtId="0" fontId="34" fillId="2" borderId="17" xfId="0" applyFont="1" applyFill="1" applyBorder="1" applyAlignment="1">
      <alignment horizontal="left" vertical="center" wrapText="1"/>
    </xf>
    <xf numFmtId="0" fontId="34" fillId="2" borderId="36" xfId="0" applyFont="1" applyFill="1" applyBorder="1" applyAlignment="1">
      <alignment vertical="center" wrapText="1"/>
    </xf>
    <xf numFmtId="0" fontId="34" fillId="2" borderId="94" xfId="0" applyFont="1" applyFill="1" applyBorder="1" applyAlignment="1">
      <alignment horizontal="center" vertical="center" shrinkToFit="1"/>
    </xf>
    <xf numFmtId="0" fontId="18" fillId="0" borderId="0" xfId="0" applyFont="1">
      <alignment vertical="center"/>
    </xf>
    <xf numFmtId="0" fontId="18" fillId="3" borderId="36" xfId="4" applyFont="1" applyFill="1" applyBorder="1" applyAlignment="1">
      <alignment horizontal="center" vertical="center"/>
    </xf>
    <xf numFmtId="0" fontId="18" fillId="3" borderId="37" xfId="4" applyFont="1" applyFill="1" applyBorder="1" applyAlignment="1">
      <alignment horizontal="center" vertical="center"/>
    </xf>
    <xf numFmtId="0" fontId="18" fillId="3" borderId="49" xfId="4" applyFont="1" applyFill="1" applyBorder="1" applyAlignment="1">
      <alignment horizontal="center" vertical="center"/>
    </xf>
    <xf numFmtId="177" fontId="18" fillId="3" borderId="37" xfId="4" applyNumberFormat="1" applyFont="1" applyFill="1" applyBorder="1" applyAlignment="1">
      <alignment horizontal="center" vertical="center" shrinkToFit="1"/>
    </xf>
    <xf numFmtId="177" fontId="18" fillId="3" borderId="38" xfId="4" applyNumberFormat="1" applyFont="1" applyFill="1" applyBorder="1" applyAlignment="1">
      <alignment horizontal="center" vertical="center" shrinkToFit="1"/>
    </xf>
    <xf numFmtId="177" fontId="18" fillId="0" borderId="0" xfId="4" applyNumberFormat="1" applyFont="1">
      <alignment vertical="center"/>
    </xf>
    <xf numFmtId="0" fontId="18" fillId="3" borderId="37" xfId="0" applyFont="1" applyFill="1" applyBorder="1" applyAlignment="1">
      <alignment horizontal="center" vertical="center" shrinkToFit="1"/>
    </xf>
    <xf numFmtId="177" fontId="18" fillId="3" borderId="37" xfId="0" applyNumberFormat="1" applyFont="1" applyFill="1" applyBorder="1" applyAlignment="1">
      <alignment horizontal="center" vertical="center" shrinkToFit="1"/>
    </xf>
    <xf numFmtId="177" fontId="18" fillId="3" borderId="38" xfId="0" applyNumberFormat="1" applyFont="1" applyFill="1" applyBorder="1" applyAlignment="1">
      <alignment horizontal="center" vertical="center" shrinkToFit="1"/>
    </xf>
    <xf numFmtId="177" fontId="0" fillId="3" borderId="37" xfId="0" applyNumberFormat="1" applyFill="1" applyBorder="1" applyAlignment="1">
      <alignment horizontal="center" vertical="center" wrapText="1" shrinkToFit="1"/>
    </xf>
    <xf numFmtId="177" fontId="18" fillId="3" borderId="55" xfId="0" applyNumberFormat="1" applyFont="1" applyFill="1" applyBorder="1" applyAlignment="1">
      <alignment horizontal="center" vertical="center" wrapText="1" shrinkToFit="1"/>
    </xf>
    <xf numFmtId="178" fontId="18" fillId="0" borderId="33" xfId="3" applyNumberFormat="1" applyFont="1" applyFill="1" applyBorder="1" applyAlignment="1">
      <alignment vertical="center" shrinkToFit="1"/>
    </xf>
    <xf numFmtId="177" fontId="18" fillId="0" borderId="0" xfId="3" applyNumberFormat="1" applyFont="1" applyBorder="1" applyAlignment="1">
      <alignment horizontal="left" vertical="top" shrinkToFit="1"/>
    </xf>
    <xf numFmtId="0" fontId="18" fillId="0" borderId="0" xfId="0" applyFont="1" applyAlignment="1">
      <alignment vertical="center" wrapText="1"/>
    </xf>
    <xf numFmtId="0" fontId="13" fillId="6" borderId="17" xfId="7" applyFont="1" applyFill="1" applyBorder="1" applyAlignment="1">
      <alignment horizontal="center" vertical="center"/>
    </xf>
    <xf numFmtId="4" fontId="13" fillId="6" borderId="89" xfId="7" applyNumberFormat="1" applyFont="1" applyFill="1" applyBorder="1" applyAlignment="1">
      <alignment horizontal="center" vertical="center"/>
    </xf>
    <xf numFmtId="4" fontId="13" fillId="6" borderId="27" xfId="7" applyNumberFormat="1" applyFont="1" applyFill="1" applyBorder="1" applyAlignment="1">
      <alignment horizontal="center" vertical="center" wrapText="1"/>
    </xf>
    <xf numFmtId="41" fontId="35" fillId="6" borderId="9" xfId="7" applyNumberFormat="1" applyFont="1" applyFill="1" applyBorder="1" applyAlignment="1">
      <alignment horizontal="center" vertical="center" wrapText="1"/>
    </xf>
    <xf numFmtId="0" fontId="13" fillId="0" borderId="47" xfId="7" applyFont="1" applyBorder="1" applyAlignment="1" applyProtection="1">
      <alignment vertical="center" shrinkToFit="1"/>
      <protection locked="0"/>
    </xf>
    <xf numFmtId="0" fontId="13" fillId="0" borderId="56" xfId="7" applyFont="1" applyBorder="1" applyAlignment="1" applyProtection="1">
      <alignment vertical="center" shrinkToFit="1"/>
      <protection locked="0"/>
    </xf>
    <xf numFmtId="177" fontId="18" fillId="6" borderId="113" xfId="7" applyNumberFormat="1" applyFont="1" applyFill="1" applyBorder="1" applyAlignment="1">
      <alignment horizontal="right" shrinkToFit="1"/>
    </xf>
    <xf numFmtId="177" fontId="13" fillId="0" borderId="77" xfId="7" applyNumberFormat="1" applyFont="1" applyBorder="1" applyAlignment="1" applyProtection="1">
      <alignment horizontal="right" shrinkToFit="1"/>
      <protection locked="0"/>
    </xf>
    <xf numFmtId="0" fontId="13" fillId="0" borderId="56" xfId="7" applyFont="1" applyBorder="1" applyAlignment="1" applyProtection="1">
      <alignment horizontal="center" vertical="center" shrinkToFit="1"/>
      <protection locked="0"/>
    </xf>
    <xf numFmtId="3" fontId="35" fillId="6" borderId="12" xfId="7" applyNumberFormat="1" applyFont="1" applyFill="1" applyBorder="1" applyAlignment="1">
      <alignment horizontal="right" vertical="center" shrinkToFit="1"/>
    </xf>
    <xf numFmtId="3" fontId="35" fillId="0" borderId="12" xfId="6" applyNumberFormat="1" applyFont="1" applyBorder="1" applyAlignment="1" applyProtection="1">
      <alignment horizontal="right" vertical="center" shrinkToFit="1"/>
      <protection locked="0"/>
    </xf>
    <xf numFmtId="0" fontId="13" fillId="0" borderId="3" xfId="7" applyFont="1" applyBorder="1" applyAlignment="1" applyProtection="1">
      <alignment vertical="center" shrinkToFit="1"/>
      <protection locked="0"/>
    </xf>
    <xf numFmtId="0" fontId="13" fillId="0" borderId="57" xfId="7" applyFont="1" applyBorder="1" applyAlignment="1" applyProtection="1">
      <alignment vertical="center" shrinkToFit="1"/>
      <protection locked="0"/>
    </xf>
    <xf numFmtId="177" fontId="18" fillId="6" borderId="3" xfId="7" applyNumberFormat="1" applyFont="1" applyFill="1" applyBorder="1" applyAlignment="1">
      <alignment horizontal="right" shrinkToFit="1"/>
    </xf>
    <xf numFmtId="177" fontId="13" fillId="0" borderId="25" xfId="7" applyNumberFormat="1" applyFont="1" applyBorder="1" applyAlignment="1" applyProtection="1">
      <alignment horizontal="right" shrinkToFit="1"/>
      <protection locked="0"/>
    </xf>
    <xf numFmtId="0" fontId="13" fillId="0" borderId="57" xfId="7" applyFont="1" applyBorder="1" applyAlignment="1" applyProtection="1">
      <alignment horizontal="center" vertical="center" shrinkToFit="1"/>
      <protection locked="0"/>
    </xf>
    <xf numFmtId="3" fontId="35" fillId="6" borderId="109" xfId="7" applyNumberFormat="1" applyFont="1" applyFill="1" applyBorder="1" applyAlignment="1">
      <alignment horizontal="right" vertical="center" shrinkToFit="1"/>
    </xf>
    <xf numFmtId="3" fontId="35" fillId="0" borderId="109" xfId="6" applyNumberFormat="1" applyFont="1" applyBorder="1" applyAlignment="1" applyProtection="1">
      <alignment horizontal="right" vertical="center" shrinkToFit="1"/>
      <protection locked="0"/>
    </xf>
    <xf numFmtId="0" fontId="36" fillId="0" borderId="57" xfId="7" applyFont="1" applyBorder="1" applyAlignment="1" applyProtection="1">
      <alignment vertical="center" shrinkToFit="1"/>
      <protection locked="0"/>
    </xf>
    <xf numFmtId="0" fontId="36" fillId="0" borderId="57" xfId="7" applyFont="1" applyBorder="1" applyAlignment="1" applyProtection="1">
      <alignment horizontal="center" vertical="center" shrinkToFit="1"/>
      <protection locked="0"/>
    </xf>
    <xf numFmtId="0" fontId="13" fillId="0" borderId="19" xfId="7" applyFont="1" applyBorder="1" applyAlignment="1" applyProtection="1">
      <alignment vertical="center" shrinkToFit="1"/>
      <protection locked="0"/>
    </xf>
    <xf numFmtId="177" fontId="13" fillId="0" borderId="91" xfId="7" applyNumberFormat="1" applyFont="1" applyBorder="1" applyAlignment="1" applyProtection="1">
      <alignment horizontal="right" shrinkToFit="1"/>
      <protection locked="0"/>
    </xf>
    <xf numFmtId="177" fontId="18" fillId="6" borderId="4" xfId="7" applyNumberFormat="1" applyFont="1" applyFill="1" applyBorder="1" applyAlignment="1">
      <alignment horizontal="right" shrinkToFit="1"/>
    </xf>
    <xf numFmtId="177" fontId="13" fillId="0" borderId="92" xfId="7" applyNumberFormat="1" applyFont="1" applyBorder="1" applyAlignment="1" applyProtection="1">
      <alignment horizontal="right" shrinkToFit="1"/>
      <protection locked="0"/>
    </xf>
    <xf numFmtId="0" fontId="13" fillId="0" borderId="21" xfId="7" applyFont="1" applyBorder="1" applyAlignment="1" applyProtection="1">
      <alignment vertical="center" shrinkToFit="1"/>
      <protection locked="0"/>
    </xf>
    <xf numFmtId="0" fontId="13" fillId="5" borderId="74" xfId="7" applyFont="1" applyFill="1" applyBorder="1" applyAlignment="1" applyProtection="1">
      <alignment vertical="center" shrinkToFit="1"/>
      <protection locked="0"/>
    </xf>
    <xf numFmtId="177" fontId="35" fillId="6" borderId="102" xfId="7" applyNumberFormat="1" applyFont="1" applyFill="1" applyBorder="1" applyAlignment="1">
      <alignment horizontal="right" shrinkToFit="1"/>
    </xf>
    <xf numFmtId="177" fontId="13" fillId="0" borderId="79" xfId="7" applyNumberFormat="1" applyFont="1" applyBorder="1" applyAlignment="1" applyProtection="1">
      <alignment horizontal="right" shrinkToFit="1"/>
      <protection locked="0"/>
    </xf>
    <xf numFmtId="0" fontId="35" fillId="5" borderId="74" xfId="6" applyFont="1" applyFill="1" applyBorder="1" applyAlignment="1" applyProtection="1">
      <alignment horizontal="center" vertical="center" shrinkToFit="1"/>
      <protection locked="0"/>
    </xf>
    <xf numFmtId="3" fontId="35" fillId="6" borderId="13" xfId="7" applyNumberFormat="1" applyFont="1" applyFill="1" applyBorder="1" applyAlignment="1">
      <alignment horizontal="right" vertical="center" shrinkToFit="1"/>
    </xf>
    <xf numFmtId="3" fontId="35" fillId="0" borderId="13" xfId="6" applyNumberFormat="1" applyFont="1" applyBorder="1" applyAlignment="1" applyProtection="1">
      <alignment horizontal="right" vertical="center" shrinkToFit="1"/>
      <protection locked="0"/>
    </xf>
    <xf numFmtId="3" fontId="14" fillId="6" borderId="86" xfId="7" applyNumberFormat="1" applyFont="1" applyFill="1" applyBorder="1" applyAlignment="1">
      <alignment horizontal="right" vertical="center" shrinkToFit="1"/>
    </xf>
    <xf numFmtId="0" fontId="18" fillId="2" borderId="9" xfId="5" applyFill="1" applyBorder="1" applyAlignment="1">
      <alignment horizontal="center"/>
    </xf>
    <xf numFmtId="0" fontId="35" fillId="6" borderId="27" xfId="5" applyFont="1" applyFill="1" applyBorder="1" applyAlignment="1">
      <alignment horizontal="center" vertical="center" wrapText="1"/>
    </xf>
    <xf numFmtId="0" fontId="13" fillId="0" borderId="53" xfId="7" applyFont="1" applyBorder="1" applyAlignment="1" applyProtection="1">
      <alignment vertical="center" shrinkToFit="1"/>
      <protection locked="0"/>
    </xf>
    <xf numFmtId="0" fontId="13" fillId="0" borderId="76" xfId="7" applyFont="1" applyBorder="1" applyAlignment="1" applyProtection="1">
      <alignment vertical="center" shrinkToFit="1"/>
      <protection locked="0"/>
    </xf>
    <xf numFmtId="3" fontId="13" fillId="0" borderId="77" xfId="7" applyNumberFormat="1" applyFont="1" applyBorder="1" applyAlignment="1" applyProtection="1">
      <alignment horizontal="right" shrinkToFit="1"/>
      <protection locked="0"/>
    </xf>
    <xf numFmtId="177" fontId="13" fillId="0" borderId="76" xfId="7" applyNumberFormat="1" applyFont="1" applyBorder="1" applyAlignment="1" applyProtection="1">
      <alignment horizontal="center" vertical="center" shrinkToFit="1"/>
      <protection locked="0"/>
    </xf>
    <xf numFmtId="3" fontId="35" fillId="0" borderId="12" xfId="6" applyNumberFormat="1" applyFont="1" applyBorder="1" applyAlignment="1" applyProtection="1">
      <alignment vertical="center" shrinkToFit="1"/>
      <protection locked="0"/>
    </xf>
    <xf numFmtId="0" fontId="13" fillId="0" borderId="110" xfId="7" applyFont="1" applyBorder="1" applyAlignment="1" applyProtection="1">
      <alignment vertical="center" shrinkToFit="1"/>
      <protection locked="0"/>
    </xf>
    <xf numFmtId="3" fontId="13" fillId="0" borderId="25" xfId="7" applyNumberFormat="1" applyFont="1" applyBorder="1" applyAlignment="1" applyProtection="1">
      <alignment horizontal="right" shrinkToFit="1"/>
      <protection locked="0"/>
    </xf>
    <xf numFmtId="177" fontId="13" fillId="0" borderId="57" xfId="7" applyNumberFormat="1" applyFont="1" applyBorder="1" applyAlignment="1" applyProtection="1">
      <alignment horizontal="center" vertical="center" shrinkToFit="1"/>
      <protection locked="0"/>
    </xf>
    <xf numFmtId="3" fontId="35" fillId="6" borderId="109" xfId="7" applyNumberFormat="1" applyFont="1" applyFill="1" applyBorder="1" applyAlignment="1">
      <alignment vertical="center" shrinkToFit="1"/>
    </xf>
    <xf numFmtId="3" fontId="35" fillId="0" borderId="109" xfId="6" applyNumberFormat="1" applyFont="1" applyBorder="1" applyAlignment="1" applyProtection="1">
      <alignment vertical="center" shrinkToFit="1"/>
      <protection locked="0"/>
    </xf>
    <xf numFmtId="0" fontId="13" fillId="0" borderId="111" xfId="7" applyFont="1" applyBorder="1" applyAlignment="1" applyProtection="1">
      <alignment vertical="center" shrinkToFit="1"/>
      <protection locked="0"/>
    </xf>
    <xf numFmtId="0" fontId="13" fillId="0" borderId="74" xfId="7" applyFont="1" applyBorder="1" applyAlignment="1" applyProtection="1">
      <alignment vertical="center" shrinkToFit="1"/>
      <protection locked="0"/>
    </xf>
    <xf numFmtId="177" fontId="18" fillId="6" borderId="102" xfId="7" applyNumberFormat="1" applyFont="1" applyFill="1" applyBorder="1" applyAlignment="1">
      <alignment horizontal="right" shrinkToFit="1"/>
    </xf>
    <xf numFmtId="3" fontId="13" fillId="0" borderId="79" xfId="7" applyNumberFormat="1" applyFont="1" applyBorder="1" applyAlignment="1" applyProtection="1">
      <alignment horizontal="right" shrinkToFit="1"/>
      <protection locked="0"/>
    </xf>
    <xf numFmtId="177" fontId="13" fillId="0" borderId="74" xfId="7" applyNumberFormat="1" applyFont="1" applyBorder="1" applyAlignment="1" applyProtection="1">
      <alignment horizontal="center" vertical="center" shrinkToFit="1"/>
      <protection locked="0"/>
    </xf>
    <xf numFmtId="3" fontId="35" fillId="6" borderId="13" xfId="7" applyNumberFormat="1" applyFont="1" applyFill="1" applyBorder="1" applyAlignment="1">
      <alignment vertical="center" shrinkToFit="1"/>
    </xf>
    <xf numFmtId="3" fontId="35" fillId="0" borderId="13" xfId="6" applyNumberFormat="1" applyFont="1" applyBorder="1" applyAlignment="1" applyProtection="1">
      <alignment vertical="center" shrinkToFit="1"/>
      <protection locked="0"/>
    </xf>
    <xf numFmtId="3" fontId="35" fillId="6" borderId="6" xfId="7" applyNumberFormat="1" applyFont="1" applyFill="1" applyBorder="1" applyAlignment="1">
      <alignment vertical="center" shrinkToFit="1"/>
    </xf>
    <xf numFmtId="3" fontId="35" fillId="0" borderId="6" xfId="6" applyNumberFormat="1" applyFont="1" applyBorder="1" applyAlignment="1" applyProtection="1">
      <alignment vertical="center" shrinkToFit="1"/>
      <protection locked="0"/>
    </xf>
    <xf numFmtId="3" fontId="35" fillId="0" borderId="112" xfId="6" applyNumberFormat="1" applyFont="1" applyBorder="1" applyAlignment="1" applyProtection="1">
      <alignment vertical="center" shrinkToFit="1"/>
      <protection locked="0"/>
    </xf>
    <xf numFmtId="0" fontId="13" fillId="6" borderId="17" xfId="7" applyFont="1" applyFill="1" applyBorder="1" applyAlignment="1">
      <alignment horizontal="center" vertical="center" shrinkToFit="1"/>
    </xf>
    <xf numFmtId="4" fontId="13" fillId="6" borderId="30" xfId="7" applyNumberFormat="1" applyFont="1" applyFill="1" applyBorder="1" applyAlignment="1">
      <alignment horizontal="center" vertical="center" shrinkToFit="1"/>
    </xf>
    <xf numFmtId="0" fontId="18" fillId="0" borderId="0" xfId="5" applyAlignment="1">
      <alignment horizontal="right" shrinkToFit="1"/>
    </xf>
    <xf numFmtId="0" fontId="18" fillId="2" borderId="9" xfId="5" applyFill="1" applyBorder="1" applyAlignment="1">
      <alignment horizontal="center" shrinkToFit="1"/>
    </xf>
    <xf numFmtId="0" fontId="38" fillId="0" borderId="0" xfId="0" applyFont="1" applyAlignment="1">
      <alignment vertical="center" wrapText="1"/>
    </xf>
    <xf numFmtId="0" fontId="37" fillId="0" borderId="0" xfId="0" applyFont="1" applyAlignment="1">
      <alignment vertical="center" wrapText="1"/>
    </xf>
    <xf numFmtId="0" fontId="39" fillId="2" borderId="8" xfId="0" applyFont="1" applyFill="1" applyBorder="1" applyAlignment="1">
      <alignment vertical="center" shrinkToFit="1"/>
    </xf>
    <xf numFmtId="0" fontId="39" fillId="2" borderId="9" xfId="0" applyFont="1" applyFill="1" applyBorder="1" applyAlignment="1">
      <alignment vertical="center" shrinkToFit="1"/>
    </xf>
    <xf numFmtId="0" fontId="39" fillId="2" borderId="5" xfId="0" applyFont="1" applyFill="1" applyBorder="1" applyAlignment="1">
      <alignment vertical="center" shrinkToFit="1"/>
    </xf>
    <xf numFmtId="185" fontId="39" fillId="0" borderId="99" xfId="0" applyNumberFormat="1" applyFont="1" applyBorder="1" applyAlignment="1" applyProtection="1">
      <alignment horizontal="center" vertical="center"/>
      <protection locked="0"/>
    </xf>
    <xf numFmtId="0" fontId="39" fillId="2" borderId="100" xfId="0" applyFont="1" applyFill="1" applyBorder="1" applyAlignment="1">
      <alignment horizontal="center" vertical="center"/>
    </xf>
    <xf numFmtId="0" fontId="39" fillId="7" borderId="22" xfId="0" applyFont="1" applyFill="1" applyBorder="1" applyAlignment="1" applyProtection="1">
      <alignment horizontal="left" vertical="center" wrapText="1"/>
      <protection locked="0"/>
    </xf>
    <xf numFmtId="0" fontId="39" fillId="2" borderId="5" xfId="0" applyFont="1" applyFill="1" applyBorder="1" applyAlignment="1">
      <alignment horizontal="left" vertical="center"/>
    </xf>
    <xf numFmtId="0" fontId="39" fillId="2" borderId="17" xfId="0" applyFont="1" applyFill="1" applyBorder="1" applyAlignment="1">
      <alignment horizontal="left" vertical="center" shrinkToFit="1"/>
    </xf>
    <xf numFmtId="0" fontId="39" fillId="0" borderId="29" xfId="0" applyFont="1" applyBorder="1" applyAlignment="1">
      <alignment vertical="center" shrinkToFit="1"/>
    </xf>
    <xf numFmtId="0" fontId="39" fillId="7" borderId="90" xfId="0" applyFont="1" applyFill="1" applyBorder="1" applyAlignment="1" applyProtection="1">
      <alignment horizontal="left" vertical="center" shrinkToFit="1"/>
      <protection locked="0"/>
    </xf>
    <xf numFmtId="182" fontId="39" fillId="2" borderId="17" xfId="0" applyNumberFormat="1" applyFont="1" applyFill="1" applyBorder="1" applyAlignment="1">
      <alignment horizontal="center" vertical="center" wrapText="1"/>
    </xf>
    <xf numFmtId="182" fontId="39" fillId="2" borderId="30" xfId="0" applyNumberFormat="1" applyFont="1" applyFill="1" applyBorder="1" applyAlignment="1">
      <alignment horizontal="center" vertical="center"/>
    </xf>
    <xf numFmtId="182" fontId="39" fillId="2" borderId="54" xfId="0" applyNumberFormat="1" applyFont="1" applyFill="1" applyBorder="1" applyAlignment="1">
      <alignment horizontal="left" vertical="center" wrapText="1"/>
    </xf>
    <xf numFmtId="0" fontId="39" fillId="2" borderId="3" xfId="0" applyFont="1" applyFill="1" applyBorder="1" applyAlignment="1">
      <alignment vertical="center" shrinkToFit="1"/>
    </xf>
    <xf numFmtId="176" fontId="39" fillId="2" borderId="43" xfId="0" applyNumberFormat="1" applyFont="1" applyFill="1" applyBorder="1" applyAlignment="1">
      <alignment horizontal="right" vertical="center" shrinkToFit="1"/>
    </xf>
    <xf numFmtId="0" fontId="39" fillId="2" borderId="4" xfId="0" applyFont="1" applyFill="1" applyBorder="1" applyAlignment="1">
      <alignment vertical="center" shrinkToFit="1"/>
    </xf>
    <xf numFmtId="176" fontId="39" fillId="2" borderId="52" xfId="0" applyNumberFormat="1" applyFont="1" applyFill="1" applyBorder="1" applyAlignment="1">
      <alignment horizontal="right" vertical="center" shrinkToFit="1"/>
    </xf>
    <xf numFmtId="0" fontId="23" fillId="2" borderId="93" xfId="0" applyFont="1" applyFill="1" applyBorder="1" applyAlignment="1">
      <alignment horizontal="center" vertical="center" shrinkToFit="1"/>
    </xf>
    <xf numFmtId="38" fontId="23" fillId="2" borderId="17" xfId="2" applyFont="1" applyFill="1" applyBorder="1" applyAlignment="1">
      <alignment vertical="center" shrinkToFit="1"/>
    </xf>
    <xf numFmtId="38" fontId="23" fillId="2" borderId="27" xfId="2" applyFont="1" applyFill="1" applyBorder="1" applyAlignment="1">
      <alignment vertical="center" shrinkToFit="1"/>
    </xf>
    <xf numFmtId="0" fontId="23" fillId="2" borderId="9" xfId="0" applyFont="1" applyFill="1" applyBorder="1" applyAlignment="1">
      <alignment vertical="center" shrinkToFit="1"/>
    </xf>
    <xf numFmtId="184" fontId="23" fillId="2" borderId="0" xfId="0" applyNumberFormat="1" applyFont="1" applyFill="1" applyAlignment="1">
      <alignment vertical="center" shrinkToFit="1"/>
    </xf>
    <xf numFmtId="0" fontId="23" fillId="2" borderId="0" xfId="0" applyFont="1" applyFill="1" applyAlignment="1">
      <alignment vertical="center" shrinkToFit="1"/>
    </xf>
    <xf numFmtId="0" fontId="23" fillId="2" borderId="14" xfId="0" applyFont="1" applyFill="1" applyBorder="1" applyAlignment="1">
      <alignment vertical="center" shrinkToFit="1"/>
    </xf>
    <xf numFmtId="183" fontId="23" fillId="2" borderId="19" xfId="0" applyNumberFormat="1" applyFont="1" applyFill="1" applyBorder="1" applyAlignment="1">
      <alignment vertical="center" shrinkToFit="1"/>
    </xf>
    <xf numFmtId="183" fontId="23" fillId="2" borderId="20" xfId="0" applyNumberFormat="1" applyFont="1" applyFill="1" applyBorder="1" applyAlignment="1">
      <alignment vertical="center" shrinkToFit="1"/>
    </xf>
    <xf numFmtId="181" fontId="23" fillId="0" borderId="25" xfId="0" applyNumberFormat="1" applyFont="1" applyBorder="1" applyAlignment="1" applyProtection="1">
      <alignment horizontal="left" vertical="center" shrinkToFit="1"/>
      <protection locked="0"/>
    </xf>
    <xf numFmtId="183" fontId="23" fillId="2" borderId="25" xfId="0" applyNumberFormat="1" applyFont="1" applyFill="1" applyBorder="1" applyAlignment="1">
      <alignment horizontal="center" vertical="center" shrinkToFit="1"/>
    </xf>
    <xf numFmtId="182" fontId="23" fillId="0" borderId="25" xfId="0" applyNumberFormat="1" applyFont="1" applyBorder="1" applyAlignment="1" applyProtection="1">
      <alignment horizontal="left" vertical="center" shrinkToFit="1"/>
      <protection locked="0"/>
    </xf>
    <xf numFmtId="0" fontId="23" fillId="0" borderId="57" xfId="0" applyFont="1" applyBorder="1" applyAlignment="1" applyProtection="1">
      <alignment horizontal="right" vertical="center" shrinkToFit="1"/>
      <protection locked="0"/>
    </xf>
    <xf numFmtId="184" fontId="23" fillId="2" borderId="20" xfId="0" applyNumberFormat="1" applyFont="1" applyFill="1" applyBorder="1" applyAlignment="1">
      <alignment vertical="center" shrinkToFit="1"/>
    </xf>
    <xf numFmtId="183" fontId="23" fillId="2" borderId="21" xfId="0" applyNumberFormat="1" applyFont="1" applyFill="1" applyBorder="1" applyAlignment="1">
      <alignment vertical="center" shrinkToFit="1"/>
    </xf>
    <xf numFmtId="183" fontId="23" fillId="2" borderId="22" xfId="0" applyNumberFormat="1" applyFont="1" applyFill="1" applyBorder="1" applyAlignment="1">
      <alignment vertical="center" shrinkToFit="1"/>
    </xf>
    <xf numFmtId="181" fontId="23" fillId="0" borderId="79" xfId="0" applyNumberFormat="1" applyFont="1" applyBorder="1" applyAlignment="1" applyProtection="1">
      <alignment horizontal="left" vertical="center" shrinkToFit="1"/>
      <protection locked="0"/>
    </xf>
    <xf numFmtId="183" fontId="23" fillId="2" borderId="79" xfId="0" applyNumberFormat="1" applyFont="1" applyFill="1" applyBorder="1" applyAlignment="1">
      <alignment horizontal="center" vertical="center" shrinkToFit="1"/>
    </xf>
    <xf numFmtId="182" fontId="23" fillId="0" borderId="79" xfId="0" applyNumberFormat="1" applyFont="1" applyBorder="1" applyAlignment="1" applyProtection="1">
      <alignment horizontal="left" vertical="center" shrinkToFit="1"/>
      <protection locked="0"/>
    </xf>
    <xf numFmtId="0" fontId="23" fillId="0" borderId="74" xfId="0" applyFont="1" applyBorder="1" applyAlignment="1" applyProtection="1">
      <alignment horizontal="right" vertical="center" shrinkToFit="1"/>
      <protection locked="0"/>
    </xf>
    <xf numFmtId="184" fontId="23" fillId="2" borderId="98" xfId="0" applyNumberFormat="1" applyFont="1" applyFill="1" applyBorder="1" applyAlignment="1">
      <alignment vertical="center" shrinkToFit="1"/>
    </xf>
    <xf numFmtId="183" fontId="23" fillId="2" borderId="23" xfId="0" applyNumberFormat="1" applyFont="1" applyFill="1" applyBorder="1" applyAlignment="1">
      <alignment vertical="center" shrinkToFit="1"/>
    </xf>
    <xf numFmtId="184" fontId="23" fillId="2" borderId="25" xfId="0" applyNumberFormat="1" applyFont="1" applyFill="1" applyBorder="1" applyAlignment="1">
      <alignment horizontal="center" vertical="center" shrinkToFit="1"/>
    </xf>
    <xf numFmtId="183" fontId="23" fillId="2" borderId="24" xfId="0" applyNumberFormat="1" applyFont="1" applyFill="1" applyBorder="1" applyAlignment="1">
      <alignment vertical="center" shrinkToFit="1"/>
    </xf>
    <xf numFmtId="184" fontId="23" fillId="7" borderId="20" xfId="0" applyNumberFormat="1" applyFont="1" applyFill="1" applyBorder="1" applyAlignment="1" applyProtection="1">
      <alignment vertical="center" shrinkToFit="1"/>
      <protection locked="0"/>
    </xf>
    <xf numFmtId="184" fontId="23" fillId="7" borderId="57" xfId="0" applyNumberFormat="1" applyFont="1" applyFill="1" applyBorder="1" applyAlignment="1" applyProtection="1">
      <alignment vertical="center" shrinkToFit="1"/>
      <protection locked="0"/>
    </xf>
    <xf numFmtId="0" fontId="23" fillId="2" borderId="18" xfId="0" applyFont="1" applyFill="1" applyBorder="1" applyAlignment="1">
      <alignment vertical="center" shrinkToFit="1"/>
    </xf>
    <xf numFmtId="184" fontId="23" fillId="7" borderId="74" xfId="0" applyNumberFormat="1" applyFont="1" applyFill="1" applyBorder="1" applyAlignment="1" applyProtection="1">
      <alignment vertical="center" shrinkToFit="1"/>
      <protection locked="0"/>
    </xf>
    <xf numFmtId="0" fontId="23" fillId="2" borderId="26" xfId="0" applyFont="1" applyFill="1" applyBorder="1" applyAlignment="1">
      <alignment vertical="center" shrinkToFit="1"/>
    </xf>
    <xf numFmtId="0" fontId="23" fillId="2" borderId="15" xfId="0" applyFont="1" applyFill="1" applyBorder="1" applyAlignment="1">
      <alignment vertical="center" shrinkToFit="1"/>
    </xf>
    <xf numFmtId="0" fontId="23" fillId="2" borderId="16" xfId="0" applyFont="1" applyFill="1" applyBorder="1" applyAlignment="1">
      <alignment vertical="center" shrinkToFit="1"/>
    </xf>
    <xf numFmtId="0" fontId="23" fillId="2" borderId="58" xfId="0" applyFont="1" applyFill="1" applyBorder="1" applyAlignment="1">
      <alignment horizontal="center" vertical="center"/>
    </xf>
    <xf numFmtId="177" fontId="23" fillId="2" borderId="14" xfId="4" applyNumberFormat="1" applyFont="1" applyFill="1" applyBorder="1" applyAlignment="1">
      <alignment horizontal="right" vertical="top" shrinkToFit="1"/>
    </xf>
    <xf numFmtId="0" fontId="23" fillId="2" borderId="40" xfId="4" applyFont="1" applyFill="1" applyBorder="1" applyAlignment="1">
      <alignment horizontal="center" vertical="center" shrinkToFit="1"/>
    </xf>
    <xf numFmtId="177" fontId="23" fillId="2" borderId="31" xfId="4" applyNumberFormat="1" applyFont="1" applyFill="1" applyBorder="1" applyAlignment="1">
      <alignment horizontal="right" vertical="top" shrinkToFit="1"/>
    </xf>
    <xf numFmtId="38" fontId="26" fillId="3" borderId="45" xfId="2" applyFont="1" applyFill="1" applyBorder="1" applyAlignment="1">
      <alignment vertical="center" shrinkToFit="1"/>
    </xf>
    <xf numFmtId="38" fontId="23" fillId="2" borderId="46" xfId="2" applyFont="1" applyFill="1" applyBorder="1" applyAlignment="1">
      <alignment vertical="center" shrinkToFit="1"/>
    </xf>
    <xf numFmtId="38" fontId="23" fillId="2" borderId="43" xfId="2" applyFont="1" applyFill="1" applyBorder="1" applyAlignment="1">
      <alignment vertical="center" shrinkToFit="1"/>
    </xf>
    <xf numFmtId="38" fontId="23" fillId="2" borderId="44" xfId="2" applyFont="1" applyFill="1" applyBorder="1" applyAlignment="1">
      <alignment vertical="center" shrinkToFit="1"/>
    </xf>
    <xf numFmtId="0" fontId="23" fillId="2" borderId="47" xfId="4" applyFont="1" applyFill="1" applyBorder="1" applyAlignment="1">
      <alignment horizontal="left" vertical="center"/>
    </xf>
    <xf numFmtId="0" fontId="23" fillId="2" borderId="19" xfId="4" applyFont="1" applyFill="1" applyBorder="1" applyAlignment="1">
      <alignment horizontal="left" vertical="center"/>
    </xf>
    <xf numFmtId="0" fontId="23" fillId="2" borderId="48" xfId="4" applyFont="1" applyFill="1" applyBorder="1" applyAlignment="1">
      <alignment horizontal="left" vertical="center"/>
    </xf>
    <xf numFmtId="0" fontId="41" fillId="2" borderId="39" xfId="4" applyFont="1" applyFill="1" applyBorder="1" applyAlignment="1">
      <alignment horizontal="left" vertical="center"/>
    </xf>
    <xf numFmtId="0" fontId="20" fillId="2" borderId="34" xfId="4" applyFont="1" applyFill="1" applyBorder="1" applyAlignment="1">
      <alignment vertical="center" textRotation="255"/>
    </xf>
    <xf numFmtId="0" fontId="20" fillId="2" borderId="41" xfId="4" applyFont="1" applyFill="1" applyBorder="1" applyAlignment="1">
      <alignment vertical="center" textRotation="255"/>
    </xf>
    <xf numFmtId="0" fontId="41" fillId="2" borderId="39" xfId="4" applyFont="1" applyFill="1" applyBorder="1">
      <alignment vertical="center"/>
    </xf>
    <xf numFmtId="0" fontId="20" fillId="2" borderId="34" xfId="4" applyFont="1" applyFill="1" applyBorder="1" applyAlignment="1">
      <alignment vertical="center" textRotation="255" shrinkToFit="1"/>
    </xf>
    <xf numFmtId="0" fontId="20" fillId="2" borderId="41" xfId="4" applyFont="1" applyFill="1" applyBorder="1" applyAlignment="1">
      <alignment vertical="center" textRotation="255" shrinkToFit="1"/>
    </xf>
    <xf numFmtId="0" fontId="23" fillId="7" borderId="2" xfId="0" applyFont="1" applyFill="1" applyBorder="1" applyAlignment="1" applyProtection="1">
      <alignment vertical="center" shrinkToFit="1"/>
      <protection locked="0"/>
    </xf>
    <xf numFmtId="0" fontId="23" fillId="7" borderId="61" xfId="0" applyFont="1" applyFill="1" applyBorder="1" applyAlignment="1" applyProtection="1">
      <alignment vertical="center" shrinkToFit="1"/>
      <protection locked="0"/>
    </xf>
    <xf numFmtId="177" fontId="23" fillId="0" borderId="61" xfId="0" applyNumberFormat="1" applyFont="1" applyBorder="1" applyAlignment="1" applyProtection="1">
      <alignment vertical="center" shrinkToFit="1"/>
      <protection locked="0"/>
    </xf>
    <xf numFmtId="177" fontId="23" fillId="7" borderId="96" xfId="0" applyNumberFormat="1" applyFont="1" applyFill="1" applyBorder="1" applyAlignment="1" applyProtection="1">
      <alignment horizontal="center" vertical="center" shrinkToFit="1"/>
      <protection locked="0"/>
    </xf>
    <xf numFmtId="177" fontId="23" fillId="2" borderId="82" xfId="0" applyNumberFormat="1" applyFont="1" applyFill="1" applyBorder="1" applyAlignment="1">
      <alignment horizontal="right" vertical="center" shrinkToFit="1"/>
    </xf>
    <xf numFmtId="0" fontId="23" fillId="7" borderId="3" xfId="0" applyFont="1" applyFill="1" applyBorder="1" applyAlignment="1" applyProtection="1">
      <alignment vertical="center" shrinkToFit="1"/>
      <protection locked="0"/>
    </xf>
    <xf numFmtId="0" fontId="23" fillId="7" borderId="25" xfId="0" applyFont="1" applyFill="1" applyBorder="1" applyAlignment="1" applyProtection="1">
      <alignment vertical="center" shrinkToFit="1"/>
      <protection locked="0"/>
    </xf>
    <xf numFmtId="177" fontId="23" fillId="0" borderId="25" xfId="0" applyNumberFormat="1" applyFont="1" applyBorder="1" applyAlignment="1" applyProtection="1">
      <alignment vertical="center" shrinkToFit="1"/>
      <protection locked="0"/>
    </xf>
    <xf numFmtId="177" fontId="23" fillId="7" borderId="25" xfId="0" applyNumberFormat="1" applyFont="1" applyFill="1" applyBorder="1" applyAlignment="1" applyProtection="1">
      <alignment horizontal="center" vertical="center" shrinkToFit="1"/>
      <protection locked="0"/>
    </xf>
    <xf numFmtId="177" fontId="23" fillId="2" borderId="83" xfId="0" applyNumberFormat="1" applyFont="1" applyFill="1" applyBorder="1" applyAlignment="1">
      <alignment horizontal="right" vertical="top" shrinkToFit="1"/>
    </xf>
    <xf numFmtId="0" fontId="23" fillId="7" borderId="102" xfId="0" applyFont="1" applyFill="1" applyBorder="1" applyAlignment="1" applyProtection="1">
      <alignment vertical="center" shrinkToFit="1"/>
      <protection locked="0"/>
    </xf>
    <xf numFmtId="0" fontId="23" fillId="7" borderId="79" xfId="0" applyFont="1" applyFill="1" applyBorder="1" applyAlignment="1" applyProtection="1">
      <alignment vertical="center" shrinkToFit="1"/>
      <protection locked="0"/>
    </xf>
    <xf numFmtId="177" fontId="23" fillId="7" borderId="79" xfId="0" applyNumberFormat="1" applyFont="1" applyFill="1" applyBorder="1" applyAlignment="1" applyProtection="1">
      <alignment horizontal="center" vertical="center" shrinkToFit="1"/>
      <protection locked="0"/>
    </xf>
    <xf numFmtId="177" fontId="23" fillId="2" borderId="84" xfId="0" applyNumberFormat="1" applyFont="1" applyFill="1" applyBorder="1" applyAlignment="1">
      <alignment horizontal="right" vertical="top" shrinkToFit="1"/>
    </xf>
    <xf numFmtId="0" fontId="26" fillId="2" borderId="40" xfId="0" applyFont="1" applyFill="1" applyBorder="1" applyAlignment="1">
      <alignment vertical="center" shrinkToFit="1"/>
    </xf>
    <xf numFmtId="0" fontId="26" fillId="2" borderId="50" xfId="0" applyFont="1" applyFill="1" applyBorder="1" applyAlignment="1">
      <alignment vertical="center" shrinkToFit="1"/>
    </xf>
    <xf numFmtId="0" fontId="26" fillId="2" borderId="50" xfId="0" applyFont="1" applyFill="1" applyBorder="1" applyAlignment="1">
      <alignment horizontal="right" vertical="center" shrinkToFit="1"/>
    </xf>
    <xf numFmtId="0" fontId="26" fillId="2" borderId="54" xfId="0" applyFont="1" applyFill="1" applyBorder="1" applyAlignment="1">
      <alignment vertical="center" shrinkToFit="1"/>
    </xf>
    <xf numFmtId="0" fontId="23" fillId="7" borderId="53" xfId="0" applyFont="1" applyFill="1" applyBorder="1" applyAlignment="1">
      <alignment vertical="center" shrinkToFit="1"/>
    </xf>
    <xf numFmtId="0" fontId="23" fillId="7" borderId="96" xfId="0" applyFont="1" applyFill="1" applyBorder="1" applyAlignment="1">
      <alignment vertical="center" shrinkToFit="1"/>
    </xf>
    <xf numFmtId="177" fontId="23" fillId="2" borderId="61" xfId="0" applyNumberFormat="1" applyFont="1" applyFill="1" applyBorder="1" applyAlignment="1">
      <alignment vertical="center" shrinkToFit="1"/>
    </xf>
    <xf numFmtId="177" fontId="23" fillId="2" borderId="96" xfId="0" applyNumberFormat="1" applyFont="1" applyFill="1" applyBorder="1" applyAlignment="1">
      <alignment horizontal="center" vertical="center" shrinkToFit="1"/>
    </xf>
    <xf numFmtId="0" fontId="23" fillId="7" borderId="3" xfId="0" applyFont="1" applyFill="1" applyBorder="1" applyAlignment="1">
      <alignment vertical="center" shrinkToFit="1"/>
    </xf>
    <xf numFmtId="0" fontId="23" fillId="7" borderId="25" xfId="0" applyFont="1" applyFill="1" applyBorder="1" applyAlignment="1">
      <alignment vertical="center" shrinkToFit="1"/>
    </xf>
    <xf numFmtId="177" fontId="23" fillId="2" borderId="25" xfId="0" applyNumberFormat="1" applyFont="1" applyFill="1" applyBorder="1" applyAlignment="1">
      <alignment vertical="center" shrinkToFit="1"/>
    </xf>
    <xf numFmtId="177" fontId="23" fillId="2" borderId="25" xfId="0" applyNumberFormat="1" applyFont="1" applyFill="1" applyBorder="1" applyAlignment="1">
      <alignment horizontal="center" vertical="center" shrinkToFit="1"/>
    </xf>
    <xf numFmtId="0" fontId="23" fillId="7" borderId="96" xfId="0" applyFont="1" applyFill="1" applyBorder="1" applyAlignment="1" applyProtection="1">
      <alignment vertical="center" shrinkToFit="1"/>
      <protection locked="0"/>
    </xf>
    <xf numFmtId="177" fontId="23" fillId="2" borderId="82" xfId="0" applyNumberFormat="1" applyFont="1" applyFill="1" applyBorder="1" applyAlignment="1">
      <alignment horizontal="right" vertical="top" shrinkToFit="1"/>
    </xf>
    <xf numFmtId="177" fontId="23" fillId="0" borderId="79" xfId="0" applyNumberFormat="1" applyFont="1" applyBorder="1" applyAlignment="1" applyProtection="1">
      <alignment vertical="center" shrinkToFit="1"/>
      <protection locked="0"/>
    </xf>
    <xf numFmtId="0" fontId="26" fillId="2" borderId="0" xfId="0" applyFont="1" applyFill="1" applyAlignment="1">
      <alignment vertical="center" shrinkToFit="1"/>
    </xf>
    <xf numFmtId="0" fontId="23" fillId="2" borderId="80" xfId="0" applyFont="1" applyFill="1" applyBorder="1" applyAlignment="1">
      <alignment vertical="center" shrinkToFit="1"/>
    </xf>
    <xf numFmtId="0" fontId="23" fillId="7" borderId="7" xfId="0" applyFont="1" applyFill="1" applyBorder="1" applyAlignment="1" applyProtection="1">
      <alignment vertical="center" shrinkToFit="1"/>
      <protection locked="0"/>
    </xf>
    <xf numFmtId="177" fontId="23" fillId="2" borderId="61" xfId="0" applyNumberFormat="1" applyFont="1" applyFill="1" applyBorder="1" applyAlignment="1">
      <alignment horizontal="center" vertical="center" shrinkToFit="1"/>
    </xf>
    <xf numFmtId="0" fontId="23" fillId="2" borderId="75" xfId="0" applyFont="1" applyFill="1" applyBorder="1" applyAlignment="1">
      <alignment vertical="center" shrinkToFit="1"/>
    </xf>
    <xf numFmtId="0" fontId="23" fillId="7" borderId="22" xfId="0" applyFont="1" applyFill="1" applyBorder="1" applyAlignment="1" applyProtection="1">
      <alignment vertical="center" shrinkToFit="1"/>
      <protection locked="0"/>
    </xf>
    <xf numFmtId="177" fontId="23" fillId="2" borderId="79" xfId="0" applyNumberFormat="1" applyFont="1" applyFill="1" applyBorder="1" applyAlignment="1">
      <alignment horizontal="center" vertical="center" shrinkToFit="1"/>
    </xf>
    <xf numFmtId="0" fontId="23" fillId="7" borderId="101" xfId="0" applyFont="1" applyFill="1" applyBorder="1" applyAlignment="1" applyProtection="1">
      <alignment vertical="center" shrinkToFit="1"/>
      <protection locked="0"/>
    </xf>
    <xf numFmtId="0" fontId="23" fillId="4" borderId="40" xfId="0" applyFont="1" applyFill="1" applyBorder="1" applyAlignment="1">
      <alignment vertical="center" shrinkToFit="1"/>
    </xf>
    <xf numFmtId="177" fontId="23" fillId="4" borderId="51" xfId="0" applyNumberFormat="1" applyFont="1" applyFill="1" applyBorder="1" applyAlignment="1">
      <alignment vertical="center" shrinkToFit="1"/>
    </xf>
    <xf numFmtId="0" fontId="23" fillId="4" borderId="0" xfId="0" applyFont="1" applyFill="1" applyAlignment="1">
      <alignment vertical="center" shrinkToFit="1"/>
    </xf>
    <xf numFmtId="177" fontId="23" fillId="2" borderId="56" xfId="0" applyNumberFormat="1" applyFont="1" applyFill="1" applyBorder="1" applyAlignment="1">
      <alignment vertical="center" shrinkToFit="1"/>
    </xf>
    <xf numFmtId="177" fontId="23" fillId="2" borderId="57" xfId="0" applyNumberFormat="1" applyFont="1" applyFill="1" applyBorder="1" applyAlignment="1">
      <alignment vertical="center" shrinkToFit="1"/>
    </xf>
    <xf numFmtId="0" fontId="23" fillId="4" borderId="59" xfId="0" applyFont="1" applyFill="1" applyBorder="1" applyAlignment="1">
      <alignment vertical="center" shrinkToFit="1"/>
    </xf>
    <xf numFmtId="0" fontId="23" fillId="7" borderId="107" xfId="0" applyFont="1" applyFill="1" applyBorder="1" applyAlignment="1" applyProtection="1">
      <alignment vertical="center" shrinkToFit="1"/>
      <protection locked="0"/>
    </xf>
    <xf numFmtId="177" fontId="23" fillId="0" borderId="62" xfId="0" applyNumberFormat="1" applyFont="1" applyBorder="1" applyAlignment="1" applyProtection="1">
      <alignment vertical="center" shrinkToFit="1"/>
      <protection locked="0"/>
    </xf>
    <xf numFmtId="177" fontId="23" fillId="2" borderId="62" xfId="0" applyNumberFormat="1" applyFont="1" applyFill="1" applyBorder="1" applyAlignment="1">
      <alignment vertical="center" shrinkToFit="1"/>
    </xf>
    <xf numFmtId="177" fontId="23" fillId="2" borderId="60" xfId="0" applyNumberFormat="1" applyFont="1" applyFill="1" applyBorder="1" applyAlignment="1">
      <alignment vertical="center" shrinkToFit="1"/>
    </xf>
    <xf numFmtId="0" fontId="40" fillId="2" borderId="39" xfId="0" applyFont="1" applyFill="1" applyBorder="1">
      <alignment vertical="center"/>
    </xf>
    <xf numFmtId="0" fontId="40" fillId="2" borderId="0" xfId="0" applyFont="1" applyFill="1">
      <alignment vertical="center"/>
    </xf>
    <xf numFmtId="0" fontId="23" fillId="3" borderId="1" xfId="4" applyFont="1" applyFill="1" applyBorder="1">
      <alignment vertical="center"/>
    </xf>
    <xf numFmtId="0" fontId="23" fillId="3" borderId="32" xfId="4" applyFont="1" applyFill="1" applyBorder="1">
      <alignment vertical="center"/>
    </xf>
    <xf numFmtId="0" fontId="23" fillId="3" borderId="72" xfId="4" applyFont="1" applyFill="1" applyBorder="1">
      <alignment vertical="center"/>
    </xf>
    <xf numFmtId="178" fontId="26" fillId="3" borderId="67" xfId="4" applyNumberFormat="1" applyFont="1" applyFill="1" applyBorder="1" applyAlignment="1">
      <alignment vertical="center" shrinkToFit="1"/>
    </xf>
    <xf numFmtId="0" fontId="23" fillId="3" borderId="33" xfId="4" applyFont="1" applyFill="1" applyBorder="1">
      <alignment vertical="center"/>
    </xf>
    <xf numFmtId="0" fontId="23" fillId="4" borderId="40" xfId="4" applyFont="1" applyFill="1" applyBorder="1" applyAlignment="1">
      <alignment horizontal="left" vertical="center"/>
    </xf>
    <xf numFmtId="0" fontId="23" fillId="4" borderId="73" xfId="4" applyFont="1" applyFill="1" applyBorder="1" applyAlignment="1">
      <alignment horizontal="left" vertical="center"/>
    </xf>
    <xf numFmtId="178" fontId="26" fillId="4" borderId="66" xfId="3" applyNumberFormat="1" applyFont="1" applyFill="1" applyBorder="1" applyAlignment="1">
      <alignment vertical="center" shrinkToFit="1"/>
    </xf>
    <xf numFmtId="178" fontId="23" fillId="2" borderId="68" xfId="3" applyNumberFormat="1" applyFont="1" applyFill="1" applyBorder="1" applyAlignment="1">
      <alignment vertical="center" shrinkToFit="1"/>
    </xf>
    <xf numFmtId="178" fontId="23" fillId="2" borderId="69" xfId="3" applyNumberFormat="1" applyFont="1" applyFill="1" applyBorder="1" applyAlignment="1">
      <alignment vertical="center" shrinkToFit="1"/>
    </xf>
    <xf numFmtId="0" fontId="23" fillId="4" borderId="50" xfId="4" applyFont="1" applyFill="1" applyBorder="1">
      <alignment vertical="center"/>
    </xf>
    <xf numFmtId="0" fontId="23" fillId="4" borderId="66" xfId="4" applyFont="1" applyFill="1" applyBorder="1">
      <alignment vertical="center"/>
    </xf>
    <xf numFmtId="178" fontId="23" fillId="4" borderId="70" xfId="3" applyNumberFormat="1" applyFont="1" applyFill="1" applyBorder="1" applyAlignment="1">
      <alignment vertical="center" shrinkToFit="1"/>
    </xf>
    <xf numFmtId="178" fontId="23" fillId="4" borderId="71" xfId="3" applyNumberFormat="1" applyFont="1" applyFill="1" applyBorder="1" applyAlignment="1">
      <alignment vertical="center" shrinkToFit="1"/>
    </xf>
    <xf numFmtId="178" fontId="23" fillId="2" borderId="50" xfId="3" applyNumberFormat="1" applyFont="1" applyFill="1" applyBorder="1" applyAlignment="1">
      <alignment vertical="center" shrinkToFit="1"/>
    </xf>
    <xf numFmtId="178" fontId="23" fillId="2" borderId="15" xfId="3" applyNumberFormat="1" applyFont="1" applyFill="1" applyBorder="1" applyAlignment="1">
      <alignment vertical="center" shrinkToFit="1"/>
    </xf>
    <xf numFmtId="0" fontId="23" fillId="3" borderId="35" xfId="4" applyFont="1" applyFill="1" applyBorder="1">
      <alignment vertical="center"/>
    </xf>
    <xf numFmtId="178" fontId="26" fillId="4" borderId="55" xfId="3" applyNumberFormat="1" applyFont="1" applyFill="1" applyBorder="1" applyAlignment="1">
      <alignment vertical="center" shrinkToFit="1"/>
    </xf>
    <xf numFmtId="178" fontId="26" fillId="4" borderId="54" xfId="3" applyNumberFormat="1" applyFont="1" applyFill="1" applyBorder="1" applyAlignment="1">
      <alignment vertical="center" shrinkToFit="1"/>
    </xf>
    <xf numFmtId="178" fontId="23" fillId="2" borderId="64" xfId="3" applyNumberFormat="1" applyFont="1" applyFill="1" applyBorder="1" applyAlignment="1">
      <alignment vertical="center" shrinkToFit="1"/>
    </xf>
    <xf numFmtId="178" fontId="23" fillId="2" borderId="65" xfId="3" applyNumberFormat="1" applyFont="1" applyFill="1" applyBorder="1" applyAlignment="1">
      <alignment vertical="center" shrinkToFit="1"/>
    </xf>
    <xf numFmtId="178" fontId="26" fillId="4" borderId="65" xfId="3" applyNumberFormat="1" applyFont="1" applyFill="1" applyBorder="1" applyAlignment="1">
      <alignment vertical="center" shrinkToFit="1"/>
    </xf>
    <xf numFmtId="177" fontId="23" fillId="2" borderId="9" xfId="0" applyNumberFormat="1" applyFont="1" applyFill="1" applyBorder="1" applyAlignment="1">
      <alignment horizontal="center" vertical="center" shrinkToFit="1"/>
    </xf>
    <xf numFmtId="0" fontId="23" fillId="0" borderId="34" xfId="0" applyFont="1" applyBorder="1" applyAlignment="1">
      <alignment vertical="center" shrinkToFit="1"/>
    </xf>
    <xf numFmtId="0" fontId="23" fillId="0" borderId="0" xfId="0" applyFont="1" applyAlignment="1">
      <alignment vertical="center" shrinkToFit="1"/>
    </xf>
    <xf numFmtId="0" fontId="23" fillId="0" borderId="0" xfId="0" applyFont="1" applyAlignment="1">
      <alignment horizontal="left" vertical="center" shrinkToFit="1"/>
    </xf>
    <xf numFmtId="4" fontId="6" fillId="6" borderId="9" xfId="7" applyNumberFormat="1" applyFont="1" applyFill="1" applyBorder="1" applyAlignment="1">
      <alignment horizontal="center" vertical="center" shrinkToFit="1"/>
    </xf>
    <xf numFmtId="3" fontId="30" fillId="0" borderId="9" xfId="5" applyNumberFormat="1" applyFont="1" applyBorder="1" applyAlignment="1">
      <alignment shrinkToFit="1"/>
    </xf>
    <xf numFmtId="0" fontId="23" fillId="6" borderId="75" xfId="0" applyFont="1" applyFill="1" applyBorder="1" applyAlignment="1">
      <alignment vertical="center" shrinkToFit="1"/>
    </xf>
    <xf numFmtId="0" fontId="39" fillId="6" borderId="66" xfId="0" applyFont="1" applyFill="1" applyBorder="1" applyAlignment="1">
      <alignment vertical="center" shrinkToFit="1"/>
    </xf>
    <xf numFmtId="0" fontId="23" fillId="6" borderId="66" xfId="0" applyFont="1" applyFill="1" applyBorder="1" applyAlignment="1">
      <alignment vertical="center" shrinkToFit="1"/>
    </xf>
    <xf numFmtId="0" fontId="23" fillId="6" borderId="73" xfId="0" applyFont="1" applyFill="1" applyBorder="1" applyAlignment="1">
      <alignment vertical="center" shrinkToFit="1"/>
    </xf>
    <xf numFmtId="0" fontId="39" fillId="2" borderId="139" xfId="0" applyFont="1" applyFill="1" applyBorder="1" applyAlignment="1">
      <alignment vertical="center" shrinkToFit="1"/>
    </xf>
    <xf numFmtId="180" fontId="39" fillId="2" borderId="121" xfId="0" applyNumberFormat="1" applyFont="1" applyFill="1" applyBorder="1">
      <alignment vertical="center"/>
    </xf>
    <xf numFmtId="180" fontId="39" fillId="2" borderId="81" xfId="0" applyNumberFormat="1" applyFont="1" applyFill="1" applyBorder="1">
      <alignment vertical="center"/>
    </xf>
    <xf numFmtId="180" fontId="39" fillId="2" borderId="45" xfId="0" applyNumberFormat="1" applyFont="1" applyFill="1" applyBorder="1">
      <alignment vertical="center"/>
    </xf>
    <xf numFmtId="0" fontId="25" fillId="2" borderId="56" xfId="0" applyFont="1" applyFill="1" applyBorder="1">
      <alignment vertical="center"/>
    </xf>
    <xf numFmtId="0" fontId="25" fillId="2" borderId="130" xfId="0" applyFont="1" applyFill="1" applyBorder="1">
      <alignment vertical="center"/>
    </xf>
    <xf numFmtId="0" fontId="25" fillId="2" borderId="131" xfId="0" applyFont="1" applyFill="1" applyBorder="1">
      <alignment vertical="center"/>
    </xf>
    <xf numFmtId="0" fontId="39" fillId="2" borderId="17" xfId="0" applyFont="1" applyFill="1" applyBorder="1" applyAlignment="1">
      <alignment horizontal="left" vertical="center" wrapText="1"/>
    </xf>
    <xf numFmtId="0" fontId="39" fillId="7" borderId="89" xfId="0" applyFont="1" applyFill="1" applyBorder="1" applyAlignment="1" applyProtection="1">
      <alignment horizontal="center" vertical="center"/>
      <protection locked="0"/>
    </xf>
    <xf numFmtId="0" fontId="39" fillId="6" borderId="17" xfId="0" applyFont="1" applyFill="1" applyBorder="1" applyAlignment="1">
      <alignment horizontal="left" vertical="center"/>
    </xf>
    <xf numFmtId="0" fontId="44" fillId="0" borderId="0" xfId="0" applyFont="1" applyAlignment="1">
      <alignment vertical="center" wrapText="1"/>
    </xf>
    <xf numFmtId="0" fontId="44" fillId="0" borderId="0" xfId="0" applyFont="1">
      <alignment vertical="center"/>
    </xf>
    <xf numFmtId="0" fontId="44" fillId="0" borderId="0" xfId="0" applyFont="1" applyProtection="1">
      <alignment vertical="center"/>
      <protection locked="0"/>
    </xf>
    <xf numFmtId="0" fontId="44" fillId="0" borderId="0" xfId="0" applyFont="1" applyAlignment="1">
      <alignment vertical="top" wrapText="1"/>
    </xf>
    <xf numFmtId="0" fontId="39" fillId="6" borderId="50" xfId="0" applyFont="1" applyFill="1" applyBorder="1" applyAlignment="1">
      <alignment vertical="center" shrinkToFit="1"/>
    </xf>
    <xf numFmtId="0" fontId="44" fillId="0" borderId="0" xfId="0" applyFont="1" applyAlignment="1">
      <alignment horizontal="left" vertical="top" wrapText="1"/>
    </xf>
    <xf numFmtId="0" fontId="44" fillId="0" borderId="0" xfId="0" applyFont="1" applyAlignment="1">
      <alignment vertical="top"/>
    </xf>
    <xf numFmtId="0" fontId="42" fillId="0" borderId="0" xfId="0" applyFont="1">
      <alignment vertical="center"/>
    </xf>
    <xf numFmtId="177" fontId="44" fillId="0" borderId="0" xfId="4" applyNumberFormat="1" applyFont="1">
      <alignment vertical="center"/>
    </xf>
    <xf numFmtId="177" fontId="44" fillId="0" borderId="0" xfId="0" applyNumberFormat="1" applyFont="1">
      <alignment vertical="center"/>
    </xf>
    <xf numFmtId="0" fontId="44" fillId="0" borderId="0" xfId="4" applyFont="1" applyAlignment="1">
      <alignment horizontal="left" vertical="center"/>
    </xf>
    <xf numFmtId="0" fontId="44" fillId="0" borderId="0" xfId="4" applyFont="1" applyAlignment="1">
      <alignment horizontal="left" vertical="top" wrapText="1"/>
    </xf>
    <xf numFmtId="0" fontId="44" fillId="0" borderId="0" xfId="4" applyFont="1" applyAlignment="1">
      <alignment horizontal="left" vertical="top"/>
    </xf>
    <xf numFmtId="0" fontId="37" fillId="0" borderId="34" xfId="0" applyFont="1" applyBorder="1" applyAlignment="1">
      <alignment vertical="center" wrapText="1"/>
    </xf>
    <xf numFmtId="0" fontId="39" fillId="0" borderId="90" xfId="0" applyFont="1" applyBorder="1" applyAlignment="1" applyProtection="1">
      <alignment horizontal="left" vertical="center" shrinkToFit="1"/>
      <protection locked="0"/>
    </xf>
    <xf numFmtId="0" fontId="23" fillId="7" borderId="101" xfId="4" applyFont="1" applyFill="1" applyBorder="1" applyAlignment="1" applyProtection="1">
      <alignment horizontal="center" vertical="center" shrinkToFit="1"/>
      <protection locked="0"/>
    </xf>
    <xf numFmtId="0" fontId="23" fillId="7" borderId="20" xfId="4" applyFont="1" applyFill="1" applyBorder="1" applyAlignment="1" applyProtection="1">
      <alignment horizontal="center" vertical="center" shrinkToFit="1"/>
      <protection locked="0"/>
    </xf>
    <xf numFmtId="177" fontId="23" fillId="2" borderId="50" xfId="4" applyNumberFormat="1" applyFont="1" applyFill="1" applyBorder="1" applyAlignment="1">
      <alignment horizontal="center" vertical="center" shrinkToFit="1"/>
    </xf>
    <xf numFmtId="0" fontId="23" fillId="7" borderId="103" xfId="4" applyFont="1" applyFill="1" applyBorder="1" applyAlignment="1" applyProtection="1">
      <alignment horizontal="center" vertical="center" shrinkToFit="1"/>
      <protection locked="0"/>
    </xf>
    <xf numFmtId="0" fontId="23" fillId="7" borderId="22" xfId="4" applyFont="1" applyFill="1" applyBorder="1" applyAlignment="1" applyProtection="1">
      <alignment horizontal="center" vertical="center" shrinkToFit="1"/>
      <protection locked="0"/>
    </xf>
    <xf numFmtId="0" fontId="23" fillId="7" borderId="96" xfId="4" applyFont="1" applyFill="1" applyBorder="1" applyAlignment="1" applyProtection="1">
      <alignment horizontal="center" vertical="center" shrinkToFit="1"/>
      <protection locked="0"/>
    </xf>
    <xf numFmtId="0" fontId="23" fillId="7" borderId="25" xfId="4" applyFont="1" applyFill="1" applyBorder="1" applyAlignment="1" applyProtection="1">
      <alignment horizontal="center" vertical="center" shrinkToFit="1"/>
      <protection locked="0"/>
    </xf>
    <xf numFmtId="0" fontId="23" fillId="7" borderId="62" xfId="4" applyFont="1" applyFill="1" applyBorder="1" applyAlignment="1" applyProtection="1">
      <alignment horizontal="center" vertical="center" shrinkToFit="1"/>
      <protection locked="0"/>
    </xf>
    <xf numFmtId="0" fontId="23" fillId="0" borderId="2" xfId="4" applyFont="1" applyBorder="1" applyAlignment="1" applyProtection="1">
      <alignment horizontal="left" vertical="center" shrinkToFit="1"/>
      <protection locked="0"/>
    </xf>
    <xf numFmtId="0" fontId="23" fillId="0" borderId="3" xfId="4" applyFont="1" applyBorder="1" applyAlignment="1" applyProtection="1">
      <alignment horizontal="left" vertical="center" shrinkToFit="1"/>
      <protection locked="0"/>
    </xf>
    <xf numFmtId="0" fontId="23" fillId="0" borderId="102" xfId="4" applyFont="1" applyBorder="1" applyAlignment="1" applyProtection="1">
      <alignment horizontal="left" vertical="center" shrinkToFit="1"/>
      <protection locked="0"/>
    </xf>
    <xf numFmtId="0" fontId="23" fillId="2" borderId="40" xfId="4" applyFont="1" applyFill="1" applyBorder="1" applyAlignment="1">
      <alignment horizontal="left" vertical="center" shrinkToFit="1"/>
    </xf>
    <xf numFmtId="0" fontId="23" fillId="0" borderId="107" xfId="4" applyFont="1" applyBorder="1" applyAlignment="1" applyProtection="1">
      <alignment horizontal="left" vertical="center" shrinkToFit="1"/>
      <protection locked="0"/>
    </xf>
    <xf numFmtId="177" fontId="23" fillId="0" borderId="56" xfId="4" applyNumberFormat="1" applyFont="1" applyBorder="1" applyAlignment="1" applyProtection="1">
      <alignment horizontal="right" vertical="center" shrinkToFit="1"/>
      <protection locked="0"/>
    </xf>
    <xf numFmtId="177" fontId="23" fillId="0" borderId="57" xfId="4" applyNumberFormat="1" applyFont="1" applyBorder="1" applyAlignment="1" applyProtection="1">
      <alignment horizontal="right" vertical="center" shrinkToFit="1"/>
      <protection locked="0"/>
    </xf>
    <xf numFmtId="177" fontId="23" fillId="0" borderId="74" xfId="4" applyNumberFormat="1" applyFont="1" applyBorder="1" applyAlignment="1" applyProtection="1">
      <alignment horizontal="right" vertical="center" shrinkToFit="1"/>
      <protection locked="0"/>
    </xf>
    <xf numFmtId="177" fontId="23" fillId="2" borderId="40" xfId="4" applyNumberFormat="1" applyFont="1" applyFill="1" applyBorder="1" applyAlignment="1">
      <alignment horizontal="right" vertical="center" shrinkToFit="1"/>
    </xf>
    <xf numFmtId="177" fontId="23" fillId="0" borderId="104" xfId="4" applyNumberFormat="1" applyFont="1" applyBorder="1" applyAlignment="1" applyProtection="1">
      <alignment horizontal="right" vertical="center" shrinkToFit="1"/>
      <protection locked="0"/>
    </xf>
    <xf numFmtId="177" fontId="23" fillId="0" borderId="105" xfId="4" applyNumberFormat="1" applyFont="1" applyBorder="1" applyAlignment="1" applyProtection="1">
      <alignment horizontal="right" vertical="center" shrinkToFit="1"/>
      <protection locked="0"/>
    </xf>
    <xf numFmtId="177" fontId="23" fillId="0" borderId="106" xfId="4" applyNumberFormat="1" applyFont="1" applyBorder="1" applyAlignment="1" applyProtection="1">
      <alignment horizontal="right" vertical="center" shrinkToFit="1"/>
      <protection locked="0"/>
    </xf>
    <xf numFmtId="177" fontId="23" fillId="0" borderId="108" xfId="4" applyNumberFormat="1" applyFont="1" applyBorder="1" applyAlignment="1" applyProtection="1">
      <alignment horizontal="right" vertical="center" shrinkToFit="1"/>
      <protection locked="0"/>
    </xf>
    <xf numFmtId="41" fontId="35" fillId="6" borderId="9" xfId="7" applyNumberFormat="1" applyFont="1" applyFill="1" applyBorder="1" applyAlignment="1">
      <alignment horizontal="center" vertical="center" wrapText="1" shrinkToFit="1"/>
    </xf>
    <xf numFmtId="3" fontId="45" fillId="6" borderId="9" xfId="6" applyNumberFormat="1" applyFont="1" applyFill="1" applyBorder="1" applyAlignment="1">
      <alignment horizontal="center" vertical="center" wrapText="1" shrinkToFit="1"/>
    </xf>
    <xf numFmtId="177" fontId="46" fillId="0" borderId="77" xfId="7" applyNumberFormat="1" applyFont="1" applyBorder="1" applyAlignment="1" applyProtection="1">
      <alignment vertical="center" shrinkToFit="1"/>
      <protection locked="0"/>
    </xf>
    <xf numFmtId="177" fontId="46" fillId="0" borderId="57" xfId="7" applyNumberFormat="1" applyFont="1" applyBorder="1" applyAlignment="1" applyProtection="1">
      <alignment vertical="center" shrinkToFit="1"/>
      <protection locked="0"/>
    </xf>
    <xf numFmtId="177" fontId="46" fillId="0" borderId="78" xfId="7" applyNumberFormat="1" applyFont="1" applyBorder="1" applyAlignment="1" applyProtection="1">
      <alignment vertical="center" shrinkToFit="1"/>
      <protection locked="0"/>
    </xf>
    <xf numFmtId="0" fontId="46" fillId="0" borderId="77" xfId="5" applyFont="1" applyBorder="1" applyAlignment="1" applyProtection="1">
      <alignment vertical="center" shrinkToFit="1"/>
      <protection locked="0"/>
    </xf>
    <xf numFmtId="0" fontId="46" fillId="0" borderId="25" xfId="5" applyFont="1" applyBorder="1" applyAlignment="1" applyProtection="1">
      <alignment vertical="center" shrinkToFit="1"/>
      <protection locked="0"/>
    </xf>
    <xf numFmtId="0" fontId="46" fillId="0" borderId="79" xfId="5" applyFont="1" applyBorder="1" applyAlignment="1" applyProtection="1">
      <alignment vertical="center" shrinkToFit="1"/>
      <protection locked="0"/>
    </xf>
    <xf numFmtId="0" fontId="46" fillId="0" borderId="110" xfId="5" applyFont="1" applyBorder="1" applyAlignment="1" applyProtection="1">
      <alignment vertical="center" shrinkToFit="1"/>
      <protection locked="0"/>
    </xf>
    <xf numFmtId="0" fontId="46" fillId="0" borderId="3" xfId="5" applyFont="1" applyBorder="1" applyAlignment="1" applyProtection="1">
      <alignment vertical="center" shrinkToFit="1"/>
      <protection locked="0"/>
    </xf>
    <xf numFmtId="0" fontId="46" fillId="0" borderId="19" xfId="5" applyFont="1" applyBorder="1" applyAlignment="1" applyProtection="1">
      <alignment vertical="center" shrinkToFit="1"/>
      <protection locked="0"/>
    </xf>
    <xf numFmtId="0" fontId="0" fillId="0" borderId="40" xfId="0" applyBorder="1">
      <alignment vertical="center"/>
    </xf>
    <xf numFmtId="178" fontId="0" fillId="0" borderId="40" xfId="0" applyNumberFormat="1" applyBorder="1">
      <alignment vertical="center"/>
    </xf>
    <xf numFmtId="0" fontId="48" fillId="0" borderId="0" xfId="0" applyFont="1" applyAlignment="1">
      <alignment vertical="center" wrapText="1"/>
    </xf>
    <xf numFmtId="0" fontId="49" fillId="0" borderId="0" xfId="0" applyFont="1" applyAlignment="1">
      <alignment horizontal="center" vertical="top" wrapText="1"/>
    </xf>
    <xf numFmtId="0" fontId="50" fillId="0" borderId="0" xfId="0" applyFont="1" applyAlignment="1">
      <alignment vertical="center" wrapText="1"/>
    </xf>
    <xf numFmtId="0" fontId="50" fillId="0" borderId="0" xfId="0" applyFont="1">
      <alignment vertical="center"/>
    </xf>
    <xf numFmtId="0" fontId="32" fillId="0" borderId="0" xfId="0" applyFont="1" applyAlignment="1">
      <alignment vertical="top"/>
    </xf>
    <xf numFmtId="0" fontId="48" fillId="0" borderId="0" xfId="0" applyFont="1">
      <alignment vertical="center"/>
    </xf>
    <xf numFmtId="0" fontId="51" fillId="0" borderId="0" xfId="0" applyFont="1">
      <alignment vertical="center"/>
    </xf>
    <xf numFmtId="0" fontId="21" fillId="2" borderId="3" xfId="0" applyFont="1" applyFill="1" applyBorder="1" applyAlignment="1">
      <alignment vertical="center" shrinkToFit="1"/>
    </xf>
    <xf numFmtId="0" fontId="34" fillId="2" borderId="107" xfId="0" applyFont="1" applyFill="1" applyBorder="1" applyAlignment="1">
      <alignment horizontal="left" vertical="center" wrapText="1"/>
    </xf>
    <xf numFmtId="0" fontId="52" fillId="2" borderId="34" xfId="0" applyFont="1" applyFill="1" applyBorder="1" applyAlignment="1">
      <alignment vertical="top"/>
    </xf>
    <xf numFmtId="0" fontId="53" fillId="2" borderId="34" xfId="4" applyFont="1" applyFill="1" applyBorder="1" applyAlignment="1">
      <alignment vertical="center" shrinkToFit="1"/>
    </xf>
    <xf numFmtId="0" fontId="23" fillId="7" borderId="4" xfId="0" applyFont="1" applyFill="1" applyBorder="1" applyAlignment="1" applyProtection="1">
      <alignment vertical="center" shrinkToFit="1"/>
      <protection locked="0"/>
    </xf>
    <xf numFmtId="0" fontId="23" fillId="7" borderId="92" xfId="0" applyFont="1" applyFill="1" applyBorder="1" applyAlignment="1" applyProtection="1">
      <alignment vertical="center" shrinkToFit="1"/>
      <protection locked="0"/>
    </xf>
    <xf numFmtId="177" fontId="23" fillId="0" borderId="92" xfId="0" applyNumberFormat="1" applyFont="1" applyBorder="1" applyAlignment="1" applyProtection="1">
      <alignment vertical="center" shrinkToFit="1"/>
      <protection locked="0"/>
    </xf>
    <xf numFmtId="177" fontId="23" fillId="7" borderId="92" xfId="0" applyNumberFormat="1" applyFont="1" applyFill="1" applyBorder="1" applyAlignment="1" applyProtection="1">
      <alignment horizontal="center" vertical="center" shrinkToFit="1"/>
      <protection locked="0"/>
    </xf>
    <xf numFmtId="0" fontId="40" fillId="2" borderId="40" xfId="0" applyFont="1" applyFill="1" applyBorder="1">
      <alignment vertical="center"/>
    </xf>
    <xf numFmtId="0" fontId="23" fillId="2" borderId="54" xfId="0" applyFont="1" applyFill="1" applyBorder="1" applyAlignment="1">
      <alignment horizontal="center" vertical="center" shrinkToFit="1"/>
    </xf>
    <xf numFmtId="0" fontId="21" fillId="2" borderId="2" xfId="0" applyFont="1" applyFill="1" applyBorder="1" applyAlignment="1">
      <alignment vertical="center" wrapText="1"/>
    </xf>
    <xf numFmtId="0" fontId="23" fillId="0" borderId="0" xfId="0" applyFont="1" applyAlignment="1">
      <alignment horizontal="center" vertical="center"/>
    </xf>
    <xf numFmtId="0" fontId="23" fillId="2" borderId="87" xfId="0" applyFont="1" applyFill="1" applyBorder="1" applyAlignment="1">
      <alignment horizontal="center" vertical="center"/>
    </xf>
    <xf numFmtId="0" fontId="18" fillId="2" borderId="130" xfId="0" applyFont="1" applyFill="1" applyBorder="1" applyAlignment="1">
      <alignment horizontal="center" vertical="center"/>
    </xf>
    <xf numFmtId="0" fontId="18" fillId="2" borderId="46" xfId="0" applyFont="1" applyFill="1" applyBorder="1" applyAlignment="1">
      <alignment horizontal="center" vertical="center"/>
    </xf>
    <xf numFmtId="0" fontId="23" fillId="2" borderId="98" xfId="0" applyFont="1" applyFill="1" applyBorder="1" applyAlignment="1">
      <alignment horizontal="center" vertical="center" shrinkToFit="1"/>
    </xf>
    <xf numFmtId="0" fontId="23" fillId="2" borderId="74" xfId="0" applyFont="1" applyFill="1" applyBorder="1" applyAlignment="1">
      <alignment horizontal="right" vertical="center" shrinkToFit="1"/>
    </xf>
    <xf numFmtId="182" fontId="23" fillId="2" borderId="52" xfId="0" applyNumberFormat="1" applyFont="1" applyFill="1" applyBorder="1" applyAlignment="1">
      <alignment horizontal="center" vertical="center" shrinkToFit="1"/>
    </xf>
    <xf numFmtId="184" fontId="23" fillId="7" borderId="90" xfId="0" applyNumberFormat="1" applyFont="1" applyFill="1" applyBorder="1" applyAlignment="1" applyProtection="1">
      <alignment horizontal="center" vertical="center" shrinkToFit="1"/>
      <protection locked="0"/>
    </xf>
    <xf numFmtId="0" fontId="18" fillId="2" borderId="2" xfId="0" applyFont="1" applyFill="1" applyBorder="1" applyAlignment="1">
      <alignment horizontal="center" vertical="center" shrinkToFit="1"/>
    </xf>
    <xf numFmtId="184" fontId="23" fillId="7" borderId="46" xfId="0" applyNumberFormat="1" applyFont="1" applyFill="1" applyBorder="1" applyAlignment="1" applyProtection="1">
      <alignment horizontal="center" vertical="center" shrinkToFit="1"/>
      <protection locked="0"/>
    </xf>
    <xf numFmtId="0" fontId="18" fillId="2" borderId="3" xfId="0" applyFont="1" applyFill="1" applyBorder="1" applyAlignment="1">
      <alignment horizontal="center" vertical="center" shrinkToFit="1"/>
    </xf>
    <xf numFmtId="0" fontId="18" fillId="2" borderId="102"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182" fontId="24" fillId="0" borderId="0" xfId="0" applyNumberFormat="1" applyFont="1" applyAlignment="1">
      <alignment horizontal="right" vertical="center"/>
    </xf>
    <xf numFmtId="0" fontId="24" fillId="0" borderId="0" xfId="0" applyFont="1" applyAlignment="1">
      <alignment horizontal="center" vertical="center" shrinkToFit="1"/>
    </xf>
    <xf numFmtId="0" fontId="24" fillId="0" borderId="0" xfId="0" applyFont="1">
      <alignment vertical="center"/>
    </xf>
    <xf numFmtId="0" fontId="0" fillId="0" borderId="0" xfId="0" applyAlignment="1">
      <alignment vertical="center" wrapText="1" shrinkToFit="1"/>
    </xf>
    <xf numFmtId="0" fontId="23" fillId="0" borderId="25" xfId="0" applyFont="1" applyBorder="1" applyAlignment="1">
      <alignment horizontal="right" vertical="center"/>
    </xf>
    <xf numFmtId="38" fontId="23" fillId="2" borderId="127" xfId="2" applyFont="1" applyFill="1" applyBorder="1" applyAlignment="1">
      <alignment horizontal="center" vertical="center" textRotation="255" shrinkToFit="1"/>
    </xf>
    <xf numFmtId="0" fontId="23" fillId="0" borderId="0" xfId="0" applyFont="1" applyAlignment="1">
      <alignment horizontal="left" vertical="center"/>
    </xf>
    <xf numFmtId="0" fontId="24" fillId="0" borderId="0" xfId="0" applyFont="1" applyAlignment="1">
      <alignment horizontal="left" vertical="center" shrinkToFit="1"/>
    </xf>
    <xf numFmtId="0" fontId="55" fillId="0" borderId="0" xfId="0" applyFont="1" applyAlignment="1">
      <alignment horizontal="center" vertical="center"/>
    </xf>
    <xf numFmtId="0" fontId="34" fillId="2" borderId="13" xfId="0" applyFont="1" applyFill="1" applyBorder="1" applyAlignment="1">
      <alignment vertical="center" wrapText="1" shrinkToFit="1"/>
    </xf>
    <xf numFmtId="38" fontId="23" fillId="2" borderId="33" xfId="2" applyFont="1" applyFill="1" applyBorder="1" applyAlignment="1">
      <alignment horizontal="center" vertical="center" textRotation="255" shrinkToFit="1"/>
    </xf>
    <xf numFmtId="0" fontId="18" fillId="0" borderId="0" xfId="0" applyFont="1" applyAlignment="1">
      <alignment vertical="top" wrapText="1"/>
    </xf>
    <xf numFmtId="0" fontId="23" fillId="0" borderId="0" xfId="0" applyFont="1" applyAlignment="1">
      <alignment horizontal="left" vertical="center" wrapText="1"/>
    </xf>
    <xf numFmtId="0" fontId="24" fillId="0" borderId="0" xfId="0" applyFont="1" applyAlignment="1">
      <alignment horizontal="right" vertical="center"/>
    </xf>
    <xf numFmtId="179" fontId="24" fillId="0" borderId="0" xfId="0" applyNumberFormat="1" applyFont="1" applyAlignment="1">
      <alignment horizontal="center" vertical="center"/>
    </xf>
    <xf numFmtId="0" fontId="24" fillId="0" borderId="0" xfId="0" applyFont="1" applyAlignment="1">
      <alignment horizontal="center" vertical="center"/>
    </xf>
    <xf numFmtId="180" fontId="24" fillId="0" borderId="0" xfId="0" applyNumberFormat="1" applyFont="1" applyAlignment="1">
      <alignment horizontal="center" vertical="center"/>
    </xf>
    <xf numFmtId="0" fontId="38" fillId="0" borderId="0" xfId="0" applyFont="1">
      <alignment vertical="center"/>
    </xf>
    <xf numFmtId="0" fontId="24" fillId="0" borderId="0" xfId="0" applyFont="1" applyAlignment="1">
      <alignment horizontal="left" vertical="center" wrapText="1"/>
    </xf>
    <xf numFmtId="0" fontId="23" fillId="0" borderId="15" xfId="0" applyFont="1" applyBorder="1">
      <alignment vertical="center"/>
    </xf>
    <xf numFmtId="0" fontId="24" fillId="0" borderId="63" xfId="0" applyFont="1" applyBorder="1" applyAlignment="1">
      <alignment horizontal="center" vertical="center" wrapText="1"/>
    </xf>
    <xf numFmtId="0" fontId="32" fillId="0" borderId="0" xfId="0" applyFont="1" applyAlignment="1">
      <alignment horizontal="left" vertical="top" wrapText="1"/>
    </xf>
    <xf numFmtId="0" fontId="32" fillId="0" borderId="0" xfId="0" applyFont="1">
      <alignment vertical="center"/>
    </xf>
    <xf numFmtId="0" fontId="30" fillId="0" borderId="0" xfId="0" applyFont="1">
      <alignment vertical="center"/>
    </xf>
    <xf numFmtId="0" fontId="56" fillId="0" borderId="0" xfId="0" applyFont="1">
      <alignment vertical="center"/>
    </xf>
    <xf numFmtId="0" fontId="47" fillId="0" borderId="0" xfId="0" applyFont="1">
      <alignment vertical="center"/>
    </xf>
    <xf numFmtId="0" fontId="47" fillId="0" borderId="0" xfId="0" applyFont="1" applyAlignment="1">
      <alignment horizontal="center" vertical="center"/>
    </xf>
    <xf numFmtId="0" fontId="58" fillId="0" borderId="0" xfId="0" applyFont="1">
      <alignment vertical="center"/>
    </xf>
    <xf numFmtId="0" fontId="32" fillId="0" borderId="0" xfId="0" applyFont="1" applyAlignment="1">
      <alignment horizontal="center" vertical="center"/>
    </xf>
    <xf numFmtId="182" fontId="51" fillId="0" borderId="0" xfId="0" applyNumberFormat="1" applyFont="1" applyAlignment="1">
      <alignment horizontal="right" vertical="center"/>
    </xf>
    <xf numFmtId="0" fontId="51" fillId="0" borderId="0" xfId="0" applyFont="1" applyAlignment="1">
      <alignment horizontal="right" vertical="center"/>
    </xf>
    <xf numFmtId="0" fontId="51" fillId="0" borderId="0" xfId="0" applyFont="1" applyAlignment="1">
      <alignment horizontal="center" vertical="center"/>
    </xf>
    <xf numFmtId="0" fontId="51" fillId="0" borderId="0" xfId="0" applyFont="1" applyAlignment="1">
      <alignment horizontal="center" vertical="center" wrapText="1" shrinkToFit="1"/>
    </xf>
    <xf numFmtId="0" fontId="51" fillId="0" borderId="0" xfId="0" applyFont="1" applyAlignment="1">
      <alignment horizontal="center" vertical="center" shrinkToFit="1"/>
    </xf>
    <xf numFmtId="0" fontId="51" fillId="0" borderId="0" xfId="0" applyFont="1" applyAlignment="1">
      <alignment vertical="center" wrapText="1"/>
    </xf>
    <xf numFmtId="0" fontId="51" fillId="0" borderId="0" xfId="0" applyFont="1" applyAlignment="1">
      <alignment horizontal="left" vertical="center" wrapText="1"/>
    </xf>
    <xf numFmtId="0" fontId="50" fillId="0" borderId="0" xfId="0" applyFont="1" applyAlignment="1">
      <alignment horizontal="center" vertical="center" wrapText="1"/>
    </xf>
    <xf numFmtId="0" fontId="51" fillId="0" borderId="0" xfId="0" applyFont="1" applyAlignment="1">
      <alignment horizontal="left" vertical="center"/>
    </xf>
    <xf numFmtId="0" fontId="60" fillId="0" borderId="0" xfId="0" applyFont="1">
      <alignment vertical="center"/>
    </xf>
    <xf numFmtId="180" fontId="51" fillId="0" borderId="0" xfId="0" applyNumberFormat="1" applyFont="1" applyAlignment="1">
      <alignment horizontal="center" vertical="center"/>
    </xf>
    <xf numFmtId="179" fontId="51" fillId="0" borderId="0" xfId="0" applyNumberFormat="1" applyFont="1" applyAlignment="1">
      <alignment horizontal="center" vertical="center"/>
    </xf>
    <xf numFmtId="177" fontId="0" fillId="0" borderId="0" xfId="0" applyNumberFormat="1" applyAlignment="1">
      <alignment horizontal="center" vertical="center" shrinkToFit="1"/>
    </xf>
    <xf numFmtId="177" fontId="29" fillId="0" borderId="0" xfId="3" applyNumberFormat="1" applyFont="1" applyBorder="1" applyAlignment="1">
      <alignment vertical="center"/>
    </xf>
    <xf numFmtId="0" fontId="43" fillId="0" borderId="0" xfId="0" applyFont="1">
      <alignment vertical="center"/>
    </xf>
    <xf numFmtId="182" fontId="23" fillId="2" borderId="22" xfId="0" applyNumberFormat="1" applyFont="1" applyFill="1" applyBorder="1" applyAlignment="1">
      <alignment vertical="center" shrinkToFit="1"/>
    </xf>
    <xf numFmtId="4" fontId="62" fillId="0" borderId="15" xfId="7" applyNumberFormat="1" applyFont="1" applyBorder="1" applyAlignment="1">
      <alignment horizontal="centerContinuous" wrapText="1"/>
    </xf>
    <xf numFmtId="0" fontId="40" fillId="4" borderId="39" xfId="0" applyFont="1" applyFill="1" applyBorder="1">
      <alignment vertical="center"/>
    </xf>
    <xf numFmtId="0" fontId="40" fillId="4" borderId="34" xfId="0" applyFont="1" applyFill="1" applyBorder="1">
      <alignment vertical="center"/>
    </xf>
    <xf numFmtId="0" fontId="40" fillId="4" borderId="41" xfId="0" applyFont="1" applyFill="1" applyBorder="1">
      <alignment vertical="center"/>
    </xf>
    <xf numFmtId="0" fontId="23" fillId="2" borderId="50" xfId="4" applyFont="1" applyFill="1" applyBorder="1">
      <alignment vertical="center"/>
    </xf>
    <xf numFmtId="0" fontId="23" fillId="2" borderId="66" xfId="4" applyFont="1" applyFill="1" applyBorder="1">
      <alignment vertical="center"/>
    </xf>
    <xf numFmtId="0" fontId="23" fillId="4" borderId="39" xfId="4" applyFont="1" applyFill="1" applyBorder="1">
      <alignment vertical="center"/>
    </xf>
    <xf numFmtId="0" fontId="23" fillId="4" borderId="28" xfId="4" applyFont="1" applyFill="1" applyBorder="1">
      <alignment vertical="center"/>
    </xf>
    <xf numFmtId="0" fontId="23" fillId="2" borderId="0" xfId="4" applyFont="1" applyFill="1">
      <alignment vertical="center"/>
    </xf>
    <xf numFmtId="0" fontId="23" fillId="2" borderId="80" xfId="4" applyFont="1" applyFill="1" applyBorder="1">
      <alignment vertical="center"/>
    </xf>
    <xf numFmtId="178" fontId="26" fillId="4" borderId="163" xfId="3" applyNumberFormat="1" applyFont="1" applyFill="1" applyBorder="1" applyAlignment="1">
      <alignment vertical="center" shrinkToFit="1"/>
    </xf>
    <xf numFmtId="0" fontId="31" fillId="0" borderId="63" xfId="0" applyFont="1" applyBorder="1" applyAlignment="1">
      <alignment horizontal="center" vertical="center" wrapText="1"/>
    </xf>
    <xf numFmtId="0" fontId="39" fillId="2" borderId="86" xfId="0" applyFont="1" applyFill="1" applyBorder="1" applyAlignment="1">
      <alignment horizontal="left" vertical="center" shrinkToFit="1"/>
    </xf>
    <xf numFmtId="0" fontId="39" fillId="2" borderId="28" xfId="0" applyFont="1" applyFill="1" applyBorder="1" applyAlignment="1">
      <alignment horizontal="left" vertical="center" shrinkToFit="1"/>
    </xf>
    <xf numFmtId="0" fontId="39" fillId="2" borderId="63" xfId="0" applyFont="1" applyFill="1" applyBorder="1" applyAlignment="1">
      <alignment horizontal="left" vertical="center" shrinkToFit="1"/>
    </xf>
    <xf numFmtId="0" fontId="39" fillId="0" borderId="27" xfId="0" applyFont="1" applyBorder="1" applyAlignment="1" applyProtection="1">
      <alignment horizontal="right" vertical="center" shrinkToFit="1"/>
      <protection locked="0"/>
    </xf>
    <xf numFmtId="0" fontId="39" fillId="0" borderId="50" xfId="0" applyFont="1" applyBorder="1" applyAlignment="1" applyProtection="1">
      <alignment horizontal="right" vertical="center" shrinkToFit="1"/>
      <protection locked="0"/>
    </xf>
    <xf numFmtId="0" fontId="39" fillId="2" borderId="27" xfId="0" applyFont="1" applyFill="1" applyBorder="1" applyAlignment="1">
      <alignment horizontal="left" vertical="center" shrinkToFit="1"/>
    </xf>
    <xf numFmtId="0" fontId="39" fillId="2" borderId="29" xfId="0" applyFont="1" applyFill="1" applyBorder="1" applyAlignment="1">
      <alignment horizontal="left" vertical="center" shrinkToFit="1"/>
    </xf>
    <xf numFmtId="180" fontId="39" fillId="0" borderId="121" xfId="0" applyNumberFormat="1" applyFont="1" applyBorder="1" applyAlignment="1" applyProtection="1">
      <alignment horizontal="center" vertical="center"/>
      <protection locked="0"/>
    </xf>
    <xf numFmtId="180" fontId="39" fillId="0" borderId="81" xfId="0" applyNumberFormat="1" applyFont="1" applyBorder="1" applyAlignment="1" applyProtection="1">
      <alignment horizontal="center" vertical="center"/>
      <protection locked="0"/>
    </xf>
    <xf numFmtId="180" fontId="39" fillId="0" borderId="99" xfId="0" applyNumberFormat="1" applyFont="1" applyBorder="1" applyAlignment="1" applyProtection="1">
      <alignment horizontal="center" vertical="center"/>
      <protection locked="0"/>
    </xf>
    <xf numFmtId="0" fontId="39" fillId="0" borderId="123" xfId="0" applyFont="1" applyBorder="1" applyAlignment="1" applyProtection="1">
      <alignment horizontal="left" vertical="center" wrapText="1"/>
      <protection locked="0"/>
    </xf>
    <xf numFmtId="0" fontId="39" fillId="0" borderId="124" xfId="0" applyFont="1" applyBorder="1" applyAlignment="1" applyProtection="1">
      <alignment horizontal="left" vertical="center" wrapText="1"/>
      <protection locked="0"/>
    </xf>
    <xf numFmtId="0" fontId="39" fillId="0" borderId="125"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23" fillId="6" borderId="73" xfId="0" applyFont="1" applyFill="1" applyBorder="1" applyAlignment="1">
      <alignment horizontal="left" vertical="center" shrinkToFit="1"/>
    </xf>
    <xf numFmtId="0" fontId="23" fillId="6" borderId="75" xfId="0" applyFont="1" applyFill="1" applyBorder="1" applyAlignment="1">
      <alignment horizontal="left" vertical="center" shrinkToFit="1"/>
    </xf>
    <xf numFmtId="0" fontId="44" fillId="0" borderId="33" xfId="0" applyFont="1" applyBorder="1" applyAlignment="1">
      <alignment horizontal="left" vertical="center" wrapText="1"/>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4" fillId="0" borderId="90" xfId="0" applyFont="1" applyBorder="1" applyAlignment="1" applyProtection="1">
      <alignment horizontal="left" vertical="center" wrapText="1"/>
      <protection locked="0"/>
    </xf>
    <xf numFmtId="0" fontId="39" fillId="2" borderId="21" xfId="0" applyFont="1" applyFill="1" applyBorder="1" applyAlignment="1">
      <alignment horizontal="left" vertical="center" shrinkToFit="1"/>
    </xf>
    <xf numFmtId="0" fontId="39" fillId="2" borderId="22" xfId="0" applyFont="1" applyFill="1" applyBorder="1" applyAlignment="1">
      <alignment horizontal="left" vertical="center" shrinkToFit="1"/>
    </xf>
    <xf numFmtId="176" fontId="39" fillId="2" borderId="57" xfId="0" applyNumberFormat="1" applyFont="1" applyFill="1" applyBorder="1" applyAlignment="1">
      <alignment horizontal="right" vertical="center" shrinkToFit="1"/>
    </xf>
    <xf numFmtId="176" fontId="39" fillId="2" borderId="132" xfId="0" applyNumberFormat="1" applyFont="1" applyFill="1" applyBorder="1" applyAlignment="1">
      <alignment horizontal="right" vertical="center" shrinkToFit="1"/>
    </xf>
    <xf numFmtId="176" fontId="39" fillId="2" borderId="68" xfId="0" applyNumberFormat="1" applyFont="1" applyFill="1" applyBorder="1" applyAlignment="1">
      <alignment horizontal="right" vertical="center" shrinkToFit="1"/>
    </xf>
    <xf numFmtId="176" fontId="39" fillId="2" borderId="119" xfId="0" applyNumberFormat="1" applyFont="1" applyFill="1" applyBorder="1" applyAlignment="1">
      <alignment horizontal="right" vertical="center" shrinkToFit="1"/>
    </xf>
    <xf numFmtId="176" fontId="39" fillId="2" borderId="128" xfId="0" applyNumberFormat="1" applyFont="1" applyFill="1" applyBorder="1" applyAlignment="1">
      <alignment horizontal="right" vertical="center" shrinkToFit="1"/>
    </xf>
    <xf numFmtId="176" fontId="39" fillId="2" borderId="120" xfId="0" applyNumberFormat="1" applyFont="1" applyFill="1" applyBorder="1" applyAlignment="1">
      <alignment horizontal="right" vertical="center" shrinkToFit="1"/>
    </xf>
    <xf numFmtId="0" fontId="39" fillId="2" borderId="23" xfId="0" applyFont="1" applyFill="1" applyBorder="1" applyAlignment="1">
      <alignment horizontal="left" vertical="center" shrinkToFit="1"/>
    </xf>
    <xf numFmtId="0" fontId="39" fillId="2" borderId="144" xfId="0" applyFont="1" applyFill="1" applyBorder="1" applyAlignment="1">
      <alignment horizontal="left" vertical="center" shrinkToFit="1"/>
    </xf>
    <xf numFmtId="0" fontId="39" fillId="2" borderId="159" xfId="0" applyFont="1" applyFill="1" applyBorder="1" applyAlignment="1">
      <alignment horizontal="left" vertical="center" shrinkToFit="1"/>
    </xf>
    <xf numFmtId="0" fontId="39" fillId="2" borderId="103" xfId="0" applyFont="1" applyFill="1" applyBorder="1" applyAlignment="1">
      <alignment horizontal="left" vertical="center" shrinkToFit="1"/>
    </xf>
    <xf numFmtId="176" fontId="39" fillId="2" borderId="161" xfId="0" applyNumberFormat="1" applyFont="1" applyFill="1" applyBorder="1" applyAlignment="1">
      <alignment horizontal="right" vertical="center" shrinkToFit="1"/>
    </xf>
    <xf numFmtId="176" fontId="39" fillId="2" borderId="133" xfId="0" applyNumberFormat="1" applyFont="1" applyFill="1" applyBorder="1" applyAlignment="1">
      <alignment horizontal="right" vertical="center" shrinkToFit="1"/>
    </xf>
    <xf numFmtId="0" fontId="22" fillId="2" borderId="56" xfId="0" applyFont="1" applyFill="1" applyBorder="1" applyAlignment="1">
      <alignment horizontal="left" vertical="center"/>
    </xf>
    <xf numFmtId="0" fontId="22" fillId="2" borderId="130" xfId="0" applyFont="1" applyFill="1" applyBorder="1" applyAlignment="1">
      <alignment horizontal="left" vertical="center"/>
    </xf>
    <xf numFmtId="0" fontId="22" fillId="2" borderId="7" xfId="0" applyFont="1" applyFill="1" applyBorder="1" applyAlignment="1">
      <alignment horizontal="left" vertical="center"/>
    </xf>
    <xf numFmtId="0" fontId="39" fillId="0" borderId="74" xfId="0" applyFont="1" applyBorder="1" applyAlignment="1" applyProtection="1">
      <alignment horizontal="left" vertical="center" wrapText="1"/>
      <protection locked="0"/>
    </xf>
    <xf numFmtId="0" fontId="39" fillId="0" borderId="98" xfId="0"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90"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50" xfId="0" applyFont="1" applyBorder="1" applyAlignment="1" applyProtection="1">
      <alignment horizontal="left" vertical="center" wrapText="1"/>
      <protection locked="0"/>
    </xf>
    <xf numFmtId="0" fontId="39" fillId="0" borderId="54"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39" fillId="0" borderId="103" xfId="0" applyFont="1" applyBorder="1" applyAlignment="1" applyProtection="1">
      <alignment horizontal="left" vertical="center" wrapText="1"/>
      <protection locked="0"/>
    </xf>
    <xf numFmtId="0" fontId="39" fillId="0" borderId="77" xfId="0" applyFont="1" applyBorder="1" applyAlignment="1" applyProtection="1">
      <alignment horizontal="left" vertical="center" wrapText="1"/>
      <protection locked="0"/>
    </xf>
    <xf numFmtId="0" fontId="39" fillId="0" borderId="76" xfId="0" applyFont="1" applyBorder="1" applyAlignment="1" applyProtection="1">
      <alignment horizontal="left" vertical="center" wrapText="1"/>
      <protection locked="0"/>
    </xf>
    <xf numFmtId="0" fontId="39" fillId="0" borderId="133" xfId="0" applyFont="1" applyBorder="1" applyAlignment="1" applyProtection="1">
      <alignment horizontal="left" vertical="center" wrapText="1"/>
      <protection locked="0"/>
    </xf>
    <xf numFmtId="0" fontId="39" fillId="2" borderId="126" xfId="0" applyFont="1" applyFill="1" applyBorder="1" applyAlignment="1">
      <alignment horizontal="center" vertical="center" textRotation="255"/>
    </xf>
    <xf numFmtId="0" fontId="39" fillId="2" borderId="127" xfId="0" applyFont="1" applyFill="1" applyBorder="1" applyAlignment="1">
      <alignment horizontal="center" vertical="center" textRotation="255"/>
    </xf>
    <xf numFmtId="0" fontId="39" fillId="2" borderId="58" xfId="0" applyFont="1" applyFill="1" applyBorder="1" applyAlignment="1">
      <alignment horizontal="center" vertical="center" textRotation="255"/>
    </xf>
    <xf numFmtId="49" fontId="39" fillId="0" borderId="74" xfId="0" applyNumberFormat="1" applyFont="1" applyBorder="1" applyAlignment="1" applyProtection="1">
      <alignment horizontal="left" vertical="center" wrapText="1"/>
      <protection locked="0"/>
    </xf>
    <xf numFmtId="49" fontId="39" fillId="0" borderId="98" xfId="0" applyNumberFormat="1" applyFont="1" applyBorder="1" applyAlignment="1" applyProtection="1">
      <alignment horizontal="left" vertical="center" wrapText="1"/>
      <protection locked="0"/>
    </xf>
    <xf numFmtId="49" fontId="39" fillId="0" borderId="65" xfId="0" applyNumberFormat="1" applyFont="1" applyBorder="1" applyAlignment="1" applyProtection="1">
      <alignment horizontal="left" vertical="center" wrapText="1"/>
      <protection locked="0"/>
    </xf>
    <xf numFmtId="0" fontId="34" fillId="2" borderId="42" xfId="0" applyFont="1" applyFill="1" applyBorder="1" applyAlignment="1">
      <alignment horizontal="center" vertical="center" shrinkToFit="1"/>
    </xf>
    <xf numFmtId="0" fontId="34" fillId="2" borderId="158" xfId="0" applyFont="1" applyFill="1" applyBorder="1" applyAlignment="1">
      <alignment horizontal="center" vertical="center" shrinkToFit="1"/>
    </xf>
    <xf numFmtId="0" fontId="39" fillId="0" borderId="66" xfId="0" applyFont="1" applyBorder="1" applyAlignment="1" applyProtection="1">
      <alignment horizontal="left" vertical="center" shrinkToFit="1"/>
      <protection locked="0"/>
    </xf>
    <xf numFmtId="0" fontId="39" fillId="2" borderId="11" xfId="0" applyFont="1" applyFill="1" applyBorder="1" applyAlignment="1">
      <alignment horizontal="left" vertical="center" wrapText="1"/>
    </xf>
    <xf numFmtId="0" fontId="39" fillId="2" borderId="50" xfId="0" applyFont="1" applyFill="1" applyBorder="1" applyAlignment="1">
      <alignment horizontal="left" vertical="center" wrapText="1"/>
    </xf>
    <xf numFmtId="0" fontId="39" fillId="2" borderId="19" xfId="0" applyFont="1" applyFill="1" applyBorder="1" applyAlignment="1">
      <alignment horizontal="left" vertical="center" shrinkToFit="1"/>
    </xf>
    <xf numFmtId="0" fontId="39" fillId="2" borderId="20" xfId="0" applyFont="1" applyFill="1" applyBorder="1" applyAlignment="1">
      <alignment horizontal="left" vertical="center" shrinkToFit="1"/>
    </xf>
    <xf numFmtId="176" fontId="39" fillId="2" borderId="155" xfId="0" applyNumberFormat="1" applyFont="1" applyFill="1" applyBorder="1" applyAlignment="1">
      <alignment horizontal="right" vertical="center" shrinkToFit="1"/>
    </xf>
    <xf numFmtId="176" fontId="39" fillId="2" borderId="142" xfId="0" applyNumberFormat="1" applyFont="1" applyFill="1" applyBorder="1" applyAlignment="1">
      <alignment horizontal="right" vertical="center" shrinkToFit="1"/>
    </xf>
    <xf numFmtId="176" fontId="39" fillId="2" borderId="156" xfId="0" applyNumberFormat="1" applyFont="1" applyFill="1" applyBorder="1" applyAlignment="1">
      <alignment horizontal="right" vertical="center" shrinkToFit="1"/>
    </xf>
    <xf numFmtId="176" fontId="39" fillId="2" borderId="26" xfId="0" applyNumberFormat="1" applyFont="1" applyFill="1" applyBorder="1" applyAlignment="1">
      <alignment horizontal="right" vertical="center" shrinkToFit="1"/>
    </xf>
    <xf numFmtId="176" fontId="39" fillId="2" borderId="15" xfId="0" applyNumberFormat="1" applyFont="1" applyFill="1" applyBorder="1" applyAlignment="1">
      <alignment horizontal="right" vertical="center" shrinkToFit="1"/>
    </xf>
    <xf numFmtId="176" fontId="39" fillId="2" borderId="75" xfId="0" applyNumberFormat="1" applyFont="1" applyFill="1" applyBorder="1" applyAlignment="1">
      <alignment horizontal="right" vertical="center" shrinkToFit="1"/>
    </xf>
    <xf numFmtId="0" fontId="39" fillId="2" borderId="39" xfId="0" applyFont="1" applyFill="1" applyBorder="1" applyAlignment="1">
      <alignment horizontal="left" vertical="center" shrinkToFit="1"/>
    </xf>
    <xf numFmtId="0" fontId="39" fillId="2" borderId="101" xfId="0" applyFont="1" applyFill="1" applyBorder="1" applyAlignment="1">
      <alignment horizontal="left" vertical="center" shrinkToFit="1"/>
    </xf>
    <xf numFmtId="0" fontId="39" fillId="2" borderId="24" xfId="0" applyFont="1" applyFill="1" applyBorder="1" applyAlignment="1">
      <alignment horizontal="left" vertical="center" shrinkToFit="1"/>
    </xf>
    <xf numFmtId="176" fontId="39" fillId="2" borderId="97" xfId="0" applyNumberFormat="1" applyFont="1" applyFill="1" applyBorder="1" applyAlignment="1">
      <alignment horizontal="right" vertical="center" shrinkToFit="1"/>
    </xf>
    <xf numFmtId="0" fontId="34" fillId="2" borderId="23" xfId="0" applyFont="1" applyFill="1" applyBorder="1" applyAlignment="1">
      <alignment horizontal="left" vertical="center" wrapText="1" shrinkToFit="1"/>
    </xf>
    <xf numFmtId="0" fontId="34" fillId="2" borderId="144" xfId="0" applyFont="1" applyFill="1" applyBorder="1" applyAlignment="1">
      <alignment horizontal="left" vertical="center" shrinkToFit="1"/>
    </xf>
    <xf numFmtId="0" fontId="34" fillId="2" borderId="24" xfId="0" applyFont="1" applyFill="1" applyBorder="1" applyAlignment="1">
      <alignment horizontal="left" vertical="center" shrinkToFit="1"/>
    </xf>
    <xf numFmtId="0" fontId="34" fillId="2" borderId="103" xfId="0" applyFont="1" applyFill="1" applyBorder="1" applyAlignment="1">
      <alignment horizontal="left" vertical="center" shrinkToFit="1"/>
    </xf>
    <xf numFmtId="178" fontId="39" fillId="2" borderId="161" xfId="2" applyNumberFormat="1" applyFont="1" applyFill="1" applyBorder="1" applyAlignment="1">
      <alignment horizontal="right" vertical="center" shrinkToFit="1"/>
    </xf>
    <xf numFmtId="178" fontId="39" fillId="2" borderId="133" xfId="2" applyNumberFormat="1" applyFont="1" applyFill="1" applyBorder="1" applyAlignment="1">
      <alignment horizontal="right" vertical="center" shrinkToFit="1"/>
    </xf>
    <xf numFmtId="0" fontId="39" fillId="2" borderId="126" xfId="0" applyFont="1" applyFill="1" applyBorder="1" applyAlignment="1">
      <alignment horizontal="center" vertical="center" textRotation="255" shrinkToFit="1"/>
    </xf>
    <xf numFmtId="0" fontId="39" fillId="2" borderId="127" xfId="0" applyFont="1" applyFill="1" applyBorder="1" applyAlignment="1">
      <alignment horizontal="center" vertical="center" textRotation="255" shrinkToFit="1"/>
    </xf>
    <xf numFmtId="0" fontId="39" fillId="2" borderId="58" xfId="0" applyFont="1" applyFill="1" applyBorder="1" applyAlignment="1">
      <alignment horizontal="center" vertical="center" textRotation="255" shrinkToFit="1"/>
    </xf>
    <xf numFmtId="182" fontId="39" fillId="2" borderId="27" xfId="0" applyNumberFormat="1" applyFont="1" applyFill="1" applyBorder="1" applyAlignment="1">
      <alignment horizontal="center" vertical="center" wrapText="1"/>
    </xf>
    <xf numFmtId="182" fontId="39" fillId="2" borderId="50" xfId="0" applyNumberFormat="1" applyFont="1" applyFill="1" applyBorder="1" applyAlignment="1">
      <alignment horizontal="center" vertical="center" wrapText="1"/>
    </xf>
    <xf numFmtId="14" fontId="39" fillId="7" borderId="123" xfId="0" applyNumberFormat="1" applyFont="1" applyFill="1" applyBorder="1" applyAlignment="1" applyProtection="1">
      <alignment horizontal="left" vertical="center" shrinkToFit="1"/>
      <protection locked="0"/>
    </xf>
    <xf numFmtId="14" fontId="39" fillId="7" borderId="124" xfId="0" applyNumberFormat="1" applyFont="1" applyFill="1" applyBorder="1" applyAlignment="1" applyProtection="1">
      <alignment horizontal="left" vertical="center" shrinkToFit="1"/>
      <protection locked="0"/>
    </xf>
    <xf numFmtId="14" fontId="39" fillId="7" borderId="129" xfId="0" applyNumberFormat="1" applyFont="1" applyFill="1" applyBorder="1" applyAlignment="1" applyProtection="1">
      <alignment horizontal="left" vertical="center" shrinkToFit="1"/>
      <protection locked="0"/>
    </xf>
    <xf numFmtId="0" fontId="18" fillId="0" borderId="0" xfId="0" applyFont="1" applyAlignment="1">
      <alignment horizontal="left" vertical="center" wrapText="1"/>
    </xf>
    <xf numFmtId="0" fontId="18" fillId="0" borderId="0" xfId="0" applyFont="1" applyAlignment="1">
      <alignment horizontal="left" vertical="center"/>
    </xf>
    <xf numFmtId="0" fontId="34" fillId="0" borderId="114" xfId="0" applyFont="1" applyBorder="1" applyAlignment="1" applyProtection="1">
      <alignment horizontal="left" vertical="center" shrinkToFit="1"/>
      <protection locked="0"/>
    </xf>
    <xf numFmtId="0" fontId="34" fillId="0" borderId="115" xfId="0" applyFont="1" applyBorder="1" applyAlignment="1" applyProtection="1">
      <alignment horizontal="left" vertical="center" shrinkToFit="1"/>
      <protection locked="0"/>
    </xf>
    <xf numFmtId="0" fontId="34" fillId="0" borderId="157" xfId="0" applyFont="1" applyBorder="1" applyAlignment="1" applyProtection="1">
      <alignment horizontal="left" vertical="center" shrinkToFit="1"/>
      <protection locked="0"/>
    </xf>
    <xf numFmtId="0" fontId="34" fillId="0" borderId="116" xfId="0" applyFont="1" applyBorder="1" applyAlignment="1" applyProtection="1">
      <alignment horizontal="left" vertical="center" shrinkToFit="1"/>
      <protection locked="0"/>
    </xf>
    <xf numFmtId="0" fontId="39" fillId="0" borderId="102" xfId="0" applyFont="1" applyBorder="1" applyAlignment="1" applyProtection="1">
      <alignment horizontal="left" vertical="center" shrinkToFit="1"/>
      <protection locked="0"/>
    </xf>
    <xf numFmtId="0" fontId="39" fillId="0" borderId="79" xfId="0" applyFont="1" applyBorder="1" applyAlignment="1" applyProtection="1">
      <alignment horizontal="left" vertical="center" shrinkToFit="1"/>
      <protection locked="0"/>
    </xf>
    <xf numFmtId="0" fontId="39" fillId="0" borderId="74" xfId="0" applyFont="1" applyBorder="1" applyAlignment="1" applyProtection="1">
      <alignment horizontal="left" vertical="center" shrinkToFit="1"/>
      <protection locked="0"/>
    </xf>
    <xf numFmtId="0" fontId="39" fillId="0" borderId="52" xfId="0" applyFont="1" applyBorder="1" applyAlignment="1" applyProtection="1">
      <alignment horizontal="left" vertical="center" shrinkToFit="1"/>
      <protection locked="0"/>
    </xf>
    <xf numFmtId="0" fontId="39" fillId="2" borderId="117" xfId="0" applyFont="1" applyFill="1" applyBorder="1" applyAlignment="1">
      <alignment horizontal="left" vertical="center"/>
    </xf>
    <xf numFmtId="0" fontId="39" fillId="2" borderId="81" xfId="0" applyFont="1" applyFill="1" applyBorder="1" applyAlignment="1">
      <alignment horizontal="left" vertical="center"/>
    </xf>
    <xf numFmtId="0" fontId="39" fillId="2" borderId="45" xfId="0" applyFont="1" applyFill="1" applyBorder="1" applyAlignment="1">
      <alignment horizontal="left" vertical="center"/>
    </xf>
    <xf numFmtId="0" fontId="31" fillId="2" borderId="39" xfId="0" applyFont="1" applyFill="1" applyBorder="1" applyAlignment="1">
      <alignment horizontal="left" vertical="center"/>
    </xf>
    <xf numFmtId="0" fontId="31" fillId="2" borderId="40" xfId="0" applyFont="1" applyFill="1" applyBorder="1" applyAlignment="1">
      <alignment horizontal="left" vertical="center"/>
    </xf>
    <xf numFmtId="0" fontId="31" fillId="2" borderId="31" xfId="0" applyFont="1" applyFill="1" applyBorder="1" applyAlignment="1">
      <alignment horizontal="left" vertical="center"/>
    </xf>
    <xf numFmtId="0" fontId="39" fillId="2" borderId="109" xfId="0" applyFont="1" applyFill="1" applyBorder="1" applyAlignment="1">
      <alignment horizontal="left" vertical="center" shrinkToFit="1"/>
    </xf>
    <xf numFmtId="0" fontId="39" fillId="2" borderId="112" xfId="0" applyFont="1" applyFill="1" applyBorder="1" applyAlignment="1">
      <alignment horizontal="left" vertical="center" shrinkToFit="1"/>
    </xf>
    <xf numFmtId="176" fontId="39" fillId="2" borderId="74" xfId="0" applyNumberFormat="1" applyFont="1" applyFill="1" applyBorder="1" applyAlignment="1">
      <alignment horizontal="right" vertical="center" shrinkToFit="1"/>
    </xf>
    <xf numFmtId="176" fontId="39" fillId="2" borderId="98" xfId="0" applyNumberFormat="1" applyFont="1" applyFill="1" applyBorder="1" applyAlignment="1">
      <alignment horizontal="right" vertical="center" shrinkToFit="1"/>
    </xf>
    <xf numFmtId="176" fontId="39" fillId="2" borderId="69" xfId="0" applyNumberFormat="1" applyFont="1" applyFill="1" applyBorder="1" applyAlignment="1">
      <alignment horizontal="right" vertical="center" shrinkToFit="1"/>
    </xf>
    <xf numFmtId="176" fontId="39" fillId="2" borderId="76" xfId="0" applyNumberFormat="1" applyFont="1" applyFill="1" applyBorder="1" applyAlignment="1">
      <alignment horizontal="right" vertical="center" shrinkToFit="1"/>
    </xf>
    <xf numFmtId="176" fontId="39" fillId="2" borderId="159" xfId="0" applyNumberFormat="1" applyFont="1" applyFill="1" applyBorder="1" applyAlignment="1">
      <alignment horizontal="right" vertical="center" shrinkToFit="1"/>
    </xf>
    <xf numFmtId="176" fontId="39" fillId="2" borderId="160" xfId="0" applyNumberFormat="1" applyFont="1" applyFill="1" applyBorder="1" applyAlignment="1">
      <alignment horizontal="right" vertical="center" shrinkToFit="1"/>
    </xf>
    <xf numFmtId="0" fontId="34" fillId="2" borderId="126" xfId="0" applyFont="1" applyFill="1" applyBorder="1" applyAlignment="1">
      <alignment horizontal="center" vertical="center" textRotation="255" shrinkToFit="1"/>
    </xf>
    <xf numFmtId="0" fontId="34" fillId="2" borderId="127" xfId="0" applyFont="1" applyFill="1" applyBorder="1" applyAlignment="1">
      <alignment horizontal="center" vertical="center" textRotation="255" shrinkToFit="1"/>
    </xf>
    <xf numFmtId="0" fontId="34" fillId="2" borderId="58" xfId="0" applyFont="1" applyFill="1" applyBorder="1" applyAlignment="1">
      <alignment horizontal="center" vertical="center" textRotation="255" shrinkToFit="1"/>
    </xf>
    <xf numFmtId="182" fontId="39" fillId="2" borderId="29" xfId="0" applyNumberFormat="1" applyFont="1" applyFill="1" applyBorder="1" applyAlignment="1">
      <alignment horizontal="center" vertical="center" wrapText="1"/>
    </xf>
    <xf numFmtId="0" fontId="39" fillId="6" borderId="27" xfId="0" applyFont="1" applyFill="1" applyBorder="1" applyAlignment="1">
      <alignment horizontal="left" vertical="center" shrinkToFit="1"/>
    </xf>
    <xf numFmtId="0" fontId="39" fillId="6" borderId="50" xfId="0" applyFont="1" applyFill="1" applyBorder="1" applyAlignment="1">
      <alignment horizontal="left" vertical="center" shrinkToFit="1"/>
    </xf>
    <xf numFmtId="0" fontId="39" fillId="6" borderId="54" xfId="0" applyFont="1" applyFill="1" applyBorder="1" applyAlignment="1">
      <alignment horizontal="left" vertical="center" shrinkToFit="1"/>
    </xf>
    <xf numFmtId="0" fontId="39" fillId="2" borderId="27" xfId="0" applyFont="1" applyFill="1" applyBorder="1" applyAlignment="1">
      <alignment vertical="center" wrapText="1"/>
    </xf>
    <xf numFmtId="0" fontId="39" fillId="2" borderId="50" xfId="0" applyFont="1" applyFill="1" applyBorder="1" applyAlignment="1">
      <alignment vertical="center" wrapText="1"/>
    </xf>
    <xf numFmtId="0" fontId="39" fillId="2" borderId="54" xfId="0" applyFont="1" applyFill="1" applyBorder="1" applyAlignment="1">
      <alignment vertical="center" wrapText="1"/>
    </xf>
    <xf numFmtId="0" fontId="21" fillId="0" borderId="27"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47" fillId="0" borderId="0" xfId="0" applyFont="1" applyAlignment="1">
      <alignment horizontal="center" vertical="top" wrapText="1"/>
    </xf>
    <xf numFmtId="0" fontId="49" fillId="0" borderId="0" xfId="0" applyFont="1" applyAlignment="1">
      <alignment horizontal="center" vertical="top" wrapText="1"/>
    </xf>
    <xf numFmtId="182" fontId="51" fillId="0" borderId="0" xfId="0" applyNumberFormat="1" applyFont="1" applyAlignment="1" applyProtection="1">
      <alignment horizontal="right" vertical="center"/>
      <protection locked="0"/>
    </xf>
    <xf numFmtId="0" fontId="51" fillId="0" borderId="59" xfId="0" applyFont="1" applyBorder="1" applyAlignment="1" applyProtection="1">
      <alignment horizontal="left" vertical="top" wrapText="1"/>
      <protection locked="0"/>
    </xf>
    <xf numFmtId="0" fontId="44" fillId="0" borderId="0" xfId="0" applyFont="1" applyAlignment="1">
      <alignment horizontal="left" vertical="center" wrapText="1"/>
    </xf>
    <xf numFmtId="0" fontId="39" fillId="2" borderId="122" xfId="0" applyFont="1" applyFill="1" applyBorder="1" applyAlignment="1">
      <alignment horizontal="center" vertical="center" textRotation="255" shrinkToFit="1"/>
    </xf>
    <xf numFmtId="0" fontId="39" fillId="7" borderId="123" xfId="0" applyFont="1" applyFill="1" applyBorder="1" applyAlignment="1" applyProtection="1">
      <alignment horizontal="left" vertical="center"/>
      <protection locked="0"/>
    </xf>
    <xf numFmtId="0" fontId="39" fillId="7" borderId="124" xfId="0" applyFont="1" applyFill="1" applyBorder="1" applyAlignment="1" applyProtection="1">
      <alignment horizontal="left" vertical="center"/>
      <protection locked="0"/>
    </xf>
    <xf numFmtId="0" fontId="39" fillId="7" borderId="125" xfId="0" applyFont="1" applyFill="1" applyBorder="1" applyAlignment="1" applyProtection="1">
      <alignment horizontal="left" vertical="center"/>
      <protection locked="0"/>
    </xf>
    <xf numFmtId="0" fontId="23" fillId="2" borderId="118" xfId="0" applyFont="1" applyFill="1" applyBorder="1" applyAlignment="1">
      <alignment horizontal="center" vertical="center" shrinkToFit="1"/>
    </xf>
    <xf numFmtId="0" fontId="23" fillId="2" borderId="134" xfId="0" applyFont="1" applyFill="1" applyBorder="1" applyAlignment="1">
      <alignment horizontal="center" vertical="center" shrinkToFit="1"/>
    </xf>
    <xf numFmtId="0" fontId="23" fillId="2" borderId="128" xfId="0" applyFont="1" applyFill="1" applyBorder="1" applyAlignment="1">
      <alignment horizontal="left" vertical="center" shrinkToFit="1"/>
    </xf>
    <xf numFmtId="0" fontId="23" fillId="2" borderId="120" xfId="0" applyFont="1" applyFill="1" applyBorder="1" applyAlignment="1">
      <alignment horizontal="left" vertical="center" shrinkToFit="1"/>
    </xf>
    <xf numFmtId="0" fontId="23" fillId="2" borderId="10" xfId="0" applyFont="1" applyFill="1" applyBorder="1" applyAlignment="1">
      <alignment horizontal="left" vertical="center" wrapText="1"/>
    </xf>
    <xf numFmtId="0" fontId="23" fillId="2" borderId="135" xfId="0" applyFont="1" applyFill="1" applyBorder="1" applyAlignment="1">
      <alignment horizontal="left" vertical="center" wrapText="1"/>
    </xf>
    <xf numFmtId="186" fontId="23" fillId="2" borderId="139" xfId="0" applyNumberFormat="1" applyFont="1" applyFill="1" applyBorder="1" applyAlignment="1">
      <alignment horizontal="center" vertical="center"/>
    </xf>
    <xf numFmtId="186" fontId="23" fillId="2" borderId="140" xfId="0" applyNumberFormat="1" applyFont="1" applyFill="1" applyBorder="1" applyAlignment="1">
      <alignment horizontal="center" vertical="center"/>
    </xf>
    <xf numFmtId="0" fontId="23" fillId="0" borderId="0" xfId="0" applyFont="1" applyAlignment="1">
      <alignment horizontal="center" vertical="center"/>
    </xf>
    <xf numFmtId="0" fontId="23" fillId="0" borderId="74" xfId="0" applyFont="1" applyBorder="1" applyAlignment="1" applyProtection="1">
      <alignment horizontal="left" vertical="center" shrinkToFit="1"/>
      <protection locked="0"/>
    </xf>
    <xf numFmtId="0" fontId="23" fillId="0" borderId="98" xfId="0" applyFont="1" applyBorder="1" applyAlignment="1" applyProtection="1">
      <alignment horizontal="left" vertical="center" shrinkToFit="1"/>
      <protection locked="0"/>
    </xf>
    <xf numFmtId="0" fontId="23" fillId="0" borderId="22" xfId="0" applyFont="1" applyBorder="1" applyAlignment="1" applyProtection="1">
      <alignment horizontal="left" vertical="center" shrinkToFit="1"/>
      <protection locked="0"/>
    </xf>
    <xf numFmtId="0" fontId="23" fillId="2" borderId="12" xfId="0" applyFont="1" applyFill="1" applyBorder="1" applyAlignment="1">
      <alignment horizontal="left" vertical="top" wrapText="1"/>
    </xf>
    <xf numFmtId="0" fontId="23" fillId="2" borderId="141" xfId="0" applyFont="1" applyFill="1" applyBorder="1" applyAlignment="1">
      <alignment horizontal="left" vertical="top" wrapText="1"/>
    </xf>
    <xf numFmtId="0" fontId="23" fillId="0" borderId="23" xfId="0" applyFont="1" applyBorder="1" applyAlignment="1" applyProtection="1">
      <alignment horizontal="left" vertical="top" wrapText="1"/>
      <protection locked="0"/>
    </xf>
    <xf numFmtId="0" fontId="23" fillId="0" borderId="142" xfId="0" applyFont="1" applyBorder="1" applyAlignment="1" applyProtection="1">
      <alignment horizontal="left" vertical="top" wrapText="1"/>
      <protection locked="0"/>
    </xf>
    <xf numFmtId="0" fontId="23" fillId="0" borderId="143" xfId="0" applyFont="1" applyBorder="1" applyAlignment="1" applyProtection="1">
      <alignment horizontal="left" vertical="top" wrapText="1"/>
      <protection locked="0"/>
    </xf>
    <xf numFmtId="0" fontId="23" fillId="0" borderId="34"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183" fontId="23" fillId="2" borderId="47" xfId="0" applyNumberFormat="1" applyFont="1" applyFill="1" applyBorder="1" applyAlignment="1">
      <alignment horizontal="left" vertical="top" wrapText="1" shrinkToFit="1"/>
    </xf>
    <xf numFmtId="183" fontId="23" fillId="2" borderId="130" xfId="0" applyNumberFormat="1" applyFont="1" applyFill="1" applyBorder="1" applyAlignment="1">
      <alignment horizontal="left" vertical="top" wrapText="1" shrinkToFit="1"/>
    </xf>
    <xf numFmtId="183" fontId="23" fillId="2" borderId="131" xfId="0" applyNumberFormat="1" applyFont="1" applyFill="1" applyBorder="1" applyAlignment="1">
      <alignment horizontal="left" vertical="top" wrapText="1" shrinkToFit="1"/>
    </xf>
    <xf numFmtId="0" fontId="23" fillId="2" borderId="136"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80"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3" fillId="2" borderId="137" xfId="0" applyFont="1" applyFill="1" applyBorder="1" applyAlignment="1">
      <alignment horizontal="center" vertical="center" wrapText="1"/>
    </xf>
    <xf numFmtId="0" fontId="23" fillId="0" borderId="39" xfId="0" applyFont="1" applyBorder="1" applyAlignment="1" applyProtection="1">
      <alignment horizontal="left" vertical="top" wrapText="1"/>
      <protection locked="0"/>
    </xf>
    <xf numFmtId="0" fontId="23" fillId="0" borderId="40" xfId="0" applyFont="1" applyBorder="1" applyAlignment="1" applyProtection="1">
      <alignment horizontal="left" vertical="top" wrapText="1"/>
      <protection locked="0"/>
    </xf>
    <xf numFmtId="0" fontId="23" fillId="0" borderId="31" xfId="0" applyFont="1" applyBorder="1" applyAlignment="1" applyProtection="1">
      <alignment horizontal="left" vertical="top" wrapText="1"/>
      <protection locked="0"/>
    </xf>
    <xf numFmtId="0" fontId="23" fillId="0" borderId="42" xfId="0" applyFont="1" applyBorder="1" applyAlignment="1" applyProtection="1">
      <alignment horizontal="left" vertical="top" wrapText="1"/>
      <protection locked="0"/>
    </xf>
    <xf numFmtId="0" fontId="23" fillId="0" borderId="59" xfId="0" applyFont="1" applyBorder="1" applyAlignment="1" applyProtection="1">
      <alignment horizontal="left" vertical="top" wrapText="1"/>
      <protection locked="0"/>
    </xf>
    <xf numFmtId="0" fontId="23" fillId="0" borderId="55" xfId="0" applyFont="1" applyBorder="1" applyAlignment="1" applyProtection="1">
      <alignment horizontal="left" vertical="top" wrapText="1"/>
      <protection locked="0"/>
    </xf>
    <xf numFmtId="0" fontId="23" fillId="2" borderId="138"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75" xfId="0" applyFont="1" applyFill="1" applyBorder="1" applyAlignment="1">
      <alignment horizontal="center" vertical="center" wrapText="1"/>
    </xf>
    <xf numFmtId="38" fontId="23" fillId="2" borderId="126" xfId="2" applyFont="1" applyFill="1" applyBorder="1" applyAlignment="1">
      <alignment horizontal="center" vertical="center" textRotation="255" shrinkToFit="1"/>
    </xf>
    <xf numFmtId="38" fontId="23" fillId="2" borderId="127" xfId="2" applyFont="1" applyFill="1" applyBorder="1" applyAlignment="1">
      <alignment horizontal="center" vertical="center" textRotation="255" shrinkToFit="1"/>
    </xf>
    <xf numFmtId="0" fontId="23" fillId="0" borderId="41"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38" fontId="23" fillId="2" borderId="39" xfId="2" applyFont="1" applyFill="1" applyBorder="1" applyAlignment="1">
      <alignment horizontal="left" vertical="center" shrinkToFit="1"/>
    </xf>
    <xf numFmtId="38" fontId="23" fillId="2" borderId="40" xfId="2" applyFont="1" applyFill="1" applyBorder="1" applyAlignment="1">
      <alignment horizontal="left" vertical="center" shrinkToFit="1"/>
    </xf>
    <xf numFmtId="38" fontId="23" fillId="2" borderId="0" xfId="2" applyFont="1" applyFill="1" applyBorder="1" applyAlignment="1">
      <alignment horizontal="left" vertical="center" shrinkToFit="1"/>
    </xf>
    <xf numFmtId="38" fontId="23" fillId="2" borderId="31" xfId="2" applyFont="1" applyFill="1" applyBorder="1" applyAlignment="1">
      <alignment horizontal="left" vertical="center" shrinkToFit="1"/>
    </xf>
    <xf numFmtId="183" fontId="23" fillId="2" borderId="57" xfId="0" applyNumberFormat="1" applyFont="1" applyFill="1" applyBorder="1" applyAlignment="1">
      <alignment horizontal="center" vertical="center" shrinkToFit="1"/>
    </xf>
    <xf numFmtId="183" fontId="23" fillId="2" borderId="132" xfId="0" applyNumberFormat="1" applyFont="1" applyFill="1" applyBorder="1" applyAlignment="1">
      <alignment horizontal="center" vertical="center" shrinkToFit="1"/>
    </xf>
    <xf numFmtId="183" fontId="23" fillId="2" borderId="20" xfId="0" applyNumberFormat="1" applyFont="1" applyFill="1" applyBorder="1" applyAlignment="1">
      <alignment horizontal="center" vertical="center" shrinkToFit="1"/>
    </xf>
    <xf numFmtId="0" fontId="23" fillId="0" borderId="57" xfId="0" applyFont="1" applyBorder="1" applyAlignment="1" applyProtection="1">
      <alignment horizontal="left" vertical="center" shrinkToFit="1"/>
      <protection locked="0"/>
    </xf>
    <xf numFmtId="0" fontId="23" fillId="0" borderId="132" xfId="0" applyFont="1" applyBorder="1" applyAlignment="1" applyProtection="1">
      <alignment horizontal="left" vertical="center" shrinkToFit="1"/>
      <protection locked="0"/>
    </xf>
    <xf numFmtId="0" fontId="23" fillId="0" borderId="20" xfId="0" applyFont="1" applyBorder="1" applyAlignment="1" applyProtection="1">
      <alignment horizontal="left" vertical="center" shrinkToFit="1"/>
      <protection locked="0"/>
    </xf>
    <xf numFmtId="183" fontId="23" fillId="2" borderId="19" xfId="0" applyNumberFormat="1" applyFont="1" applyFill="1" applyBorder="1" applyAlignment="1">
      <alignment horizontal="center" vertical="center" shrinkToFit="1"/>
    </xf>
    <xf numFmtId="0" fontId="23" fillId="0" borderId="11" xfId="0" applyFont="1" applyBorder="1" applyAlignment="1" applyProtection="1">
      <alignment horizontal="left" vertical="center" shrinkToFit="1"/>
      <protection locked="0"/>
    </xf>
    <xf numFmtId="0" fontId="23" fillId="0" borderId="50" xfId="0" applyFont="1" applyBorder="1" applyAlignment="1" applyProtection="1">
      <alignment horizontal="left" vertical="center" shrinkToFit="1"/>
      <protection locked="0"/>
    </xf>
    <xf numFmtId="0" fontId="23" fillId="0" borderId="66" xfId="0" applyFont="1" applyBorder="1" applyAlignment="1" applyProtection="1">
      <alignment horizontal="left" vertical="center" shrinkToFit="1"/>
      <protection locked="0"/>
    </xf>
    <xf numFmtId="184" fontId="23" fillId="2" borderId="18" xfId="0" applyNumberFormat="1" applyFont="1" applyFill="1" applyBorder="1" applyAlignment="1">
      <alignment horizontal="center" vertical="center" shrinkToFit="1"/>
    </xf>
    <xf numFmtId="184" fontId="23" fillId="2" borderId="0" xfId="0" applyNumberFormat="1" applyFont="1" applyFill="1" applyAlignment="1">
      <alignment horizontal="center" vertical="center" shrinkToFit="1"/>
    </xf>
    <xf numFmtId="184" fontId="23" fillId="2" borderId="14" xfId="0" applyNumberFormat="1"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50"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183" fontId="23" fillId="2" borderId="144" xfId="0" applyNumberFormat="1" applyFont="1" applyFill="1" applyBorder="1" applyAlignment="1">
      <alignment horizontal="left" vertical="center" shrinkToFit="1"/>
    </xf>
    <xf numFmtId="183" fontId="23" fillId="2" borderId="103" xfId="0" applyNumberFormat="1" applyFont="1" applyFill="1" applyBorder="1" applyAlignment="1">
      <alignment horizontal="left" vertical="center" shrinkToFit="1"/>
    </xf>
    <xf numFmtId="184" fontId="23" fillId="2" borderId="57" xfId="0" applyNumberFormat="1" applyFont="1" applyFill="1" applyBorder="1" applyAlignment="1">
      <alignment horizontal="center" vertical="center" shrinkToFit="1"/>
    </xf>
    <xf numFmtId="184" fontId="23" fillId="2" borderId="20" xfId="0" applyNumberFormat="1" applyFont="1" applyFill="1" applyBorder="1" applyAlignment="1">
      <alignment horizontal="center" vertical="center" shrinkToFit="1"/>
    </xf>
    <xf numFmtId="184" fontId="23" fillId="2" borderId="17" xfId="0" applyNumberFormat="1" applyFont="1" applyFill="1" applyBorder="1" applyAlignment="1">
      <alignment horizontal="center" vertical="center" shrinkToFit="1"/>
    </xf>
    <xf numFmtId="184" fontId="23" fillId="2" borderId="30" xfId="0" applyNumberFormat="1" applyFont="1" applyFill="1" applyBorder="1" applyAlignment="1">
      <alignment horizontal="center" vertical="center" shrinkToFit="1"/>
    </xf>
    <xf numFmtId="38" fontId="23" fillId="2" borderId="11" xfId="2" applyFont="1" applyFill="1" applyBorder="1" applyAlignment="1">
      <alignment horizontal="center" vertical="center" shrinkToFit="1"/>
    </xf>
    <xf numFmtId="38" fontId="23" fillId="2" borderId="66" xfId="2" applyFont="1" applyFill="1" applyBorder="1" applyAlignment="1">
      <alignment horizontal="center" vertical="center" shrinkToFit="1"/>
    </xf>
    <xf numFmtId="182" fontId="23" fillId="0" borderId="27" xfId="0" applyNumberFormat="1" applyFont="1" applyBorder="1" applyAlignment="1" applyProtection="1">
      <alignment horizontal="left" vertical="center" shrinkToFit="1"/>
      <protection locked="0"/>
    </xf>
    <xf numFmtId="182" fontId="23" fillId="0" borderId="50" xfId="0" applyNumberFormat="1" applyFont="1" applyBorder="1" applyAlignment="1" applyProtection="1">
      <alignment horizontal="left" vertical="center" shrinkToFit="1"/>
      <protection locked="0"/>
    </xf>
    <xf numFmtId="182" fontId="23" fillId="0" borderId="54" xfId="0" applyNumberFormat="1" applyFont="1" applyBorder="1" applyAlignment="1" applyProtection="1">
      <alignment horizontal="left" vertical="center" shrinkToFit="1"/>
      <protection locked="0"/>
    </xf>
    <xf numFmtId="0" fontId="44" fillId="0" borderId="0" xfId="0" applyFont="1" applyAlignment="1">
      <alignment horizontal="left" vertical="top" wrapText="1"/>
    </xf>
    <xf numFmtId="0" fontId="42" fillId="0" borderId="33" xfId="0" applyFont="1" applyBorder="1" applyAlignment="1">
      <alignment horizontal="left" vertical="top" wrapText="1"/>
    </xf>
    <xf numFmtId="0" fontId="44" fillId="0" borderId="0" xfId="4" applyFont="1" applyAlignment="1" applyProtection="1">
      <alignment horizontal="left" vertical="top" wrapText="1"/>
      <protection locked="0"/>
    </xf>
    <xf numFmtId="0" fontId="44" fillId="0" borderId="0" xfId="4" applyFont="1" applyAlignment="1" applyProtection="1">
      <alignment horizontal="left" vertical="top"/>
      <protection locked="0"/>
    </xf>
    <xf numFmtId="177" fontId="23" fillId="2" borderId="88" xfId="4" applyNumberFormat="1" applyFont="1" applyFill="1" applyBorder="1" applyAlignment="1">
      <alignment horizontal="right" vertical="top" shrinkToFit="1"/>
    </xf>
    <xf numFmtId="177" fontId="23" fillId="2" borderId="145" xfId="4" applyNumberFormat="1" applyFont="1" applyFill="1" applyBorder="1" applyAlignment="1">
      <alignment horizontal="right" vertical="top" shrinkToFit="1"/>
    </xf>
    <xf numFmtId="177" fontId="23" fillId="2" borderId="140" xfId="4" applyNumberFormat="1" applyFont="1" applyFill="1" applyBorder="1" applyAlignment="1">
      <alignment horizontal="right" vertical="top" shrinkToFit="1"/>
    </xf>
    <xf numFmtId="0" fontId="15" fillId="2" borderId="11" xfId="4" applyFill="1" applyBorder="1" applyAlignment="1">
      <alignment horizontal="left" vertical="center" shrinkToFit="1"/>
    </xf>
    <xf numFmtId="0" fontId="15" fillId="2" borderId="66" xfId="4" applyFill="1" applyBorder="1" applyAlignment="1">
      <alignment horizontal="left" vertical="center" shrinkToFit="1"/>
    </xf>
    <xf numFmtId="0" fontId="15" fillId="0" borderId="32" xfId="4" applyBorder="1" applyAlignment="1">
      <alignment horizontal="center" vertical="center" textRotation="255"/>
    </xf>
    <xf numFmtId="0" fontId="15" fillId="0" borderId="95" xfId="4" applyBorder="1" applyAlignment="1">
      <alignment horizontal="center" vertical="center" textRotation="255"/>
    </xf>
    <xf numFmtId="186" fontId="15" fillId="2" borderId="128" xfId="4" applyNumberFormat="1" applyFill="1" applyBorder="1" applyAlignment="1">
      <alignment horizontal="center" vertical="center"/>
    </xf>
    <xf numFmtId="186" fontId="15" fillId="2" borderId="120" xfId="4" applyNumberFormat="1" applyFill="1" applyBorder="1" applyAlignment="1">
      <alignment horizontal="center" vertical="center"/>
    </xf>
    <xf numFmtId="0" fontId="15" fillId="2" borderId="9" xfId="4" applyFill="1" applyBorder="1" applyAlignment="1">
      <alignment horizontal="left" vertical="center" shrinkToFit="1"/>
    </xf>
    <xf numFmtId="177" fontId="23" fillId="2" borderId="146" xfId="4" applyNumberFormat="1" applyFont="1" applyFill="1" applyBorder="1" applyAlignment="1">
      <alignment horizontal="right" vertical="top" shrinkToFit="1"/>
    </xf>
    <xf numFmtId="0" fontId="44" fillId="0" borderId="0" xfId="4" applyFont="1" applyAlignment="1">
      <alignment horizontal="left" vertical="top" wrapText="1"/>
    </xf>
    <xf numFmtId="0" fontId="44" fillId="0" borderId="0" xfId="4" applyFont="1" applyAlignment="1">
      <alignment horizontal="left" vertical="top"/>
    </xf>
    <xf numFmtId="177" fontId="23" fillId="2" borderId="11" xfId="0" applyNumberFormat="1" applyFont="1" applyFill="1" applyBorder="1" applyAlignment="1">
      <alignment horizontal="left" vertical="center" shrinkToFit="1"/>
    </xf>
    <xf numFmtId="177" fontId="23" fillId="2" borderId="50" xfId="0" applyNumberFormat="1" applyFont="1" applyFill="1" applyBorder="1" applyAlignment="1">
      <alignment horizontal="left" vertical="center" shrinkToFit="1"/>
    </xf>
    <xf numFmtId="177" fontId="23" fillId="2" borderId="66" xfId="0" applyNumberFormat="1" applyFont="1" applyFill="1" applyBorder="1" applyAlignment="1">
      <alignment horizontal="left" vertical="center" shrinkToFit="1"/>
    </xf>
    <xf numFmtId="0" fontId="23" fillId="2" borderId="11" xfId="0" applyFont="1" applyFill="1" applyBorder="1" applyAlignment="1">
      <alignment horizontal="left" vertical="center" shrinkToFit="1"/>
    </xf>
    <xf numFmtId="0" fontId="23" fillId="2" borderId="50" xfId="0" applyFont="1" applyFill="1" applyBorder="1" applyAlignment="1">
      <alignment horizontal="left" vertical="center" shrinkToFit="1"/>
    </xf>
    <xf numFmtId="0" fontId="23" fillId="2" borderId="66" xfId="0" applyFont="1" applyFill="1" applyBorder="1" applyAlignment="1">
      <alignment horizontal="left" vertical="center" shrinkToFit="1"/>
    </xf>
    <xf numFmtId="0" fontId="23" fillId="2" borderId="66" xfId="0" applyFont="1" applyFill="1" applyBorder="1" applyAlignment="1">
      <alignment horizontal="center" vertical="center" shrinkToFit="1"/>
    </xf>
    <xf numFmtId="0" fontId="18" fillId="3" borderId="118" xfId="0" applyFont="1" applyFill="1" applyBorder="1" applyAlignment="1">
      <alignment horizontal="center" vertical="center" shrinkToFit="1"/>
    </xf>
    <xf numFmtId="0" fontId="18" fillId="3" borderId="49" xfId="0" applyFont="1" applyFill="1" applyBorder="1" applyAlignment="1">
      <alignment horizontal="center" vertical="center" shrinkToFit="1"/>
    </xf>
    <xf numFmtId="14" fontId="23" fillId="2" borderId="41" xfId="0" applyNumberFormat="1" applyFont="1" applyFill="1" applyBorder="1" applyAlignment="1">
      <alignment horizontal="left" vertical="center" shrinkToFit="1"/>
    </xf>
    <xf numFmtId="14" fontId="23" fillId="2" borderId="15" xfId="0" applyNumberFormat="1" applyFont="1" applyFill="1" applyBorder="1" applyAlignment="1">
      <alignment horizontal="left" vertical="center" shrinkToFit="1"/>
    </xf>
    <xf numFmtId="14" fontId="23" fillId="2" borderId="75" xfId="0" applyNumberFormat="1" applyFont="1" applyFill="1" applyBorder="1" applyAlignment="1">
      <alignment horizontal="left" vertical="center" shrinkToFit="1"/>
    </xf>
    <xf numFmtId="0" fontId="23" fillId="2" borderId="7" xfId="4" applyFont="1" applyFill="1" applyBorder="1" applyAlignment="1">
      <alignment horizontal="left" vertical="center"/>
    </xf>
    <xf numFmtId="0" fontId="23" fillId="2" borderId="104" xfId="4" applyFont="1" applyFill="1" applyBorder="1" applyAlignment="1">
      <alignment horizontal="left" vertical="center"/>
    </xf>
    <xf numFmtId="0" fontId="23" fillId="2" borderId="20" xfId="4" applyFont="1" applyFill="1" applyBorder="1" applyAlignment="1">
      <alignment horizontal="left" vertical="center"/>
    </xf>
    <xf numFmtId="0" fontId="23" fillId="2" borderId="105" xfId="4" applyFont="1" applyFill="1" applyBorder="1" applyAlignment="1">
      <alignment horizontal="left" vertical="center"/>
    </xf>
    <xf numFmtId="0" fontId="23" fillId="2" borderId="22" xfId="4" applyFont="1" applyFill="1" applyBorder="1" applyAlignment="1">
      <alignment horizontal="left" vertical="center"/>
    </xf>
    <xf numFmtId="0" fontId="23" fillId="2" borderId="106" xfId="4" applyFont="1" applyFill="1" applyBorder="1" applyAlignment="1">
      <alignment horizontal="left" vertical="center"/>
    </xf>
    <xf numFmtId="177" fontId="29" fillId="0" borderId="33" xfId="3" applyNumberFormat="1" applyFont="1" applyBorder="1" applyAlignment="1">
      <alignment horizontal="right" vertical="center"/>
    </xf>
    <xf numFmtId="177" fontId="29" fillId="0" borderId="0" xfId="3" applyNumberFormat="1" applyFont="1" applyBorder="1" applyAlignment="1">
      <alignment horizontal="right" vertical="center"/>
    </xf>
    <xf numFmtId="0" fontId="23" fillId="4" borderId="123" xfId="4" applyFont="1" applyFill="1" applyBorder="1" applyAlignment="1">
      <alignment horizontal="left" vertical="center"/>
    </xf>
    <xf numFmtId="0" fontId="23" fillId="4" borderId="124" xfId="4" applyFont="1" applyFill="1" applyBorder="1" applyAlignment="1">
      <alignment horizontal="left" vertical="center"/>
    </xf>
    <xf numFmtId="0" fontId="23" fillId="4" borderId="129" xfId="4" applyFont="1" applyFill="1" applyBorder="1" applyAlignment="1">
      <alignment horizontal="left" vertical="center"/>
    </xf>
    <xf numFmtId="0" fontId="37" fillId="0" borderId="0" xfId="0" applyFont="1" applyAlignment="1">
      <alignment horizontal="left" vertical="top" wrapText="1"/>
    </xf>
    <xf numFmtId="177" fontId="23" fillId="2" borderId="145" xfId="0" applyNumberFormat="1" applyFont="1" applyFill="1" applyBorder="1" applyAlignment="1">
      <alignment horizontal="right" vertical="top" shrinkToFit="1"/>
    </xf>
    <xf numFmtId="177" fontId="23" fillId="2" borderId="140" xfId="0" applyNumberFormat="1" applyFont="1" applyFill="1" applyBorder="1" applyAlignment="1">
      <alignment horizontal="right" vertical="top" shrinkToFit="1"/>
    </xf>
    <xf numFmtId="177" fontId="23" fillId="2" borderId="88" xfId="0" applyNumberFormat="1" applyFont="1" applyFill="1" applyBorder="1" applyAlignment="1">
      <alignment horizontal="right" vertical="top" shrinkToFit="1"/>
    </xf>
    <xf numFmtId="177" fontId="23" fillId="2" borderId="146" xfId="0" applyNumberFormat="1" applyFont="1" applyFill="1" applyBorder="1" applyAlignment="1">
      <alignment horizontal="right" vertical="top" shrinkToFit="1"/>
    </xf>
    <xf numFmtId="177" fontId="23" fillId="2" borderId="147" xfId="0" applyNumberFormat="1" applyFont="1" applyFill="1" applyBorder="1" applyAlignment="1">
      <alignment horizontal="center" vertical="top" shrinkToFit="1"/>
    </xf>
    <xf numFmtId="177" fontId="23" fillId="2" borderId="148" xfId="0" applyNumberFormat="1" applyFont="1" applyFill="1" applyBorder="1" applyAlignment="1">
      <alignment horizontal="center" vertical="top" shrinkToFit="1"/>
    </xf>
    <xf numFmtId="177" fontId="23" fillId="2" borderId="149" xfId="0" applyNumberFormat="1" applyFont="1" applyFill="1" applyBorder="1" applyAlignment="1">
      <alignment horizontal="center" vertical="top" shrinkToFit="1"/>
    </xf>
    <xf numFmtId="177" fontId="23" fillId="2" borderId="31" xfId="0" applyNumberFormat="1" applyFont="1" applyFill="1" applyBorder="1" applyAlignment="1">
      <alignment horizontal="right" vertical="top" shrinkToFit="1"/>
    </xf>
    <xf numFmtId="177" fontId="23" fillId="2" borderId="14" xfId="0" applyNumberFormat="1" applyFont="1" applyFill="1" applyBorder="1" applyAlignment="1">
      <alignment horizontal="right" vertical="top" shrinkToFit="1"/>
    </xf>
    <xf numFmtId="177" fontId="23" fillId="2" borderId="16" xfId="0" applyNumberFormat="1" applyFont="1" applyFill="1" applyBorder="1" applyAlignment="1">
      <alignment horizontal="right" vertical="top" shrinkToFit="1"/>
    </xf>
    <xf numFmtId="0" fontId="44" fillId="0" borderId="34" xfId="0" applyFont="1" applyBorder="1" applyAlignment="1">
      <alignment horizontal="left" vertical="center" wrapText="1"/>
    </xf>
    <xf numFmtId="0" fontId="37" fillId="0" borderId="34" xfId="0" applyFont="1" applyBorder="1" applyAlignment="1">
      <alignment horizontal="left" vertical="center" wrapText="1"/>
    </xf>
    <xf numFmtId="38" fontId="15" fillId="0" borderId="32" xfId="2" applyFont="1" applyBorder="1" applyAlignment="1">
      <alignment horizontal="center" vertical="center"/>
    </xf>
    <xf numFmtId="38" fontId="15" fillId="0" borderId="95" xfId="2" applyFont="1" applyBorder="1" applyAlignment="1">
      <alignment horizontal="center" vertical="center"/>
    </xf>
    <xf numFmtId="186" fontId="0" fillId="2" borderId="128" xfId="0" applyNumberFormat="1" applyFill="1" applyBorder="1" applyAlignment="1">
      <alignment horizontal="center" vertical="center"/>
    </xf>
    <xf numFmtId="186" fontId="0" fillId="2" borderId="120" xfId="0" applyNumberFormat="1" applyFill="1" applyBorder="1" applyAlignment="1">
      <alignment horizontal="center" vertical="center"/>
    </xf>
    <xf numFmtId="177" fontId="23" fillId="2" borderId="150" xfId="0" applyNumberFormat="1" applyFont="1" applyFill="1" applyBorder="1" applyAlignment="1">
      <alignment horizontal="center" vertical="top" shrinkToFit="1"/>
    </xf>
    <xf numFmtId="177" fontId="23" fillId="2" borderId="151" xfId="0" applyNumberFormat="1" applyFont="1" applyFill="1" applyBorder="1" applyAlignment="1">
      <alignment horizontal="center" vertical="top" shrinkToFit="1"/>
    </xf>
    <xf numFmtId="177" fontId="23" fillId="2" borderId="152" xfId="0" applyNumberFormat="1" applyFont="1" applyFill="1" applyBorder="1" applyAlignment="1">
      <alignment horizontal="center" vertical="top" shrinkToFit="1"/>
    </xf>
    <xf numFmtId="177" fontId="19" fillId="3" borderId="153" xfId="0" applyNumberFormat="1" applyFont="1" applyFill="1" applyBorder="1" applyAlignment="1">
      <alignment horizontal="center" vertical="center" wrapText="1" shrinkToFit="1"/>
    </xf>
    <xf numFmtId="177" fontId="19" fillId="3" borderId="154" xfId="0" applyNumberFormat="1" applyFont="1" applyFill="1" applyBorder="1" applyAlignment="1">
      <alignment horizontal="center" vertical="center" wrapText="1" shrinkToFit="1"/>
    </xf>
    <xf numFmtId="0" fontId="6" fillId="6" borderId="9" xfId="7" applyFont="1" applyFill="1" applyBorder="1" applyAlignment="1">
      <alignment horizontal="left" vertical="center" shrinkToFit="1"/>
    </xf>
    <xf numFmtId="177" fontId="13" fillId="6" borderId="29" xfId="7" applyNumberFormat="1" applyFont="1" applyFill="1" applyBorder="1" applyAlignment="1">
      <alignment horizontal="center" vertical="center" wrapText="1"/>
    </xf>
    <xf numFmtId="0" fontId="35" fillId="6" borderId="30" xfId="5" applyFont="1" applyFill="1" applyBorder="1" applyAlignment="1">
      <alignment vertical="center"/>
    </xf>
    <xf numFmtId="4" fontId="13" fillId="6" borderId="11" xfId="7" applyNumberFormat="1" applyFont="1" applyFill="1" applyBorder="1" applyAlignment="1">
      <alignment horizontal="center" vertical="center" shrinkToFit="1"/>
    </xf>
    <xf numFmtId="4" fontId="13" fillId="6" borderId="50" xfId="7" applyNumberFormat="1" applyFont="1" applyFill="1" applyBorder="1" applyAlignment="1">
      <alignment horizontal="center" vertical="center" shrinkToFit="1"/>
    </xf>
    <xf numFmtId="4" fontId="13" fillId="6" borderId="73" xfId="7" applyNumberFormat="1" applyFont="1" applyFill="1" applyBorder="1" applyAlignment="1">
      <alignment horizontal="center" vertical="center" shrinkToFit="1"/>
    </xf>
    <xf numFmtId="186" fontId="18" fillId="2" borderId="9" xfId="5" applyNumberFormat="1" applyFill="1" applyBorder="1" applyAlignment="1">
      <alignment horizontal="center"/>
    </xf>
    <xf numFmtId="177" fontId="13" fillId="6" borderId="17" xfId="7" applyNumberFormat="1" applyFont="1" applyFill="1" applyBorder="1" applyAlignment="1">
      <alignment horizontal="center" vertical="center" wrapText="1" shrinkToFit="1"/>
    </xf>
    <xf numFmtId="0" fontId="35" fillId="6" borderId="30" xfId="5" applyFont="1" applyFill="1" applyBorder="1" applyAlignment="1">
      <alignment vertical="center" shrinkToFit="1"/>
    </xf>
    <xf numFmtId="186" fontId="18" fillId="2" borderId="9" xfId="5" applyNumberFormat="1" applyFill="1" applyBorder="1" applyAlignment="1">
      <alignment horizontal="center" shrinkToFit="1"/>
    </xf>
    <xf numFmtId="0" fontId="27" fillId="0" borderId="0" xfId="0" applyFont="1" applyAlignment="1">
      <alignment horizontal="center" vertical="center"/>
    </xf>
    <xf numFmtId="0" fontId="23" fillId="2" borderId="49" xfId="0" applyFont="1" applyFill="1" applyBorder="1" applyAlignment="1">
      <alignment horizontal="left" vertical="center" shrinkToFit="1"/>
    </xf>
    <xf numFmtId="0" fontId="23" fillId="2" borderId="37" xfId="0" applyFont="1" applyFill="1" applyBorder="1" applyAlignment="1">
      <alignment horizontal="left" vertical="center" shrinkToFit="1"/>
    </xf>
    <xf numFmtId="0" fontId="23" fillId="2" borderId="38" xfId="0" applyFont="1" applyFill="1" applyBorder="1" applyAlignment="1">
      <alignment horizontal="left" vertical="center" shrinkToFit="1"/>
    </xf>
    <xf numFmtId="0" fontId="23" fillId="2" borderId="162" xfId="0" applyFont="1" applyFill="1" applyBorder="1" applyAlignment="1">
      <alignment horizontal="center" vertical="center"/>
    </xf>
    <xf numFmtId="0" fontId="23" fillId="2" borderId="67" xfId="0" applyFont="1" applyFill="1" applyBorder="1" applyAlignment="1">
      <alignment horizontal="center" vertical="center"/>
    </xf>
    <xf numFmtId="0" fontId="23" fillId="2" borderId="81" xfId="0" applyFont="1" applyFill="1" applyBorder="1" applyAlignment="1">
      <alignment horizontal="left" vertical="center"/>
    </xf>
    <xf numFmtId="0" fontId="23" fillId="2" borderId="45" xfId="0" applyFont="1" applyFill="1" applyBorder="1" applyAlignment="1">
      <alignment horizontal="left" vertical="center"/>
    </xf>
    <xf numFmtId="0" fontId="23" fillId="2" borderId="136" xfId="0" applyFont="1" applyFill="1" applyBorder="1" applyAlignment="1">
      <alignment horizontal="center" vertical="center"/>
    </xf>
    <xf numFmtId="0" fontId="23" fillId="2" borderId="73" xfId="0" applyFont="1" applyFill="1" applyBorder="1" applyAlignment="1">
      <alignment horizontal="center" vertical="center"/>
    </xf>
    <xf numFmtId="0" fontId="23" fillId="2" borderId="138" xfId="0" applyFont="1" applyFill="1" applyBorder="1" applyAlignment="1">
      <alignment horizontal="center" vertical="center"/>
    </xf>
    <xf numFmtId="0" fontId="23" fillId="2" borderId="75"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13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1" xfId="0" applyFont="1" applyFill="1" applyBorder="1" applyAlignment="1">
      <alignment horizontal="center" vertical="center"/>
    </xf>
    <xf numFmtId="182" fontId="23" fillId="2" borderId="21" xfId="0" applyNumberFormat="1" applyFont="1" applyFill="1" applyBorder="1" applyAlignment="1">
      <alignment horizontal="center" vertical="center" shrinkToFit="1"/>
    </xf>
    <xf numFmtId="182" fontId="23" fillId="2" borderId="98" xfId="0" applyNumberFormat="1" applyFont="1" applyFill="1" applyBorder="1" applyAlignment="1">
      <alignment horizontal="center" vertical="center" shrinkToFit="1"/>
    </xf>
    <xf numFmtId="182" fontId="23" fillId="2" borderId="22" xfId="0" applyNumberFormat="1" applyFont="1" applyFill="1" applyBorder="1" applyAlignment="1">
      <alignment horizontal="center" vertical="center" shrinkToFit="1"/>
    </xf>
    <xf numFmtId="0" fontId="23" fillId="2" borderId="136" xfId="0" applyFont="1" applyFill="1" applyBorder="1" applyAlignment="1">
      <alignment horizontal="center" vertical="top"/>
    </xf>
    <xf numFmtId="0" fontId="23" fillId="2" borderId="73" xfId="0" applyFont="1" applyFill="1" applyBorder="1" applyAlignment="1">
      <alignment horizontal="center" vertical="top"/>
    </xf>
    <xf numFmtId="0" fontId="23" fillId="2" borderId="33" xfId="0" applyFont="1" applyFill="1" applyBorder="1" applyAlignment="1">
      <alignment horizontal="center" vertical="top"/>
    </xf>
    <xf numFmtId="0" fontId="23" fillId="2" borderId="80" xfId="0" applyFont="1" applyFill="1" applyBorder="1" applyAlignment="1">
      <alignment horizontal="center" vertical="top"/>
    </xf>
    <xf numFmtId="0" fontId="23" fillId="2" borderId="35" xfId="0" applyFont="1" applyFill="1" applyBorder="1" applyAlignment="1">
      <alignment horizontal="center" vertical="top"/>
    </xf>
    <xf numFmtId="0" fontId="23" fillId="2" borderId="137" xfId="0" applyFont="1" applyFill="1" applyBorder="1" applyAlignment="1">
      <alignment horizontal="center" vertical="top"/>
    </xf>
    <xf numFmtId="0" fontId="23" fillId="2" borderId="85"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50" xfId="0" applyFont="1" applyFill="1" applyBorder="1" applyAlignment="1">
      <alignment horizontal="left" vertical="center"/>
    </xf>
    <xf numFmtId="0" fontId="18" fillId="2" borderId="136" xfId="0" applyFont="1" applyFill="1" applyBorder="1" applyAlignment="1">
      <alignment horizontal="center" vertical="center" shrinkToFit="1"/>
    </xf>
    <xf numFmtId="0" fontId="18" fillId="2" borderId="73"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80" xfId="0" applyFont="1" applyFill="1" applyBorder="1" applyAlignment="1">
      <alignment horizontal="center" vertical="center" shrinkToFit="1"/>
    </xf>
    <xf numFmtId="0" fontId="18" fillId="2" borderId="138" xfId="0" applyFont="1" applyFill="1" applyBorder="1" applyAlignment="1">
      <alignment horizontal="center" vertical="center" shrinkToFit="1"/>
    </xf>
    <xf numFmtId="0" fontId="18" fillId="2" borderId="75" xfId="0" applyFont="1" applyFill="1" applyBorder="1" applyAlignment="1">
      <alignment horizontal="center" vertical="center" shrinkToFit="1"/>
    </xf>
    <xf numFmtId="0" fontId="23" fillId="0" borderId="61" xfId="0" applyFont="1" applyBorder="1" applyAlignment="1" applyProtection="1">
      <alignment horizontal="left" vertical="center" shrinkToFit="1"/>
      <protection locked="0"/>
    </xf>
    <xf numFmtId="0" fontId="23" fillId="0" borderId="25" xfId="0" applyFont="1" applyBorder="1" applyAlignment="1" applyProtection="1">
      <alignment horizontal="left" vertical="center" shrinkToFit="1"/>
      <protection locked="0"/>
    </xf>
    <xf numFmtId="0" fontId="23" fillId="0" borderId="133" xfId="0" applyFont="1" applyBorder="1" applyAlignment="1" applyProtection="1">
      <alignment horizontal="left" vertical="center" shrinkToFit="1"/>
      <protection locked="0"/>
    </xf>
    <xf numFmtId="0" fontId="23" fillId="0" borderId="79" xfId="0" applyFont="1" applyBorder="1" applyAlignment="1" applyProtection="1">
      <alignment horizontal="left" vertical="center" shrinkToFit="1"/>
      <protection locked="0"/>
    </xf>
    <xf numFmtId="0" fontId="23" fillId="0" borderId="52" xfId="0" applyFont="1" applyBorder="1" applyAlignment="1" applyProtection="1">
      <alignment horizontal="left" vertical="center" shrinkToFit="1"/>
      <protection locked="0"/>
    </xf>
    <xf numFmtId="0" fontId="24" fillId="0" borderId="0" xfId="0" applyFont="1" applyAlignment="1">
      <alignment horizontal="left" vertical="center" shrinkToFit="1"/>
    </xf>
    <xf numFmtId="0" fontId="23" fillId="0" borderId="0" xfId="0" applyFont="1" applyAlignment="1">
      <alignment horizontal="center" vertical="center" wrapText="1"/>
    </xf>
    <xf numFmtId="0" fontId="55" fillId="0" borderId="0" xfId="0" applyFont="1" applyAlignment="1">
      <alignment horizontal="center" vertical="center"/>
    </xf>
    <xf numFmtId="38" fontId="23" fillId="0" borderId="0" xfId="2" applyFont="1" applyAlignment="1">
      <alignment horizontal="center" vertical="center"/>
    </xf>
    <xf numFmtId="182" fontId="24" fillId="0" borderId="0" xfId="0" applyNumberFormat="1" applyFont="1" applyAlignment="1">
      <alignment horizontal="center" vertical="center" shrinkToFit="1"/>
    </xf>
    <xf numFmtId="0" fontId="0" fillId="0" borderId="0" xfId="0" applyAlignment="1">
      <alignment horizontal="left" vertical="center" wrapText="1"/>
    </xf>
    <xf numFmtId="0" fontId="24" fillId="0" borderId="0" xfId="0" applyFont="1" applyAlignment="1">
      <alignment horizontal="left" vertical="center"/>
    </xf>
    <xf numFmtId="182" fontId="24" fillId="0" borderId="0" xfId="0" applyNumberFormat="1" applyFont="1" applyAlignment="1">
      <alignment horizontal="center" vertical="center"/>
    </xf>
    <xf numFmtId="0" fontId="19" fillId="0" borderId="0" xfId="0" applyFont="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horizontal="left" vertical="center"/>
    </xf>
    <xf numFmtId="0" fontId="23" fillId="0" borderId="25" xfId="0" applyFont="1" applyBorder="1" applyAlignment="1" applyProtection="1">
      <alignment horizontal="left" vertical="center"/>
      <protection locked="0"/>
    </xf>
    <xf numFmtId="38" fontId="23" fillId="0" borderId="25" xfId="2" applyFont="1" applyBorder="1" applyAlignment="1" applyProtection="1">
      <alignment horizontal="left" vertical="center"/>
      <protection locked="0"/>
    </xf>
    <xf numFmtId="182" fontId="24" fillId="0" borderId="0" xfId="0" applyNumberFormat="1" applyFont="1" applyAlignment="1">
      <alignment horizontal="right" vertical="center"/>
    </xf>
    <xf numFmtId="0" fontId="2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shrinkToFit="1"/>
    </xf>
    <xf numFmtId="0" fontId="24" fillId="0" borderId="0" xfId="0" applyFont="1" applyAlignment="1">
      <alignment horizontal="left" vertical="center" wrapText="1"/>
    </xf>
    <xf numFmtId="182" fontId="24" fillId="0" borderId="41" xfId="0" applyNumberFormat="1" applyFont="1" applyBorder="1" applyAlignment="1">
      <alignment horizontal="left" vertical="center" wrapText="1"/>
    </xf>
    <xf numFmtId="182" fontId="24" fillId="0" borderId="15" xfId="0" applyNumberFormat="1" applyFont="1" applyBorder="1" applyAlignment="1">
      <alignment horizontal="left" vertical="center" wrapText="1"/>
    </xf>
    <xf numFmtId="182" fontId="24" fillId="0" borderId="75" xfId="0" applyNumberFormat="1" applyFont="1" applyBorder="1" applyAlignment="1">
      <alignment horizontal="left" vertical="center" wrapText="1"/>
    </xf>
    <xf numFmtId="0" fontId="31" fillId="0" borderId="0" xfId="0" applyFont="1" applyAlignment="1">
      <alignment horizontal="left" vertical="center" wrapText="1"/>
    </xf>
    <xf numFmtId="0" fontId="20" fillId="0" borderId="0" xfId="0" applyFont="1" applyAlignment="1">
      <alignment horizontal="center" vertical="center" wrapText="1"/>
    </xf>
    <xf numFmtId="0" fontId="24" fillId="0" borderId="41" xfId="0" applyFont="1" applyBorder="1" applyAlignment="1">
      <alignment horizontal="left" vertical="center" wrapText="1"/>
    </xf>
    <xf numFmtId="0" fontId="24" fillId="0" borderId="15" xfId="0" applyFont="1" applyBorder="1" applyAlignment="1">
      <alignment horizontal="left" vertical="center" wrapText="1"/>
    </xf>
    <xf numFmtId="0" fontId="24" fillId="0" borderId="75" xfId="0" applyFont="1" applyBorder="1" applyAlignment="1">
      <alignment horizontal="left" vertical="center" wrapText="1"/>
    </xf>
    <xf numFmtId="182" fontId="51" fillId="0" borderId="0" xfId="0" applyNumberFormat="1" applyFont="1" applyAlignment="1">
      <alignment horizontal="right" vertical="center"/>
    </xf>
    <xf numFmtId="0" fontId="32" fillId="0" borderId="0" xfId="0" applyFont="1" applyAlignment="1">
      <alignment horizontal="left" vertical="top" wrapText="1"/>
    </xf>
    <xf numFmtId="0" fontId="57" fillId="0" borderId="0" xfId="0" applyFont="1" applyAlignment="1">
      <alignment horizontal="distributed" vertical="center"/>
    </xf>
    <xf numFmtId="0" fontId="57" fillId="0" borderId="0" xfId="0" applyFont="1" applyAlignment="1">
      <alignment horizontal="distributed" vertical="center" wrapText="1"/>
    </xf>
    <xf numFmtId="0" fontId="57" fillId="0" borderId="0" xfId="0" applyFont="1" applyAlignment="1">
      <alignment horizontal="center" vertical="center" shrinkToFit="1"/>
    </xf>
    <xf numFmtId="0" fontId="51" fillId="0" borderId="0" xfId="0" applyFont="1" applyAlignment="1">
      <alignment horizontal="right" vertical="center"/>
    </xf>
    <xf numFmtId="0" fontId="51" fillId="0" borderId="0" xfId="0" applyFont="1" applyAlignment="1">
      <alignment horizontal="left" vertical="center"/>
    </xf>
    <xf numFmtId="0" fontId="51" fillId="0" borderId="0" xfId="0" applyFont="1" applyAlignment="1">
      <alignment horizontal="left" vertical="center" wrapText="1"/>
    </xf>
    <xf numFmtId="0" fontId="59" fillId="0" borderId="0" xfId="0" applyFont="1" applyAlignment="1">
      <alignment horizontal="left" vertical="center" wrapText="1"/>
    </xf>
    <xf numFmtId="179" fontId="61" fillId="0" borderId="11" xfId="0" applyNumberFormat="1" applyFont="1" applyBorder="1" applyAlignment="1" applyProtection="1">
      <alignment horizontal="left" vertical="center"/>
      <protection locked="0"/>
    </xf>
    <xf numFmtId="179" fontId="61" fillId="0" borderId="66" xfId="0" applyNumberFormat="1" applyFont="1" applyBorder="1" applyAlignment="1" applyProtection="1">
      <alignment horizontal="left" vertical="center"/>
      <protection locked="0"/>
    </xf>
    <xf numFmtId="0" fontId="50" fillId="0" borderId="0" xfId="0" applyFont="1" applyAlignment="1">
      <alignment horizontal="center" vertical="center" wrapText="1"/>
    </xf>
    <xf numFmtId="187" fontId="57" fillId="0" borderId="0" xfId="0" applyNumberFormat="1" applyFont="1" applyAlignment="1">
      <alignment horizontal="left" vertical="center"/>
    </xf>
    <xf numFmtId="0" fontId="50" fillId="8" borderId="11" xfId="0" applyFont="1" applyFill="1" applyBorder="1">
      <alignment vertical="center"/>
    </xf>
    <xf numFmtId="0" fontId="50" fillId="8" borderId="66" xfId="0" applyFont="1" applyFill="1" applyBorder="1">
      <alignment vertical="center"/>
    </xf>
    <xf numFmtId="0" fontId="50" fillId="0" borderId="11" xfId="0" applyFont="1" applyBorder="1" applyAlignment="1" applyProtection="1">
      <alignment horizontal="left" vertical="center" wrapText="1"/>
      <protection locked="0"/>
    </xf>
    <xf numFmtId="0" fontId="50" fillId="0" borderId="50" xfId="0" applyFont="1" applyBorder="1" applyAlignment="1" applyProtection="1">
      <alignment horizontal="left" vertical="center" wrapText="1"/>
      <protection locked="0"/>
    </xf>
    <xf numFmtId="0" fontId="50" fillId="0" borderId="66" xfId="0" applyFont="1" applyBorder="1" applyAlignment="1" applyProtection="1">
      <alignment horizontal="left" vertical="center" wrapText="1"/>
      <protection locked="0"/>
    </xf>
    <xf numFmtId="0" fontId="50" fillId="8" borderId="50" xfId="0" applyFont="1" applyFill="1" applyBorder="1">
      <alignment vertical="center"/>
    </xf>
    <xf numFmtId="0" fontId="50" fillId="0" borderId="11" xfId="0" applyFont="1" applyBorder="1" applyAlignment="1" applyProtection="1">
      <alignment horizontal="left" vertical="center"/>
      <protection locked="0"/>
    </xf>
    <xf numFmtId="0" fontId="50" fillId="0" borderId="50" xfId="0" applyFont="1" applyBorder="1" applyAlignment="1" applyProtection="1">
      <alignment horizontal="left" vertical="center"/>
      <protection locked="0"/>
    </xf>
    <xf numFmtId="0" fontId="50" fillId="0" borderId="29" xfId="0" applyFont="1" applyBorder="1" applyAlignment="1" applyProtection="1">
      <alignment horizontal="left" vertical="center"/>
      <protection locked="0"/>
    </xf>
    <xf numFmtId="0" fontId="50" fillId="0" borderId="27" xfId="0" applyFont="1" applyBorder="1" applyAlignment="1">
      <alignment horizontal="left" vertical="center"/>
    </xf>
    <xf numFmtId="0" fontId="50" fillId="0" borderId="50" xfId="0" applyFont="1" applyBorder="1" applyAlignment="1">
      <alignment horizontal="left" vertical="center"/>
    </xf>
    <xf numFmtId="0" fontId="50" fillId="0" borderId="66" xfId="0" applyFont="1" applyBorder="1" applyAlignment="1">
      <alignment horizontal="left" vertical="center"/>
    </xf>
    <xf numFmtId="188" fontId="61" fillId="0" borderId="11" xfId="0" applyNumberFormat="1" applyFont="1" applyBorder="1" applyAlignment="1" applyProtection="1">
      <alignment horizontal="left" vertical="center"/>
      <protection locked="0"/>
    </xf>
    <xf numFmtId="188" fontId="61" fillId="0" borderId="50" xfId="0" applyNumberFormat="1" applyFont="1" applyBorder="1" applyAlignment="1" applyProtection="1">
      <alignment horizontal="left" vertical="center"/>
      <protection locked="0"/>
    </xf>
    <xf numFmtId="188" fontId="61" fillId="0" borderId="66" xfId="0" applyNumberFormat="1" applyFont="1" applyBorder="1" applyAlignment="1" applyProtection="1">
      <alignment horizontal="left" vertical="center"/>
      <protection locked="0"/>
    </xf>
    <xf numFmtId="0" fontId="32" fillId="8" borderId="11" xfId="0" applyFont="1" applyFill="1" applyBorder="1" applyAlignment="1">
      <alignment horizontal="left" vertical="center" wrapText="1"/>
    </xf>
    <xf numFmtId="0" fontId="32" fillId="8" borderId="66" xfId="0" applyFont="1" applyFill="1" applyBorder="1" applyAlignment="1">
      <alignment horizontal="left" vertical="center"/>
    </xf>
    <xf numFmtId="0" fontId="50" fillId="0" borderId="66" xfId="0" applyFont="1" applyBorder="1" applyAlignment="1" applyProtection="1">
      <alignment horizontal="left" vertical="center"/>
      <protection locked="0"/>
    </xf>
    <xf numFmtId="0" fontId="50" fillId="8" borderId="11" xfId="0" applyFont="1" applyFill="1" applyBorder="1" applyAlignment="1">
      <alignment horizontal="left" vertical="center"/>
    </xf>
    <xf numFmtId="0" fontId="50" fillId="8" borderId="66" xfId="0" applyFont="1" applyFill="1" applyBorder="1" applyAlignment="1">
      <alignment horizontal="left" vertical="center"/>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2">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rgb="FFEAEAEA"/>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1"/>
    </tableStyle>
    <tableStyle name="ピボットテーブル スタイル 1" table="0" count="2" xr9:uid="{00000000-0011-0000-FFFF-FFFF01000000}">
      <tableStyleElement type="wholeTable" dxfId="10"/>
      <tableStyleElement type="headerRow" dxfId="9"/>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3_R3&#23455;&#32318;&#22577;&#21578;&#26360;_&#26144;&#30011;&#35069;&#20316;/R3-1_hojo_zissek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i-s\AppData\Local\Temp\R3_11_kikin_ongaku_shinsei_v7+jisseki_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 val="誓約書"/>
      <sheetName val="支払申請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W74"/>
  <sheetViews>
    <sheetView tabSelected="1" view="pageBreakPreview" zoomScale="70" zoomScaleNormal="70" zoomScaleSheetLayoutView="70" workbookViewId="0">
      <selection activeCell="D45" sqref="D45:G45"/>
    </sheetView>
  </sheetViews>
  <sheetFormatPr defaultColWidth="9" defaultRowHeight="18.75"/>
  <cols>
    <col min="2" max="2" width="19.625" customWidth="1"/>
    <col min="3" max="3" width="22.5" customWidth="1"/>
    <col min="4" max="4" width="5.25" customWidth="1"/>
    <col min="5" max="6" width="8.625" customWidth="1"/>
    <col min="7" max="7" width="4.25" customWidth="1"/>
    <col min="8" max="9" width="9.875" customWidth="1"/>
    <col min="10" max="10" width="23.5" customWidth="1"/>
    <col min="11" max="11" width="98.625" customWidth="1"/>
    <col min="12" max="13" width="9" customWidth="1"/>
    <col min="14" max="14" width="26.875" hidden="1" customWidth="1"/>
    <col min="15" max="15" width="11" hidden="1" customWidth="1"/>
    <col min="16" max="17" width="9" customWidth="1"/>
  </cols>
  <sheetData>
    <row r="1" spans="1:23" ht="40.5" customHeight="1">
      <c r="A1" s="570" t="s">
        <v>317</v>
      </c>
      <c r="B1" s="571"/>
      <c r="C1" s="571"/>
      <c r="K1" s="339" t="s">
        <v>199</v>
      </c>
    </row>
    <row r="2" spans="1:23" ht="75" customHeight="1">
      <c r="A2" s="607" t="s">
        <v>372</v>
      </c>
      <c r="B2" s="607"/>
      <c r="C2" s="607"/>
      <c r="D2" s="607"/>
      <c r="E2" s="607"/>
      <c r="F2" s="607"/>
      <c r="G2" s="607"/>
      <c r="H2" s="607"/>
      <c r="I2" s="607"/>
      <c r="J2" s="607"/>
      <c r="K2" s="387" t="s">
        <v>227</v>
      </c>
    </row>
    <row r="3" spans="1:23" s="390" customFormat="1" ht="7.5" customHeight="1">
      <c r="A3" s="388"/>
      <c r="B3" s="388"/>
      <c r="C3" s="388"/>
      <c r="D3" s="388"/>
      <c r="E3" s="388"/>
      <c r="F3" s="388"/>
      <c r="G3" s="388"/>
      <c r="H3" s="608"/>
      <c r="I3" s="608"/>
      <c r="J3" s="608"/>
      <c r="K3" s="389"/>
    </row>
    <row r="4" spans="1:23" s="390" customFormat="1" ht="21">
      <c r="A4" s="391"/>
      <c r="H4" s="609" t="s">
        <v>398</v>
      </c>
      <c r="I4" s="609"/>
      <c r="J4" s="609"/>
      <c r="K4" s="392" t="s">
        <v>370</v>
      </c>
    </row>
    <row r="5" spans="1:23" s="390" customFormat="1" ht="21">
      <c r="A5" s="393" t="s">
        <v>266</v>
      </c>
      <c r="J5" s="389"/>
      <c r="N5" s="24"/>
      <c r="O5" s="24" t="s">
        <v>79</v>
      </c>
    </row>
    <row r="6" spans="1:23" s="390" customFormat="1" ht="7.5" customHeight="1">
      <c r="J6" s="389"/>
      <c r="N6" s="24" t="s">
        <v>71</v>
      </c>
      <c r="O6" s="25">
        <v>21400000</v>
      </c>
    </row>
    <row r="7" spans="1:23" s="390" customFormat="1" ht="63.95" customHeight="1" thickBot="1">
      <c r="A7" s="610" t="s">
        <v>387</v>
      </c>
      <c r="B7" s="610"/>
      <c r="C7" s="610"/>
      <c r="D7" s="610"/>
      <c r="E7" s="610"/>
      <c r="F7" s="610"/>
      <c r="G7" s="610"/>
      <c r="H7" s="610"/>
      <c r="I7" s="610"/>
      <c r="J7" s="610"/>
      <c r="K7" s="462" t="s">
        <v>369</v>
      </c>
      <c r="N7" s="24" t="s">
        <v>72</v>
      </c>
      <c r="O7" s="25">
        <v>10700000</v>
      </c>
    </row>
    <row r="8" spans="1:23" ht="33.75" customHeight="1">
      <c r="A8" s="102" t="s">
        <v>12</v>
      </c>
      <c r="B8" s="580" t="s">
        <v>215</v>
      </c>
      <c r="C8" s="581"/>
      <c r="D8" s="581"/>
      <c r="E8" s="581"/>
      <c r="F8" s="581"/>
      <c r="G8" s="581"/>
      <c r="H8" s="581"/>
      <c r="I8" s="581"/>
      <c r="J8" s="582"/>
      <c r="K8" s="338" t="s">
        <v>247</v>
      </c>
      <c r="N8" s="24" t="s">
        <v>73</v>
      </c>
      <c r="O8" s="25">
        <v>5350000</v>
      </c>
    </row>
    <row r="9" spans="1:23" ht="33.75" customHeight="1">
      <c r="A9" s="612" t="s">
        <v>4</v>
      </c>
      <c r="B9" s="583" t="s">
        <v>27</v>
      </c>
      <c r="C9" s="584"/>
      <c r="D9" s="584"/>
      <c r="E9" s="584"/>
      <c r="F9" s="584"/>
      <c r="G9" s="584"/>
      <c r="H9" s="584"/>
      <c r="I9" s="584"/>
      <c r="J9" s="585"/>
      <c r="K9" s="339"/>
      <c r="N9" s="24" t="s">
        <v>74</v>
      </c>
      <c r="O9" s="25">
        <v>16050000</v>
      </c>
    </row>
    <row r="10" spans="1:23" ht="33.75" customHeight="1" thickBot="1">
      <c r="A10" s="564"/>
      <c r="B10" s="188" t="s">
        <v>17</v>
      </c>
      <c r="C10" s="613" t="s">
        <v>406</v>
      </c>
      <c r="D10" s="614"/>
      <c r="E10" s="614"/>
      <c r="F10" s="614"/>
      <c r="G10" s="614"/>
      <c r="H10" s="614"/>
      <c r="I10" s="614"/>
      <c r="J10" s="615"/>
      <c r="K10" s="339" t="s">
        <v>248</v>
      </c>
      <c r="N10" s="24" t="s">
        <v>75</v>
      </c>
      <c r="O10" s="25">
        <v>5350000</v>
      </c>
      <c r="V10" s="23"/>
      <c r="W10" s="23"/>
    </row>
    <row r="11" spans="1:23" ht="24.75" customHeight="1">
      <c r="A11" s="594" t="s">
        <v>0</v>
      </c>
      <c r="B11" s="182" t="s">
        <v>5</v>
      </c>
      <c r="C11" s="185"/>
      <c r="D11" s="186" t="s">
        <v>9</v>
      </c>
      <c r="E11" s="483"/>
      <c r="F11" s="484"/>
      <c r="G11" s="485"/>
      <c r="H11" s="329"/>
      <c r="I11" s="330"/>
      <c r="J11" s="331"/>
      <c r="K11" s="611" t="s">
        <v>249</v>
      </c>
      <c r="N11" s="24" t="s">
        <v>76</v>
      </c>
      <c r="O11" s="25">
        <v>2140000</v>
      </c>
      <c r="V11" s="23"/>
      <c r="W11" s="23"/>
    </row>
    <row r="12" spans="1:23" ht="15" customHeight="1">
      <c r="A12" s="595"/>
      <c r="B12" s="492" t="s">
        <v>10</v>
      </c>
      <c r="C12" s="2" t="s">
        <v>28</v>
      </c>
      <c r="D12" s="513" t="s">
        <v>29</v>
      </c>
      <c r="E12" s="514"/>
      <c r="F12" s="514"/>
      <c r="G12" s="515"/>
      <c r="H12" s="332" t="s">
        <v>30</v>
      </c>
      <c r="I12" s="333"/>
      <c r="J12" s="334"/>
      <c r="K12" s="611"/>
      <c r="N12" s="24" t="s">
        <v>264</v>
      </c>
      <c r="O12" s="25">
        <v>21400000</v>
      </c>
    </row>
    <row r="13" spans="1:23" ht="31.5" customHeight="1">
      <c r="A13" s="595"/>
      <c r="B13" s="493"/>
      <c r="C13" s="187" t="s">
        <v>238</v>
      </c>
      <c r="D13" s="516"/>
      <c r="E13" s="517"/>
      <c r="F13" s="517"/>
      <c r="G13" s="518"/>
      <c r="H13" s="536"/>
      <c r="I13" s="537"/>
      <c r="J13" s="538"/>
      <c r="K13" s="338"/>
      <c r="N13" s="24" t="s">
        <v>265</v>
      </c>
      <c r="O13" s="25">
        <v>3210000</v>
      </c>
    </row>
    <row r="14" spans="1:23" ht="22.5" customHeight="1">
      <c r="A14" s="595"/>
      <c r="B14" s="183" t="s">
        <v>262</v>
      </c>
      <c r="C14" s="495"/>
      <c r="D14" s="496"/>
      <c r="E14" s="496"/>
      <c r="F14" s="496"/>
      <c r="G14" s="496"/>
      <c r="H14" s="496"/>
      <c r="I14" s="497"/>
      <c r="J14" s="498"/>
      <c r="K14" s="494" t="s">
        <v>263</v>
      </c>
      <c r="N14" s="24" t="s">
        <v>77</v>
      </c>
      <c r="O14" s="25">
        <v>1070000</v>
      </c>
    </row>
    <row r="15" spans="1:23" ht="31.5" customHeight="1">
      <c r="A15" s="595"/>
      <c r="B15" s="183" t="s">
        <v>11</v>
      </c>
      <c r="C15" s="519"/>
      <c r="D15" s="520"/>
      <c r="E15" s="520"/>
      <c r="F15" s="520"/>
      <c r="G15" s="520"/>
      <c r="H15" s="520"/>
      <c r="I15" s="521"/>
      <c r="J15" s="522"/>
      <c r="K15" s="494"/>
      <c r="N15" s="385"/>
      <c r="O15" s="386"/>
    </row>
    <row r="16" spans="1:23" ht="31.5" customHeight="1">
      <c r="A16" s="595"/>
      <c r="B16" s="183" t="s">
        <v>33</v>
      </c>
      <c r="C16" s="519"/>
      <c r="D16" s="520"/>
      <c r="E16" s="520"/>
      <c r="F16" s="520"/>
      <c r="G16" s="520"/>
      <c r="H16" s="520"/>
      <c r="I16" s="521"/>
      <c r="J16" s="522"/>
      <c r="K16" s="339"/>
    </row>
    <row r="17" spans="1:11" ht="31.5" customHeight="1">
      <c r="A17" s="595"/>
      <c r="B17" s="183" t="s">
        <v>6</v>
      </c>
      <c r="C17" s="519"/>
      <c r="D17" s="520"/>
      <c r="E17" s="520"/>
      <c r="F17" s="520"/>
      <c r="G17" s="520"/>
      <c r="H17" s="520"/>
      <c r="I17" s="521"/>
      <c r="J17" s="522"/>
      <c r="K17" s="339"/>
    </row>
    <row r="18" spans="1:11" ht="31.5" customHeight="1" thickBot="1">
      <c r="A18" s="596"/>
      <c r="B18" s="328" t="s">
        <v>243</v>
      </c>
      <c r="C18" s="529"/>
      <c r="D18" s="530"/>
      <c r="E18" s="530"/>
      <c r="F18" s="530"/>
      <c r="G18" s="530"/>
      <c r="H18" s="530"/>
      <c r="I18" s="531"/>
      <c r="J18" s="532"/>
      <c r="K18" s="339"/>
    </row>
    <row r="19" spans="1:11" ht="24.75" customHeight="1">
      <c r="A19" s="533" t="s">
        <v>235</v>
      </c>
      <c r="B19" s="324" t="s">
        <v>236</v>
      </c>
      <c r="C19" s="185"/>
      <c r="D19" s="186" t="s">
        <v>9</v>
      </c>
      <c r="E19" s="483"/>
      <c r="F19" s="484"/>
      <c r="G19" s="485"/>
      <c r="H19" s="329"/>
      <c r="I19" s="330"/>
      <c r="J19" s="331"/>
      <c r="K19" s="340" t="s">
        <v>250</v>
      </c>
    </row>
    <row r="20" spans="1:11" ht="15" customHeight="1">
      <c r="A20" s="534"/>
      <c r="B20" s="492" t="s">
        <v>237</v>
      </c>
      <c r="C20" s="2" t="s">
        <v>28</v>
      </c>
      <c r="D20" s="513" t="s">
        <v>29</v>
      </c>
      <c r="E20" s="514"/>
      <c r="F20" s="514"/>
      <c r="G20" s="515"/>
      <c r="H20" s="332" t="s">
        <v>30</v>
      </c>
      <c r="I20" s="333"/>
      <c r="J20" s="334"/>
      <c r="K20" s="338"/>
    </row>
    <row r="21" spans="1:11" ht="31.5" customHeight="1">
      <c r="A21" s="534"/>
      <c r="B21" s="493"/>
      <c r="C21" s="187" t="s">
        <v>238</v>
      </c>
      <c r="D21" s="516"/>
      <c r="E21" s="517"/>
      <c r="F21" s="517"/>
      <c r="G21" s="518"/>
      <c r="H21" s="536"/>
      <c r="I21" s="537"/>
      <c r="J21" s="538"/>
      <c r="K21" s="338"/>
    </row>
    <row r="22" spans="1:11" ht="32.1" customHeight="1">
      <c r="A22" s="534"/>
      <c r="B22" s="325" t="s">
        <v>239</v>
      </c>
      <c r="C22" s="523"/>
      <c r="D22" s="524"/>
      <c r="E22" s="524"/>
      <c r="F22" s="524"/>
      <c r="G22" s="524"/>
      <c r="H22" s="524"/>
      <c r="I22" s="524"/>
      <c r="J22" s="525"/>
      <c r="K22" s="339"/>
    </row>
    <row r="23" spans="1:11" ht="32.1" customHeight="1">
      <c r="A23" s="534"/>
      <c r="B23" s="326" t="s">
        <v>240</v>
      </c>
      <c r="C23" s="526"/>
      <c r="D23" s="527"/>
      <c r="E23" s="527"/>
      <c r="F23" s="527"/>
      <c r="G23" s="527"/>
      <c r="H23" s="527"/>
      <c r="I23" s="527"/>
      <c r="J23" s="528"/>
      <c r="K23" s="339" t="s">
        <v>251</v>
      </c>
    </row>
    <row r="24" spans="1:11" ht="32.1" customHeight="1">
      <c r="A24" s="534"/>
      <c r="B24" s="326" t="s">
        <v>241</v>
      </c>
      <c r="C24" s="526"/>
      <c r="D24" s="527"/>
      <c r="E24" s="527"/>
      <c r="F24" s="527"/>
      <c r="G24" s="527"/>
      <c r="H24" s="527"/>
      <c r="I24" s="527"/>
      <c r="J24" s="528"/>
      <c r="K24" s="338"/>
    </row>
    <row r="25" spans="1:11" ht="32.1" customHeight="1" thickBot="1">
      <c r="A25" s="535"/>
      <c r="B25" s="327" t="s">
        <v>242</v>
      </c>
      <c r="C25" s="486"/>
      <c r="D25" s="487"/>
      <c r="E25" s="487"/>
      <c r="F25" s="487"/>
      <c r="G25" s="487"/>
      <c r="H25" s="487"/>
      <c r="I25" s="487"/>
      <c r="J25" s="488"/>
      <c r="K25" s="339" t="s">
        <v>388</v>
      </c>
    </row>
    <row r="26" spans="1:11" ht="25.5" customHeight="1">
      <c r="A26" s="562" t="s">
        <v>365</v>
      </c>
      <c r="B26" s="103" t="s">
        <v>31</v>
      </c>
      <c r="C26" s="572"/>
      <c r="D26" s="573"/>
      <c r="E26" s="573"/>
      <c r="F26" s="573"/>
      <c r="G26" s="573"/>
      <c r="H26" s="573"/>
      <c r="I26" s="574"/>
      <c r="J26" s="575"/>
      <c r="K26" s="494" t="s">
        <v>389</v>
      </c>
    </row>
    <row r="27" spans="1:11" ht="36" customHeight="1">
      <c r="A27" s="563"/>
      <c r="B27" s="428" t="s">
        <v>316</v>
      </c>
      <c r="C27" s="576"/>
      <c r="D27" s="577"/>
      <c r="E27" s="577"/>
      <c r="F27" s="577"/>
      <c r="G27" s="577"/>
      <c r="H27" s="577"/>
      <c r="I27" s="578"/>
      <c r="J27" s="579"/>
      <c r="K27" s="494"/>
    </row>
    <row r="28" spans="1:11" ht="30" customHeight="1">
      <c r="A28" s="563"/>
      <c r="B28" s="476" t="s">
        <v>24</v>
      </c>
      <c r="C28" s="189" t="s">
        <v>18</v>
      </c>
      <c r="D28" s="479"/>
      <c r="E28" s="480"/>
      <c r="F28" s="480"/>
      <c r="G28" s="190" t="s">
        <v>32</v>
      </c>
      <c r="H28" s="481" t="s">
        <v>19</v>
      </c>
      <c r="I28" s="482"/>
      <c r="J28" s="191"/>
      <c r="K28" s="339" t="s">
        <v>253</v>
      </c>
    </row>
    <row r="29" spans="1:11" ht="30" customHeight="1">
      <c r="A29" s="563"/>
      <c r="B29" s="477"/>
      <c r="C29" s="189" t="s">
        <v>21</v>
      </c>
      <c r="D29" s="598" t="str">
        <f>個表!E23</f>
        <v>●●株式会社</v>
      </c>
      <c r="E29" s="599"/>
      <c r="F29" s="599"/>
      <c r="G29" s="599"/>
      <c r="H29" s="599"/>
      <c r="I29" s="599"/>
      <c r="J29" s="600"/>
      <c r="K29" s="339" t="s">
        <v>252</v>
      </c>
    </row>
    <row r="30" spans="1:11" ht="30" customHeight="1">
      <c r="A30" s="563"/>
      <c r="B30" s="477"/>
      <c r="C30" s="189" t="s">
        <v>22</v>
      </c>
      <c r="D30" s="489"/>
      <c r="E30" s="490"/>
      <c r="F30" s="490"/>
      <c r="G30" s="490"/>
      <c r="H30" s="490"/>
      <c r="I30" s="490"/>
      <c r="J30" s="491"/>
      <c r="K30" s="494" t="s">
        <v>254</v>
      </c>
    </row>
    <row r="31" spans="1:11" ht="30" customHeight="1">
      <c r="A31" s="563"/>
      <c r="B31" s="477"/>
      <c r="C31" s="189" t="s">
        <v>23</v>
      </c>
      <c r="D31" s="489"/>
      <c r="E31" s="490"/>
      <c r="F31" s="490"/>
      <c r="G31" s="490"/>
      <c r="H31" s="490"/>
      <c r="I31" s="490"/>
      <c r="J31" s="491"/>
      <c r="K31" s="494"/>
    </row>
    <row r="32" spans="1:11" ht="30" customHeight="1">
      <c r="A32" s="563"/>
      <c r="B32" s="477"/>
      <c r="C32" s="189" t="s">
        <v>231</v>
      </c>
      <c r="D32" s="489"/>
      <c r="E32" s="490"/>
      <c r="F32" s="490"/>
      <c r="G32" s="490"/>
      <c r="H32" s="490"/>
      <c r="I32" s="490"/>
      <c r="J32" s="491"/>
      <c r="K32" s="339"/>
    </row>
    <row r="33" spans="1:17" ht="30" customHeight="1">
      <c r="A33" s="563"/>
      <c r="B33" s="477"/>
      <c r="C33" s="189" t="s">
        <v>232</v>
      </c>
      <c r="D33" s="489"/>
      <c r="E33" s="490"/>
      <c r="F33" s="490"/>
      <c r="G33" s="490"/>
      <c r="H33" s="490"/>
      <c r="I33" s="490"/>
      <c r="J33" s="491"/>
      <c r="K33" s="339"/>
    </row>
    <row r="34" spans="1:17" ht="30" customHeight="1">
      <c r="A34" s="563"/>
      <c r="B34" s="477"/>
      <c r="C34" s="189" t="s">
        <v>25</v>
      </c>
      <c r="D34" s="489"/>
      <c r="E34" s="490"/>
      <c r="F34" s="490"/>
      <c r="G34" s="490"/>
      <c r="H34" s="490"/>
      <c r="I34" s="490"/>
      <c r="J34" s="491"/>
      <c r="K34" s="339"/>
    </row>
    <row r="35" spans="1:17" ht="36.75" customHeight="1">
      <c r="A35" s="563"/>
      <c r="B35" s="477"/>
      <c r="C35" s="104" t="s">
        <v>26</v>
      </c>
      <c r="D35" s="604"/>
      <c r="E35" s="605"/>
      <c r="F35" s="605"/>
      <c r="G35" s="605"/>
      <c r="H35" s="605"/>
      <c r="I35" s="605"/>
      <c r="J35" s="606"/>
      <c r="K35" s="339"/>
    </row>
    <row r="36" spans="1:17" ht="31.5" hidden="1" customHeight="1">
      <c r="A36" s="563"/>
      <c r="B36" s="478"/>
      <c r="C36" s="335" t="s">
        <v>244</v>
      </c>
      <c r="D36" s="336" t="s">
        <v>261</v>
      </c>
      <c r="E36" s="337" t="s">
        <v>245</v>
      </c>
      <c r="F36" s="489"/>
      <c r="G36" s="490"/>
      <c r="H36" s="541"/>
      <c r="I36" s="342" t="s">
        <v>246</v>
      </c>
      <c r="J36" s="352"/>
      <c r="K36" s="338" t="s">
        <v>255</v>
      </c>
    </row>
    <row r="37" spans="1:17" ht="31.5" customHeight="1">
      <c r="A37" s="563"/>
      <c r="B37" s="183" t="s">
        <v>20</v>
      </c>
      <c r="C37" s="192">
        <f>個表!E16</f>
        <v>44562</v>
      </c>
      <c r="D37" s="193" t="s">
        <v>13</v>
      </c>
      <c r="E37" s="565">
        <f>個表!G18</f>
        <v>45078</v>
      </c>
      <c r="F37" s="566"/>
      <c r="G37" s="566"/>
      <c r="H37" s="542" t="s">
        <v>341</v>
      </c>
      <c r="I37" s="543"/>
      <c r="J37" s="194">
        <f>個表!L18</f>
        <v>45107</v>
      </c>
      <c r="K37" s="339" t="s">
        <v>256</v>
      </c>
    </row>
    <row r="38" spans="1:17" ht="31.5" customHeight="1">
      <c r="A38" s="563"/>
      <c r="B38" s="183" t="s">
        <v>14</v>
      </c>
      <c r="C38" s="192">
        <f>個表!E21</f>
        <v>45108</v>
      </c>
      <c r="D38" s="193" t="s">
        <v>13</v>
      </c>
      <c r="E38" s="565">
        <f>個表!G21</f>
        <v>45169</v>
      </c>
      <c r="F38" s="566"/>
      <c r="G38" s="597"/>
      <c r="H38" s="601" t="str">
        <f>"（"&amp;個表!H21&amp;個表!I21&amp;"）"</f>
        <v>（2ヶ月間）</v>
      </c>
      <c r="I38" s="602"/>
      <c r="J38" s="603"/>
      <c r="K38" s="339" t="s">
        <v>257</v>
      </c>
    </row>
    <row r="39" spans="1:17" ht="26.25" customHeight="1">
      <c r="A39" s="563"/>
      <c r="B39" s="586" t="s">
        <v>364</v>
      </c>
      <c r="C39" s="195" t="s">
        <v>15</v>
      </c>
      <c r="D39" s="501">
        <f>収入!D4</f>
        <v>0</v>
      </c>
      <c r="E39" s="502"/>
      <c r="F39" s="502"/>
      <c r="G39" s="503"/>
      <c r="H39" s="552" t="s">
        <v>1</v>
      </c>
      <c r="I39" s="553"/>
      <c r="J39" s="555">
        <f>支出!G5</f>
        <v>0</v>
      </c>
      <c r="K39" s="339" t="s">
        <v>258</v>
      </c>
    </row>
    <row r="40" spans="1:17" ht="26.25" customHeight="1">
      <c r="A40" s="563"/>
      <c r="B40" s="586"/>
      <c r="C40" s="195" t="s">
        <v>2</v>
      </c>
      <c r="D40" s="501">
        <f>収入!D3</f>
        <v>0</v>
      </c>
      <c r="E40" s="502"/>
      <c r="F40" s="502"/>
      <c r="G40" s="503"/>
      <c r="H40" s="554"/>
      <c r="I40" s="510"/>
      <c r="J40" s="512"/>
      <c r="K40" s="339"/>
    </row>
    <row r="41" spans="1:17" ht="26.25" customHeight="1">
      <c r="A41" s="563"/>
      <c r="B41" s="586"/>
      <c r="C41" s="195" t="s">
        <v>8</v>
      </c>
      <c r="D41" s="588">
        <f>D46-D40-D45</f>
        <v>-21400000</v>
      </c>
      <c r="E41" s="589"/>
      <c r="F41" s="589"/>
      <c r="G41" s="590"/>
      <c r="H41" s="544" t="s">
        <v>7</v>
      </c>
      <c r="I41" s="545"/>
      <c r="J41" s="196">
        <f>支出!H9</f>
        <v>0</v>
      </c>
      <c r="K41" s="339"/>
    </row>
    <row r="42" spans="1:17" ht="36.75" customHeight="1">
      <c r="A42" s="563"/>
      <c r="B42" s="586"/>
      <c r="C42" s="404" t="s">
        <v>324</v>
      </c>
      <c r="D42" s="591">
        <f>IF($C$10=$N$6,$O$6,IF($C$10=$N$7,$O$7,IF($C$10=$N$8,$O$8,IF($C$10=$N$9,$O$9,IF($C$10=$N$10,$O$10,IF($C$10=$N$11,$O$11,IF($C$10=$N$12,$O$12,IF($C$10=$N$13,$O$13,$O$14))))))))</f>
        <v>21400000</v>
      </c>
      <c r="E42" s="592"/>
      <c r="F42" s="592"/>
      <c r="G42" s="593"/>
      <c r="H42" s="556" t="s">
        <v>268</v>
      </c>
      <c r="I42" s="557"/>
      <c r="J42" s="560">
        <f>支出!H10</f>
        <v>0</v>
      </c>
      <c r="K42" s="339" t="s">
        <v>368</v>
      </c>
    </row>
    <row r="43" spans="1:17" ht="26.25" customHeight="1">
      <c r="A43" s="563"/>
      <c r="B43" s="586"/>
      <c r="C43" s="394" t="s">
        <v>267</v>
      </c>
      <c r="D43" s="501">
        <f>ROUNDDOWN(IF(支出!$G$11&gt;1000000,1000000,支出!$G$11),-4)</f>
        <v>0</v>
      </c>
      <c r="E43" s="502"/>
      <c r="F43" s="502"/>
      <c r="G43" s="503"/>
      <c r="H43" s="558"/>
      <c r="I43" s="559"/>
      <c r="J43" s="561"/>
      <c r="K43" s="339"/>
    </row>
    <row r="44" spans="1:17" ht="26.25" customHeight="1" thickBot="1">
      <c r="A44" s="563"/>
      <c r="B44" s="586"/>
      <c r="C44" s="395" t="s">
        <v>78</v>
      </c>
      <c r="D44" s="546">
        <f>ROUNDDOWN(IF(支出!$G$12&gt;1000000,1000000,支出!$G$12),-4)</f>
        <v>0</v>
      </c>
      <c r="E44" s="547"/>
      <c r="F44" s="547"/>
      <c r="G44" s="548"/>
      <c r="H44" s="507" t="s">
        <v>3</v>
      </c>
      <c r="I44" s="508"/>
      <c r="J44" s="511">
        <f>支出!G13</f>
        <v>0</v>
      </c>
      <c r="K44" s="339"/>
    </row>
    <row r="45" spans="1:17" ht="36.75" customHeight="1" thickBot="1">
      <c r="A45" s="563"/>
      <c r="B45" s="587"/>
      <c r="C45" s="105" t="s">
        <v>325</v>
      </c>
      <c r="D45" s="504">
        <f>D42+D43+D44</f>
        <v>21400000</v>
      </c>
      <c r="E45" s="505"/>
      <c r="F45" s="505"/>
      <c r="G45" s="506"/>
      <c r="H45" s="509"/>
      <c r="I45" s="510"/>
      <c r="J45" s="512"/>
      <c r="K45" s="339"/>
    </row>
    <row r="46" spans="1:17" ht="26.25" customHeight="1">
      <c r="A46" s="563"/>
      <c r="B46" s="587"/>
      <c r="C46" s="197" t="s">
        <v>269</v>
      </c>
      <c r="D46" s="549">
        <f>J46</f>
        <v>0</v>
      </c>
      <c r="E46" s="550"/>
      <c r="F46" s="550"/>
      <c r="G46" s="551"/>
      <c r="H46" s="499" t="s">
        <v>228</v>
      </c>
      <c r="I46" s="500"/>
      <c r="J46" s="198">
        <f>支出!G4</f>
        <v>0</v>
      </c>
      <c r="K46" s="339"/>
      <c r="N46" s="1"/>
      <c r="O46" s="1"/>
    </row>
    <row r="47" spans="1:17" ht="26.25" customHeight="1" thickBot="1">
      <c r="A47" s="564"/>
      <c r="B47" s="184" t="s">
        <v>16</v>
      </c>
      <c r="C47" s="567" t="s">
        <v>224</v>
      </c>
      <c r="D47" s="568"/>
      <c r="E47" s="568"/>
      <c r="F47" s="568"/>
      <c r="G47" s="569"/>
      <c r="H47" s="539" t="s">
        <v>187</v>
      </c>
      <c r="I47" s="540"/>
      <c r="J47" s="106"/>
      <c r="K47" s="341" t="s">
        <v>259</v>
      </c>
      <c r="N47" s="1"/>
      <c r="O47" s="1"/>
    </row>
    <row r="48" spans="1:17" ht="19.5">
      <c r="K48" s="341" t="s">
        <v>260</v>
      </c>
      <c r="L48" s="1"/>
      <c r="M48" s="1"/>
      <c r="N48" s="1"/>
      <c r="O48" s="1"/>
      <c r="P48" s="1"/>
      <c r="Q48" s="1"/>
    </row>
    <row r="49" spans="11:17">
      <c r="K49" s="80"/>
      <c r="L49" s="1"/>
      <c r="M49" s="1"/>
      <c r="N49" s="1"/>
      <c r="O49" s="1"/>
      <c r="P49" s="1"/>
      <c r="Q49" s="1"/>
    </row>
    <row r="50" spans="11:17">
      <c r="K50" s="80"/>
      <c r="L50" s="1"/>
      <c r="M50" s="1"/>
      <c r="N50" s="1"/>
      <c r="O50" s="1"/>
      <c r="P50" s="1"/>
      <c r="Q50" s="1"/>
    </row>
    <row r="51" spans="11:17">
      <c r="K51" s="80"/>
      <c r="L51" s="1"/>
      <c r="M51" s="1"/>
      <c r="N51" s="1"/>
      <c r="O51" s="1"/>
      <c r="P51" s="1"/>
      <c r="Q51" s="1"/>
    </row>
    <row r="52" spans="11:17">
      <c r="K52" s="80"/>
      <c r="L52" s="1"/>
      <c r="M52" s="1"/>
      <c r="N52" s="1"/>
      <c r="O52" s="1"/>
      <c r="P52" s="1"/>
      <c r="Q52" s="1"/>
    </row>
    <row r="53" spans="11:17">
      <c r="K53" s="80"/>
      <c r="L53" s="1"/>
      <c r="M53" s="1"/>
      <c r="N53" s="1"/>
      <c r="O53" s="1"/>
      <c r="P53" s="1"/>
      <c r="Q53" s="1"/>
    </row>
    <row r="54" spans="11:17">
      <c r="K54" s="80"/>
      <c r="L54" s="1"/>
      <c r="M54" s="1"/>
      <c r="N54" s="1"/>
      <c r="O54" s="1"/>
      <c r="P54" s="1"/>
      <c r="Q54" s="1"/>
    </row>
    <row r="55" spans="11:17">
      <c r="K55" s="80"/>
      <c r="L55" s="1"/>
      <c r="M55" s="1"/>
      <c r="N55" s="1"/>
      <c r="O55" s="1"/>
      <c r="P55" s="1"/>
      <c r="Q55" s="1"/>
    </row>
    <row r="56" spans="11:17">
      <c r="K56" s="80"/>
      <c r="L56" s="1"/>
      <c r="M56" s="1"/>
      <c r="N56" s="1"/>
      <c r="O56" s="1"/>
      <c r="P56" s="1"/>
      <c r="Q56" s="1"/>
    </row>
    <row r="57" spans="11:17">
      <c r="K57" s="80"/>
      <c r="L57" s="1"/>
      <c r="M57" s="1"/>
      <c r="N57" s="1"/>
      <c r="O57" s="1"/>
      <c r="P57" s="1"/>
      <c r="Q57" s="1"/>
    </row>
    <row r="58" spans="11:17">
      <c r="K58" s="80"/>
      <c r="L58" s="1"/>
      <c r="M58" s="1"/>
      <c r="N58" s="1"/>
      <c r="O58" s="1"/>
      <c r="P58" s="1"/>
      <c r="Q58" s="1"/>
    </row>
    <row r="59" spans="11:17">
      <c r="K59" s="80"/>
      <c r="L59" s="1"/>
      <c r="M59" s="1"/>
      <c r="N59" s="1"/>
      <c r="O59" s="1"/>
      <c r="P59" s="1"/>
      <c r="Q59" s="1"/>
    </row>
    <row r="60" spans="11:17">
      <c r="K60" s="80"/>
      <c r="L60" s="1"/>
      <c r="M60" s="1"/>
      <c r="N60" s="1"/>
      <c r="O60" s="1"/>
      <c r="P60" s="1"/>
      <c r="Q60" s="1"/>
    </row>
    <row r="61" spans="11:17">
      <c r="K61" s="80"/>
      <c r="L61" s="1"/>
      <c r="M61" s="1"/>
      <c r="N61" s="1"/>
      <c r="O61" s="1"/>
      <c r="P61" s="1"/>
      <c r="Q61" s="1"/>
    </row>
    <row r="62" spans="11:17">
      <c r="K62" s="80"/>
      <c r="L62" s="1"/>
      <c r="M62" s="1"/>
      <c r="N62" s="1"/>
      <c r="O62" s="1"/>
      <c r="P62" s="1"/>
      <c r="Q62" s="1"/>
    </row>
    <row r="63" spans="11:17">
      <c r="K63" s="80"/>
      <c r="L63" s="1"/>
      <c r="M63" s="1"/>
      <c r="N63" s="1"/>
      <c r="O63" s="1"/>
      <c r="P63" s="1"/>
      <c r="Q63" s="1"/>
    </row>
    <row r="64" spans="11:17">
      <c r="K64" s="80"/>
      <c r="L64" s="1"/>
      <c r="M64" s="1"/>
      <c r="N64" s="1"/>
      <c r="O64" s="1"/>
      <c r="P64" s="1"/>
      <c r="Q64" s="1"/>
    </row>
    <row r="65" spans="11:17">
      <c r="K65" s="80"/>
      <c r="L65" s="1"/>
      <c r="M65" s="1"/>
      <c r="N65" s="1"/>
      <c r="O65" s="1"/>
      <c r="P65" s="1"/>
      <c r="Q65" s="1"/>
    </row>
    <row r="66" spans="11:17">
      <c r="K66" s="80"/>
      <c r="L66" s="1"/>
      <c r="M66" s="1"/>
      <c r="N66" s="1"/>
      <c r="O66" s="1"/>
      <c r="P66" s="1"/>
      <c r="Q66" s="1"/>
    </row>
    <row r="67" spans="11:17">
      <c r="K67" s="80"/>
      <c r="L67" s="1"/>
      <c r="M67" s="1"/>
      <c r="N67" s="1"/>
      <c r="O67" s="1"/>
      <c r="P67" s="1"/>
      <c r="Q67" s="1"/>
    </row>
    <row r="68" spans="11:17">
      <c r="K68" s="80"/>
      <c r="L68" s="1"/>
      <c r="M68" s="1"/>
      <c r="N68" s="1"/>
      <c r="O68" s="1"/>
      <c r="P68" s="1"/>
      <c r="Q68" s="1"/>
    </row>
    <row r="69" spans="11:17">
      <c r="K69" s="80"/>
      <c r="L69" s="1"/>
      <c r="M69" s="1"/>
      <c r="N69" s="1"/>
      <c r="O69" s="1"/>
      <c r="P69" s="1"/>
      <c r="Q69" s="1"/>
    </row>
    <row r="70" spans="11:17">
      <c r="K70" s="80"/>
      <c r="L70" s="1"/>
      <c r="M70" s="1"/>
      <c r="N70" s="1"/>
      <c r="O70" s="1"/>
      <c r="P70" s="1"/>
      <c r="Q70" s="1"/>
    </row>
    <row r="71" spans="11:17">
      <c r="K71" s="80"/>
      <c r="L71" s="1"/>
      <c r="M71" s="1"/>
      <c r="N71" s="1"/>
      <c r="O71" s="1"/>
      <c r="P71" s="1"/>
      <c r="Q71" s="1"/>
    </row>
    <row r="72" spans="11:17">
      <c r="K72" s="80"/>
      <c r="L72" s="1"/>
      <c r="M72" s="1"/>
      <c r="N72" s="1"/>
      <c r="O72" s="1"/>
      <c r="P72" s="1"/>
      <c r="Q72" s="1"/>
    </row>
    <row r="73" spans="11:17">
      <c r="K73" s="80"/>
      <c r="L73" s="1"/>
      <c r="M73" s="1"/>
      <c r="P73" s="1"/>
      <c r="Q73" s="1"/>
    </row>
    <row r="74" spans="11:17">
      <c r="K74" s="80"/>
      <c r="L74" s="1"/>
      <c r="M74" s="1"/>
      <c r="P74" s="1"/>
      <c r="Q74" s="1"/>
    </row>
  </sheetData>
  <mergeCells count="71">
    <mergeCell ref="A2:J2"/>
    <mergeCell ref="H3:J3"/>
    <mergeCell ref="H4:J4"/>
    <mergeCell ref="A7:J7"/>
    <mergeCell ref="K11:K12"/>
    <mergeCell ref="A9:A10"/>
    <mergeCell ref="C10:J10"/>
    <mergeCell ref="E38:G38"/>
    <mergeCell ref="D29:J29"/>
    <mergeCell ref="D30:J30"/>
    <mergeCell ref="H38:J38"/>
    <mergeCell ref="D32:J32"/>
    <mergeCell ref="D33:J33"/>
    <mergeCell ref="D35:J35"/>
    <mergeCell ref="D34:J34"/>
    <mergeCell ref="K26:K27"/>
    <mergeCell ref="A26:A47"/>
    <mergeCell ref="E37:G37"/>
    <mergeCell ref="C47:G47"/>
    <mergeCell ref="A1:C1"/>
    <mergeCell ref="C26:J26"/>
    <mergeCell ref="C27:J27"/>
    <mergeCell ref="C15:J15"/>
    <mergeCell ref="B12:B13"/>
    <mergeCell ref="B8:J8"/>
    <mergeCell ref="B9:J9"/>
    <mergeCell ref="B39:B46"/>
    <mergeCell ref="D41:G41"/>
    <mergeCell ref="D42:G42"/>
    <mergeCell ref="A11:A18"/>
    <mergeCell ref="H21:J21"/>
    <mergeCell ref="A19:A25"/>
    <mergeCell ref="D12:G12"/>
    <mergeCell ref="D13:G13"/>
    <mergeCell ref="H13:J13"/>
    <mergeCell ref="H47:I47"/>
    <mergeCell ref="F36:H36"/>
    <mergeCell ref="H37:I37"/>
    <mergeCell ref="H41:I41"/>
    <mergeCell ref="D44:G44"/>
    <mergeCell ref="D46:G46"/>
    <mergeCell ref="D39:G39"/>
    <mergeCell ref="D40:G40"/>
    <mergeCell ref="H39:I40"/>
    <mergeCell ref="J39:J40"/>
    <mergeCell ref="H42:I43"/>
    <mergeCell ref="J42:J43"/>
    <mergeCell ref="K30:K31"/>
    <mergeCell ref="C14:J14"/>
    <mergeCell ref="K14:K15"/>
    <mergeCell ref="H46:I46"/>
    <mergeCell ref="D43:G43"/>
    <mergeCell ref="D45:G45"/>
    <mergeCell ref="H44:I45"/>
    <mergeCell ref="J44:J45"/>
    <mergeCell ref="D20:G20"/>
    <mergeCell ref="D21:G21"/>
    <mergeCell ref="C16:J16"/>
    <mergeCell ref="C17:J17"/>
    <mergeCell ref="C22:J22"/>
    <mergeCell ref="C23:J23"/>
    <mergeCell ref="C24:J24"/>
    <mergeCell ref="C18:J18"/>
    <mergeCell ref="B28:B36"/>
    <mergeCell ref="D28:F28"/>
    <mergeCell ref="H28:I28"/>
    <mergeCell ref="E11:G11"/>
    <mergeCell ref="C25:J25"/>
    <mergeCell ref="D31:J31"/>
    <mergeCell ref="B20:B21"/>
    <mergeCell ref="E19:G19"/>
  </mergeCells>
  <phoneticPr fontId="2"/>
  <conditionalFormatting sqref="D32:J32">
    <cfRule type="expression" dxfId="8" priority="6" stopIfTrue="1">
      <formula>OR($C$10=$N$9,$C$10=$N$10,$N$11)</formula>
    </cfRule>
  </conditionalFormatting>
  <conditionalFormatting sqref="D33:J33">
    <cfRule type="expression" dxfId="7" priority="5" stopIfTrue="1">
      <formula>OR($C$10=$N$12,$C$10=$N$13,$C$10=$N$15)</formula>
    </cfRule>
  </conditionalFormatting>
  <conditionalFormatting sqref="D35:J35">
    <cfRule type="expression" dxfId="6" priority="10" stopIfTrue="1">
      <formula>OR($C$10=$N$6,$C$10=$N$7,$C$10=$N$8,$C$10=$N$9,$C$10=$N$10,$C$10=$N$11)</formula>
    </cfRule>
  </conditionalFormatting>
  <conditionalFormatting sqref="F36:J36">
    <cfRule type="expression" dxfId="5" priority="1">
      <formula>$D$36="無"</formula>
    </cfRule>
  </conditionalFormatting>
  <dataValidations disablePrompts="1" xWindow="292" yWindow="730" count="8">
    <dataValidation imeMode="halfAlpha" operator="greaterThanOrEqual" allowBlank="1" showInputMessage="1" showErrorMessage="1" sqref="C19:C20 C11:C12 H19:I19 E19:F19 H11:I11 E11:F11" xr:uid="{00000000-0002-0000-0000-000000000000}"/>
    <dataValidation type="date" allowBlank="1" showInputMessage="1" sqref="E37:F38 C37:C38" xr:uid="{00000000-0002-0000-0000-000001000000}">
      <formula1>44287</formula1>
      <formula2>44651</formula2>
    </dataValidation>
    <dataValidation type="list" allowBlank="1" showInputMessage="1" sqref="C47:G47" xr:uid="{00000000-0002-0000-0000-000002000000}">
      <formula1>"課税事業者,免税事業者及び簡易課税事業者"</formula1>
    </dataValidation>
    <dataValidation type="list" allowBlank="1" showInputMessage="1" sqref="C10" xr:uid="{00000000-0002-0000-0000-000003000000}">
      <formula1>"劇映画（特別）,劇映画（A）,劇映画（B）,記録映画（特別）,記録映画（A）,記録映画（B）,アニメーション映画（長編）,アニメーション映画（短編A）,アニメーション映画（短編B）"</formula1>
    </dataValidation>
    <dataValidation type="list" allowBlank="1" showInputMessage="1" sqref="J28" xr:uid="{00000000-0002-0000-0000-000004000000}">
      <formula1>"DCP,35mmフィルム,16mmフィルム,DVD,ブルーレイ,ビデオテープ,その他"</formula1>
    </dataValidation>
    <dataValidation type="whole" operator="greaterThanOrEqual" allowBlank="1" showInputMessage="1" showErrorMessage="1" sqref="D28" xr:uid="{00000000-0002-0000-0000-000005000000}">
      <formula1>0</formula1>
    </dataValidation>
    <dataValidation type="list" allowBlank="1" showInputMessage="1" sqref="C21 C13" xr:uid="{00000000-0002-0000-0000-000006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36" xr:uid="{00000000-0002-0000-0000-000007000000}">
      <formula1>"有,無"</formula1>
    </dataValidation>
  </dataValidations>
  <printOptions horizontalCentered="1"/>
  <pageMargins left="0.78740157480314965" right="0.19685039370078741" top="0.39370078740157483" bottom="0.19685039370078741" header="0.19685039370078741" footer="0.11811023622047245"/>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6471E-B853-4C25-8E85-7C5BF97EC18B}">
  <sheetPr>
    <tabColor theme="9" tint="0.59999389629810485"/>
  </sheetPr>
  <dimension ref="A1:R31"/>
  <sheetViews>
    <sheetView view="pageBreakPreview" zoomScale="80" zoomScaleNormal="100" zoomScaleSheetLayoutView="80" workbookViewId="0">
      <selection activeCell="I11" sqref="I11"/>
    </sheetView>
  </sheetViews>
  <sheetFormatPr defaultColWidth="9" defaultRowHeight="13.5"/>
  <cols>
    <col min="1" max="1" width="4.625" style="442" customWidth="1"/>
    <col min="2" max="2" width="17" style="442" customWidth="1"/>
    <col min="3" max="3" width="14.375" style="442" customWidth="1"/>
    <col min="4" max="4" width="5.5" style="442" customWidth="1"/>
    <col min="5" max="5" width="18.125" style="442" customWidth="1"/>
    <col min="6" max="6" width="5.5" style="442" customWidth="1"/>
    <col min="7" max="7" width="18.125" style="442" customWidth="1"/>
    <col min="8" max="8" width="5.5" style="442" customWidth="1"/>
    <col min="9" max="9" width="18.125" style="442" customWidth="1"/>
    <col min="10" max="10" width="5" style="442" customWidth="1"/>
    <col min="11" max="11" width="21.75" style="442" customWidth="1"/>
    <col min="12" max="12" width="5" style="442" customWidth="1"/>
    <col min="13" max="16384" width="9" style="442"/>
  </cols>
  <sheetData>
    <row r="1" spans="1:18" ht="30" customHeight="1">
      <c r="A1" s="831" t="s">
        <v>342</v>
      </c>
      <c r="B1" s="831"/>
      <c r="C1" s="831"/>
      <c r="D1" s="440"/>
      <c r="E1" s="441"/>
      <c r="F1" s="441"/>
      <c r="G1" s="441"/>
      <c r="H1" s="441"/>
      <c r="I1" s="441"/>
      <c r="J1" s="441"/>
      <c r="K1" s="441"/>
      <c r="L1" s="441"/>
      <c r="N1" s="443"/>
    </row>
    <row r="2" spans="1:18" ht="9.75" customHeight="1">
      <c r="A2" s="440"/>
      <c r="B2" s="440"/>
      <c r="C2" s="440"/>
      <c r="D2" s="440"/>
      <c r="E2" s="441"/>
      <c r="F2" s="441"/>
      <c r="G2" s="441"/>
      <c r="H2" s="441"/>
      <c r="I2" s="441"/>
      <c r="J2" s="441"/>
      <c r="K2" s="441"/>
      <c r="L2" s="441"/>
      <c r="N2" s="443"/>
    </row>
    <row r="3" spans="1:18" ht="28.5">
      <c r="A3" s="444"/>
      <c r="B3" s="444"/>
      <c r="C3" s="832" t="s">
        <v>381</v>
      </c>
      <c r="D3" s="832"/>
      <c r="E3" s="832"/>
      <c r="F3" s="832"/>
      <c r="G3" s="832"/>
      <c r="H3" s="832"/>
      <c r="I3" s="832"/>
      <c r="J3" s="832"/>
      <c r="K3" s="444"/>
      <c r="L3" s="444"/>
      <c r="N3" s="443"/>
    </row>
    <row r="4" spans="1:18" ht="34.5" customHeight="1">
      <c r="A4" s="445"/>
      <c r="B4" s="445"/>
      <c r="C4" s="833" t="s">
        <v>343</v>
      </c>
      <c r="D4" s="833"/>
      <c r="E4" s="833"/>
      <c r="F4" s="833"/>
      <c r="G4" s="833"/>
      <c r="H4" s="833"/>
      <c r="I4" s="833"/>
      <c r="J4" s="833"/>
      <c r="K4" s="445"/>
      <c r="L4" s="445"/>
      <c r="N4" s="443"/>
    </row>
    <row r="5" spans="1:18" ht="39.75" customHeight="1">
      <c r="A5" s="445"/>
      <c r="B5" s="445"/>
      <c r="C5" s="834" t="s">
        <v>344</v>
      </c>
      <c r="D5" s="834"/>
      <c r="E5" s="834"/>
      <c r="F5" s="834"/>
      <c r="G5" s="834"/>
      <c r="H5" s="834"/>
      <c r="I5" s="834"/>
      <c r="J5" s="834"/>
      <c r="K5" s="445"/>
      <c r="L5" s="445"/>
      <c r="M5" s="446"/>
      <c r="N5" s="446"/>
    </row>
    <row r="6" spans="1:18" ht="11.25" customHeight="1">
      <c r="A6" s="445"/>
      <c r="B6" s="445"/>
      <c r="C6" s="445"/>
      <c r="D6" s="445"/>
      <c r="E6" s="445"/>
      <c r="F6" s="445"/>
      <c r="G6" s="445"/>
      <c r="H6" s="445"/>
      <c r="I6" s="835" t="s">
        <v>294</v>
      </c>
      <c r="J6" s="835"/>
      <c r="K6" s="835"/>
      <c r="L6" s="445"/>
      <c r="M6" s="446"/>
      <c r="N6" s="446"/>
    </row>
    <row r="7" spans="1:18" ht="30.75" customHeight="1">
      <c r="A7" s="441"/>
      <c r="B7" s="447"/>
      <c r="C7" s="447"/>
      <c r="D7" s="447"/>
      <c r="E7" s="447"/>
      <c r="F7" s="447"/>
      <c r="G7" s="447"/>
      <c r="H7" s="447"/>
      <c r="I7" s="830" t="str">
        <f>総表!H4</f>
        <v>令和 年 月 日</v>
      </c>
      <c r="J7" s="830"/>
      <c r="K7" s="830"/>
      <c r="L7" s="447"/>
      <c r="M7" s="446" t="s">
        <v>345</v>
      </c>
      <c r="N7" s="446"/>
    </row>
    <row r="8" spans="1:18" ht="21" customHeight="1">
      <c r="A8" s="441"/>
      <c r="B8" s="447"/>
      <c r="C8" s="447"/>
      <c r="D8" s="447"/>
      <c r="E8" s="447"/>
      <c r="F8" s="447"/>
      <c r="G8" s="447"/>
      <c r="H8" s="447"/>
      <c r="I8" s="448"/>
      <c r="J8" s="448"/>
      <c r="K8" s="448"/>
      <c r="L8" s="447"/>
      <c r="M8" s="446"/>
      <c r="N8" s="446"/>
    </row>
    <row r="9" spans="1:18" ht="35.25" customHeight="1">
      <c r="A9" s="441"/>
      <c r="B9" s="836" t="s">
        <v>297</v>
      </c>
      <c r="C9" s="836"/>
      <c r="D9" s="836"/>
      <c r="E9" s="836"/>
      <c r="F9" s="836"/>
      <c r="G9" s="836"/>
      <c r="H9" s="836"/>
      <c r="I9" s="836"/>
      <c r="J9" s="836"/>
      <c r="K9" s="836"/>
      <c r="L9" s="447"/>
      <c r="M9" s="446"/>
      <c r="N9" s="446"/>
    </row>
    <row r="10" spans="1:18" ht="17.25" customHeight="1">
      <c r="A10" s="441"/>
      <c r="B10" s="441"/>
      <c r="C10" s="441"/>
      <c r="D10" s="441"/>
      <c r="E10" s="441"/>
      <c r="F10" s="441"/>
      <c r="G10" s="441"/>
      <c r="H10" s="441"/>
      <c r="I10" s="441"/>
      <c r="J10" s="447"/>
      <c r="K10" s="447"/>
      <c r="L10" s="447"/>
      <c r="M10" s="446"/>
      <c r="N10" s="446"/>
    </row>
    <row r="11" spans="1:18" ht="36.75" customHeight="1">
      <c r="A11" s="441"/>
      <c r="B11" s="441"/>
      <c r="C11" s="441"/>
      <c r="D11" s="441"/>
      <c r="E11" s="449" t="s">
        <v>334</v>
      </c>
      <c r="F11" s="393"/>
      <c r="G11" s="459">
        <f>総表!C11</f>
        <v>0</v>
      </c>
      <c r="H11" s="450" t="s">
        <v>9</v>
      </c>
      <c r="I11" s="458">
        <f>総表!E11</f>
        <v>0</v>
      </c>
      <c r="J11" s="450"/>
      <c r="K11" s="393"/>
      <c r="L11" s="450"/>
      <c r="M11" s="446" t="s">
        <v>345</v>
      </c>
      <c r="N11" s="446"/>
    </row>
    <row r="12" spans="1:18" ht="54" customHeight="1">
      <c r="A12" s="441"/>
      <c r="B12" s="441"/>
      <c r="C12" s="441"/>
      <c r="D12" s="441"/>
      <c r="E12" s="451" t="s">
        <v>346</v>
      </c>
      <c r="F12" s="393"/>
      <c r="G12" s="837" t="str">
        <f>総表!C13&amp;総表!D13&amp;総表!H13</f>
        <v>北海道</v>
      </c>
      <c r="H12" s="837"/>
      <c r="I12" s="837"/>
      <c r="J12" s="837"/>
      <c r="K12" s="837"/>
      <c r="L12" s="837"/>
      <c r="M12" s="446" t="s">
        <v>345</v>
      </c>
      <c r="N12" s="446"/>
    </row>
    <row r="13" spans="1:18" ht="54" customHeight="1">
      <c r="A13" s="441"/>
      <c r="B13" s="441"/>
      <c r="C13" s="441"/>
      <c r="D13" s="441"/>
      <c r="E13" s="451" t="s">
        <v>347</v>
      </c>
      <c r="F13" s="393"/>
      <c r="G13" s="837">
        <f>総表!C15</f>
        <v>0</v>
      </c>
      <c r="H13" s="837"/>
      <c r="I13" s="837"/>
      <c r="J13" s="837"/>
      <c r="K13" s="837"/>
      <c r="L13" s="837"/>
      <c r="M13" s="446" t="s">
        <v>345</v>
      </c>
      <c r="N13" s="446"/>
    </row>
    <row r="14" spans="1:18" ht="54" customHeight="1">
      <c r="A14" s="441"/>
      <c r="B14" s="441"/>
      <c r="C14" s="441"/>
      <c r="D14" s="441"/>
      <c r="E14" s="452" t="s">
        <v>337</v>
      </c>
      <c r="F14" s="393"/>
      <c r="G14" s="837">
        <f>総表!C16</f>
        <v>0</v>
      </c>
      <c r="H14" s="837"/>
      <c r="I14" s="837"/>
      <c r="J14" s="837"/>
      <c r="K14" s="837"/>
      <c r="L14" s="837"/>
      <c r="M14" s="446" t="s">
        <v>345</v>
      </c>
      <c r="N14" s="446"/>
    </row>
    <row r="15" spans="1:18" ht="54" customHeight="1">
      <c r="A15" s="441"/>
      <c r="B15" s="441"/>
      <c r="C15" s="441"/>
      <c r="D15" s="441"/>
      <c r="E15" s="452" t="s">
        <v>301</v>
      </c>
      <c r="F15" s="393"/>
      <c r="G15" s="837">
        <f>総表!C17</f>
        <v>0</v>
      </c>
      <c r="H15" s="837"/>
      <c r="I15" s="837"/>
      <c r="J15" s="837"/>
      <c r="K15" s="837"/>
      <c r="L15" s="837"/>
      <c r="M15" s="838" t="s">
        <v>366</v>
      </c>
      <c r="N15" s="838"/>
      <c r="O15" s="838"/>
      <c r="P15" s="838"/>
      <c r="Q15" s="838"/>
      <c r="R15" s="838"/>
    </row>
    <row r="16" spans="1:18" ht="9.75" customHeight="1">
      <c r="A16" s="441"/>
      <c r="B16" s="441"/>
      <c r="C16" s="441"/>
      <c r="D16" s="441"/>
      <c r="E16" s="441"/>
      <c r="F16" s="441"/>
      <c r="G16" s="441"/>
      <c r="H16" s="441"/>
      <c r="I16" s="441"/>
      <c r="J16" s="447"/>
      <c r="K16" s="447"/>
      <c r="L16" s="447"/>
    </row>
    <row r="17" spans="1:13" ht="69.75" customHeight="1">
      <c r="A17" s="441"/>
      <c r="B17" s="837" t="s">
        <v>348</v>
      </c>
      <c r="C17" s="837"/>
      <c r="D17" s="837"/>
      <c r="E17" s="837"/>
      <c r="F17" s="837"/>
      <c r="G17" s="837"/>
      <c r="H17" s="837"/>
      <c r="I17" s="837"/>
      <c r="J17" s="837"/>
      <c r="K17" s="837"/>
      <c r="L17" s="447"/>
    </row>
    <row r="18" spans="1:13" ht="4.5" customHeight="1">
      <c r="A18" s="441"/>
      <c r="B18" s="454"/>
      <c r="C18" s="454"/>
      <c r="D18" s="454"/>
      <c r="E18" s="454"/>
      <c r="F18" s="454"/>
      <c r="G18" s="454"/>
      <c r="H18" s="454"/>
      <c r="I18" s="454"/>
      <c r="J18" s="454"/>
      <c r="K18" s="454"/>
      <c r="L18" s="447"/>
    </row>
    <row r="19" spans="1:13" ht="21">
      <c r="A19" s="441"/>
      <c r="B19" s="841" t="s">
        <v>339</v>
      </c>
      <c r="C19" s="841"/>
      <c r="D19" s="841"/>
      <c r="E19" s="841"/>
      <c r="F19" s="841"/>
      <c r="G19" s="841"/>
      <c r="H19" s="841"/>
      <c r="I19" s="841"/>
      <c r="J19" s="841"/>
      <c r="K19" s="841"/>
      <c r="L19" s="447"/>
    </row>
    <row r="20" spans="1:13" ht="3.75" customHeight="1">
      <c r="A20" s="441"/>
      <c r="B20" s="455"/>
      <c r="C20" s="455"/>
      <c r="D20" s="455"/>
      <c r="E20" s="455"/>
      <c r="F20" s="455"/>
      <c r="G20" s="455"/>
      <c r="H20" s="455"/>
      <c r="I20" s="455"/>
      <c r="J20" s="455"/>
      <c r="K20" s="455"/>
      <c r="L20" s="447"/>
    </row>
    <row r="21" spans="1:13" ht="64.5" customHeight="1">
      <c r="A21" s="441"/>
      <c r="B21" s="836" t="s">
        <v>349</v>
      </c>
      <c r="C21" s="836"/>
      <c r="D21" s="456"/>
      <c r="E21" s="836">
        <f>総表!C27</f>
        <v>0</v>
      </c>
      <c r="F21" s="836"/>
      <c r="G21" s="836"/>
      <c r="H21" s="836"/>
      <c r="I21" s="836"/>
      <c r="J21" s="836"/>
      <c r="K21" s="836"/>
      <c r="L21" s="441"/>
      <c r="M21" s="457" t="s">
        <v>350</v>
      </c>
    </row>
    <row r="22" spans="1:13" ht="64.5" customHeight="1">
      <c r="A22" s="393"/>
      <c r="B22" s="836" t="s">
        <v>351</v>
      </c>
      <c r="C22" s="836"/>
      <c r="D22" s="456"/>
      <c r="E22" s="842">
        <f>総表!D45</f>
        <v>21400000</v>
      </c>
      <c r="F22" s="842"/>
      <c r="G22" s="842"/>
      <c r="H22" s="842"/>
      <c r="I22" s="842"/>
      <c r="J22" s="842"/>
      <c r="K22" s="842"/>
      <c r="L22" s="441"/>
      <c r="M22" s="457" t="s">
        <v>350</v>
      </c>
    </row>
    <row r="23" spans="1:13" ht="64.5" customHeight="1">
      <c r="A23" s="393"/>
      <c r="B23" s="836" t="s">
        <v>352</v>
      </c>
      <c r="C23" s="836"/>
      <c r="D23" s="456"/>
      <c r="E23" s="453"/>
      <c r="F23" s="453"/>
      <c r="G23" s="453"/>
      <c r="H23" s="453"/>
      <c r="I23" s="453"/>
      <c r="J23" s="453"/>
      <c r="K23" s="453"/>
      <c r="L23" s="441"/>
    </row>
    <row r="24" spans="1:13" ht="55.5" customHeight="1">
      <c r="B24" s="843" t="s">
        <v>353</v>
      </c>
      <c r="C24" s="844"/>
      <c r="D24" s="849" t="s">
        <v>354</v>
      </c>
      <c r="E24" s="850"/>
      <c r="F24" s="850"/>
      <c r="G24" s="850"/>
      <c r="H24" s="850"/>
      <c r="I24" s="850"/>
      <c r="J24" s="850"/>
      <c r="K24" s="860"/>
      <c r="L24" s="393"/>
      <c r="M24" s="393" t="s">
        <v>355</v>
      </c>
    </row>
    <row r="25" spans="1:13" ht="55.5" customHeight="1">
      <c r="B25" s="843" t="s">
        <v>356</v>
      </c>
      <c r="C25" s="844"/>
      <c r="D25" s="849" t="s">
        <v>357</v>
      </c>
      <c r="E25" s="850"/>
      <c r="F25" s="850"/>
      <c r="G25" s="860"/>
      <c r="H25" s="861" t="s">
        <v>358</v>
      </c>
      <c r="I25" s="862"/>
      <c r="J25" s="839"/>
      <c r="K25" s="840"/>
      <c r="L25" s="393"/>
      <c r="M25" s="393"/>
    </row>
    <row r="26" spans="1:13" ht="55.5" customHeight="1">
      <c r="B26" s="843" t="s">
        <v>359</v>
      </c>
      <c r="C26" s="848"/>
      <c r="D26" s="849"/>
      <c r="E26" s="850"/>
      <c r="F26" s="850"/>
      <c r="G26" s="851"/>
      <c r="H26" s="852"/>
      <c r="I26" s="853"/>
      <c r="J26" s="853"/>
      <c r="K26" s="854"/>
      <c r="L26" s="393"/>
      <c r="M26" s="393"/>
    </row>
    <row r="27" spans="1:13" ht="55.5" customHeight="1">
      <c r="B27" s="843" t="s">
        <v>360</v>
      </c>
      <c r="C27" s="844"/>
      <c r="D27" s="855">
        <v>123456</v>
      </c>
      <c r="E27" s="856"/>
      <c r="F27" s="856"/>
      <c r="G27" s="856"/>
      <c r="H27" s="856"/>
      <c r="I27" s="856"/>
      <c r="J27" s="856"/>
      <c r="K27" s="857"/>
      <c r="L27" s="393"/>
      <c r="M27" s="393"/>
    </row>
    <row r="28" spans="1:13" ht="73.5" customHeight="1">
      <c r="B28" s="858" t="s">
        <v>361</v>
      </c>
      <c r="C28" s="859"/>
      <c r="D28" s="845"/>
      <c r="E28" s="846"/>
      <c r="F28" s="846"/>
      <c r="G28" s="846"/>
      <c r="H28" s="846"/>
      <c r="I28" s="846"/>
      <c r="J28" s="846"/>
      <c r="K28" s="847"/>
      <c r="L28" s="393"/>
      <c r="M28" s="393" t="s">
        <v>362</v>
      </c>
    </row>
    <row r="29" spans="1:13" ht="73.5" customHeight="1">
      <c r="B29" s="843" t="s">
        <v>363</v>
      </c>
      <c r="C29" s="844"/>
      <c r="D29" s="845"/>
      <c r="E29" s="846"/>
      <c r="F29" s="846"/>
      <c r="G29" s="846"/>
      <c r="H29" s="846"/>
      <c r="I29" s="846"/>
      <c r="J29" s="846"/>
      <c r="K29" s="847"/>
      <c r="L29" s="393"/>
      <c r="M29" s="393"/>
    </row>
    <row r="30" spans="1:13" ht="25.5" customHeight="1"/>
    <row r="31" spans="1:13" ht="25.5" customHeight="1"/>
  </sheetData>
  <sheetProtection selectLockedCells="1"/>
  <mergeCells count="34">
    <mergeCell ref="B29:C29"/>
    <mergeCell ref="D29:K29"/>
    <mergeCell ref="G15:L15"/>
    <mergeCell ref="B26:C26"/>
    <mergeCell ref="D26:G26"/>
    <mergeCell ref="H26:K26"/>
    <mergeCell ref="B27:C27"/>
    <mergeCell ref="D27:K27"/>
    <mergeCell ref="B28:C28"/>
    <mergeCell ref="D28:K28"/>
    <mergeCell ref="B23:C23"/>
    <mergeCell ref="B24:C24"/>
    <mergeCell ref="D24:K24"/>
    <mergeCell ref="B25:C25"/>
    <mergeCell ref="D25:G25"/>
    <mergeCell ref="H25:I25"/>
    <mergeCell ref="J25:K25"/>
    <mergeCell ref="B17:K17"/>
    <mergeCell ref="B19:K19"/>
    <mergeCell ref="B21:C21"/>
    <mergeCell ref="E21:K21"/>
    <mergeCell ref="B22:C22"/>
    <mergeCell ref="E22:K22"/>
    <mergeCell ref="B9:K9"/>
    <mergeCell ref="G12:L12"/>
    <mergeCell ref="G13:L13"/>
    <mergeCell ref="G14:L14"/>
    <mergeCell ref="M15:R15"/>
    <mergeCell ref="I7:K7"/>
    <mergeCell ref="A1:C1"/>
    <mergeCell ref="C3:J3"/>
    <mergeCell ref="C4:J4"/>
    <mergeCell ref="C5:J5"/>
    <mergeCell ref="I6:K6"/>
  </mergeCells>
  <phoneticPr fontId="33"/>
  <conditionalFormatting sqref="H26:K26">
    <cfRule type="expression" dxfId="0" priority="1">
      <formula>NOT($D$26="その他")</formula>
    </cfRule>
  </conditionalFormatting>
  <dataValidations count="1">
    <dataValidation type="list" allowBlank="1" showInputMessage="1" showErrorMessage="1" sqref="D26:G26" xr:uid="{8FD27EF2-6778-428F-8B7F-E82D59B3D66C}">
      <formula1>"普通,当座,その他"</formula1>
    </dataValidation>
  </dataValidations>
  <printOptions horizontalCentered="1"/>
  <pageMargins left="0.7" right="0.7" top="0.75" bottom="0.75" header="0.3" footer="0.3"/>
  <pageSetup paperSize="9" scale="58" fitToHeight="0" orientation="portrait" r:id="rId1"/>
  <headerFooter>
    <oddHeader xml:space="preserve">&amp;L様式第4号（第7条関係）
【総表】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Q65"/>
  <sheetViews>
    <sheetView view="pageBreakPreview" zoomScale="80" zoomScaleNormal="100" zoomScaleSheetLayoutView="80" workbookViewId="0">
      <selection activeCell="E55" sqref="E55:P59"/>
    </sheetView>
  </sheetViews>
  <sheetFormatPr defaultColWidth="9" defaultRowHeight="24"/>
  <cols>
    <col min="1" max="1" width="3.75" bestFit="1" customWidth="1"/>
    <col min="2" max="2" width="3.75" style="3" bestFit="1" customWidth="1"/>
    <col min="3" max="3" width="6.125" style="3" customWidth="1"/>
    <col min="4" max="4" width="21.25" style="3" customWidth="1"/>
    <col min="5" max="5" width="22.5" style="3" customWidth="1"/>
    <col min="6" max="6" width="5.625" style="3" customWidth="1"/>
    <col min="7" max="7" width="22.5" style="3" customWidth="1"/>
    <col min="8" max="8" width="13.75" style="3" customWidth="1"/>
    <col min="9" max="9" width="8.75" style="3" customWidth="1"/>
    <col min="10" max="10" width="13.75" style="3" customWidth="1"/>
    <col min="11" max="11" width="10.75" style="3" customWidth="1"/>
    <col min="12" max="12" width="7.125" style="3" customWidth="1"/>
    <col min="13" max="13" width="5.625" style="3" customWidth="1"/>
    <col min="14" max="14" width="4.5" style="3" customWidth="1"/>
    <col min="15" max="15" width="5.625" style="3" customWidth="1"/>
    <col min="16" max="16" width="3.625" style="3" customWidth="1"/>
    <col min="17" max="17" width="77.875" customWidth="1"/>
    <col min="18" max="18" width="68.75" customWidth="1"/>
  </cols>
  <sheetData>
    <row r="1" spans="1:17" ht="24.75" thickBot="1">
      <c r="B1" s="616" t="s">
        <v>221</v>
      </c>
      <c r="C1" s="617"/>
      <c r="D1" s="618">
        <f>総表!C27</f>
        <v>0</v>
      </c>
      <c r="E1" s="618"/>
      <c r="F1" s="618"/>
      <c r="G1" s="618"/>
      <c r="H1" s="199" t="s">
        <v>222</v>
      </c>
      <c r="I1" s="618">
        <f>総表!C15</f>
        <v>0</v>
      </c>
      <c r="J1" s="618"/>
      <c r="K1" s="618"/>
      <c r="L1" s="618"/>
      <c r="M1" s="618"/>
      <c r="N1" s="618"/>
      <c r="O1" s="618"/>
      <c r="P1" s="619"/>
      <c r="Q1" s="339"/>
    </row>
    <row r="2" spans="1:17" ht="18.75" customHeight="1">
      <c r="B2" s="657" t="s">
        <v>34</v>
      </c>
      <c r="C2" s="620" t="s">
        <v>35</v>
      </c>
      <c r="D2" s="620"/>
      <c r="E2" s="620"/>
      <c r="F2" s="620"/>
      <c r="G2" s="620"/>
      <c r="H2" s="620"/>
      <c r="I2" s="620"/>
      <c r="J2" s="620"/>
      <c r="K2" s="620"/>
      <c r="L2" s="620"/>
      <c r="M2" s="620"/>
      <c r="N2" s="620"/>
      <c r="O2" s="620"/>
      <c r="P2" s="621"/>
      <c r="Q2" s="339" t="s">
        <v>198</v>
      </c>
    </row>
    <row r="3" spans="1:17" ht="24" customHeight="1">
      <c r="A3">
        <v>1</v>
      </c>
      <c r="B3" s="658"/>
      <c r="C3" s="630"/>
      <c r="D3" s="631"/>
      <c r="E3" s="631"/>
      <c r="F3" s="631"/>
      <c r="G3" s="631"/>
      <c r="H3" s="631"/>
      <c r="I3" s="631"/>
      <c r="J3" s="631"/>
      <c r="K3" s="631"/>
      <c r="L3" s="631"/>
      <c r="M3" s="631"/>
      <c r="N3" s="631"/>
      <c r="O3" s="631"/>
      <c r="P3" s="632"/>
      <c r="Q3" s="343" t="s">
        <v>234</v>
      </c>
    </row>
    <row r="4" spans="1:17" ht="24" customHeight="1">
      <c r="A4">
        <v>2</v>
      </c>
      <c r="B4" s="658"/>
      <c r="C4" s="633"/>
      <c r="D4" s="634"/>
      <c r="E4" s="634"/>
      <c r="F4" s="634"/>
      <c r="G4" s="634"/>
      <c r="H4" s="634"/>
      <c r="I4" s="634"/>
      <c r="J4" s="634"/>
      <c r="K4" s="634"/>
      <c r="L4" s="634"/>
      <c r="M4" s="634"/>
      <c r="N4" s="634"/>
      <c r="O4" s="634"/>
      <c r="P4" s="635"/>
      <c r="Q4" s="341" t="s">
        <v>205</v>
      </c>
    </row>
    <row r="5" spans="1:17" ht="24" customHeight="1">
      <c r="A5">
        <v>3</v>
      </c>
      <c r="B5" s="658"/>
      <c r="C5" s="633"/>
      <c r="D5" s="634"/>
      <c r="E5" s="634"/>
      <c r="F5" s="634"/>
      <c r="G5" s="634"/>
      <c r="H5" s="634"/>
      <c r="I5" s="634"/>
      <c r="J5" s="634"/>
      <c r="K5" s="634"/>
      <c r="L5" s="634"/>
      <c r="M5" s="634"/>
      <c r="N5" s="634"/>
      <c r="O5" s="634"/>
      <c r="P5" s="635"/>
      <c r="Q5" s="341"/>
    </row>
    <row r="6" spans="1:17" ht="24" customHeight="1">
      <c r="A6">
        <v>4</v>
      </c>
      <c r="B6" s="658"/>
      <c r="C6" s="633"/>
      <c r="D6" s="634"/>
      <c r="E6" s="634"/>
      <c r="F6" s="634"/>
      <c r="G6" s="634"/>
      <c r="H6" s="634"/>
      <c r="I6" s="634"/>
      <c r="J6" s="634"/>
      <c r="K6" s="634"/>
      <c r="L6" s="634"/>
      <c r="M6" s="634"/>
      <c r="N6" s="634"/>
      <c r="O6" s="634"/>
      <c r="P6" s="635"/>
      <c r="Q6" s="693" t="s">
        <v>392</v>
      </c>
    </row>
    <row r="7" spans="1:17" ht="24" customHeight="1">
      <c r="A7">
        <v>5</v>
      </c>
      <c r="B7" s="658"/>
      <c r="C7" s="633"/>
      <c r="D7" s="634"/>
      <c r="E7" s="634"/>
      <c r="F7" s="634"/>
      <c r="G7" s="634"/>
      <c r="H7" s="634"/>
      <c r="I7" s="634"/>
      <c r="J7" s="634"/>
      <c r="K7" s="634"/>
      <c r="L7" s="634"/>
      <c r="M7" s="634"/>
      <c r="N7" s="634"/>
      <c r="O7" s="634"/>
      <c r="P7" s="635"/>
      <c r="Q7" s="693"/>
    </row>
    <row r="8" spans="1:17" ht="24" customHeight="1">
      <c r="A8">
        <v>6</v>
      </c>
      <c r="B8" s="658"/>
      <c r="C8" s="633"/>
      <c r="D8" s="634"/>
      <c r="E8" s="634"/>
      <c r="F8" s="634"/>
      <c r="G8" s="634"/>
      <c r="H8" s="634"/>
      <c r="I8" s="634"/>
      <c r="J8" s="634"/>
      <c r="K8" s="634"/>
      <c r="L8" s="634"/>
      <c r="M8" s="634"/>
      <c r="N8" s="634"/>
      <c r="O8" s="634"/>
      <c r="P8" s="635"/>
      <c r="Q8" s="693"/>
    </row>
    <row r="9" spans="1:17" ht="24" customHeight="1">
      <c r="A9">
        <v>7</v>
      </c>
      <c r="B9" s="658"/>
      <c r="C9" s="633"/>
      <c r="D9" s="634"/>
      <c r="E9" s="634"/>
      <c r="F9" s="634"/>
      <c r="G9" s="634"/>
      <c r="H9" s="634"/>
      <c r="I9" s="634"/>
      <c r="J9" s="634"/>
      <c r="K9" s="634"/>
      <c r="L9" s="634"/>
      <c r="M9" s="634"/>
      <c r="N9" s="634"/>
      <c r="O9" s="634"/>
      <c r="P9" s="635"/>
      <c r="Q9" s="693"/>
    </row>
    <row r="10" spans="1:17" ht="24" customHeight="1">
      <c r="A10">
        <v>8</v>
      </c>
      <c r="B10" s="658"/>
      <c r="C10" s="633"/>
      <c r="D10" s="634"/>
      <c r="E10" s="634"/>
      <c r="F10" s="634"/>
      <c r="G10" s="634"/>
      <c r="H10" s="634"/>
      <c r="I10" s="634"/>
      <c r="J10" s="634"/>
      <c r="K10" s="634"/>
      <c r="L10" s="634"/>
      <c r="M10" s="634"/>
      <c r="N10" s="634"/>
      <c r="O10" s="634"/>
      <c r="P10" s="635"/>
      <c r="Q10" s="693"/>
    </row>
    <row r="11" spans="1:17" ht="24" customHeight="1">
      <c r="A11">
        <v>9</v>
      </c>
      <c r="B11" s="658"/>
      <c r="C11" s="633"/>
      <c r="D11" s="634"/>
      <c r="E11" s="634"/>
      <c r="F11" s="634"/>
      <c r="G11" s="634"/>
      <c r="H11" s="634"/>
      <c r="I11" s="634"/>
      <c r="J11" s="634"/>
      <c r="K11" s="634"/>
      <c r="L11" s="634"/>
      <c r="M11" s="634"/>
      <c r="N11" s="634"/>
      <c r="O11" s="634"/>
      <c r="P11" s="635"/>
      <c r="Q11" s="693"/>
    </row>
    <row r="12" spans="1:17" ht="24" customHeight="1">
      <c r="A12">
        <v>10</v>
      </c>
      <c r="B12" s="658"/>
      <c r="C12" s="633"/>
      <c r="D12" s="634"/>
      <c r="E12" s="634"/>
      <c r="F12" s="634"/>
      <c r="G12" s="634"/>
      <c r="H12" s="634"/>
      <c r="I12" s="634"/>
      <c r="J12" s="634"/>
      <c r="K12" s="634"/>
      <c r="L12" s="634"/>
      <c r="M12" s="634"/>
      <c r="N12" s="634"/>
      <c r="O12" s="634"/>
      <c r="P12" s="635"/>
      <c r="Q12" s="693"/>
    </row>
    <row r="13" spans="1:17" ht="39.75" customHeight="1">
      <c r="B13" s="658"/>
      <c r="C13" s="688" t="s">
        <v>18</v>
      </c>
      <c r="D13" s="689"/>
      <c r="E13" s="200">
        <f>総表!D28</f>
        <v>0</v>
      </c>
      <c r="F13" s="201" t="s">
        <v>54</v>
      </c>
      <c r="G13" s="202" t="s">
        <v>36</v>
      </c>
      <c r="H13" s="673"/>
      <c r="I13" s="674"/>
      <c r="J13" s="675"/>
      <c r="K13" s="202" t="s">
        <v>37</v>
      </c>
      <c r="L13" s="679">
        <f>総表!J28</f>
        <v>0</v>
      </c>
      <c r="M13" s="680"/>
      <c r="N13" s="680"/>
      <c r="O13" s="680"/>
      <c r="P13" s="681"/>
      <c r="Q13" s="339" t="s">
        <v>226</v>
      </c>
    </row>
    <row r="14" spans="1:17" ht="26.25" customHeight="1">
      <c r="B14" s="658"/>
      <c r="C14" s="662" t="s">
        <v>38</v>
      </c>
      <c r="D14" s="663"/>
      <c r="E14" s="663"/>
      <c r="F14" s="663"/>
      <c r="G14" s="663"/>
      <c r="H14" s="663"/>
      <c r="I14" s="663"/>
      <c r="J14" s="663"/>
      <c r="K14" s="663"/>
      <c r="L14" s="663"/>
      <c r="M14" s="663"/>
      <c r="N14" s="663"/>
      <c r="O14" s="663"/>
      <c r="P14" s="665"/>
      <c r="Q14" s="339"/>
    </row>
    <row r="15" spans="1:17" ht="26.25" customHeight="1">
      <c r="B15" s="658"/>
      <c r="C15" s="672"/>
      <c r="D15" s="668"/>
      <c r="E15" s="666" t="s">
        <v>56</v>
      </c>
      <c r="F15" s="667"/>
      <c r="G15" s="668"/>
      <c r="H15" s="684" t="s">
        <v>200</v>
      </c>
      <c r="I15" s="685"/>
      <c r="J15" s="203"/>
      <c r="K15" s="204"/>
      <c r="L15" s="204"/>
      <c r="M15" s="204"/>
      <c r="N15" s="204"/>
      <c r="O15" s="204"/>
      <c r="P15" s="205"/>
      <c r="Q15" s="339" t="s">
        <v>201</v>
      </c>
    </row>
    <row r="16" spans="1:17" ht="26.25" customHeight="1">
      <c r="B16" s="658"/>
      <c r="C16" s="206"/>
      <c r="D16" s="207" t="s">
        <v>40</v>
      </c>
      <c r="E16" s="208">
        <v>44562</v>
      </c>
      <c r="F16" s="209" t="s">
        <v>39</v>
      </c>
      <c r="G16" s="210">
        <v>44926</v>
      </c>
      <c r="H16" s="211">
        <v>40</v>
      </c>
      <c r="I16" s="212" t="s">
        <v>43</v>
      </c>
      <c r="J16" s="676"/>
      <c r="K16" s="677"/>
      <c r="L16" s="677"/>
      <c r="M16" s="677"/>
      <c r="N16" s="677"/>
      <c r="O16" s="677"/>
      <c r="P16" s="678"/>
      <c r="Q16" s="339" t="s">
        <v>391</v>
      </c>
    </row>
    <row r="17" spans="1:17" ht="26.25" customHeight="1">
      <c r="B17" s="658"/>
      <c r="C17" s="206"/>
      <c r="D17" s="207" t="s">
        <v>41</v>
      </c>
      <c r="E17" s="208">
        <v>44927</v>
      </c>
      <c r="F17" s="209" t="s">
        <v>39</v>
      </c>
      <c r="G17" s="210">
        <v>44986</v>
      </c>
      <c r="H17" s="211">
        <v>60</v>
      </c>
      <c r="I17" s="212" t="s">
        <v>43</v>
      </c>
      <c r="J17" s="676"/>
      <c r="K17" s="677"/>
      <c r="L17" s="677"/>
      <c r="M17" s="677"/>
      <c r="N17" s="677"/>
      <c r="O17" s="677"/>
      <c r="P17" s="678"/>
      <c r="Q17" s="339"/>
    </row>
    <row r="18" spans="1:17" ht="26.25" customHeight="1">
      <c r="B18" s="658"/>
      <c r="C18" s="213"/>
      <c r="D18" s="214" t="s">
        <v>42</v>
      </c>
      <c r="E18" s="215">
        <v>45017</v>
      </c>
      <c r="F18" s="216" t="s">
        <v>39</v>
      </c>
      <c r="G18" s="217">
        <v>45078</v>
      </c>
      <c r="H18" s="218">
        <v>30</v>
      </c>
      <c r="I18" s="219" t="s">
        <v>43</v>
      </c>
      <c r="J18" s="686" t="s">
        <v>341</v>
      </c>
      <c r="K18" s="687"/>
      <c r="L18" s="690">
        <v>45107</v>
      </c>
      <c r="M18" s="691"/>
      <c r="N18" s="691"/>
      <c r="O18" s="691"/>
      <c r="P18" s="692"/>
      <c r="Q18" s="339" t="s">
        <v>382</v>
      </c>
    </row>
    <row r="19" spans="1:17" ht="26.25" customHeight="1">
      <c r="B19" s="658"/>
      <c r="C19" s="662" t="s">
        <v>48</v>
      </c>
      <c r="D19" s="663"/>
      <c r="E19" s="663"/>
      <c r="F19" s="663"/>
      <c r="G19" s="663"/>
      <c r="H19" s="663"/>
      <c r="I19" s="663"/>
      <c r="J19" s="664"/>
      <c r="K19" s="663"/>
      <c r="L19" s="663"/>
      <c r="M19" s="663"/>
      <c r="N19" s="663"/>
      <c r="O19" s="663"/>
      <c r="P19" s="665"/>
      <c r="Q19" s="339"/>
    </row>
    <row r="20" spans="1:17" ht="26.25" customHeight="1">
      <c r="B20" s="658"/>
      <c r="C20" s="220"/>
      <c r="D20" s="682" t="s">
        <v>49</v>
      </c>
      <c r="E20" s="666" t="s">
        <v>55</v>
      </c>
      <c r="F20" s="667"/>
      <c r="G20" s="668"/>
      <c r="H20" s="684" t="s">
        <v>50</v>
      </c>
      <c r="I20" s="685"/>
      <c r="J20" s="221" t="s">
        <v>53</v>
      </c>
      <c r="K20" s="204"/>
      <c r="L20" s="204"/>
      <c r="M20" s="204"/>
      <c r="N20" s="204"/>
      <c r="O20" s="204"/>
      <c r="P20" s="205"/>
      <c r="Q20" s="339" t="s">
        <v>202</v>
      </c>
    </row>
    <row r="21" spans="1:17" ht="26.25" customHeight="1">
      <c r="B21" s="658"/>
      <c r="C21" s="222"/>
      <c r="D21" s="683"/>
      <c r="E21" s="210">
        <v>45108</v>
      </c>
      <c r="F21" s="209" t="s">
        <v>39</v>
      </c>
      <c r="G21" s="210">
        <v>45169</v>
      </c>
      <c r="H21" s="211">
        <v>2</v>
      </c>
      <c r="I21" s="223" t="s">
        <v>373</v>
      </c>
      <c r="J21" s="224" t="s">
        <v>217</v>
      </c>
      <c r="K21" s="225"/>
      <c r="L21" s="204"/>
      <c r="M21" s="204"/>
      <c r="N21" s="204"/>
      <c r="O21" s="204"/>
      <c r="P21" s="205"/>
      <c r="Q21" s="339" t="s">
        <v>390</v>
      </c>
    </row>
    <row r="22" spans="1:17" ht="26.25" customHeight="1">
      <c r="B22" s="658"/>
      <c r="C22" s="206"/>
      <c r="D22" s="207" t="s">
        <v>51</v>
      </c>
      <c r="E22" s="669" t="s">
        <v>393</v>
      </c>
      <c r="F22" s="670"/>
      <c r="G22" s="670"/>
      <c r="H22" s="670"/>
      <c r="I22" s="671"/>
      <c r="J22" s="224" t="s">
        <v>216</v>
      </c>
      <c r="K22" s="225"/>
      <c r="L22" s="204"/>
      <c r="M22" s="204"/>
      <c r="N22" s="204"/>
      <c r="O22" s="204"/>
      <c r="P22" s="205"/>
      <c r="Q22" s="339" t="s">
        <v>203</v>
      </c>
    </row>
    <row r="23" spans="1:17" ht="26.25" customHeight="1">
      <c r="B23" s="658"/>
      <c r="C23" s="213"/>
      <c r="D23" s="214" t="s">
        <v>52</v>
      </c>
      <c r="E23" s="625" t="s">
        <v>394</v>
      </c>
      <c r="F23" s="626"/>
      <c r="G23" s="626"/>
      <c r="H23" s="626"/>
      <c r="I23" s="627"/>
      <c r="J23" s="226" t="s">
        <v>217</v>
      </c>
      <c r="K23" s="227"/>
      <c r="L23" s="228"/>
      <c r="M23" s="228"/>
      <c r="N23" s="228"/>
      <c r="O23" s="228"/>
      <c r="P23" s="229"/>
      <c r="Q23" s="339" t="s">
        <v>204</v>
      </c>
    </row>
    <row r="24" spans="1:17" ht="18.75" customHeight="1">
      <c r="B24" s="658"/>
      <c r="C24" s="636" t="s">
        <v>47</v>
      </c>
      <c r="D24" s="637"/>
      <c r="E24" s="637"/>
      <c r="F24" s="637"/>
      <c r="G24" s="637"/>
      <c r="H24" s="637"/>
      <c r="I24" s="637"/>
      <c r="J24" s="637"/>
      <c r="K24" s="637"/>
      <c r="L24" s="637"/>
      <c r="M24" s="637"/>
      <c r="N24" s="637"/>
      <c r="O24" s="637"/>
      <c r="P24" s="638"/>
      <c r="Q24" s="339"/>
    </row>
    <row r="25" spans="1:17" ht="24" customHeight="1">
      <c r="A25">
        <v>1</v>
      </c>
      <c r="B25" s="658"/>
      <c r="C25" s="633"/>
      <c r="D25" s="634"/>
      <c r="E25" s="634"/>
      <c r="F25" s="634"/>
      <c r="G25" s="634"/>
      <c r="H25" s="634"/>
      <c r="I25" s="634"/>
      <c r="J25" s="634"/>
      <c r="K25" s="634"/>
      <c r="L25" s="634"/>
      <c r="M25" s="634"/>
      <c r="N25" s="634"/>
      <c r="O25" s="634"/>
      <c r="P25" s="635"/>
      <c r="Q25" s="694" t="s">
        <v>386</v>
      </c>
    </row>
    <row r="26" spans="1:17" ht="24" customHeight="1">
      <c r="A26">
        <v>2</v>
      </c>
      <c r="B26" s="658"/>
      <c r="C26" s="633"/>
      <c r="D26" s="634"/>
      <c r="E26" s="634"/>
      <c r="F26" s="634"/>
      <c r="G26" s="634"/>
      <c r="H26" s="634"/>
      <c r="I26" s="634"/>
      <c r="J26" s="634"/>
      <c r="K26" s="634"/>
      <c r="L26" s="634"/>
      <c r="M26" s="634"/>
      <c r="N26" s="634"/>
      <c r="O26" s="634"/>
      <c r="P26" s="635"/>
      <c r="Q26" s="694"/>
    </row>
    <row r="27" spans="1:17" ht="24" customHeight="1">
      <c r="A27">
        <v>3</v>
      </c>
      <c r="B27" s="658"/>
      <c r="C27" s="633"/>
      <c r="D27" s="634"/>
      <c r="E27" s="634"/>
      <c r="F27" s="634"/>
      <c r="G27" s="634"/>
      <c r="H27" s="634"/>
      <c r="I27" s="634"/>
      <c r="J27" s="634"/>
      <c r="K27" s="634"/>
      <c r="L27" s="634"/>
      <c r="M27" s="634"/>
      <c r="N27" s="634"/>
      <c r="O27" s="634"/>
      <c r="P27" s="635"/>
      <c r="Q27" s="341" t="s">
        <v>206</v>
      </c>
    </row>
    <row r="28" spans="1:17" ht="24" customHeight="1">
      <c r="A28">
        <v>4</v>
      </c>
      <c r="B28" s="658"/>
      <c r="C28" s="633"/>
      <c r="D28" s="634"/>
      <c r="E28" s="634"/>
      <c r="F28" s="634"/>
      <c r="G28" s="634"/>
      <c r="H28" s="634"/>
      <c r="I28" s="634"/>
      <c r="J28" s="634"/>
      <c r="K28" s="634"/>
      <c r="L28" s="634"/>
      <c r="M28" s="634"/>
      <c r="N28" s="634"/>
      <c r="O28" s="634"/>
      <c r="P28" s="635"/>
      <c r="Q28" s="339"/>
    </row>
    <row r="29" spans="1:17" ht="24" customHeight="1">
      <c r="A29">
        <v>5</v>
      </c>
      <c r="B29" s="658"/>
      <c r="C29" s="633"/>
      <c r="D29" s="634"/>
      <c r="E29" s="634"/>
      <c r="F29" s="634"/>
      <c r="G29" s="634"/>
      <c r="H29" s="634"/>
      <c r="I29" s="634"/>
      <c r="J29" s="634"/>
      <c r="K29" s="634"/>
      <c r="L29" s="634"/>
      <c r="M29" s="634"/>
      <c r="N29" s="634"/>
      <c r="O29" s="634"/>
      <c r="P29" s="635"/>
      <c r="Q29" s="339"/>
    </row>
    <row r="30" spans="1:17" ht="24" customHeight="1">
      <c r="A30">
        <v>6</v>
      </c>
      <c r="B30" s="658"/>
      <c r="C30" s="633"/>
      <c r="D30" s="634"/>
      <c r="E30" s="634"/>
      <c r="F30" s="634"/>
      <c r="G30" s="634"/>
      <c r="H30" s="634"/>
      <c r="I30" s="634"/>
      <c r="J30" s="634"/>
      <c r="K30" s="634"/>
      <c r="L30" s="634"/>
      <c r="M30" s="634"/>
      <c r="N30" s="634"/>
      <c r="O30" s="634"/>
      <c r="P30" s="635"/>
      <c r="Q30" s="341"/>
    </row>
    <row r="31" spans="1:17" ht="24" customHeight="1">
      <c r="A31">
        <v>7</v>
      </c>
      <c r="B31" s="658"/>
      <c r="C31" s="633"/>
      <c r="D31" s="634"/>
      <c r="E31" s="634"/>
      <c r="F31" s="634"/>
      <c r="G31" s="634"/>
      <c r="H31" s="634"/>
      <c r="I31" s="634"/>
      <c r="J31" s="634"/>
      <c r="K31" s="634"/>
      <c r="L31" s="634"/>
      <c r="M31" s="634"/>
      <c r="N31" s="634"/>
      <c r="O31" s="634"/>
      <c r="P31" s="635"/>
      <c r="Q31" s="341"/>
    </row>
    <row r="32" spans="1:17" ht="24" customHeight="1">
      <c r="A32">
        <v>8</v>
      </c>
      <c r="B32" s="658"/>
      <c r="C32" s="633"/>
      <c r="D32" s="634"/>
      <c r="E32" s="634"/>
      <c r="F32" s="634"/>
      <c r="G32" s="634"/>
      <c r="H32" s="634"/>
      <c r="I32" s="634"/>
      <c r="J32" s="634"/>
      <c r="K32" s="634"/>
      <c r="L32" s="634"/>
      <c r="M32" s="634"/>
      <c r="N32" s="634"/>
      <c r="O32" s="634"/>
      <c r="P32" s="635"/>
      <c r="Q32" s="341"/>
    </row>
    <row r="33" spans="1:17" ht="24" customHeight="1">
      <c r="A33">
        <v>9</v>
      </c>
      <c r="B33" s="658"/>
      <c r="C33" s="633"/>
      <c r="D33" s="634"/>
      <c r="E33" s="634"/>
      <c r="F33" s="634"/>
      <c r="G33" s="634"/>
      <c r="H33" s="634"/>
      <c r="I33" s="634"/>
      <c r="J33" s="634"/>
      <c r="K33" s="634"/>
      <c r="L33" s="634"/>
      <c r="M33" s="634"/>
      <c r="N33" s="634"/>
      <c r="O33" s="634"/>
      <c r="P33" s="635"/>
      <c r="Q33" s="341"/>
    </row>
    <row r="34" spans="1:17" ht="24" customHeight="1">
      <c r="A34">
        <v>10</v>
      </c>
      <c r="B34" s="658"/>
      <c r="C34" s="633"/>
      <c r="D34" s="634"/>
      <c r="E34" s="634"/>
      <c r="F34" s="634"/>
      <c r="G34" s="634"/>
      <c r="H34" s="634"/>
      <c r="I34" s="634"/>
      <c r="J34" s="634"/>
      <c r="K34" s="634"/>
      <c r="L34" s="634"/>
      <c r="M34" s="634"/>
      <c r="N34" s="634"/>
      <c r="O34" s="634"/>
      <c r="P34" s="635"/>
      <c r="Q34" s="339"/>
    </row>
    <row r="35" spans="1:17" ht="24" customHeight="1">
      <c r="A35">
        <v>11</v>
      </c>
      <c r="B35" s="658"/>
      <c r="C35" s="633"/>
      <c r="D35" s="634"/>
      <c r="E35" s="634"/>
      <c r="F35" s="634"/>
      <c r="G35" s="634"/>
      <c r="H35" s="634"/>
      <c r="I35" s="634"/>
      <c r="J35" s="634"/>
      <c r="K35" s="634"/>
      <c r="L35" s="634"/>
      <c r="M35" s="634"/>
      <c r="N35" s="634"/>
      <c r="O35" s="634"/>
      <c r="P35" s="635"/>
      <c r="Q35" s="341"/>
    </row>
    <row r="36" spans="1:17" ht="24" customHeight="1">
      <c r="A36">
        <v>12</v>
      </c>
      <c r="B36" s="658"/>
      <c r="C36" s="633"/>
      <c r="D36" s="634"/>
      <c r="E36" s="634"/>
      <c r="F36" s="634"/>
      <c r="G36" s="634"/>
      <c r="H36" s="634"/>
      <c r="I36" s="634"/>
      <c r="J36" s="634"/>
      <c r="K36" s="634"/>
      <c r="L36" s="634"/>
      <c r="M36" s="634"/>
      <c r="N36" s="634"/>
      <c r="O36" s="634"/>
      <c r="P36" s="635"/>
      <c r="Q36" s="341"/>
    </row>
    <row r="37" spans="1:17">
      <c r="B37" s="658"/>
      <c r="C37" s="628" t="s">
        <v>44</v>
      </c>
      <c r="D37" s="628"/>
      <c r="E37" s="628"/>
      <c r="F37" s="628"/>
      <c r="G37" s="628"/>
      <c r="H37" s="628"/>
      <c r="I37" s="628"/>
      <c r="J37" s="628"/>
      <c r="K37" s="628"/>
      <c r="L37" s="628"/>
      <c r="M37" s="628"/>
      <c r="N37" s="628"/>
      <c r="O37" s="628"/>
      <c r="P37" s="629"/>
      <c r="Q37" s="339"/>
    </row>
    <row r="38" spans="1:17" ht="24" customHeight="1">
      <c r="A38">
        <v>1</v>
      </c>
      <c r="B38" s="658"/>
      <c r="C38" s="630" t="s">
        <v>395</v>
      </c>
      <c r="D38" s="631"/>
      <c r="E38" s="631"/>
      <c r="F38" s="631"/>
      <c r="G38" s="631"/>
      <c r="H38" s="631"/>
      <c r="I38" s="631"/>
      <c r="J38" s="631"/>
      <c r="K38" s="631"/>
      <c r="L38" s="631"/>
      <c r="M38" s="631"/>
      <c r="N38" s="631"/>
      <c r="O38" s="631"/>
      <c r="P38" s="632"/>
      <c r="Q38" s="344" t="s">
        <v>320</v>
      </c>
    </row>
    <row r="39" spans="1:17" ht="24" customHeight="1">
      <c r="A39">
        <v>2</v>
      </c>
      <c r="B39" s="658"/>
      <c r="C39" s="633"/>
      <c r="D39" s="634"/>
      <c r="E39" s="634"/>
      <c r="F39" s="634"/>
      <c r="G39" s="634"/>
      <c r="H39" s="634"/>
      <c r="I39" s="634"/>
      <c r="J39" s="634"/>
      <c r="K39" s="634"/>
      <c r="L39" s="634"/>
      <c r="M39" s="634"/>
      <c r="N39" s="634"/>
      <c r="O39" s="634"/>
      <c r="P39" s="635"/>
      <c r="Q39" s="341"/>
    </row>
    <row r="40" spans="1:17" ht="24" customHeight="1">
      <c r="A40">
        <v>3</v>
      </c>
      <c r="B40" s="658"/>
      <c r="C40" s="633"/>
      <c r="D40" s="634"/>
      <c r="E40" s="634"/>
      <c r="F40" s="634"/>
      <c r="G40" s="634"/>
      <c r="H40" s="634"/>
      <c r="I40" s="634"/>
      <c r="J40" s="634"/>
      <c r="K40" s="634"/>
      <c r="L40" s="634"/>
      <c r="M40" s="634"/>
      <c r="N40" s="634"/>
      <c r="O40" s="634"/>
      <c r="P40" s="635"/>
      <c r="Q40" s="341" t="s">
        <v>207</v>
      </c>
    </row>
    <row r="41" spans="1:17">
      <c r="B41" s="658"/>
      <c r="C41" s="628" t="s">
        <v>45</v>
      </c>
      <c r="D41" s="628"/>
      <c r="E41" s="628"/>
      <c r="F41" s="628"/>
      <c r="G41" s="628"/>
      <c r="H41" s="628"/>
      <c r="I41" s="628"/>
      <c r="J41" s="628"/>
      <c r="K41" s="628"/>
      <c r="L41" s="628"/>
      <c r="M41" s="628"/>
      <c r="N41" s="628"/>
      <c r="O41" s="628"/>
      <c r="P41" s="629"/>
      <c r="Q41" s="339"/>
    </row>
    <row r="42" spans="1:17" ht="24.75" customHeight="1">
      <c r="A42">
        <v>1</v>
      </c>
      <c r="B42" s="658"/>
      <c r="C42" s="630" t="s">
        <v>374</v>
      </c>
      <c r="D42" s="631"/>
      <c r="E42" s="631"/>
      <c r="F42" s="631"/>
      <c r="G42" s="631"/>
      <c r="H42" s="631"/>
      <c r="I42" s="631"/>
      <c r="J42" s="631"/>
      <c r="K42" s="631"/>
      <c r="L42" s="631"/>
      <c r="M42" s="631"/>
      <c r="N42" s="631"/>
      <c r="O42" s="631"/>
      <c r="P42" s="632"/>
      <c r="Q42" s="344" t="s">
        <v>320</v>
      </c>
    </row>
    <row r="43" spans="1:17" ht="24" customHeight="1">
      <c r="A43">
        <v>2</v>
      </c>
      <c r="B43" s="658"/>
      <c r="C43" s="633"/>
      <c r="D43" s="634"/>
      <c r="E43" s="634"/>
      <c r="F43" s="634"/>
      <c r="G43" s="634"/>
      <c r="H43" s="634"/>
      <c r="I43" s="634"/>
      <c r="J43" s="634"/>
      <c r="K43" s="634"/>
      <c r="L43" s="634"/>
      <c r="M43" s="634"/>
      <c r="N43" s="634"/>
      <c r="O43" s="634"/>
      <c r="P43" s="635"/>
      <c r="Q43" s="341" t="s">
        <v>208</v>
      </c>
    </row>
    <row r="44" spans="1:17" ht="24" customHeight="1">
      <c r="A44">
        <v>3</v>
      </c>
      <c r="B44" s="658"/>
      <c r="C44" s="633"/>
      <c r="D44" s="634"/>
      <c r="E44" s="634"/>
      <c r="F44" s="634"/>
      <c r="G44" s="634"/>
      <c r="H44" s="634"/>
      <c r="I44" s="634"/>
      <c r="J44" s="634"/>
      <c r="K44" s="634"/>
      <c r="L44" s="634"/>
      <c r="M44" s="634"/>
      <c r="N44" s="634"/>
      <c r="O44" s="634"/>
      <c r="P44" s="635"/>
      <c r="Q44" s="344" t="s">
        <v>209</v>
      </c>
    </row>
    <row r="45" spans="1:17">
      <c r="B45" s="424"/>
      <c r="C45" s="628" t="s">
        <v>318</v>
      </c>
      <c r="D45" s="628"/>
      <c r="E45" s="628"/>
      <c r="F45" s="628"/>
      <c r="G45" s="628"/>
      <c r="H45" s="628"/>
      <c r="I45" s="628"/>
      <c r="J45" s="628"/>
      <c r="K45" s="628"/>
      <c r="L45" s="628"/>
      <c r="M45" s="628"/>
      <c r="N45" s="628"/>
      <c r="O45" s="628"/>
      <c r="P45" s="629"/>
      <c r="Q45" s="107"/>
    </row>
    <row r="46" spans="1:17" ht="24" customHeight="1">
      <c r="A46">
        <v>1</v>
      </c>
      <c r="B46" s="424"/>
      <c r="C46" s="630"/>
      <c r="D46" s="631"/>
      <c r="E46" s="631"/>
      <c r="F46" s="631"/>
      <c r="G46" s="631"/>
      <c r="H46" s="631"/>
      <c r="I46" s="631"/>
      <c r="J46" s="631"/>
      <c r="K46" s="631"/>
      <c r="L46" s="631"/>
      <c r="M46" s="631"/>
      <c r="N46" s="631"/>
      <c r="O46" s="631"/>
      <c r="P46" s="632"/>
      <c r="Q46" s="344" t="s">
        <v>383</v>
      </c>
    </row>
    <row r="47" spans="1:17" ht="24" customHeight="1">
      <c r="A47">
        <v>2</v>
      </c>
      <c r="B47" s="429"/>
      <c r="C47" s="633"/>
      <c r="D47" s="634"/>
      <c r="E47" s="634"/>
      <c r="F47" s="634"/>
      <c r="G47" s="634"/>
      <c r="H47" s="634"/>
      <c r="I47" s="634"/>
      <c r="J47" s="634"/>
      <c r="K47" s="634"/>
      <c r="L47" s="634"/>
      <c r="M47" s="634"/>
      <c r="N47" s="634"/>
      <c r="O47" s="634"/>
      <c r="P47" s="635"/>
      <c r="Q47" s="430"/>
    </row>
    <row r="48" spans="1:17" ht="24" customHeight="1">
      <c r="A48">
        <v>3</v>
      </c>
      <c r="B48" s="429"/>
      <c r="C48" s="633"/>
      <c r="D48" s="634"/>
      <c r="E48" s="634"/>
      <c r="F48" s="634"/>
      <c r="G48" s="634"/>
      <c r="H48" s="634"/>
      <c r="I48" s="634"/>
      <c r="J48" s="634"/>
      <c r="K48" s="634"/>
      <c r="L48" s="634"/>
      <c r="M48" s="634"/>
      <c r="N48" s="634"/>
      <c r="O48" s="634"/>
      <c r="P48" s="635"/>
      <c r="Q48" s="341" t="s">
        <v>384</v>
      </c>
    </row>
    <row r="49" spans="1:17" ht="24" customHeight="1">
      <c r="A49">
        <v>4</v>
      </c>
      <c r="B49" s="429"/>
      <c r="C49" s="633"/>
      <c r="D49" s="634"/>
      <c r="E49" s="634"/>
      <c r="F49" s="634"/>
      <c r="G49" s="634"/>
      <c r="H49" s="634"/>
      <c r="I49" s="634"/>
      <c r="J49" s="634"/>
      <c r="K49" s="634"/>
      <c r="L49" s="634"/>
      <c r="M49" s="634"/>
      <c r="N49" s="634"/>
      <c r="O49" s="634"/>
      <c r="P49" s="635"/>
      <c r="Q49" s="430"/>
    </row>
    <row r="50" spans="1:17">
      <c r="B50" s="429"/>
      <c r="C50" s="628" t="s">
        <v>319</v>
      </c>
      <c r="D50" s="628"/>
      <c r="E50" s="628"/>
      <c r="F50" s="628"/>
      <c r="G50" s="628"/>
      <c r="H50" s="628"/>
      <c r="I50" s="628"/>
      <c r="J50" s="628"/>
      <c r="K50" s="628"/>
      <c r="L50" s="628"/>
      <c r="M50" s="628"/>
      <c r="N50" s="628"/>
      <c r="O50" s="628"/>
      <c r="P50" s="629"/>
      <c r="Q50" s="107"/>
    </row>
    <row r="51" spans="1:17" ht="24" customHeight="1">
      <c r="A51">
        <v>1</v>
      </c>
      <c r="B51" s="429"/>
      <c r="C51" s="630"/>
      <c r="D51" s="631"/>
      <c r="E51" s="631"/>
      <c r="F51" s="631"/>
      <c r="G51" s="631"/>
      <c r="H51" s="631"/>
      <c r="I51" s="631"/>
      <c r="J51" s="631"/>
      <c r="K51" s="631"/>
      <c r="L51" s="631"/>
      <c r="M51" s="631"/>
      <c r="N51" s="631"/>
      <c r="O51" s="631"/>
      <c r="P51" s="632"/>
      <c r="Q51" s="344" t="s">
        <v>383</v>
      </c>
    </row>
    <row r="52" spans="1:17" ht="24" customHeight="1">
      <c r="A52">
        <v>2</v>
      </c>
      <c r="B52" s="429"/>
      <c r="C52" s="633"/>
      <c r="D52" s="634"/>
      <c r="E52" s="634"/>
      <c r="F52" s="634"/>
      <c r="G52" s="634"/>
      <c r="H52" s="634"/>
      <c r="I52" s="634"/>
      <c r="J52" s="634"/>
      <c r="K52" s="634"/>
      <c r="L52" s="634"/>
      <c r="M52" s="634"/>
      <c r="N52" s="634"/>
      <c r="O52" s="634"/>
      <c r="P52" s="635"/>
      <c r="Q52" s="430"/>
    </row>
    <row r="53" spans="1:17" ht="24" customHeight="1">
      <c r="A53">
        <v>3</v>
      </c>
      <c r="B53" s="429"/>
      <c r="C53" s="633"/>
      <c r="D53" s="634"/>
      <c r="E53" s="634"/>
      <c r="F53" s="634"/>
      <c r="G53" s="634"/>
      <c r="H53" s="634"/>
      <c r="I53" s="634"/>
      <c r="J53" s="634"/>
      <c r="K53" s="634"/>
      <c r="L53" s="634"/>
      <c r="M53" s="634"/>
      <c r="N53" s="634"/>
      <c r="O53" s="634"/>
      <c r="P53" s="635"/>
      <c r="Q53" s="341" t="s">
        <v>385</v>
      </c>
    </row>
    <row r="54" spans="1:17" ht="24" customHeight="1">
      <c r="A54">
        <v>4</v>
      </c>
      <c r="B54" s="429"/>
      <c r="C54" s="633"/>
      <c r="D54" s="634"/>
      <c r="E54" s="634"/>
      <c r="F54" s="634"/>
      <c r="G54" s="634"/>
      <c r="H54" s="634"/>
      <c r="I54" s="634"/>
      <c r="J54" s="634"/>
      <c r="K54" s="634"/>
      <c r="L54" s="634"/>
      <c r="M54" s="634"/>
      <c r="N54" s="634"/>
      <c r="O54" s="634"/>
      <c r="P54" s="635"/>
      <c r="Q54" s="430"/>
    </row>
    <row r="55" spans="1:17" ht="24" customHeight="1">
      <c r="A55">
        <v>1</v>
      </c>
      <c r="B55" s="639" t="s">
        <v>225</v>
      </c>
      <c r="C55" s="640"/>
      <c r="D55" s="641"/>
      <c r="E55" s="648" t="s">
        <v>396</v>
      </c>
      <c r="F55" s="649"/>
      <c r="G55" s="649"/>
      <c r="H55" s="649"/>
      <c r="I55" s="649"/>
      <c r="J55" s="649"/>
      <c r="K55" s="649"/>
      <c r="L55" s="649"/>
      <c r="M55" s="649"/>
      <c r="N55" s="649"/>
      <c r="O55" s="649"/>
      <c r="P55" s="650"/>
      <c r="Q55" s="344" t="s">
        <v>233</v>
      </c>
    </row>
    <row r="56" spans="1:17" ht="24" customHeight="1">
      <c r="A56">
        <v>2</v>
      </c>
      <c r="B56" s="642"/>
      <c r="C56" s="643"/>
      <c r="D56" s="644"/>
      <c r="E56" s="633"/>
      <c r="F56" s="634"/>
      <c r="G56" s="634"/>
      <c r="H56" s="634"/>
      <c r="I56" s="634"/>
      <c r="J56" s="634"/>
      <c r="K56" s="634"/>
      <c r="L56" s="634"/>
      <c r="M56" s="634"/>
      <c r="N56" s="634"/>
      <c r="O56" s="634"/>
      <c r="P56" s="635"/>
      <c r="Q56" s="341" t="s">
        <v>210</v>
      </c>
    </row>
    <row r="57" spans="1:17" ht="24" customHeight="1">
      <c r="A57">
        <v>3</v>
      </c>
      <c r="B57" s="642"/>
      <c r="C57" s="643"/>
      <c r="D57" s="644"/>
      <c r="E57" s="633"/>
      <c r="F57" s="634"/>
      <c r="G57" s="634"/>
      <c r="H57" s="634"/>
      <c r="I57" s="634"/>
      <c r="J57" s="634"/>
      <c r="K57" s="634"/>
      <c r="L57" s="634"/>
      <c r="M57" s="634"/>
      <c r="N57" s="634"/>
      <c r="O57" s="634"/>
      <c r="P57" s="635"/>
      <c r="Q57" s="344" t="s">
        <v>211</v>
      </c>
    </row>
    <row r="58" spans="1:17" ht="24" customHeight="1">
      <c r="A58">
        <v>4</v>
      </c>
      <c r="B58" s="642"/>
      <c r="C58" s="643"/>
      <c r="D58" s="644"/>
      <c r="E58" s="633"/>
      <c r="F58" s="634"/>
      <c r="G58" s="634"/>
      <c r="H58" s="634"/>
      <c r="I58" s="634"/>
      <c r="J58" s="634"/>
      <c r="K58" s="634"/>
      <c r="L58" s="634"/>
      <c r="M58" s="634"/>
      <c r="N58" s="634"/>
      <c r="O58" s="634"/>
      <c r="P58" s="635"/>
      <c r="Q58" s="344" t="s">
        <v>331</v>
      </c>
    </row>
    <row r="59" spans="1:17" ht="24" customHeight="1">
      <c r="A59">
        <v>5</v>
      </c>
      <c r="B59" s="654"/>
      <c r="C59" s="655"/>
      <c r="D59" s="656"/>
      <c r="E59" s="659"/>
      <c r="F59" s="660"/>
      <c r="G59" s="660"/>
      <c r="H59" s="660"/>
      <c r="I59" s="660"/>
      <c r="J59" s="660"/>
      <c r="K59" s="660"/>
      <c r="L59" s="660"/>
      <c r="M59" s="660"/>
      <c r="N59" s="660"/>
      <c r="O59" s="660"/>
      <c r="P59" s="661"/>
      <c r="Q59" s="341"/>
    </row>
    <row r="60" spans="1:17" ht="24" customHeight="1">
      <c r="A60">
        <v>1</v>
      </c>
      <c r="B60" s="639" t="s">
        <v>46</v>
      </c>
      <c r="C60" s="640"/>
      <c r="D60" s="641"/>
      <c r="E60" s="648"/>
      <c r="F60" s="649"/>
      <c r="G60" s="649"/>
      <c r="H60" s="649"/>
      <c r="I60" s="649"/>
      <c r="J60" s="649"/>
      <c r="K60" s="649"/>
      <c r="L60" s="649"/>
      <c r="M60" s="649"/>
      <c r="N60" s="649"/>
      <c r="O60" s="649"/>
      <c r="P60" s="650"/>
      <c r="Q60" s="344" t="s">
        <v>233</v>
      </c>
    </row>
    <row r="61" spans="1:17" ht="24" customHeight="1">
      <c r="A61">
        <v>2</v>
      </c>
      <c r="B61" s="642"/>
      <c r="C61" s="643"/>
      <c r="D61" s="644"/>
      <c r="E61" s="633"/>
      <c r="F61" s="634"/>
      <c r="G61" s="634"/>
      <c r="H61" s="634"/>
      <c r="I61" s="634"/>
      <c r="J61" s="634"/>
      <c r="K61" s="634"/>
      <c r="L61" s="634"/>
      <c r="M61" s="634"/>
      <c r="N61" s="634"/>
      <c r="O61" s="634"/>
      <c r="P61" s="635"/>
      <c r="Q61" s="341" t="s">
        <v>212</v>
      </c>
    </row>
    <row r="62" spans="1:17" ht="24" customHeight="1">
      <c r="A62">
        <v>3</v>
      </c>
      <c r="B62" s="642"/>
      <c r="C62" s="643"/>
      <c r="D62" s="644"/>
      <c r="E62" s="633"/>
      <c r="F62" s="634"/>
      <c r="G62" s="634"/>
      <c r="H62" s="634"/>
      <c r="I62" s="634"/>
      <c r="J62" s="634"/>
      <c r="K62" s="634"/>
      <c r="L62" s="634"/>
      <c r="M62" s="634"/>
      <c r="N62" s="634"/>
      <c r="O62" s="634"/>
      <c r="P62" s="635"/>
      <c r="Q62" s="344" t="s">
        <v>213</v>
      </c>
    </row>
    <row r="63" spans="1:17" ht="24" customHeight="1">
      <c r="A63">
        <v>4</v>
      </c>
      <c r="B63" s="642"/>
      <c r="C63" s="643"/>
      <c r="D63" s="644"/>
      <c r="E63" s="633"/>
      <c r="F63" s="634"/>
      <c r="G63" s="634"/>
      <c r="H63" s="634"/>
      <c r="I63" s="634"/>
      <c r="J63" s="634"/>
      <c r="K63" s="634"/>
      <c r="L63" s="634"/>
      <c r="M63" s="634"/>
      <c r="N63" s="634"/>
      <c r="O63" s="634"/>
      <c r="P63" s="635"/>
      <c r="Q63" s="344" t="s">
        <v>214</v>
      </c>
    </row>
    <row r="64" spans="1:17" ht="24" customHeight="1" thickBot="1">
      <c r="A64">
        <v>5</v>
      </c>
      <c r="B64" s="645"/>
      <c r="C64" s="646"/>
      <c r="D64" s="647"/>
      <c r="E64" s="651"/>
      <c r="F64" s="652"/>
      <c r="G64" s="652"/>
      <c r="H64" s="652"/>
      <c r="I64" s="652"/>
      <c r="J64" s="652"/>
      <c r="K64" s="652"/>
      <c r="L64" s="652"/>
      <c r="M64" s="652"/>
      <c r="N64" s="652"/>
      <c r="O64" s="652"/>
      <c r="P64" s="653"/>
      <c r="Q64" s="341"/>
    </row>
    <row r="65" spans="2:17" ht="24.75" thickBot="1">
      <c r="B65" s="624"/>
      <c r="C65" s="624"/>
      <c r="D65" s="624"/>
      <c r="E65" s="624"/>
      <c r="F65" s="624"/>
      <c r="G65" s="624"/>
      <c r="H65" s="624"/>
      <c r="I65" s="624"/>
      <c r="J65" s="230" t="s">
        <v>220</v>
      </c>
      <c r="K65" s="622">
        <f>総表!J47</f>
        <v>0</v>
      </c>
      <c r="L65" s="622"/>
      <c r="M65" s="622"/>
      <c r="N65" s="622"/>
      <c r="O65" s="622"/>
      <c r="P65" s="623"/>
      <c r="Q65" s="345"/>
    </row>
  </sheetData>
  <mergeCells count="40">
    <mergeCell ref="C50:P50"/>
    <mergeCell ref="C51:P54"/>
    <mergeCell ref="L18:P18"/>
    <mergeCell ref="Q6:Q12"/>
    <mergeCell ref="E15:G15"/>
    <mergeCell ref="H15:I15"/>
    <mergeCell ref="Q25:Q26"/>
    <mergeCell ref="C14:P14"/>
    <mergeCell ref="B2:B44"/>
    <mergeCell ref="E55:P59"/>
    <mergeCell ref="C37:P37"/>
    <mergeCell ref="C38:P40"/>
    <mergeCell ref="C19:P19"/>
    <mergeCell ref="E20:G20"/>
    <mergeCell ref="C3:P12"/>
    <mergeCell ref="E22:I22"/>
    <mergeCell ref="C15:D15"/>
    <mergeCell ref="H13:J13"/>
    <mergeCell ref="J16:P17"/>
    <mergeCell ref="L13:P13"/>
    <mergeCell ref="D20:D21"/>
    <mergeCell ref="H20:I20"/>
    <mergeCell ref="J18:K18"/>
    <mergeCell ref="C13:D13"/>
    <mergeCell ref="B1:C1"/>
    <mergeCell ref="D1:G1"/>
    <mergeCell ref="I1:P1"/>
    <mergeCell ref="C2:P2"/>
    <mergeCell ref="K65:P65"/>
    <mergeCell ref="B65:I65"/>
    <mergeCell ref="E23:I23"/>
    <mergeCell ref="C41:P41"/>
    <mergeCell ref="C42:P44"/>
    <mergeCell ref="C24:P24"/>
    <mergeCell ref="C25:P36"/>
    <mergeCell ref="B60:D64"/>
    <mergeCell ref="E60:P64"/>
    <mergeCell ref="B55:D59"/>
    <mergeCell ref="C45:P45"/>
    <mergeCell ref="C46:P49"/>
  </mergeCells>
  <phoneticPr fontId="4"/>
  <dataValidations count="13">
    <dataValidation operator="lessThanOrEqual" allowBlank="1" showInputMessage="1" errorTitle="字数超過" error="300字・6行以内でご記入ください。" sqref="E55:P64 C51:P54" xr:uid="{00000000-0002-0000-0100-000000000000}"/>
    <dataValidation operator="lessThanOrEqual" allowBlank="1" showInputMessage="1" errorTitle="字数超過" error="800字・12行以内でご記入ください。" sqref="C3:P12" xr:uid="{00000000-0002-0000-0100-000001000000}"/>
    <dataValidation type="list" allowBlank="1" showInputMessage="1" showErrorMessage="1" sqref="J21:J22" xr:uid="{00000000-0002-0000-0100-000002000000}">
      <formula1>"確定,予定"</formula1>
    </dataValidation>
    <dataValidation type="list" allowBlank="1" showInputMessage="1" showErrorMessage="1" sqref="J23" xr:uid="{00000000-0002-0000-0100-000003000000}">
      <formula1>"確定,交渉中,予定"</formula1>
    </dataValidation>
    <dataValidation type="list" allowBlank="1" showInputMessage="1" showErrorMessage="1" sqref="I21" xr:uid="{00000000-0002-0000-0100-000004000000}">
      <formula1>"週間,日間,ヶ月間"</formula1>
    </dataValidation>
    <dataValidation type="date" operator="lessThanOrEqual" allowBlank="1" sqref="E16:E18 G16:G18" xr:uid="{00000000-0002-0000-0100-000007000000}">
      <formula1>45016</formula1>
    </dataValidation>
    <dataValidation type="whole" operator="greaterThanOrEqual" allowBlank="1" showInputMessage="1" showErrorMessage="1" sqref="H16:H18" xr:uid="{00000000-0002-0000-0100-000008000000}">
      <formula1>0</formula1>
    </dataValidation>
    <dataValidation type="date" operator="greaterThanOrEqual" allowBlank="1" sqref="G21" xr:uid="{00000000-0002-0000-0100-000009000000}">
      <formula1>44652</formula1>
    </dataValidation>
    <dataValidation type="whole" operator="greaterThanOrEqual" allowBlank="1" showInputMessage="1" showErrorMessage="1" sqref="H21" xr:uid="{00000000-0002-0000-0100-00000A000000}">
      <formula1>1</formula1>
    </dataValidation>
    <dataValidation operator="lessThanOrEqual" allowBlank="1" errorTitle="字数超過" error="2,000字・30行以下で入力してください。" sqref="C25:P36" xr:uid="{00000000-0002-0000-0100-00000D000000}"/>
    <dataValidation allowBlank="1" sqref="L18:P18" xr:uid="{E12128FD-30D2-4E90-B28D-920603084FE4}"/>
    <dataValidation type="date" operator="greaterThanOrEqual" allowBlank="1" showInputMessage="1" sqref="E21" xr:uid="{F233FB6B-B459-4477-BB20-A5F3F935FF99}">
      <formula1>44652</formula1>
    </dataValidation>
    <dataValidation operator="lessThanOrEqual" allowBlank="1" errorTitle="字数超過" error="300字・6行以内でご記入ください。" sqref="C38:P40 C42:P44 C46:P49" xr:uid="{9C690062-1049-440A-8619-BFBA70B1FA86}"/>
  </dataValidations>
  <printOptions horizontalCentered="1"/>
  <pageMargins left="0.78740157480314965" right="0.19685039370078741" top="0.59055118110236227" bottom="0.39370078740157483" header="0.39370078740157483" footer="0.31496062992125984"/>
  <pageSetup paperSize="9" scale="49"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H42"/>
  <sheetViews>
    <sheetView view="pageBreakPreview" zoomScaleNormal="100" zoomScaleSheetLayoutView="100" workbookViewId="0">
      <selection activeCell="D16" sqref="D16"/>
    </sheetView>
  </sheetViews>
  <sheetFormatPr defaultColWidth="9" defaultRowHeight="19.5"/>
  <cols>
    <col min="1" max="1" width="6.875" style="12" customWidth="1"/>
    <col min="2" max="2" width="8.125" style="12" customWidth="1"/>
    <col min="3" max="3" width="31.25" style="12" customWidth="1"/>
    <col min="4" max="4" width="12.5" style="13" customWidth="1"/>
    <col min="5" max="5" width="14.5" style="99" customWidth="1"/>
    <col min="6" max="6" width="17.25" style="94" customWidth="1"/>
    <col min="7" max="7" width="66.625" style="113" customWidth="1"/>
    <col min="8" max="8" width="7.875" style="14" customWidth="1"/>
    <col min="9" max="16384" width="9" style="13"/>
  </cols>
  <sheetData>
    <row r="1" spans="1:8">
      <c r="A1" s="79" t="s">
        <v>189</v>
      </c>
      <c r="B1" s="700">
        <f>総表!C27</f>
        <v>0</v>
      </c>
      <c r="C1" s="701"/>
      <c r="D1" s="79" t="s">
        <v>188</v>
      </c>
      <c r="E1" s="706">
        <f>総表!C15</f>
        <v>0</v>
      </c>
      <c r="F1" s="706"/>
      <c r="G1" s="346"/>
    </row>
    <row r="2" spans="1:8" ht="7.5" customHeight="1" thickBot="1">
      <c r="G2" s="346"/>
    </row>
    <row r="3" spans="1:8" customFormat="1" ht="24">
      <c r="A3" s="4"/>
      <c r="B3" s="5" t="s">
        <v>326</v>
      </c>
      <c r="C3" s="6"/>
      <c r="D3" s="234">
        <f>SUM(D4:D7)</f>
        <v>0</v>
      </c>
      <c r="E3" s="95"/>
      <c r="F3" s="95"/>
      <c r="G3" s="347"/>
    </row>
    <row r="4" spans="1:8" customFormat="1" ht="24">
      <c r="A4" s="4"/>
      <c r="B4" s="9"/>
      <c r="C4" s="238" t="s">
        <v>65</v>
      </c>
      <c r="D4" s="235">
        <f>F12</f>
        <v>0</v>
      </c>
      <c r="E4" s="96"/>
      <c r="F4" s="96"/>
      <c r="G4" s="347"/>
    </row>
    <row r="5" spans="1:8" customFormat="1" ht="24">
      <c r="A5" s="4"/>
      <c r="B5" s="9"/>
      <c r="C5" s="239" t="s">
        <v>66</v>
      </c>
      <c r="D5" s="236">
        <f>F25</f>
        <v>0</v>
      </c>
      <c r="E5" s="96"/>
      <c r="F5" s="96"/>
      <c r="G5" s="347"/>
    </row>
    <row r="6" spans="1:8" customFormat="1" ht="24">
      <c r="A6" s="4"/>
      <c r="B6" s="9"/>
      <c r="C6" s="239" t="s">
        <v>57</v>
      </c>
      <c r="D6" s="236">
        <f>F31</f>
        <v>0</v>
      </c>
      <c r="E6" s="96"/>
      <c r="F6" s="96"/>
      <c r="G6" s="347"/>
    </row>
    <row r="7" spans="1:8" customFormat="1" ht="24.75" thickBot="1">
      <c r="A7" s="4"/>
      <c r="B7" s="11"/>
      <c r="C7" s="240" t="s">
        <v>67</v>
      </c>
      <c r="D7" s="237">
        <f>F37</f>
        <v>0</v>
      </c>
      <c r="E7" s="96"/>
      <c r="F7" s="96"/>
      <c r="G7" s="347"/>
    </row>
    <row r="8" spans="1:8" ht="15" customHeight="1" thickBot="1">
      <c r="G8" s="346"/>
    </row>
    <row r="9" spans="1:8" s="15" customFormat="1" ht="20.25" thickBot="1">
      <c r="A9" s="108" t="s">
        <v>58</v>
      </c>
      <c r="B9" s="109" t="s">
        <v>59</v>
      </c>
      <c r="C9" s="109" t="s">
        <v>61</v>
      </c>
      <c r="D9" s="110" t="s">
        <v>69</v>
      </c>
      <c r="E9" s="111" t="s">
        <v>62</v>
      </c>
      <c r="F9" s="112" t="s">
        <v>327</v>
      </c>
      <c r="G9" s="348" t="s">
        <v>199</v>
      </c>
    </row>
    <row r="10" spans="1:8" ht="30" customHeight="1" thickBot="1">
      <c r="A10" s="21" t="s">
        <v>63</v>
      </c>
      <c r="B10" s="22"/>
      <c r="C10" s="22"/>
      <c r="D10" s="16"/>
      <c r="E10" s="100"/>
      <c r="F10" s="97">
        <f>SUM(F12,F25,F31,F37)</f>
        <v>0</v>
      </c>
      <c r="G10" s="348"/>
      <c r="H10" s="13"/>
    </row>
    <row r="11" spans="1:8" ht="30" customHeight="1">
      <c r="A11" s="17"/>
      <c r="B11" s="241" t="s">
        <v>65</v>
      </c>
      <c r="C11" s="18"/>
      <c r="D11" s="18"/>
      <c r="E11" s="101"/>
      <c r="F11" s="98"/>
      <c r="G11" s="349"/>
      <c r="H11" s="13"/>
    </row>
    <row r="12" spans="1:8" s="84" customFormat="1" ht="20.100000000000001" customHeight="1">
      <c r="A12" s="17"/>
      <c r="B12" s="242"/>
      <c r="C12" s="361"/>
      <c r="D12" s="353"/>
      <c r="E12" s="366"/>
      <c r="F12" s="697">
        <f>SUM(E12:E23)</f>
        <v>0</v>
      </c>
      <c r="G12" s="695" t="s">
        <v>328</v>
      </c>
    </row>
    <row r="13" spans="1:8" s="84" customFormat="1" ht="20.100000000000001" customHeight="1">
      <c r="A13" s="17"/>
      <c r="B13" s="242"/>
      <c r="C13" s="362"/>
      <c r="D13" s="354"/>
      <c r="E13" s="367"/>
      <c r="F13" s="698"/>
      <c r="G13" s="696"/>
    </row>
    <row r="14" spans="1:8" s="84" customFormat="1" ht="20.100000000000001" customHeight="1">
      <c r="A14" s="17"/>
      <c r="B14" s="242"/>
      <c r="C14" s="362"/>
      <c r="D14" s="354"/>
      <c r="E14" s="367"/>
      <c r="F14" s="698"/>
      <c r="G14" s="696"/>
    </row>
    <row r="15" spans="1:8" s="84" customFormat="1" ht="20.100000000000001" customHeight="1">
      <c r="A15" s="17"/>
      <c r="B15" s="242"/>
      <c r="C15" s="362"/>
      <c r="D15" s="354"/>
      <c r="E15" s="367"/>
      <c r="F15" s="698"/>
      <c r="G15" s="696"/>
    </row>
    <row r="16" spans="1:8" s="84" customFormat="1" ht="20.100000000000001" customHeight="1">
      <c r="A16" s="17"/>
      <c r="B16" s="242"/>
      <c r="C16" s="362"/>
      <c r="D16" s="354"/>
      <c r="E16" s="367"/>
      <c r="F16" s="698"/>
      <c r="G16" s="696"/>
    </row>
    <row r="17" spans="1:8" s="84" customFormat="1" ht="20.100000000000001" customHeight="1">
      <c r="A17" s="17"/>
      <c r="B17" s="242"/>
      <c r="C17" s="362"/>
      <c r="D17" s="354"/>
      <c r="E17" s="367"/>
      <c r="F17" s="698"/>
      <c r="G17" s="696"/>
    </row>
    <row r="18" spans="1:8" s="84" customFormat="1" ht="20.100000000000001" customHeight="1">
      <c r="A18" s="17"/>
      <c r="B18" s="242"/>
      <c r="C18" s="362"/>
      <c r="D18" s="354"/>
      <c r="E18" s="367"/>
      <c r="F18" s="698"/>
      <c r="G18" s="696"/>
    </row>
    <row r="19" spans="1:8" s="84" customFormat="1" ht="20.100000000000001" customHeight="1">
      <c r="A19" s="17"/>
      <c r="B19" s="242"/>
      <c r="C19" s="362"/>
      <c r="D19" s="354"/>
      <c r="E19" s="367"/>
      <c r="F19" s="698"/>
      <c r="G19" s="696"/>
    </row>
    <row r="20" spans="1:8" s="84" customFormat="1" ht="20.100000000000001" customHeight="1">
      <c r="A20" s="17"/>
      <c r="B20" s="242"/>
      <c r="C20" s="362"/>
      <c r="D20" s="354"/>
      <c r="E20" s="367"/>
      <c r="F20" s="698"/>
      <c r="G20" s="696"/>
    </row>
    <row r="21" spans="1:8" s="84" customFormat="1" ht="20.100000000000001" customHeight="1">
      <c r="A21" s="17"/>
      <c r="B21" s="242"/>
      <c r="C21" s="362"/>
      <c r="D21" s="354"/>
      <c r="E21" s="367"/>
      <c r="F21" s="698"/>
      <c r="G21" s="696"/>
    </row>
    <row r="22" spans="1:8" s="84" customFormat="1" ht="20.100000000000001" customHeight="1">
      <c r="A22" s="17"/>
      <c r="B22" s="242"/>
      <c r="C22" s="362"/>
      <c r="D22" s="354"/>
      <c r="E22" s="367"/>
      <c r="F22" s="698"/>
      <c r="G22" s="696"/>
    </row>
    <row r="23" spans="1:8" s="84" customFormat="1" ht="20.100000000000001" customHeight="1">
      <c r="A23" s="17"/>
      <c r="B23" s="243"/>
      <c r="C23" s="363"/>
      <c r="D23" s="354"/>
      <c r="E23" s="368"/>
      <c r="F23" s="707"/>
      <c r="G23" s="696"/>
    </row>
    <row r="24" spans="1:8" ht="30" customHeight="1">
      <c r="A24" s="17"/>
      <c r="B24" s="244" t="s">
        <v>68</v>
      </c>
      <c r="C24" s="364"/>
      <c r="D24" s="355"/>
      <c r="E24" s="369"/>
      <c r="F24" s="231"/>
      <c r="G24" s="350"/>
      <c r="H24" s="13"/>
    </row>
    <row r="25" spans="1:8" ht="20.100000000000001" customHeight="1">
      <c r="A25" s="17"/>
      <c r="B25" s="245"/>
      <c r="C25" s="361"/>
      <c r="D25" s="356"/>
      <c r="E25" s="370"/>
      <c r="F25" s="697">
        <f>SUM(E25:E29)</f>
        <v>0</v>
      </c>
      <c r="G25" s="708" t="s">
        <v>329</v>
      </c>
      <c r="H25" s="13"/>
    </row>
    <row r="26" spans="1:8" ht="20.100000000000001" customHeight="1">
      <c r="A26" s="17"/>
      <c r="B26" s="245"/>
      <c r="C26" s="362"/>
      <c r="D26" s="354"/>
      <c r="E26" s="371"/>
      <c r="F26" s="698"/>
      <c r="G26" s="708"/>
      <c r="H26" s="13"/>
    </row>
    <row r="27" spans="1:8" ht="20.100000000000001" customHeight="1">
      <c r="A27" s="17"/>
      <c r="B27" s="245"/>
      <c r="C27" s="362"/>
      <c r="D27" s="354"/>
      <c r="E27" s="371"/>
      <c r="F27" s="698"/>
      <c r="G27" s="708"/>
      <c r="H27" s="13"/>
    </row>
    <row r="28" spans="1:8" ht="20.100000000000001" customHeight="1">
      <c r="A28" s="17"/>
      <c r="B28" s="245"/>
      <c r="C28" s="362"/>
      <c r="D28" s="354"/>
      <c r="E28" s="371"/>
      <c r="F28" s="698"/>
      <c r="G28" s="708"/>
      <c r="H28" s="13"/>
    </row>
    <row r="29" spans="1:8" ht="20.100000000000001" customHeight="1">
      <c r="A29" s="17"/>
      <c r="B29" s="246"/>
      <c r="C29" s="363"/>
      <c r="D29" s="357"/>
      <c r="E29" s="372"/>
      <c r="F29" s="707"/>
      <c r="G29" s="708"/>
      <c r="H29" s="13"/>
    </row>
    <row r="30" spans="1:8" ht="30" customHeight="1">
      <c r="A30" s="17"/>
      <c r="B30" s="244" t="s">
        <v>64</v>
      </c>
      <c r="C30" s="364"/>
      <c r="D30" s="232"/>
      <c r="E30" s="369"/>
      <c r="F30" s="233"/>
      <c r="G30" s="350"/>
      <c r="H30" s="13"/>
    </row>
    <row r="31" spans="1:8" ht="20.100000000000001" customHeight="1">
      <c r="A31" s="17"/>
      <c r="B31" s="242"/>
      <c r="C31" s="361"/>
      <c r="D31" s="353"/>
      <c r="E31" s="370"/>
      <c r="F31" s="697">
        <f>SUM(E31:E35)</f>
        <v>0</v>
      </c>
      <c r="G31" s="708" t="s">
        <v>330</v>
      </c>
      <c r="H31" s="13"/>
    </row>
    <row r="32" spans="1:8" ht="20.100000000000001" customHeight="1">
      <c r="A32" s="17"/>
      <c r="B32" s="242"/>
      <c r="C32" s="362"/>
      <c r="D32" s="354"/>
      <c r="E32" s="371"/>
      <c r="F32" s="698"/>
      <c r="G32" s="708"/>
      <c r="H32" s="13"/>
    </row>
    <row r="33" spans="1:8" ht="20.100000000000001" customHeight="1">
      <c r="A33" s="17"/>
      <c r="B33" s="242"/>
      <c r="C33" s="362"/>
      <c r="D33" s="354"/>
      <c r="E33" s="371"/>
      <c r="F33" s="698"/>
      <c r="G33" s="708"/>
      <c r="H33" s="13"/>
    </row>
    <row r="34" spans="1:8" ht="20.100000000000001" customHeight="1">
      <c r="A34" s="17"/>
      <c r="B34" s="242"/>
      <c r="C34" s="362"/>
      <c r="D34" s="354"/>
      <c r="E34" s="371"/>
      <c r="F34" s="698"/>
      <c r="G34" s="708"/>
      <c r="H34" s="13"/>
    </row>
    <row r="35" spans="1:8" ht="20.100000000000001" customHeight="1">
      <c r="A35" s="17"/>
      <c r="B35" s="243"/>
      <c r="C35" s="363"/>
      <c r="D35" s="354"/>
      <c r="E35" s="372"/>
      <c r="F35" s="707"/>
      <c r="G35" s="708"/>
      <c r="H35" s="13"/>
    </row>
    <row r="36" spans="1:8" ht="30" customHeight="1">
      <c r="A36" s="17"/>
      <c r="B36" s="241" t="s">
        <v>67</v>
      </c>
      <c r="C36" s="364"/>
      <c r="D36" s="232"/>
      <c r="E36" s="369"/>
      <c r="F36" s="233"/>
      <c r="G36" s="350"/>
      <c r="H36" s="13"/>
    </row>
    <row r="37" spans="1:8" ht="20.100000000000001" customHeight="1">
      <c r="A37" s="17"/>
      <c r="B37" s="245"/>
      <c r="C37" s="361"/>
      <c r="D37" s="358"/>
      <c r="E37" s="370"/>
      <c r="F37" s="697">
        <f>SUM(E37:E41)</f>
        <v>0</v>
      </c>
      <c r="G37" s="708" t="s">
        <v>219</v>
      </c>
      <c r="H37" s="13"/>
    </row>
    <row r="38" spans="1:8" ht="20.100000000000001" customHeight="1">
      <c r="A38" s="17"/>
      <c r="B38" s="245"/>
      <c r="C38" s="362"/>
      <c r="D38" s="359"/>
      <c r="E38" s="371"/>
      <c r="F38" s="698"/>
      <c r="G38" s="709"/>
      <c r="H38" s="13"/>
    </row>
    <row r="39" spans="1:8" ht="20.100000000000001" customHeight="1">
      <c r="A39" s="17"/>
      <c r="B39" s="245"/>
      <c r="C39" s="362"/>
      <c r="D39" s="359"/>
      <c r="E39" s="371"/>
      <c r="F39" s="698"/>
      <c r="G39" s="709"/>
      <c r="H39" s="13"/>
    </row>
    <row r="40" spans="1:8" ht="20.100000000000001" customHeight="1">
      <c r="A40" s="17"/>
      <c r="B40" s="245"/>
      <c r="C40" s="362"/>
      <c r="D40" s="359"/>
      <c r="E40" s="371"/>
      <c r="F40" s="698"/>
      <c r="G40" s="709"/>
      <c r="H40" s="13"/>
    </row>
    <row r="41" spans="1:8" ht="20.100000000000001" customHeight="1" thickBot="1">
      <c r="A41" s="19"/>
      <c r="B41" s="20"/>
      <c r="C41" s="365"/>
      <c r="D41" s="360"/>
      <c r="E41" s="373"/>
      <c r="F41" s="699"/>
      <c r="G41" s="709"/>
      <c r="H41" s="13"/>
    </row>
    <row r="42" spans="1:8" ht="20.25" thickBot="1">
      <c r="A42" s="702"/>
      <c r="B42" s="702"/>
      <c r="C42" s="703"/>
      <c r="D42" s="78" t="s">
        <v>187</v>
      </c>
      <c r="E42" s="704">
        <f>総表!J47</f>
        <v>0</v>
      </c>
      <c r="F42" s="705"/>
      <c r="G42" s="346"/>
    </row>
  </sheetData>
  <mergeCells count="12">
    <mergeCell ref="G12:G23"/>
    <mergeCell ref="F37:F41"/>
    <mergeCell ref="B1:C1"/>
    <mergeCell ref="A42:C42"/>
    <mergeCell ref="E42:F42"/>
    <mergeCell ref="E1:F1"/>
    <mergeCell ref="F12:F23"/>
    <mergeCell ref="G37:G41"/>
    <mergeCell ref="F31:F35"/>
    <mergeCell ref="G31:G35"/>
    <mergeCell ref="F25:F29"/>
    <mergeCell ref="G25:G29"/>
  </mergeCells>
  <phoneticPr fontId="2"/>
  <conditionalFormatting sqref="D24">
    <cfRule type="containsText" dxfId="4" priority="1" stopIfTrue="1" operator="containsText" text="ご記入">
      <formula>NOT(ISERROR(SEARCH("ご記入",D24)))</formula>
    </cfRule>
  </conditionalFormatting>
  <conditionalFormatting sqref="E9:E10 F12 E12:E41 D42:E42 D43:F65474">
    <cfRule type="containsText" dxfId="3" priority="9" stopIfTrue="1" operator="containsText" text="ご記入">
      <formula>NOT(ISERROR(SEARCH("ご記入",D9)))</formula>
    </cfRule>
  </conditionalFormatting>
  <conditionalFormatting sqref="F25">
    <cfRule type="containsText" dxfId="2" priority="6" stopIfTrue="1" operator="containsText" text="ご記入">
      <formula>NOT(ISERROR(SEARCH("ご記入",F25)))</formula>
    </cfRule>
  </conditionalFormatting>
  <conditionalFormatting sqref="F31">
    <cfRule type="containsText" dxfId="1" priority="8" stopIfTrue="1" operator="containsText" text="ご記入">
      <formula>NOT(ISERROR(SEARCH("ご記入",F31)))</formula>
    </cfRule>
  </conditionalFormatting>
  <dataValidations count="8">
    <dataValidation type="whole" operator="greaterThanOrEqual" allowBlank="1" showInputMessage="1" showErrorMessage="1" sqref="D24"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 allowBlank="1" showInputMessage="1" sqref="C12:C41" xr:uid="{BA8537D5-29A7-499B-8212-744D72ABE670}"/>
    <dataValidation type="whole" operator="greaterThanOrEqual" allowBlank="1" showInputMessage="1" sqref="E12:E41" xr:uid="{D0CCFD70-B5E9-4AC1-87C2-54CEE8555047}">
      <formula1>0</formula1>
    </dataValidation>
  </dataValidations>
  <printOptions horizontalCentered="1"/>
  <pageMargins left="0.78740157480314965" right="0.19685039370078741" top="0.59055118110236227" bottom="0.39370078740157483" header="0.31496062992125984" footer="0.31496062992125984"/>
  <pageSetup paperSize="9" scale="87" orientation="portrait" r:id="rId1"/>
  <headerFooter>
    <oddHeader>&amp;L活動の収支決算　（収入）【 単年度助成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N94"/>
  <sheetViews>
    <sheetView view="pageBreakPreview" zoomScale="70" zoomScaleNormal="100" zoomScaleSheetLayoutView="70" workbookViewId="0">
      <selection activeCell="J17" sqref="J17"/>
    </sheetView>
  </sheetViews>
  <sheetFormatPr defaultColWidth="9" defaultRowHeight="19.5"/>
  <cols>
    <col min="1" max="1" width="4.875" bestFit="1" customWidth="1"/>
    <col min="2" max="2" width="4.875" customWidth="1"/>
    <col min="3" max="3" width="5.125" customWidth="1"/>
    <col min="4" max="4" width="4.5" customWidth="1"/>
    <col min="5" max="6" width="25" style="44" customWidth="1"/>
    <col min="7" max="7" width="16.125" style="8" customWidth="1"/>
    <col min="8" max="8" width="16.375" style="8" customWidth="1"/>
    <col min="9" max="9" width="9.625" style="8" bestFit="1" customWidth="1"/>
    <col min="10" max="10" width="14" style="89" customWidth="1"/>
    <col min="11" max="11" width="15" style="8" hidden="1" customWidth="1"/>
    <col min="12" max="12" width="19.125" style="8" customWidth="1"/>
    <col min="13" max="13" width="3.125" style="8" customWidth="1"/>
    <col min="14" max="14" width="15" style="8" hidden="1" customWidth="1"/>
    <col min="15" max="15" width="80.75" style="121" customWidth="1"/>
    <col min="17" max="18" width="0" hidden="1" customWidth="1"/>
    <col min="19" max="19" width="9" hidden="1" customWidth="1"/>
    <col min="20" max="40" width="0" hidden="1" customWidth="1"/>
  </cols>
  <sheetData>
    <row r="1" spans="1:40" ht="24">
      <c r="B1" s="679" t="s">
        <v>184</v>
      </c>
      <c r="C1" s="680"/>
      <c r="D1" s="716"/>
      <c r="E1" s="713">
        <f>総表!C27</f>
        <v>0</v>
      </c>
      <c r="F1" s="714"/>
      <c r="G1" s="715"/>
      <c r="H1" s="318" t="s">
        <v>185</v>
      </c>
      <c r="I1" s="710">
        <f>総表!$C$15</f>
        <v>0</v>
      </c>
      <c r="J1" s="711"/>
      <c r="K1" s="711"/>
      <c r="L1" s="712"/>
    </row>
    <row r="2" spans="1:40" ht="24">
      <c r="B2" s="679" t="s">
        <v>183</v>
      </c>
      <c r="C2" s="680"/>
      <c r="D2" s="680"/>
      <c r="E2" s="716"/>
      <c r="F2" s="719" t="str">
        <f>総表!C47</f>
        <v>課税事業者</v>
      </c>
      <c r="G2" s="720"/>
      <c r="H2" s="721"/>
      <c r="I2" s="319"/>
      <c r="J2" s="320"/>
      <c r="K2" s="321"/>
      <c r="L2" s="321"/>
      <c r="M2" s="63"/>
      <c r="N2" s="63"/>
    </row>
    <row r="3" spans="1:40" ht="12.75" customHeight="1" thickBot="1"/>
    <row r="4" spans="1:40" ht="33" customHeight="1">
      <c r="A4" s="4"/>
      <c r="B4" s="4"/>
      <c r="C4" s="296" t="s">
        <v>367</v>
      </c>
      <c r="D4" s="297"/>
      <c r="E4" s="297"/>
      <c r="F4" s="298"/>
      <c r="G4" s="299">
        <f>G5+G13</f>
        <v>0</v>
      </c>
      <c r="H4" s="52" t="s">
        <v>375</v>
      </c>
      <c r="I4" s="7"/>
    </row>
    <row r="5" spans="1:40" ht="19.5" customHeight="1">
      <c r="A5" s="4"/>
      <c r="B5" s="4"/>
      <c r="C5" s="300"/>
      <c r="D5" s="470" t="s">
        <v>163</v>
      </c>
      <c r="E5" s="301"/>
      <c r="F5" s="302"/>
      <c r="G5" s="303">
        <f>SUM(G6:G12)</f>
        <v>0</v>
      </c>
      <c r="H5" s="314">
        <f>SUM(H6:H8)</f>
        <v>0</v>
      </c>
      <c r="I5" s="10"/>
    </row>
    <row r="6" spans="1:40" ht="24">
      <c r="A6" s="4"/>
      <c r="B6" s="4"/>
      <c r="C6" s="300"/>
      <c r="D6" s="471"/>
      <c r="E6" s="722" t="s">
        <v>87</v>
      </c>
      <c r="F6" s="723"/>
      <c r="G6" s="304">
        <f>J19</f>
        <v>0</v>
      </c>
      <c r="H6" s="315">
        <f>L19</f>
        <v>0</v>
      </c>
      <c r="I6" s="10"/>
    </row>
    <row r="7" spans="1:40" ht="24">
      <c r="A7" s="4"/>
      <c r="B7" s="4"/>
      <c r="C7" s="300"/>
      <c r="D7" s="471"/>
      <c r="E7" s="724" t="s">
        <v>98</v>
      </c>
      <c r="F7" s="725"/>
      <c r="G7" s="304">
        <f>J30</f>
        <v>0</v>
      </c>
      <c r="H7" s="315">
        <f>L30</f>
        <v>0</v>
      </c>
      <c r="I7" s="10"/>
      <c r="J7" s="460"/>
      <c r="O7" s="107"/>
    </row>
    <row r="8" spans="1:40" ht="24">
      <c r="A8" s="4"/>
      <c r="B8" s="4"/>
      <c r="C8" s="300"/>
      <c r="D8" s="471"/>
      <c r="E8" s="726" t="s">
        <v>102</v>
      </c>
      <c r="F8" s="727"/>
      <c r="G8" s="305">
        <f>J35</f>
        <v>0</v>
      </c>
      <c r="H8" s="316">
        <f>L35</f>
        <v>0</v>
      </c>
      <c r="I8" s="10"/>
      <c r="O8" s="107"/>
    </row>
    <row r="9" spans="1:40" ht="24">
      <c r="A9" s="4"/>
      <c r="B9" s="4"/>
      <c r="C9" s="300"/>
      <c r="D9" s="471"/>
      <c r="E9" s="306" t="s">
        <v>403</v>
      </c>
      <c r="F9" s="307"/>
      <c r="G9" s="308"/>
      <c r="H9" s="317">
        <f>IF($F$2="免税事業者及び簡易課税事業者","",ROUNDDOWN((H5-N17)*10/110,0))</f>
        <v>0</v>
      </c>
      <c r="I9" s="10"/>
    </row>
    <row r="10" spans="1:40" ht="24.75" thickBot="1">
      <c r="A10" s="4"/>
      <c r="B10" s="4"/>
      <c r="C10" s="300"/>
      <c r="D10" s="471"/>
      <c r="E10" s="306" t="s">
        <v>404</v>
      </c>
      <c r="F10" s="307"/>
      <c r="G10" s="309"/>
      <c r="H10" s="474">
        <f>IF(F2="免税事業者及び簡易課税事業者",H5,(H5-H9))</f>
        <v>0</v>
      </c>
      <c r="I10"/>
      <c r="J10" s="90"/>
      <c r="K10" s="77"/>
      <c r="L10" s="77"/>
      <c r="O10" s="733" t="s">
        <v>230</v>
      </c>
    </row>
    <row r="11" spans="1:40" ht="24">
      <c r="A11" s="4"/>
      <c r="B11" s="4"/>
      <c r="C11" s="300"/>
      <c r="D11" s="471"/>
      <c r="E11" s="468" t="s">
        <v>400</v>
      </c>
      <c r="F11" s="469"/>
      <c r="G11" s="310">
        <f>J84</f>
        <v>0</v>
      </c>
      <c r="H11" s="728" t="str">
        <f>IF(総表!D42&gt;H10,"↑助成金の額（本体事業費）未満です。","")</f>
        <v>↑助成金の額（本体事業費）未満です。</v>
      </c>
      <c r="I11" s="729"/>
      <c r="J11" s="729"/>
      <c r="K11" s="461"/>
      <c r="L11" s="461"/>
      <c r="O11" s="733"/>
    </row>
    <row r="12" spans="1:40" ht="24">
      <c r="A12" s="4"/>
      <c r="B12" s="4"/>
      <c r="C12" s="300"/>
      <c r="D12" s="471"/>
      <c r="E12" s="472" t="s">
        <v>401</v>
      </c>
      <c r="F12" s="473"/>
      <c r="G12" s="311">
        <f>J87</f>
        <v>0</v>
      </c>
      <c r="H12" s="119"/>
      <c r="I12" s="10"/>
      <c r="O12" s="733"/>
    </row>
    <row r="13" spans="1:40" ht="24.75" thickBot="1">
      <c r="A13" s="4"/>
      <c r="B13" s="4"/>
      <c r="C13" s="312"/>
      <c r="D13" s="730" t="s">
        <v>405</v>
      </c>
      <c r="E13" s="731"/>
      <c r="F13" s="732"/>
      <c r="G13" s="313">
        <f>J89</f>
        <v>0</v>
      </c>
      <c r="H13" s="120"/>
      <c r="I13" s="10"/>
    </row>
    <row r="14" spans="1:40" ht="20.25" thickBot="1">
      <c r="A14" s="4"/>
      <c r="B14" s="26"/>
      <c r="C14" s="27"/>
      <c r="D14" s="27"/>
      <c r="E14" s="27"/>
      <c r="F14" s="28"/>
      <c r="G14" s="29"/>
      <c r="H14" s="29"/>
      <c r="I14"/>
      <c r="J14" s="44"/>
      <c r="K14"/>
      <c r="L14"/>
      <c r="M14"/>
      <c r="N14"/>
      <c r="O14" s="338" t="s">
        <v>190</v>
      </c>
    </row>
    <row r="15" spans="1:40" ht="34.5" customHeight="1" thickBot="1">
      <c r="B15" s="717" t="s">
        <v>58</v>
      </c>
      <c r="C15" s="718"/>
      <c r="D15" s="114" t="s">
        <v>59</v>
      </c>
      <c r="E15" s="114" t="s">
        <v>60</v>
      </c>
      <c r="F15" s="114" t="s">
        <v>61</v>
      </c>
      <c r="G15" s="115" t="s">
        <v>80</v>
      </c>
      <c r="H15" s="51" t="s">
        <v>376</v>
      </c>
      <c r="I15" s="117" t="s">
        <v>229</v>
      </c>
      <c r="J15" s="116" t="s">
        <v>322</v>
      </c>
      <c r="K15" s="753" t="s">
        <v>323</v>
      </c>
      <c r="L15" s="81" t="s">
        <v>375</v>
      </c>
      <c r="M15" s="64"/>
      <c r="N15" s="69" t="s">
        <v>181</v>
      </c>
      <c r="O15" s="338" t="s">
        <v>191</v>
      </c>
      <c r="Q15" s="45" t="s">
        <v>87</v>
      </c>
      <c r="R15" s="45" t="s">
        <v>98</v>
      </c>
      <c r="S15" s="45" t="s">
        <v>161</v>
      </c>
      <c r="T15" s="45" t="s">
        <v>81</v>
      </c>
      <c r="U15" s="45" t="s">
        <v>88</v>
      </c>
      <c r="V15" s="45" t="s">
        <v>93</v>
      </c>
      <c r="W15" s="45" t="s">
        <v>99</v>
      </c>
      <c r="X15" s="45" t="s">
        <v>160</v>
      </c>
      <c r="Y15" s="45" t="s">
        <v>103</v>
      </c>
      <c r="Z15" s="45" t="s">
        <v>106</v>
      </c>
      <c r="AA15" s="45" t="s">
        <v>110</v>
      </c>
      <c r="AB15" s="45" t="s">
        <v>162</v>
      </c>
      <c r="AC15" s="45" t="s">
        <v>116</v>
      </c>
      <c r="AD15" s="45" t="s">
        <v>120</v>
      </c>
      <c r="AE15" s="45" t="s">
        <v>125</v>
      </c>
      <c r="AF15" s="45" t="s">
        <v>131</v>
      </c>
      <c r="AG15" s="13" t="s">
        <v>139</v>
      </c>
      <c r="AH15" s="13" t="s">
        <v>144</v>
      </c>
      <c r="AI15" s="13" t="s">
        <v>148</v>
      </c>
      <c r="AJ15" s="46" t="s">
        <v>152</v>
      </c>
      <c r="AK15" s="46" t="s">
        <v>153</v>
      </c>
      <c r="AL15" s="46" t="s">
        <v>154</v>
      </c>
      <c r="AM15" t="s">
        <v>155</v>
      </c>
      <c r="AN15" t="s">
        <v>83</v>
      </c>
    </row>
    <row r="16" spans="1:40" ht="34.5" customHeight="1" thickBot="1">
      <c r="B16" s="30" t="s">
        <v>371</v>
      </c>
      <c r="C16" s="31"/>
      <c r="D16" s="32"/>
      <c r="E16" s="32"/>
      <c r="F16" s="32"/>
      <c r="G16" s="33"/>
      <c r="H16" s="33"/>
      <c r="I16" s="33"/>
      <c r="J16" s="34">
        <f>SUM(J17,J89)</f>
        <v>0</v>
      </c>
      <c r="K16" s="754"/>
      <c r="L16" s="118" t="s">
        <v>321</v>
      </c>
      <c r="M16" s="64"/>
      <c r="N16" s="70" t="s">
        <v>80</v>
      </c>
      <c r="O16" s="338" t="s">
        <v>192</v>
      </c>
      <c r="Q16" t="s">
        <v>88</v>
      </c>
      <c r="R16" t="s">
        <v>99</v>
      </c>
      <c r="S16" t="s">
        <v>103</v>
      </c>
      <c r="T16" t="s">
        <v>155</v>
      </c>
      <c r="U16" s="24" t="s">
        <v>89</v>
      </c>
      <c r="V16" s="24" t="s">
        <v>95</v>
      </c>
      <c r="W16" s="24" t="s">
        <v>100</v>
      </c>
      <c r="X16" s="24" t="s">
        <v>100</v>
      </c>
      <c r="Y16" s="24" t="s">
        <v>104</v>
      </c>
      <c r="Z16" s="47" t="s">
        <v>107</v>
      </c>
      <c r="AA16" s="47" t="s">
        <v>111</v>
      </c>
      <c r="AB16" s="47" t="s">
        <v>95</v>
      </c>
      <c r="AC16" s="47" t="s">
        <v>95</v>
      </c>
      <c r="AD16" s="47" t="s">
        <v>121</v>
      </c>
      <c r="AE16" s="47" t="s">
        <v>126</v>
      </c>
      <c r="AF16" s="47" t="s">
        <v>132</v>
      </c>
      <c r="AG16" s="47" t="s">
        <v>138</v>
      </c>
      <c r="AH16" s="47" t="s">
        <v>145</v>
      </c>
      <c r="AI16" s="47" t="s">
        <v>149</v>
      </c>
      <c r="AJ16" s="13"/>
      <c r="AK16" s="13"/>
      <c r="AL16" s="13"/>
      <c r="AM16" s="47" t="s">
        <v>156</v>
      </c>
      <c r="AN16" s="47" t="s">
        <v>158</v>
      </c>
    </row>
    <row r="17" spans="1:40" ht="39.950000000000003" customHeight="1" thickBot="1">
      <c r="B17" s="35"/>
      <c r="C17" s="36" t="s">
        <v>82</v>
      </c>
      <c r="D17" s="37"/>
      <c r="E17" s="37"/>
      <c r="F17" s="37"/>
      <c r="G17" s="37"/>
      <c r="H17" s="37"/>
      <c r="I17" s="37"/>
      <c r="J17" s="91">
        <f>SUM(J19,J30,J35,J84,J87)</f>
        <v>0</v>
      </c>
      <c r="K17" s="62">
        <f>SUM(K19:K82)</f>
        <v>0</v>
      </c>
      <c r="L17" s="91">
        <f>SUM(L19,L35,L30)</f>
        <v>0</v>
      </c>
      <c r="M17" s="65"/>
      <c r="N17" s="71">
        <f>SUM(N19:N82)</f>
        <v>0</v>
      </c>
      <c r="O17" s="745" t="s">
        <v>377</v>
      </c>
      <c r="Q17" t="s">
        <v>94</v>
      </c>
      <c r="R17" t="s">
        <v>101</v>
      </c>
      <c r="S17" t="s">
        <v>106</v>
      </c>
      <c r="T17" t="s">
        <v>83</v>
      </c>
      <c r="U17" s="24" t="s">
        <v>90</v>
      </c>
      <c r="V17" s="24" t="s">
        <v>96</v>
      </c>
      <c r="Y17" s="24" t="s">
        <v>105</v>
      </c>
      <c r="Z17" s="47" t="s">
        <v>108</v>
      </c>
      <c r="AA17" s="47" t="s">
        <v>112</v>
      </c>
      <c r="AB17" s="47" t="s">
        <v>96</v>
      </c>
      <c r="AC17" s="47" t="s">
        <v>96</v>
      </c>
      <c r="AD17" s="47" t="s">
        <v>122</v>
      </c>
      <c r="AE17" s="47" t="s">
        <v>127</v>
      </c>
      <c r="AF17" s="47" t="s">
        <v>133</v>
      </c>
      <c r="AG17" s="47" t="s">
        <v>140</v>
      </c>
      <c r="AH17" s="47" t="s">
        <v>146</v>
      </c>
      <c r="AI17" s="47" t="s">
        <v>150</v>
      </c>
      <c r="AJ17" s="13"/>
      <c r="AK17" s="13"/>
      <c r="AL17" s="13"/>
      <c r="AM17" s="47" t="s">
        <v>157</v>
      </c>
      <c r="AN17" s="47" t="s">
        <v>159</v>
      </c>
    </row>
    <row r="18" spans="1:40" ht="30" customHeight="1">
      <c r="B18" s="35"/>
      <c r="C18" s="38"/>
      <c r="D18" s="294" t="s">
        <v>87</v>
      </c>
      <c r="E18" s="39"/>
      <c r="F18" s="39"/>
      <c r="G18" s="39"/>
      <c r="H18" s="39"/>
      <c r="I18" s="39"/>
      <c r="J18" s="92"/>
      <c r="K18" s="61"/>
      <c r="L18" s="93"/>
      <c r="M18" s="66"/>
      <c r="N18" s="72"/>
      <c r="O18" s="745"/>
      <c r="S18" t="s">
        <v>110</v>
      </c>
      <c r="U18" s="24" t="s">
        <v>91</v>
      </c>
      <c r="V18" s="24" t="s">
        <v>84</v>
      </c>
      <c r="Y18" s="24"/>
      <c r="Z18" s="47" t="s">
        <v>109</v>
      </c>
      <c r="AA18" s="47" t="s">
        <v>109</v>
      </c>
      <c r="AB18" s="47" t="s">
        <v>97</v>
      </c>
      <c r="AC18" s="47" t="s">
        <v>97</v>
      </c>
      <c r="AD18" s="47" t="s">
        <v>123</v>
      </c>
      <c r="AE18" s="47" t="s">
        <v>128</v>
      </c>
      <c r="AF18" s="47" t="s">
        <v>134</v>
      </c>
      <c r="AG18" s="47" t="s">
        <v>141</v>
      </c>
      <c r="AH18" s="47" t="s">
        <v>147</v>
      </c>
      <c r="AI18" s="47" t="s">
        <v>151</v>
      </c>
      <c r="AJ18" s="13"/>
      <c r="AK18" s="13"/>
      <c r="AL18" s="13"/>
      <c r="AM18" s="47"/>
      <c r="AN18" s="47"/>
    </row>
    <row r="19" spans="1:40" ht="27.75" customHeight="1">
      <c r="A19">
        <v>1</v>
      </c>
      <c r="B19" s="35"/>
      <c r="C19" s="38"/>
      <c r="D19" s="396" t="s">
        <v>270</v>
      </c>
      <c r="E19" s="247"/>
      <c r="F19" s="248"/>
      <c r="G19" s="249"/>
      <c r="H19" s="250"/>
      <c r="I19" s="250" t="s">
        <v>70</v>
      </c>
      <c r="J19" s="736">
        <f>SUM(G19:G28)</f>
        <v>0</v>
      </c>
      <c r="K19" s="251" t="str">
        <f>IF(H19="○",G19,"")</f>
        <v/>
      </c>
      <c r="L19" s="741">
        <f>SUM(K19:K28)</f>
        <v>0</v>
      </c>
      <c r="M19" s="67"/>
      <c r="N19" s="74" t="str">
        <f>IF(I19="○",IF(H19="○",G19,""),"")</f>
        <v/>
      </c>
      <c r="O19" s="744" t="s">
        <v>193</v>
      </c>
      <c r="S19" t="s">
        <v>113</v>
      </c>
      <c r="U19" s="24" t="s">
        <v>92</v>
      </c>
      <c r="V19" s="24" t="s">
        <v>85</v>
      </c>
      <c r="Z19" s="47"/>
      <c r="AA19" s="47"/>
      <c r="AB19" s="47" t="s">
        <v>85</v>
      </c>
      <c r="AC19" s="47" t="s">
        <v>85</v>
      </c>
      <c r="AD19" s="47" t="s">
        <v>124</v>
      </c>
      <c r="AE19" s="47" t="s">
        <v>129</v>
      </c>
      <c r="AF19" s="47" t="s">
        <v>135</v>
      </c>
      <c r="AG19" s="47" t="s">
        <v>142</v>
      </c>
      <c r="AH19" s="47"/>
      <c r="AI19" s="47"/>
      <c r="AJ19" s="13"/>
      <c r="AK19" s="13"/>
      <c r="AL19" s="13"/>
      <c r="AM19" s="13"/>
      <c r="AN19" s="13"/>
    </row>
    <row r="20" spans="1:40" ht="27.95" customHeight="1">
      <c r="A20">
        <v>2</v>
      </c>
      <c r="B20" s="35"/>
      <c r="C20" s="38"/>
      <c r="D20" s="397" t="str">
        <f>IF(E20="","",".")</f>
        <v/>
      </c>
      <c r="E20" s="252"/>
      <c r="F20" s="253"/>
      <c r="G20" s="254"/>
      <c r="H20" s="255"/>
      <c r="I20" s="255"/>
      <c r="J20" s="734"/>
      <c r="K20" s="256" t="str">
        <f t="shared" ref="K20:K82" si="0">IF(H20="○",G20,"")</f>
        <v/>
      </c>
      <c r="L20" s="742"/>
      <c r="M20" s="67"/>
      <c r="N20" s="74" t="str">
        <f t="shared" ref="N20:N82" si="1">IF(I20="○",IF(H20="○",G20,""),"")</f>
        <v/>
      </c>
      <c r="O20" s="744"/>
      <c r="S20" t="s">
        <v>116</v>
      </c>
      <c r="U20" s="24"/>
      <c r="V20" s="24"/>
      <c r="AB20" s="47" t="s">
        <v>114</v>
      </c>
      <c r="AC20" s="47" t="s">
        <v>117</v>
      </c>
      <c r="AD20" s="47"/>
      <c r="AE20" s="47" t="s">
        <v>130</v>
      </c>
      <c r="AF20" s="47" t="s">
        <v>136</v>
      </c>
      <c r="AG20" s="47" t="s">
        <v>143</v>
      </c>
      <c r="AH20" s="13"/>
      <c r="AI20" s="13"/>
      <c r="AJ20" s="13"/>
      <c r="AK20" s="13"/>
      <c r="AL20" s="13"/>
      <c r="AM20" s="13"/>
      <c r="AN20" s="13"/>
    </row>
    <row r="21" spans="1:40" ht="27.95" customHeight="1">
      <c r="A21">
        <v>3</v>
      </c>
      <c r="B21" s="35"/>
      <c r="C21" s="38"/>
      <c r="D21" s="397" t="str">
        <f t="shared" ref="D21:D28" si="2">IF(E21="","",".")</f>
        <v/>
      </c>
      <c r="E21" s="252"/>
      <c r="F21" s="253"/>
      <c r="G21" s="254"/>
      <c r="H21" s="255"/>
      <c r="I21" s="255"/>
      <c r="J21" s="734"/>
      <c r="K21" s="256" t="str">
        <f t="shared" si="0"/>
        <v/>
      </c>
      <c r="L21" s="742"/>
      <c r="M21" s="67"/>
      <c r="N21" s="74" t="str">
        <f t="shared" si="1"/>
        <v/>
      </c>
      <c r="O21" s="351"/>
      <c r="S21" t="s">
        <v>120</v>
      </c>
      <c r="AB21" s="47" t="s">
        <v>115</v>
      </c>
      <c r="AC21" s="47" t="s">
        <v>118</v>
      </c>
      <c r="AE21" s="47"/>
      <c r="AF21" s="47" t="s">
        <v>137</v>
      </c>
      <c r="AG21" s="47"/>
      <c r="AH21" s="13"/>
      <c r="AI21" s="13"/>
      <c r="AJ21" s="13"/>
      <c r="AK21" s="13"/>
      <c r="AL21" s="13"/>
      <c r="AM21" s="13"/>
      <c r="AN21" s="13"/>
    </row>
    <row r="22" spans="1:40" ht="27.95" customHeight="1">
      <c r="A22">
        <v>4</v>
      </c>
      <c r="B22" s="35"/>
      <c r="C22" s="38"/>
      <c r="D22" s="397" t="str">
        <f t="shared" si="2"/>
        <v/>
      </c>
      <c r="E22" s="252"/>
      <c r="F22" s="253"/>
      <c r="G22" s="254"/>
      <c r="H22" s="255"/>
      <c r="I22" s="255"/>
      <c r="J22" s="734"/>
      <c r="K22" s="256" t="str">
        <f t="shared" si="0"/>
        <v/>
      </c>
      <c r="L22" s="742"/>
      <c r="M22" s="67"/>
      <c r="N22" s="74" t="str">
        <f t="shared" si="1"/>
        <v/>
      </c>
      <c r="O22" s="744"/>
      <c r="S22" t="s">
        <v>125</v>
      </c>
      <c r="AB22" s="47"/>
      <c r="AC22" s="47" t="s">
        <v>115</v>
      </c>
      <c r="AF22" s="47" t="s">
        <v>138</v>
      </c>
      <c r="AG22" s="13"/>
      <c r="AH22" s="13"/>
      <c r="AI22" s="13"/>
      <c r="AJ22" s="13"/>
      <c r="AK22" s="13"/>
      <c r="AL22" s="13"/>
      <c r="AM22" s="13"/>
      <c r="AN22" s="13"/>
    </row>
    <row r="23" spans="1:40" ht="27.95" customHeight="1">
      <c r="A23">
        <v>5</v>
      </c>
      <c r="B23" s="35"/>
      <c r="C23" s="38"/>
      <c r="D23" s="397" t="str">
        <f t="shared" si="2"/>
        <v/>
      </c>
      <c r="E23" s="252"/>
      <c r="F23" s="253"/>
      <c r="G23" s="254"/>
      <c r="H23" s="255"/>
      <c r="I23" s="255"/>
      <c r="J23" s="734"/>
      <c r="K23" s="256" t="str">
        <f t="shared" si="0"/>
        <v/>
      </c>
      <c r="L23" s="742"/>
      <c r="M23" s="67"/>
      <c r="N23" s="74" t="str">
        <f t="shared" si="1"/>
        <v/>
      </c>
      <c r="O23" s="744"/>
      <c r="S23" t="s">
        <v>131</v>
      </c>
      <c r="AC23" s="47" t="s">
        <v>119</v>
      </c>
      <c r="AF23" s="47"/>
      <c r="AG23" s="13"/>
      <c r="AH23" s="13"/>
      <c r="AI23" s="13"/>
      <c r="AJ23" s="13"/>
      <c r="AK23" s="13"/>
      <c r="AL23" s="13"/>
      <c r="AM23" s="13"/>
      <c r="AN23" s="13"/>
    </row>
    <row r="24" spans="1:40" ht="27.95" customHeight="1">
      <c r="A24">
        <v>6</v>
      </c>
      <c r="B24" s="35"/>
      <c r="C24" s="38"/>
      <c r="D24" s="397" t="str">
        <f t="shared" si="2"/>
        <v/>
      </c>
      <c r="E24" s="252"/>
      <c r="F24" s="253"/>
      <c r="G24" s="254"/>
      <c r="H24" s="255"/>
      <c r="I24" s="255"/>
      <c r="J24" s="734"/>
      <c r="K24" s="256" t="str">
        <f t="shared" si="0"/>
        <v/>
      </c>
      <c r="L24" s="742"/>
      <c r="M24" s="67"/>
      <c r="N24" s="74" t="str">
        <f t="shared" si="1"/>
        <v/>
      </c>
      <c r="S24" t="s">
        <v>139</v>
      </c>
      <c r="AC24" s="47"/>
      <c r="AG24" s="13"/>
      <c r="AH24" s="13"/>
      <c r="AI24" s="13"/>
      <c r="AJ24" s="13"/>
      <c r="AK24" s="13"/>
      <c r="AL24" s="13"/>
      <c r="AM24" s="13"/>
      <c r="AN24" s="13"/>
    </row>
    <row r="25" spans="1:40" ht="27.95" customHeight="1">
      <c r="A25">
        <v>7</v>
      </c>
      <c r="B25" s="35"/>
      <c r="C25" s="38"/>
      <c r="D25" s="397" t="str">
        <f t="shared" si="2"/>
        <v/>
      </c>
      <c r="E25" s="252"/>
      <c r="F25" s="253"/>
      <c r="G25" s="254"/>
      <c r="H25" s="255"/>
      <c r="I25" s="255"/>
      <c r="J25" s="734"/>
      <c r="K25" s="256" t="str">
        <f>IF(H25="○",G25,"")</f>
        <v/>
      </c>
      <c r="L25" s="742"/>
      <c r="M25" s="67"/>
      <c r="N25" s="74" t="str">
        <f t="shared" si="1"/>
        <v/>
      </c>
      <c r="S25" t="s">
        <v>144</v>
      </c>
      <c r="AG25" s="13"/>
      <c r="AH25" s="13"/>
      <c r="AI25" s="13"/>
      <c r="AJ25" s="13"/>
      <c r="AK25" s="13"/>
      <c r="AL25" s="13"/>
      <c r="AM25" s="13"/>
      <c r="AN25" s="13"/>
    </row>
    <row r="26" spans="1:40" ht="27.95" customHeight="1">
      <c r="A26">
        <v>8</v>
      </c>
      <c r="B26" s="35"/>
      <c r="C26" s="38"/>
      <c r="D26" s="397" t="str">
        <f t="shared" si="2"/>
        <v/>
      </c>
      <c r="E26" s="252"/>
      <c r="F26" s="253"/>
      <c r="G26" s="254"/>
      <c r="H26" s="255"/>
      <c r="I26" s="255"/>
      <c r="J26" s="734"/>
      <c r="K26" s="256" t="str">
        <f t="shared" si="0"/>
        <v/>
      </c>
      <c r="L26" s="742"/>
      <c r="M26" s="67"/>
      <c r="N26" s="74" t="str">
        <f t="shared" si="1"/>
        <v/>
      </c>
      <c r="S26" t="s">
        <v>148</v>
      </c>
      <c r="AG26" s="13"/>
      <c r="AH26" s="13"/>
      <c r="AI26" s="13"/>
      <c r="AJ26" s="13"/>
      <c r="AK26" s="13"/>
      <c r="AL26" s="13"/>
      <c r="AM26" s="13"/>
      <c r="AN26" s="13"/>
    </row>
    <row r="27" spans="1:40" ht="27.95" customHeight="1">
      <c r="A27">
        <v>9</v>
      </c>
      <c r="B27" s="35"/>
      <c r="C27" s="38"/>
      <c r="D27" s="397" t="str">
        <f t="shared" si="2"/>
        <v/>
      </c>
      <c r="E27" s="252"/>
      <c r="F27" s="253"/>
      <c r="G27" s="254"/>
      <c r="H27" s="255" t="s">
        <v>70</v>
      </c>
      <c r="I27" s="255" t="s">
        <v>70</v>
      </c>
      <c r="J27" s="734"/>
      <c r="K27" s="256" t="str">
        <f t="shared" si="0"/>
        <v/>
      </c>
      <c r="L27" s="742"/>
      <c r="M27" s="67"/>
      <c r="N27" s="74" t="str">
        <f t="shared" si="1"/>
        <v/>
      </c>
      <c r="S27" t="s">
        <v>152</v>
      </c>
      <c r="AG27" s="13"/>
      <c r="AH27" s="13"/>
      <c r="AI27" s="13"/>
      <c r="AJ27" s="13"/>
      <c r="AK27" s="13"/>
      <c r="AL27" s="13"/>
      <c r="AM27" s="13"/>
      <c r="AN27" s="13"/>
    </row>
    <row r="28" spans="1:40" ht="27.95" customHeight="1">
      <c r="A28">
        <v>10</v>
      </c>
      <c r="B28" s="35"/>
      <c r="C28" s="38"/>
      <c r="D28" s="397" t="str">
        <f t="shared" si="2"/>
        <v/>
      </c>
      <c r="E28" s="257"/>
      <c r="F28" s="258"/>
      <c r="G28" s="254"/>
      <c r="H28" s="259" t="s">
        <v>70</v>
      </c>
      <c r="I28" s="259" t="s">
        <v>70</v>
      </c>
      <c r="J28" s="737"/>
      <c r="K28" s="260" t="str">
        <f t="shared" si="0"/>
        <v/>
      </c>
      <c r="L28" s="743"/>
      <c r="M28" s="67"/>
      <c r="N28" s="75" t="str">
        <f t="shared" si="1"/>
        <v/>
      </c>
      <c r="S28" t="s">
        <v>153</v>
      </c>
      <c r="AG28" s="13"/>
      <c r="AH28" s="13"/>
      <c r="AI28" s="13"/>
      <c r="AJ28" s="13"/>
      <c r="AK28" s="13"/>
      <c r="AL28" s="13"/>
      <c r="AM28" s="13"/>
      <c r="AN28" s="13"/>
    </row>
    <row r="29" spans="1:40" ht="30" customHeight="1">
      <c r="B29" s="35"/>
      <c r="C29" s="38"/>
      <c r="D29" s="294" t="s">
        <v>98</v>
      </c>
      <c r="E29" s="261"/>
      <c r="F29" s="261"/>
      <c r="G29" s="261"/>
      <c r="H29" s="261"/>
      <c r="I29" s="261"/>
      <c r="J29" s="262"/>
      <c r="K29" s="263"/>
      <c r="L29" s="264"/>
      <c r="M29" s="66"/>
      <c r="N29" s="76"/>
      <c r="O29" s="180" t="s">
        <v>194</v>
      </c>
      <c r="S29" t="s">
        <v>154</v>
      </c>
      <c r="AG29" s="13"/>
      <c r="AH29" s="13"/>
      <c r="AI29" s="13"/>
      <c r="AJ29" s="13"/>
      <c r="AK29" s="13"/>
      <c r="AL29" s="13"/>
      <c r="AM29" s="13"/>
      <c r="AN29" s="13"/>
    </row>
    <row r="30" spans="1:40" ht="27.95" customHeight="1">
      <c r="A30">
        <v>11</v>
      </c>
      <c r="B30" s="35"/>
      <c r="C30" s="38"/>
      <c r="D30" s="396" t="s">
        <v>270</v>
      </c>
      <c r="E30" s="265" t="s">
        <v>99</v>
      </c>
      <c r="F30" s="266" t="s">
        <v>100</v>
      </c>
      <c r="G30" s="267">
        <f>スタッフ費内訳!F47-スタッフ費内訳!G47</f>
        <v>0</v>
      </c>
      <c r="H30" s="268"/>
      <c r="I30" s="250" t="s">
        <v>70</v>
      </c>
      <c r="J30" s="736">
        <f>SUM(G30:G33)</f>
        <v>0</v>
      </c>
      <c r="K30" s="256" t="str">
        <f>IF(H30="○",G30,"")</f>
        <v/>
      </c>
      <c r="L30" s="741">
        <f>SUM(K30:K33)</f>
        <v>0</v>
      </c>
      <c r="M30" s="67"/>
      <c r="N30" s="73" t="str">
        <f t="shared" si="1"/>
        <v/>
      </c>
      <c r="O30" s="338" t="s">
        <v>195</v>
      </c>
      <c r="Q30" s="8" t="s">
        <v>86</v>
      </c>
      <c r="AG30" s="13"/>
      <c r="AH30" s="13"/>
      <c r="AI30" s="13"/>
      <c r="AJ30" s="13"/>
      <c r="AK30" s="13"/>
      <c r="AL30" s="13"/>
      <c r="AM30" s="13"/>
      <c r="AN30" s="13"/>
    </row>
    <row r="31" spans="1:40" ht="27.95" customHeight="1">
      <c r="A31">
        <v>12</v>
      </c>
      <c r="B31" s="35"/>
      <c r="C31" s="38"/>
      <c r="D31" s="396" t="s">
        <v>270</v>
      </c>
      <c r="E31" s="269" t="s">
        <v>99</v>
      </c>
      <c r="F31" s="270" t="s">
        <v>100</v>
      </c>
      <c r="G31" s="271">
        <f>スタッフ費内訳!G47</f>
        <v>0</v>
      </c>
      <c r="H31" s="272" t="s">
        <v>182</v>
      </c>
      <c r="I31" s="255" t="s">
        <v>70</v>
      </c>
      <c r="J31" s="734"/>
      <c r="K31" s="256">
        <f t="shared" si="0"/>
        <v>0</v>
      </c>
      <c r="L31" s="742"/>
      <c r="M31" s="67"/>
      <c r="N31" s="74" t="str">
        <f t="shared" si="1"/>
        <v/>
      </c>
      <c r="O31" s="338"/>
      <c r="AG31" s="13"/>
      <c r="AH31" s="13"/>
      <c r="AI31" s="13"/>
      <c r="AJ31" s="13"/>
      <c r="AK31" s="13"/>
      <c r="AL31" s="13"/>
      <c r="AM31" s="13"/>
      <c r="AN31" s="13"/>
    </row>
    <row r="32" spans="1:40" ht="27.95" customHeight="1">
      <c r="A32">
        <v>13</v>
      </c>
      <c r="B32" s="35"/>
      <c r="C32" s="38"/>
      <c r="D32" s="396" t="s">
        <v>270</v>
      </c>
      <c r="E32" s="269" t="s">
        <v>101</v>
      </c>
      <c r="F32" s="270" t="s">
        <v>100</v>
      </c>
      <c r="G32" s="271">
        <f>キャスト費内訳!G43-キャスト費内訳!H43</f>
        <v>0</v>
      </c>
      <c r="H32" s="272" t="s">
        <v>70</v>
      </c>
      <c r="I32" s="255" t="s">
        <v>70</v>
      </c>
      <c r="J32" s="734"/>
      <c r="K32" s="256" t="str">
        <f t="shared" si="0"/>
        <v/>
      </c>
      <c r="L32" s="742"/>
      <c r="M32" s="67"/>
      <c r="N32" s="74" t="str">
        <f t="shared" si="1"/>
        <v/>
      </c>
      <c r="O32" s="338" t="s">
        <v>196</v>
      </c>
    </row>
    <row r="33" spans="1:14" ht="27.95" customHeight="1">
      <c r="A33">
        <v>14</v>
      </c>
      <c r="B33" s="35"/>
      <c r="C33" s="38"/>
      <c r="D33" s="396" t="s">
        <v>270</v>
      </c>
      <c r="E33" s="269" t="s">
        <v>101</v>
      </c>
      <c r="F33" s="270" t="s">
        <v>100</v>
      </c>
      <c r="G33" s="271">
        <f>キャスト費内訳!H43</f>
        <v>0</v>
      </c>
      <c r="H33" s="272" t="s">
        <v>182</v>
      </c>
      <c r="I33" s="255" t="s">
        <v>70</v>
      </c>
      <c r="J33" s="734"/>
      <c r="K33" s="260">
        <f t="shared" si="0"/>
        <v>0</v>
      </c>
      <c r="L33" s="742"/>
      <c r="M33" s="67"/>
      <c r="N33" s="75" t="str">
        <f t="shared" si="1"/>
        <v/>
      </c>
    </row>
    <row r="34" spans="1:14" ht="30" customHeight="1">
      <c r="B34" s="35"/>
      <c r="C34" s="40"/>
      <c r="D34" s="294" t="s">
        <v>102</v>
      </c>
      <c r="E34" s="261"/>
      <c r="F34" s="261"/>
      <c r="G34" s="261"/>
      <c r="H34" s="261"/>
      <c r="I34" s="261"/>
      <c r="J34" s="262"/>
      <c r="K34" s="263"/>
      <c r="L34" s="264"/>
      <c r="M34" s="66"/>
      <c r="N34" s="76"/>
    </row>
    <row r="35" spans="1:14" ht="27.95" customHeight="1">
      <c r="A35">
        <v>15</v>
      </c>
      <c r="B35" s="35"/>
      <c r="C35" s="38"/>
      <c r="D35" s="396" t="s">
        <v>270</v>
      </c>
      <c r="E35" s="247"/>
      <c r="F35" s="273"/>
      <c r="G35" s="249"/>
      <c r="H35" s="250"/>
      <c r="I35" s="250" t="s">
        <v>70</v>
      </c>
      <c r="J35" s="736">
        <f>SUM(G35:G82)</f>
        <v>0</v>
      </c>
      <c r="K35" s="274" t="str">
        <f>IF(H35="○",G35,"")</f>
        <v/>
      </c>
      <c r="L35" s="741">
        <f>SUM(K35:K82)</f>
        <v>0</v>
      </c>
      <c r="M35" s="67"/>
      <c r="N35" s="73" t="str">
        <f t="shared" si="1"/>
        <v/>
      </c>
    </row>
    <row r="36" spans="1:14" ht="27.95" customHeight="1">
      <c r="A36">
        <v>16</v>
      </c>
      <c r="B36" s="35"/>
      <c r="C36" s="38"/>
      <c r="D36" s="397" t="str">
        <f>IF(E36="","",".")</f>
        <v/>
      </c>
      <c r="E36" s="252"/>
      <c r="F36" s="253"/>
      <c r="G36" s="254"/>
      <c r="H36" s="255"/>
      <c r="I36" s="255" t="s">
        <v>70</v>
      </c>
      <c r="J36" s="734"/>
      <c r="K36" s="256" t="str">
        <f>IF(H36="○",G36,"")</f>
        <v/>
      </c>
      <c r="L36" s="742"/>
      <c r="M36" s="67"/>
      <c r="N36" s="74" t="str">
        <f t="shared" si="1"/>
        <v/>
      </c>
    </row>
    <row r="37" spans="1:14" ht="27.95" customHeight="1">
      <c r="A37">
        <v>17</v>
      </c>
      <c r="B37" s="35"/>
      <c r="C37" s="38"/>
      <c r="D37" s="397" t="str">
        <f t="shared" ref="D37:D82" si="3">IF(E37="","",".")</f>
        <v/>
      </c>
      <c r="E37" s="252"/>
      <c r="F37" s="253"/>
      <c r="G37" s="254"/>
      <c r="H37" s="255"/>
      <c r="I37" s="255" t="s">
        <v>70</v>
      </c>
      <c r="J37" s="734"/>
      <c r="K37" s="256" t="str">
        <f t="shared" si="0"/>
        <v/>
      </c>
      <c r="L37" s="742"/>
      <c r="M37" s="67"/>
      <c r="N37" s="74" t="str">
        <f t="shared" si="1"/>
        <v/>
      </c>
    </row>
    <row r="38" spans="1:14" ht="27.95" customHeight="1">
      <c r="A38">
        <v>18</v>
      </c>
      <c r="B38" s="35"/>
      <c r="C38" s="38"/>
      <c r="D38" s="397" t="str">
        <f t="shared" si="3"/>
        <v/>
      </c>
      <c r="E38" s="252"/>
      <c r="F38" s="253"/>
      <c r="G38" s="254"/>
      <c r="H38" s="255"/>
      <c r="I38" s="255" t="s">
        <v>70</v>
      </c>
      <c r="J38" s="734"/>
      <c r="K38" s="256" t="str">
        <f t="shared" si="0"/>
        <v/>
      </c>
      <c r="L38" s="742"/>
      <c r="M38" s="67"/>
      <c r="N38" s="74" t="str">
        <f t="shared" si="1"/>
        <v/>
      </c>
    </row>
    <row r="39" spans="1:14" ht="27.95" customHeight="1">
      <c r="A39">
        <v>19</v>
      </c>
      <c r="B39" s="35"/>
      <c r="C39" s="38"/>
      <c r="D39" s="397" t="str">
        <f t="shared" si="3"/>
        <v/>
      </c>
      <c r="E39" s="252"/>
      <c r="F39" s="253"/>
      <c r="G39" s="254"/>
      <c r="H39" s="255"/>
      <c r="I39" s="255" t="s">
        <v>70</v>
      </c>
      <c r="J39" s="734"/>
      <c r="K39" s="256" t="str">
        <f t="shared" si="0"/>
        <v/>
      </c>
      <c r="L39" s="742"/>
      <c r="M39" s="67"/>
      <c r="N39" s="74" t="str">
        <f t="shared" si="1"/>
        <v/>
      </c>
    </row>
    <row r="40" spans="1:14" ht="27.95" customHeight="1">
      <c r="A40">
        <v>20</v>
      </c>
      <c r="B40" s="35"/>
      <c r="C40" s="38"/>
      <c r="D40" s="397" t="str">
        <f t="shared" si="3"/>
        <v/>
      </c>
      <c r="E40" s="252"/>
      <c r="F40" s="253"/>
      <c r="G40" s="254"/>
      <c r="H40" s="255"/>
      <c r="I40" s="255" t="s">
        <v>70</v>
      </c>
      <c r="J40" s="734"/>
      <c r="K40" s="256" t="str">
        <f t="shared" si="0"/>
        <v/>
      </c>
      <c r="L40" s="742"/>
      <c r="M40" s="67"/>
      <c r="N40" s="74" t="str">
        <f t="shared" si="1"/>
        <v/>
      </c>
    </row>
    <row r="41" spans="1:14" ht="27.95" customHeight="1">
      <c r="A41">
        <v>21</v>
      </c>
      <c r="B41" s="35"/>
      <c r="C41" s="38"/>
      <c r="D41" s="397" t="str">
        <f t="shared" si="3"/>
        <v/>
      </c>
      <c r="E41" s="252"/>
      <c r="F41" s="253"/>
      <c r="G41" s="254"/>
      <c r="H41" s="255"/>
      <c r="I41" s="255" t="s">
        <v>70</v>
      </c>
      <c r="J41" s="734"/>
      <c r="K41" s="256" t="str">
        <f t="shared" si="0"/>
        <v/>
      </c>
      <c r="L41" s="742"/>
      <c r="M41" s="67"/>
      <c r="N41" s="74" t="str">
        <f t="shared" si="1"/>
        <v/>
      </c>
    </row>
    <row r="42" spans="1:14" ht="27.95" customHeight="1">
      <c r="A42">
        <v>22</v>
      </c>
      <c r="B42" s="35"/>
      <c r="C42" s="38"/>
      <c r="D42" s="397" t="str">
        <f t="shared" si="3"/>
        <v/>
      </c>
      <c r="E42" s="252"/>
      <c r="F42" s="253"/>
      <c r="G42" s="254"/>
      <c r="H42" s="255"/>
      <c r="I42" s="255" t="s">
        <v>70</v>
      </c>
      <c r="J42" s="734"/>
      <c r="K42" s="256" t="str">
        <f t="shared" si="0"/>
        <v/>
      </c>
      <c r="L42" s="742"/>
      <c r="M42" s="67"/>
      <c r="N42" s="74" t="str">
        <f t="shared" si="1"/>
        <v/>
      </c>
    </row>
    <row r="43" spans="1:14" ht="27.95" customHeight="1">
      <c r="A43">
        <v>23</v>
      </c>
      <c r="B43" s="35"/>
      <c r="C43" s="38"/>
      <c r="D43" s="397" t="str">
        <f t="shared" si="3"/>
        <v/>
      </c>
      <c r="E43" s="252"/>
      <c r="F43" s="253"/>
      <c r="G43" s="254"/>
      <c r="H43" s="255"/>
      <c r="I43" s="255" t="s">
        <v>70</v>
      </c>
      <c r="J43" s="734"/>
      <c r="K43" s="256" t="str">
        <f t="shared" si="0"/>
        <v/>
      </c>
      <c r="L43" s="742"/>
      <c r="M43" s="67"/>
      <c r="N43" s="74" t="str">
        <f t="shared" si="1"/>
        <v/>
      </c>
    </row>
    <row r="44" spans="1:14" ht="27.95" customHeight="1">
      <c r="A44">
        <v>24</v>
      </c>
      <c r="B44" s="35"/>
      <c r="C44" s="38"/>
      <c r="D44" s="397" t="str">
        <f t="shared" si="3"/>
        <v/>
      </c>
      <c r="E44" s="252"/>
      <c r="F44" s="253"/>
      <c r="G44" s="254"/>
      <c r="H44" s="255"/>
      <c r="I44" s="255" t="s">
        <v>70</v>
      </c>
      <c r="J44" s="734"/>
      <c r="K44" s="256" t="str">
        <f t="shared" si="0"/>
        <v/>
      </c>
      <c r="L44" s="742"/>
      <c r="M44" s="67"/>
      <c r="N44" s="74" t="str">
        <f t="shared" si="1"/>
        <v/>
      </c>
    </row>
    <row r="45" spans="1:14" ht="27.95" customHeight="1">
      <c r="A45">
        <v>25</v>
      </c>
      <c r="B45" s="35"/>
      <c r="C45" s="38"/>
      <c r="D45" s="397" t="str">
        <f t="shared" si="3"/>
        <v/>
      </c>
      <c r="E45" s="252"/>
      <c r="F45" s="253"/>
      <c r="G45" s="254"/>
      <c r="H45" s="255"/>
      <c r="I45" s="255" t="s">
        <v>70</v>
      </c>
      <c r="J45" s="734"/>
      <c r="K45" s="256" t="str">
        <f t="shared" si="0"/>
        <v/>
      </c>
      <c r="L45" s="742"/>
      <c r="M45" s="67"/>
      <c r="N45" s="74" t="str">
        <f t="shared" si="1"/>
        <v/>
      </c>
    </row>
    <row r="46" spans="1:14" ht="27.95" customHeight="1">
      <c r="A46">
        <v>26</v>
      </c>
      <c r="B46" s="35"/>
      <c r="C46" s="38"/>
      <c r="D46" s="397" t="str">
        <f t="shared" si="3"/>
        <v/>
      </c>
      <c r="E46" s="252"/>
      <c r="F46" s="253"/>
      <c r="G46" s="254"/>
      <c r="H46" s="255"/>
      <c r="I46" s="255" t="s">
        <v>70</v>
      </c>
      <c r="J46" s="734"/>
      <c r="K46" s="256" t="str">
        <f t="shared" si="0"/>
        <v/>
      </c>
      <c r="L46" s="742"/>
      <c r="M46" s="67"/>
      <c r="N46" s="74" t="str">
        <f t="shared" si="1"/>
        <v/>
      </c>
    </row>
    <row r="47" spans="1:14" ht="27.95" customHeight="1">
      <c r="A47">
        <v>27</v>
      </c>
      <c r="B47" s="35"/>
      <c r="C47" s="38"/>
      <c r="D47" s="397" t="str">
        <f t="shared" si="3"/>
        <v/>
      </c>
      <c r="E47" s="252"/>
      <c r="F47" s="253"/>
      <c r="G47" s="254"/>
      <c r="H47" s="255"/>
      <c r="I47" s="255" t="s">
        <v>70</v>
      </c>
      <c r="J47" s="734"/>
      <c r="K47" s="256" t="str">
        <f t="shared" si="0"/>
        <v/>
      </c>
      <c r="L47" s="742"/>
      <c r="M47" s="67"/>
      <c r="N47" s="74" t="str">
        <f t="shared" si="1"/>
        <v/>
      </c>
    </row>
    <row r="48" spans="1:14" ht="27.95" customHeight="1">
      <c r="A48">
        <v>28</v>
      </c>
      <c r="B48" s="35"/>
      <c r="C48" s="38"/>
      <c r="D48" s="397" t="str">
        <f t="shared" si="3"/>
        <v/>
      </c>
      <c r="E48" s="252"/>
      <c r="F48" s="253"/>
      <c r="G48" s="254"/>
      <c r="H48" s="255"/>
      <c r="I48" s="255" t="s">
        <v>70</v>
      </c>
      <c r="J48" s="734"/>
      <c r="K48" s="256" t="str">
        <f t="shared" si="0"/>
        <v/>
      </c>
      <c r="L48" s="742"/>
      <c r="M48" s="67"/>
      <c r="N48" s="74" t="str">
        <f t="shared" si="1"/>
        <v/>
      </c>
    </row>
    <row r="49" spans="1:14" ht="27.95" customHeight="1">
      <c r="A49">
        <v>29</v>
      </c>
      <c r="B49" s="35"/>
      <c r="C49" s="38"/>
      <c r="D49" s="397" t="str">
        <f t="shared" si="3"/>
        <v/>
      </c>
      <c r="E49" s="252"/>
      <c r="F49" s="253"/>
      <c r="G49" s="254"/>
      <c r="H49" s="255"/>
      <c r="I49" s="255" t="s">
        <v>70</v>
      </c>
      <c r="J49" s="734"/>
      <c r="K49" s="256" t="str">
        <f t="shared" si="0"/>
        <v/>
      </c>
      <c r="L49" s="742"/>
      <c r="M49" s="67"/>
      <c r="N49" s="74" t="str">
        <f t="shared" si="1"/>
        <v/>
      </c>
    </row>
    <row r="50" spans="1:14" ht="27.95" customHeight="1">
      <c r="A50">
        <v>30</v>
      </c>
      <c r="B50" s="35"/>
      <c r="C50" s="38"/>
      <c r="D50" s="397" t="str">
        <f t="shared" si="3"/>
        <v/>
      </c>
      <c r="E50" s="252"/>
      <c r="F50" s="253"/>
      <c r="G50" s="254"/>
      <c r="H50" s="255"/>
      <c r="I50" s="255" t="s">
        <v>70</v>
      </c>
      <c r="J50" s="734"/>
      <c r="K50" s="256" t="str">
        <f t="shared" si="0"/>
        <v/>
      </c>
      <c r="L50" s="742"/>
      <c r="M50" s="67"/>
      <c r="N50" s="74" t="str">
        <f t="shared" si="1"/>
        <v/>
      </c>
    </row>
    <row r="51" spans="1:14" ht="27.95" customHeight="1">
      <c r="A51">
        <v>31</v>
      </c>
      <c r="B51" s="35"/>
      <c r="C51" s="38"/>
      <c r="D51" s="397" t="str">
        <f t="shared" si="3"/>
        <v/>
      </c>
      <c r="E51" s="252"/>
      <c r="F51" s="253"/>
      <c r="G51" s="254"/>
      <c r="H51" s="255"/>
      <c r="I51" s="255" t="s">
        <v>70</v>
      </c>
      <c r="J51" s="734"/>
      <c r="K51" s="256" t="str">
        <f t="shared" si="0"/>
        <v/>
      </c>
      <c r="L51" s="742"/>
      <c r="M51" s="67"/>
      <c r="N51" s="74" t="str">
        <f t="shared" si="1"/>
        <v/>
      </c>
    </row>
    <row r="52" spans="1:14" ht="27.95" customHeight="1">
      <c r="A52">
        <v>32</v>
      </c>
      <c r="B52" s="35"/>
      <c r="C52" s="38"/>
      <c r="D52" s="397" t="str">
        <f t="shared" si="3"/>
        <v/>
      </c>
      <c r="E52" s="252"/>
      <c r="F52" s="253"/>
      <c r="G52" s="254"/>
      <c r="H52" s="255"/>
      <c r="I52" s="255" t="s">
        <v>70</v>
      </c>
      <c r="J52" s="734"/>
      <c r="K52" s="256" t="str">
        <f t="shared" si="0"/>
        <v/>
      </c>
      <c r="L52" s="742"/>
      <c r="M52" s="67"/>
      <c r="N52" s="74" t="str">
        <f t="shared" si="1"/>
        <v/>
      </c>
    </row>
    <row r="53" spans="1:14" ht="27.95" customHeight="1">
      <c r="A53">
        <v>33</v>
      </c>
      <c r="B53" s="35"/>
      <c r="C53" s="38"/>
      <c r="D53" s="397" t="str">
        <f t="shared" si="3"/>
        <v/>
      </c>
      <c r="E53" s="252"/>
      <c r="F53" s="253"/>
      <c r="G53" s="254"/>
      <c r="H53" s="255"/>
      <c r="I53" s="255" t="s">
        <v>70</v>
      </c>
      <c r="J53" s="734"/>
      <c r="K53" s="256" t="str">
        <f t="shared" si="0"/>
        <v/>
      </c>
      <c r="L53" s="742"/>
      <c r="M53" s="67"/>
      <c r="N53" s="74" t="str">
        <f t="shared" si="1"/>
        <v/>
      </c>
    </row>
    <row r="54" spans="1:14" ht="27.95" customHeight="1">
      <c r="A54">
        <v>34</v>
      </c>
      <c r="B54" s="35"/>
      <c r="C54" s="38"/>
      <c r="D54" s="397" t="str">
        <f t="shared" si="3"/>
        <v/>
      </c>
      <c r="E54" s="252"/>
      <c r="F54" s="253"/>
      <c r="G54" s="254"/>
      <c r="H54" s="255"/>
      <c r="I54" s="255" t="s">
        <v>70</v>
      </c>
      <c r="J54" s="734"/>
      <c r="K54" s="256" t="str">
        <f t="shared" si="0"/>
        <v/>
      </c>
      <c r="L54" s="742"/>
      <c r="M54" s="67"/>
      <c r="N54" s="74" t="str">
        <f t="shared" si="1"/>
        <v/>
      </c>
    </row>
    <row r="55" spans="1:14" ht="27.95" customHeight="1">
      <c r="A55">
        <v>35</v>
      </c>
      <c r="B55" s="35"/>
      <c r="C55" s="38"/>
      <c r="D55" s="397" t="str">
        <f t="shared" si="3"/>
        <v/>
      </c>
      <c r="E55" s="252"/>
      <c r="F55" s="253"/>
      <c r="G55" s="254"/>
      <c r="H55" s="255"/>
      <c r="I55" s="255" t="s">
        <v>70</v>
      </c>
      <c r="J55" s="734"/>
      <c r="K55" s="256" t="str">
        <f t="shared" si="0"/>
        <v/>
      </c>
      <c r="L55" s="742"/>
      <c r="M55" s="67"/>
      <c r="N55" s="74" t="str">
        <f t="shared" si="1"/>
        <v/>
      </c>
    </row>
    <row r="56" spans="1:14" ht="27.95" customHeight="1">
      <c r="A56">
        <v>36</v>
      </c>
      <c r="B56" s="35"/>
      <c r="C56" s="38"/>
      <c r="D56" s="397" t="str">
        <f t="shared" si="3"/>
        <v/>
      </c>
      <c r="E56" s="252"/>
      <c r="F56" s="253"/>
      <c r="G56" s="254"/>
      <c r="H56" s="255"/>
      <c r="I56" s="255" t="s">
        <v>70</v>
      </c>
      <c r="J56" s="734"/>
      <c r="K56" s="256" t="str">
        <f t="shared" si="0"/>
        <v/>
      </c>
      <c r="L56" s="742"/>
      <c r="M56" s="67"/>
      <c r="N56" s="74" t="str">
        <f t="shared" si="1"/>
        <v/>
      </c>
    </row>
    <row r="57" spans="1:14" ht="27.95" customHeight="1">
      <c r="A57">
        <v>37</v>
      </c>
      <c r="B57" s="35"/>
      <c r="C57" s="38"/>
      <c r="D57" s="397" t="str">
        <f t="shared" si="3"/>
        <v/>
      </c>
      <c r="E57" s="252"/>
      <c r="F57" s="253"/>
      <c r="G57" s="254"/>
      <c r="H57" s="255"/>
      <c r="I57" s="255" t="s">
        <v>70</v>
      </c>
      <c r="J57" s="734"/>
      <c r="K57" s="256" t="str">
        <f t="shared" si="0"/>
        <v/>
      </c>
      <c r="L57" s="742"/>
      <c r="M57" s="67"/>
      <c r="N57" s="74" t="str">
        <f t="shared" si="1"/>
        <v/>
      </c>
    </row>
    <row r="58" spans="1:14" ht="27.95" customHeight="1">
      <c r="A58">
        <v>38</v>
      </c>
      <c r="B58" s="35"/>
      <c r="C58" s="38"/>
      <c r="D58" s="397" t="str">
        <f t="shared" si="3"/>
        <v/>
      </c>
      <c r="E58" s="252"/>
      <c r="F58" s="253"/>
      <c r="G58" s="254"/>
      <c r="H58" s="255"/>
      <c r="I58" s="255" t="s">
        <v>70</v>
      </c>
      <c r="J58" s="734"/>
      <c r="K58" s="256" t="str">
        <f t="shared" si="0"/>
        <v/>
      </c>
      <c r="L58" s="742"/>
      <c r="M58" s="67"/>
      <c r="N58" s="74" t="str">
        <f t="shared" si="1"/>
        <v/>
      </c>
    </row>
    <row r="59" spans="1:14" ht="27.95" customHeight="1">
      <c r="A59">
        <v>39</v>
      </c>
      <c r="B59" s="35"/>
      <c r="C59" s="38"/>
      <c r="D59" s="397" t="str">
        <f t="shared" si="3"/>
        <v/>
      </c>
      <c r="E59" s="252"/>
      <c r="F59" s="253"/>
      <c r="G59" s="254"/>
      <c r="H59" s="255"/>
      <c r="I59" s="255" t="s">
        <v>70</v>
      </c>
      <c r="J59" s="734"/>
      <c r="K59" s="256" t="str">
        <f t="shared" si="0"/>
        <v/>
      </c>
      <c r="L59" s="742"/>
      <c r="M59" s="67"/>
      <c r="N59" s="74" t="str">
        <f t="shared" si="1"/>
        <v/>
      </c>
    </row>
    <row r="60" spans="1:14" ht="27.95" customHeight="1">
      <c r="A60">
        <v>40</v>
      </c>
      <c r="B60" s="35"/>
      <c r="C60" s="38"/>
      <c r="D60" s="397" t="str">
        <f t="shared" si="3"/>
        <v/>
      </c>
      <c r="E60" s="252"/>
      <c r="F60" s="253"/>
      <c r="G60" s="254"/>
      <c r="H60" s="255"/>
      <c r="I60" s="255" t="s">
        <v>70</v>
      </c>
      <c r="J60" s="734"/>
      <c r="K60" s="256" t="str">
        <f t="shared" si="0"/>
        <v/>
      </c>
      <c r="L60" s="742"/>
      <c r="M60" s="67"/>
      <c r="N60" s="74" t="str">
        <f t="shared" si="1"/>
        <v/>
      </c>
    </row>
    <row r="61" spans="1:14" ht="27.95" customHeight="1">
      <c r="A61">
        <v>42</v>
      </c>
      <c r="B61" s="35"/>
      <c r="C61" s="38"/>
      <c r="D61" s="397" t="str">
        <f t="shared" si="3"/>
        <v/>
      </c>
      <c r="E61" s="252"/>
      <c r="F61" s="253"/>
      <c r="G61" s="254"/>
      <c r="H61" s="255"/>
      <c r="I61" s="255" t="s">
        <v>70</v>
      </c>
      <c r="J61" s="734"/>
      <c r="K61" s="256" t="str">
        <f>IF(H61="○",G61,"")</f>
        <v/>
      </c>
      <c r="L61" s="742"/>
      <c r="M61" s="67"/>
      <c r="N61" s="74" t="str">
        <f t="shared" si="1"/>
        <v/>
      </c>
    </row>
    <row r="62" spans="1:14" ht="27.95" customHeight="1">
      <c r="A62">
        <v>43</v>
      </c>
      <c r="B62" s="35"/>
      <c r="C62" s="38"/>
      <c r="D62" s="397" t="str">
        <f t="shared" si="3"/>
        <v/>
      </c>
      <c r="E62" s="252"/>
      <c r="F62" s="253"/>
      <c r="G62" s="254"/>
      <c r="H62" s="255"/>
      <c r="I62" s="255" t="s">
        <v>70</v>
      </c>
      <c r="J62" s="734"/>
      <c r="K62" s="256" t="str">
        <f>IF(H62="○",G62,"")</f>
        <v/>
      </c>
      <c r="L62" s="742"/>
      <c r="M62" s="67"/>
      <c r="N62" s="74" t="str">
        <f t="shared" si="1"/>
        <v/>
      </c>
    </row>
    <row r="63" spans="1:14" ht="27.95" customHeight="1">
      <c r="A63">
        <v>44</v>
      </c>
      <c r="B63" s="35"/>
      <c r="C63" s="38"/>
      <c r="D63" s="397" t="str">
        <f t="shared" si="3"/>
        <v/>
      </c>
      <c r="E63" s="252"/>
      <c r="F63" s="253"/>
      <c r="G63" s="254"/>
      <c r="H63" s="255"/>
      <c r="I63" s="255" t="s">
        <v>70</v>
      </c>
      <c r="J63" s="734"/>
      <c r="K63" s="256" t="str">
        <f>IF(H63="○",G63,"")</f>
        <v/>
      </c>
      <c r="L63" s="742"/>
      <c r="M63" s="67"/>
      <c r="N63" s="74" t="str">
        <f t="shared" si="1"/>
        <v/>
      </c>
    </row>
    <row r="64" spans="1:14" ht="27.95" customHeight="1">
      <c r="A64">
        <v>45</v>
      </c>
      <c r="B64" s="35"/>
      <c r="C64" s="38"/>
      <c r="D64" s="397" t="str">
        <f t="shared" si="3"/>
        <v/>
      </c>
      <c r="E64" s="252"/>
      <c r="F64" s="253"/>
      <c r="G64" s="254"/>
      <c r="H64" s="255"/>
      <c r="I64" s="255" t="s">
        <v>70</v>
      </c>
      <c r="J64" s="734"/>
      <c r="K64" s="256" t="str">
        <f>IF(H64="○",G64,"")</f>
        <v/>
      </c>
      <c r="L64" s="742"/>
      <c r="M64" s="67"/>
      <c r="N64" s="74" t="str">
        <f t="shared" si="1"/>
        <v/>
      </c>
    </row>
    <row r="65" spans="1:14" ht="27.95" customHeight="1">
      <c r="A65">
        <v>43</v>
      </c>
      <c r="B65" s="35"/>
      <c r="C65" s="38"/>
      <c r="D65" s="397" t="str">
        <f t="shared" si="3"/>
        <v/>
      </c>
      <c r="E65" s="252"/>
      <c r="F65" s="253"/>
      <c r="G65" s="254"/>
      <c r="H65" s="255"/>
      <c r="I65" s="255" t="s">
        <v>70</v>
      </c>
      <c r="J65" s="734"/>
      <c r="K65" s="256" t="str">
        <f t="shared" si="0"/>
        <v/>
      </c>
      <c r="L65" s="742"/>
      <c r="M65" s="67"/>
      <c r="N65" s="74" t="str">
        <f t="shared" si="1"/>
        <v/>
      </c>
    </row>
    <row r="66" spans="1:14" ht="27.95" customHeight="1">
      <c r="A66">
        <v>44</v>
      </c>
      <c r="B66" s="35"/>
      <c r="C66" s="38"/>
      <c r="D66" s="397" t="str">
        <f t="shared" si="3"/>
        <v/>
      </c>
      <c r="E66" s="252"/>
      <c r="F66" s="253"/>
      <c r="G66" s="254"/>
      <c r="H66" s="255"/>
      <c r="I66" s="255" t="s">
        <v>70</v>
      </c>
      <c r="J66" s="734"/>
      <c r="K66" s="256" t="str">
        <f t="shared" si="0"/>
        <v/>
      </c>
      <c r="L66" s="742"/>
      <c r="M66" s="67"/>
      <c r="N66" s="74" t="str">
        <f t="shared" si="1"/>
        <v/>
      </c>
    </row>
    <row r="67" spans="1:14" ht="27.95" customHeight="1">
      <c r="A67">
        <v>45</v>
      </c>
      <c r="B67" s="35"/>
      <c r="C67" s="38"/>
      <c r="D67" s="397" t="str">
        <f t="shared" si="3"/>
        <v/>
      </c>
      <c r="E67" s="252"/>
      <c r="F67" s="253"/>
      <c r="G67" s="254"/>
      <c r="H67" s="255"/>
      <c r="I67" s="255" t="s">
        <v>70</v>
      </c>
      <c r="J67" s="734"/>
      <c r="K67" s="256" t="str">
        <f t="shared" si="0"/>
        <v/>
      </c>
      <c r="L67" s="742"/>
      <c r="M67" s="67"/>
      <c r="N67" s="74" t="str">
        <f t="shared" si="1"/>
        <v/>
      </c>
    </row>
    <row r="68" spans="1:14" ht="27.95" customHeight="1">
      <c r="A68">
        <v>46</v>
      </c>
      <c r="B68" s="35"/>
      <c r="C68" s="38"/>
      <c r="D68" s="397" t="str">
        <f t="shared" si="3"/>
        <v/>
      </c>
      <c r="E68" s="252"/>
      <c r="F68" s="253"/>
      <c r="G68" s="254"/>
      <c r="H68" s="255"/>
      <c r="I68" s="255" t="s">
        <v>70</v>
      </c>
      <c r="J68" s="734"/>
      <c r="K68" s="256" t="str">
        <f t="shared" si="0"/>
        <v/>
      </c>
      <c r="L68" s="742"/>
      <c r="M68" s="67"/>
      <c r="N68" s="74" t="str">
        <f t="shared" si="1"/>
        <v/>
      </c>
    </row>
    <row r="69" spans="1:14" ht="27.95" customHeight="1">
      <c r="A69">
        <v>47</v>
      </c>
      <c r="B69" s="35"/>
      <c r="C69" s="38"/>
      <c r="D69" s="397" t="str">
        <f t="shared" si="3"/>
        <v/>
      </c>
      <c r="E69" s="252"/>
      <c r="F69" s="253"/>
      <c r="G69" s="254"/>
      <c r="H69" s="255"/>
      <c r="I69" s="255" t="s">
        <v>70</v>
      </c>
      <c r="J69" s="734"/>
      <c r="K69" s="256" t="str">
        <f t="shared" si="0"/>
        <v/>
      </c>
      <c r="L69" s="742"/>
      <c r="M69" s="67"/>
      <c r="N69" s="74" t="str">
        <f t="shared" si="1"/>
        <v/>
      </c>
    </row>
    <row r="70" spans="1:14" ht="27.95" customHeight="1">
      <c r="A70">
        <v>42</v>
      </c>
      <c r="B70" s="35"/>
      <c r="C70" s="38"/>
      <c r="D70" s="397" t="str">
        <f t="shared" si="3"/>
        <v/>
      </c>
      <c r="E70" s="252"/>
      <c r="F70" s="253"/>
      <c r="G70" s="254"/>
      <c r="H70" s="255"/>
      <c r="I70" s="255" t="s">
        <v>70</v>
      </c>
      <c r="J70" s="734"/>
      <c r="K70" s="256" t="str">
        <f t="shared" ref="K70:K75" si="4">IF(H70="○",G70,"")</f>
        <v/>
      </c>
      <c r="L70" s="742"/>
      <c r="M70" s="67"/>
      <c r="N70" s="74" t="str">
        <f t="shared" si="1"/>
        <v/>
      </c>
    </row>
    <row r="71" spans="1:14" ht="27.95" customHeight="1">
      <c r="A71">
        <v>43</v>
      </c>
      <c r="B71" s="35"/>
      <c r="C71" s="38"/>
      <c r="D71" s="397" t="str">
        <f t="shared" si="3"/>
        <v/>
      </c>
      <c r="E71" s="252"/>
      <c r="F71" s="253"/>
      <c r="G71" s="254"/>
      <c r="H71" s="255"/>
      <c r="I71" s="255" t="s">
        <v>70</v>
      </c>
      <c r="J71" s="734"/>
      <c r="K71" s="256" t="str">
        <f t="shared" si="4"/>
        <v/>
      </c>
      <c r="L71" s="742"/>
      <c r="M71" s="67"/>
      <c r="N71" s="74" t="str">
        <f t="shared" si="1"/>
        <v/>
      </c>
    </row>
    <row r="72" spans="1:14" ht="27.95" customHeight="1">
      <c r="A72">
        <v>44</v>
      </c>
      <c r="B72" s="35"/>
      <c r="C72" s="38"/>
      <c r="D72" s="397" t="str">
        <f t="shared" si="3"/>
        <v/>
      </c>
      <c r="E72" s="252"/>
      <c r="F72" s="253"/>
      <c r="G72" s="254"/>
      <c r="H72" s="255"/>
      <c r="I72" s="255" t="s">
        <v>70</v>
      </c>
      <c r="J72" s="734"/>
      <c r="K72" s="256" t="str">
        <f t="shared" si="4"/>
        <v/>
      </c>
      <c r="L72" s="742"/>
      <c r="M72" s="67"/>
      <c r="N72" s="74" t="str">
        <f t="shared" si="1"/>
        <v/>
      </c>
    </row>
    <row r="73" spans="1:14" ht="27.95" customHeight="1">
      <c r="A73">
        <v>45</v>
      </c>
      <c r="B73" s="35"/>
      <c r="C73" s="38"/>
      <c r="D73" s="397" t="str">
        <f t="shared" si="3"/>
        <v/>
      </c>
      <c r="E73" s="252"/>
      <c r="F73" s="253"/>
      <c r="G73" s="254"/>
      <c r="H73" s="255" t="s">
        <v>70</v>
      </c>
      <c r="I73" s="255" t="s">
        <v>70</v>
      </c>
      <c r="J73" s="734"/>
      <c r="K73" s="256" t="str">
        <f t="shared" si="4"/>
        <v/>
      </c>
      <c r="L73" s="742"/>
      <c r="M73" s="67"/>
      <c r="N73" s="74" t="str">
        <f t="shared" si="1"/>
        <v/>
      </c>
    </row>
    <row r="74" spans="1:14" ht="27.95" customHeight="1">
      <c r="A74">
        <v>46</v>
      </c>
      <c r="B74" s="35"/>
      <c r="C74" s="38"/>
      <c r="D74" s="397" t="str">
        <f t="shared" si="3"/>
        <v/>
      </c>
      <c r="E74" s="252"/>
      <c r="F74" s="253"/>
      <c r="G74" s="254"/>
      <c r="H74" s="255" t="s">
        <v>70</v>
      </c>
      <c r="I74" s="255" t="s">
        <v>70</v>
      </c>
      <c r="J74" s="734"/>
      <c r="K74" s="256" t="str">
        <f t="shared" si="4"/>
        <v/>
      </c>
      <c r="L74" s="742"/>
      <c r="M74" s="67"/>
      <c r="N74" s="74" t="str">
        <f t="shared" si="1"/>
        <v/>
      </c>
    </row>
    <row r="75" spans="1:14" ht="27.95" customHeight="1">
      <c r="A75">
        <v>47</v>
      </c>
      <c r="B75" s="35"/>
      <c r="C75" s="38"/>
      <c r="D75" s="397" t="str">
        <f t="shared" si="3"/>
        <v/>
      </c>
      <c r="E75" s="252"/>
      <c r="F75" s="253"/>
      <c r="G75" s="254"/>
      <c r="H75" s="255" t="s">
        <v>70</v>
      </c>
      <c r="I75" s="255" t="s">
        <v>70</v>
      </c>
      <c r="J75" s="734"/>
      <c r="K75" s="256" t="str">
        <f t="shared" si="4"/>
        <v/>
      </c>
      <c r="L75" s="742"/>
      <c r="M75" s="67"/>
      <c r="N75" s="74" t="str">
        <f t="shared" si="1"/>
        <v/>
      </c>
    </row>
    <row r="76" spans="1:14" ht="27.95" customHeight="1">
      <c r="A76">
        <v>41</v>
      </c>
      <c r="B76" s="35"/>
      <c r="C76" s="38"/>
      <c r="D76" s="397" t="str">
        <f t="shared" si="3"/>
        <v/>
      </c>
      <c r="E76" s="252"/>
      <c r="F76" s="253"/>
      <c r="G76" s="254"/>
      <c r="H76" s="255" t="s">
        <v>70</v>
      </c>
      <c r="I76" s="255" t="s">
        <v>70</v>
      </c>
      <c r="J76" s="734"/>
      <c r="K76" s="256" t="str">
        <f t="shared" si="0"/>
        <v/>
      </c>
      <c r="L76" s="742"/>
      <c r="M76" s="67"/>
      <c r="N76" s="74" t="str">
        <f t="shared" si="1"/>
        <v/>
      </c>
    </row>
    <row r="77" spans="1:14" ht="27.95" customHeight="1">
      <c r="A77">
        <v>42</v>
      </c>
      <c r="B77" s="35"/>
      <c r="C77" s="38"/>
      <c r="D77" s="397" t="str">
        <f t="shared" si="3"/>
        <v/>
      </c>
      <c r="E77" s="252"/>
      <c r="F77" s="253"/>
      <c r="G77" s="254"/>
      <c r="H77" s="255" t="s">
        <v>70</v>
      </c>
      <c r="I77" s="255" t="s">
        <v>70</v>
      </c>
      <c r="J77" s="734"/>
      <c r="K77" s="256" t="str">
        <f t="shared" si="0"/>
        <v/>
      </c>
      <c r="L77" s="742"/>
      <c r="M77" s="67"/>
      <c r="N77" s="74" t="str">
        <f t="shared" si="1"/>
        <v/>
      </c>
    </row>
    <row r="78" spans="1:14" ht="27.95" customHeight="1">
      <c r="A78">
        <v>43</v>
      </c>
      <c r="B78" s="35"/>
      <c r="C78" s="38"/>
      <c r="D78" s="397" t="str">
        <f t="shared" si="3"/>
        <v/>
      </c>
      <c r="E78" s="252"/>
      <c r="F78" s="253"/>
      <c r="G78" s="254"/>
      <c r="H78" s="255" t="s">
        <v>70</v>
      </c>
      <c r="I78" s="255" t="s">
        <v>70</v>
      </c>
      <c r="J78" s="734"/>
      <c r="K78" s="256" t="str">
        <f t="shared" si="0"/>
        <v/>
      </c>
      <c r="L78" s="742"/>
      <c r="M78" s="67"/>
      <c r="N78" s="74" t="str">
        <f t="shared" si="1"/>
        <v/>
      </c>
    </row>
    <row r="79" spans="1:14" ht="27.95" customHeight="1">
      <c r="A79">
        <v>44</v>
      </c>
      <c r="B79" s="35"/>
      <c r="C79" s="38"/>
      <c r="D79" s="397" t="str">
        <f t="shared" si="3"/>
        <v/>
      </c>
      <c r="E79" s="252"/>
      <c r="F79" s="253"/>
      <c r="G79" s="254"/>
      <c r="H79" s="255" t="s">
        <v>70</v>
      </c>
      <c r="I79" s="255" t="s">
        <v>70</v>
      </c>
      <c r="J79" s="734"/>
      <c r="K79" s="256" t="str">
        <f t="shared" si="0"/>
        <v/>
      </c>
      <c r="L79" s="742"/>
      <c r="M79" s="67"/>
      <c r="N79" s="74" t="str">
        <f t="shared" si="1"/>
        <v/>
      </c>
    </row>
    <row r="80" spans="1:14" ht="27.95" customHeight="1">
      <c r="A80">
        <v>45</v>
      </c>
      <c r="B80" s="35"/>
      <c r="C80" s="38"/>
      <c r="D80" s="397" t="str">
        <f t="shared" si="3"/>
        <v/>
      </c>
      <c r="E80" s="252"/>
      <c r="F80" s="253"/>
      <c r="G80" s="254"/>
      <c r="H80" s="255" t="s">
        <v>70</v>
      </c>
      <c r="I80" s="255" t="s">
        <v>70</v>
      </c>
      <c r="J80" s="734"/>
      <c r="K80" s="256" t="str">
        <f t="shared" si="0"/>
        <v/>
      </c>
      <c r="L80" s="742"/>
      <c r="M80" s="67"/>
      <c r="N80" s="74" t="str">
        <f t="shared" si="1"/>
        <v/>
      </c>
    </row>
    <row r="81" spans="1:15" ht="27.95" customHeight="1">
      <c r="A81">
        <v>46</v>
      </c>
      <c r="B81" s="35"/>
      <c r="C81" s="38"/>
      <c r="D81" s="397" t="str">
        <f t="shared" si="3"/>
        <v/>
      </c>
      <c r="E81" s="252"/>
      <c r="F81" s="253"/>
      <c r="G81" s="254"/>
      <c r="H81" s="255" t="s">
        <v>70</v>
      </c>
      <c r="I81" s="255" t="s">
        <v>70</v>
      </c>
      <c r="J81" s="734"/>
      <c r="K81" s="256" t="str">
        <f t="shared" si="0"/>
        <v/>
      </c>
      <c r="L81" s="742"/>
      <c r="M81" s="67"/>
      <c r="N81" s="74" t="str">
        <f t="shared" si="1"/>
        <v/>
      </c>
    </row>
    <row r="82" spans="1:15" ht="27.95" customHeight="1">
      <c r="A82">
        <v>48</v>
      </c>
      <c r="B82" s="35"/>
      <c r="C82" s="40"/>
      <c r="D82" s="397" t="str">
        <f t="shared" si="3"/>
        <v/>
      </c>
      <c r="E82" s="398"/>
      <c r="F82" s="399"/>
      <c r="G82" s="400"/>
      <c r="H82" s="401" t="s">
        <v>70</v>
      </c>
      <c r="I82" s="401" t="s">
        <v>70</v>
      </c>
      <c r="J82" s="734"/>
      <c r="K82" s="260" t="str">
        <f t="shared" si="0"/>
        <v/>
      </c>
      <c r="L82" s="743"/>
      <c r="M82" s="67"/>
      <c r="N82" s="75" t="str">
        <f t="shared" si="1"/>
        <v/>
      </c>
    </row>
    <row r="83" spans="1:15" ht="30" customHeight="1">
      <c r="B83" s="35"/>
      <c r="C83" s="465"/>
      <c r="D83" s="402" t="s">
        <v>400</v>
      </c>
      <c r="E83" s="261"/>
      <c r="F83" s="261"/>
      <c r="G83" s="261"/>
      <c r="H83" s="261"/>
      <c r="I83" s="261"/>
      <c r="J83" s="264"/>
      <c r="K83" s="738"/>
      <c r="L83" s="750"/>
      <c r="M83" s="68"/>
      <c r="N83" s="76"/>
    </row>
    <row r="84" spans="1:15" ht="27.95" customHeight="1">
      <c r="A84">
        <v>49</v>
      </c>
      <c r="B84" s="35"/>
      <c r="C84" s="466"/>
      <c r="D84" s="295"/>
      <c r="E84" s="277"/>
      <c r="F84" s="278" t="s">
        <v>153</v>
      </c>
      <c r="G84" s="249"/>
      <c r="H84" s="279" t="str">
        <f>IF(G84&gt;0,"○","")</f>
        <v/>
      </c>
      <c r="I84" s="268"/>
      <c r="J84" s="736">
        <f>SUM(G84:G85)</f>
        <v>0</v>
      </c>
      <c r="K84" s="739"/>
      <c r="L84" s="751"/>
      <c r="M84" s="68"/>
      <c r="N84" s="73" t="str">
        <f t="shared" ref="N84:N88" si="5">IF(I84="○",IF(H84="○",G84,""),"")</f>
        <v/>
      </c>
    </row>
    <row r="85" spans="1:15" ht="27.95" customHeight="1">
      <c r="A85">
        <v>51</v>
      </c>
      <c r="B85" s="35"/>
      <c r="C85" s="467"/>
      <c r="D85" s="61"/>
      <c r="E85" s="280"/>
      <c r="F85" s="281"/>
      <c r="G85" s="275"/>
      <c r="H85" s="282" t="str">
        <f>IF(G85&gt;0,"○","")</f>
        <v/>
      </c>
      <c r="I85" s="282"/>
      <c r="J85" s="737"/>
      <c r="K85" s="739"/>
      <c r="L85" s="751"/>
      <c r="M85" s="68"/>
      <c r="N85" s="75" t="str">
        <f t="shared" si="5"/>
        <v/>
      </c>
    </row>
    <row r="86" spans="1:15" ht="30" customHeight="1">
      <c r="B86" s="35"/>
      <c r="C86" s="466"/>
      <c r="D86" s="41" t="s">
        <v>401</v>
      </c>
      <c r="E86" s="276"/>
      <c r="F86" s="276"/>
      <c r="G86" s="276"/>
      <c r="H86" s="276"/>
      <c r="I86" s="276"/>
      <c r="J86" s="264"/>
      <c r="K86" s="739"/>
      <c r="L86" s="751"/>
      <c r="M86" s="68"/>
      <c r="N86" s="76"/>
    </row>
    <row r="87" spans="1:15" ht="27.95" customHeight="1">
      <c r="A87">
        <v>52</v>
      </c>
      <c r="B87" s="35"/>
      <c r="C87" s="466"/>
      <c r="D87" s="41"/>
      <c r="E87" s="277"/>
      <c r="F87" s="283" t="s">
        <v>154</v>
      </c>
      <c r="G87" s="249"/>
      <c r="H87" s="279" t="str">
        <f>IF(G87&gt;0,"○","")</f>
        <v/>
      </c>
      <c r="I87" s="268"/>
      <c r="J87" s="736">
        <f>SUM(G87:G88)</f>
        <v>0</v>
      </c>
      <c r="K87" s="739"/>
      <c r="L87" s="751"/>
      <c r="M87" s="68"/>
      <c r="N87" s="73" t="str">
        <f t="shared" si="5"/>
        <v/>
      </c>
    </row>
    <row r="88" spans="1:15" ht="27.95" customHeight="1" thickBot="1">
      <c r="A88">
        <v>54</v>
      </c>
      <c r="B88" s="35"/>
      <c r="C88" s="467"/>
      <c r="D88" s="61"/>
      <c r="E88" s="280"/>
      <c r="F88" s="281"/>
      <c r="G88" s="254"/>
      <c r="H88" s="282" t="str">
        <f>IF(G88&gt;0,"○","")</f>
        <v/>
      </c>
      <c r="I88" s="282" t="s">
        <v>70</v>
      </c>
      <c r="J88" s="734"/>
      <c r="K88" s="739"/>
      <c r="L88" s="751"/>
      <c r="M88" s="68"/>
      <c r="N88" s="75" t="str">
        <f t="shared" si="5"/>
        <v/>
      </c>
    </row>
    <row r="89" spans="1:15" ht="39.950000000000003" customHeight="1" thickBot="1">
      <c r="B89" s="35"/>
      <c r="C89" s="36" t="s">
        <v>402</v>
      </c>
      <c r="D89" s="37"/>
      <c r="E89" s="284"/>
      <c r="F89" s="284"/>
      <c r="G89" s="284"/>
      <c r="H89" s="284"/>
      <c r="I89" s="284"/>
      <c r="J89" s="285">
        <f>J90</f>
        <v>0</v>
      </c>
      <c r="K89" s="739"/>
      <c r="L89" s="751"/>
      <c r="M89" s="68"/>
      <c r="N89" s="68"/>
      <c r="O89" s="181" t="s">
        <v>197</v>
      </c>
    </row>
    <row r="90" spans="1:15" ht="27.95" customHeight="1">
      <c r="A90">
        <v>55</v>
      </c>
      <c r="B90" s="35"/>
      <c r="C90" s="42"/>
      <c r="D90" s="43"/>
      <c r="E90" s="286"/>
      <c r="F90" s="247"/>
      <c r="G90" s="249"/>
      <c r="H90" s="267"/>
      <c r="I90" s="287"/>
      <c r="J90" s="734">
        <f>SUM($G$90:$G$93)</f>
        <v>0</v>
      </c>
      <c r="K90" s="739"/>
      <c r="L90" s="751"/>
      <c r="M90" s="68"/>
      <c r="N90" s="68"/>
    </row>
    <row r="91" spans="1:15" ht="27.95" customHeight="1">
      <c r="A91">
        <v>56</v>
      </c>
      <c r="B91" s="35"/>
      <c r="C91" s="42"/>
      <c r="D91" s="43"/>
      <c r="E91" s="286"/>
      <c r="F91" s="252"/>
      <c r="G91" s="254"/>
      <c r="H91" s="271"/>
      <c r="I91" s="288"/>
      <c r="J91" s="734"/>
      <c r="K91" s="739"/>
      <c r="L91" s="751"/>
      <c r="M91" s="68"/>
      <c r="N91" s="68"/>
    </row>
    <row r="92" spans="1:15" ht="27.95" customHeight="1">
      <c r="A92">
        <v>57</v>
      </c>
      <c r="B92" s="35"/>
      <c r="C92" s="42"/>
      <c r="D92" s="43"/>
      <c r="E92" s="286"/>
      <c r="F92" s="252"/>
      <c r="G92" s="254"/>
      <c r="H92" s="271"/>
      <c r="I92" s="288"/>
      <c r="J92" s="734"/>
      <c r="K92" s="739"/>
      <c r="L92" s="751"/>
      <c r="M92" s="68"/>
      <c r="N92" s="68"/>
    </row>
    <row r="93" spans="1:15" ht="27.75" customHeight="1" thickBot="1">
      <c r="A93">
        <v>58</v>
      </c>
      <c r="B93" s="48"/>
      <c r="C93" s="49"/>
      <c r="D93" s="50"/>
      <c r="E93" s="289"/>
      <c r="F93" s="290"/>
      <c r="G93" s="291"/>
      <c r="H93" s="292"/>
      <c r="I93" s="293"/>
      <c r="J93" s="735"/>
      <c r="K93" s="740"/>
      <c r="L93" s="752"/>
      <c r="M93" s="68"/>
      <c r="N93" s="68"/>
    </row>
    <row r="94" spans="1:15" ht="27.75" customHeight="1" thickBot="1">
      <c r="B94" s="746"/>
      <c r="C94" s="746"/>
      <c r="D94" s="746"/>
      <c r="E94" s="746"/>
      <c r="F94" s="746"/>
      <c r="G94" s="747"/>
      <c r="H94" s="83" t="s">
        <v>186</v>
      </c>
      <c r="I94" s="748">
        <f>総表!J47</f>
        <v>0</v>
      </c>
      <c r="J94" s="748"/>
      <c r="K94" s="748"/>
      <c r="L94" s="749"/>
    </row>
  </sheetData>
  <sheetProtection insertRows="0" deleteRows="0"/>
  <autoFilter ref="A18:AN82" xr:uid="{00000000-0009-0000-0000-000003000000}"/>
  <mergeCells count="29">
    <mergeCell ref="B94:G94"/>
    <mergeCell ref="I94:L94"/>
    <mergeCell ref="L83:L93"/>
    <mergeCell ref="K15:K16"/>
    <mergeCell ref="J30:J33"/>
    <mergeCell ref="J35:J82"/>
    <mergeCell ref="J87:J88"/>
    <mergeCell ref="L30:L33"/>
    <mergeCell ref="L35:L82"/>
    <mergeCell ref="O10:O12"/>
    <mergeCell ref="J90:J93"/>
    <mergeCell ref="J84:J85"/>
    <mergeCell ref="K83:K93"/>
    <mergeCell ref="J19:J28"/>
    <mergeCell ref="L19:L28"/>
    <mergeCell ref="O22:O23"/>
    <mergeCell ref="O17:O18"/>
    <mergeCell ref="O19:O20"/>
    <mergeCell ref="I1:L1"/>
    <mergeCell ref="E1:G1"/>
    <mergeCell ref="B1:D1"/>
    <mergeCell ref="B2:E2"/>
    <mergeCell ref="B15:C15"/>
    <mergeCell ref="F2:H2"/>
    <mergeCell ref="E6:F6"/>
    <mergeCell ref="E7:F7"/>
    <mergeCell ref="E8:F8"/>
    <mergeCell ref="H11:J11"/>
    <mergeCell ref="D13:F13"/>
  </mergeCells>
  <phoneticPr fontId="5"/>
  <dataValidations disablePrompts="1" count="12">
    <dataValidation type="list" allowBlank="1" showInputMessage="1" showErrorMessage="1" sqref="F30:F31" xr:uid="{00000000-0002-0000-0300-000000000000}">
      <formula1>INDIRECT($E30)</formula1>
    </dataValidation>
    <dataValidation imeMode="halfAlpha" allowBlank="1" showInputMessage="1" showErrorMessage="1" sqref="H94:H65515 G95:G65515" xr:uid="{00000000-0002-0000-0300-000001000000}"/>
    <dataValidation type="list" allowBlank="1" showInputMessage="1" showErrorMessage="1" sqref="E30:E33" xr:uid="{00000000-0002-0000-0300-000002000000}">
      <formula1>スタッフ費・キャスト費</formula1>
    </dataValidation>
    <dataValidation type="list" allowBlank="1" showInputMessage="1" sqref="F35:F82 F32:F33 F19:F28" xr:uid="{00000000-0002-0000-0300-000003000000}">
      <formula1>INDIRECT($E19)</formula1>
    </dataValidation>
    <dataValidation type="list" allowBlank="1" showInputMessage="1" showErrorMessage="1" sqref="F90:F93" xr:uid="{00000000-0002-0000-0300-000004000000}">
      <formula1>助成対象外経費</formula1>
    </dataValidation>
    <dataValidation type="whole" imeMode="halfAlpha" operator="greaterThanOrEqual" allowBlank="1" showInputMessage="1" showErrorMessage="1" sqref="H89:H93 H16:H18 H29 H34 H83 G16:G93" xr:uid="{00000000-0002-0000-0300-000005000000}">
      <formula1>0</formula1>
    </dataValidation>
    <dataValidation imeMode="halfAlpha" operator="greaterThanOrEqual" allowBlank="1" showInputMessage="1" showErrorMessage="1" sqref="H15 H30:H33" xr:uid="{00000000-0002-0000-0300-000006000000}"/>
    <dataValidation type="list" imeMode="halfAlpha" operator="greaterThanOrEqual" allowBlank="1" showInputMessage="1" showErrorMessage="1" sqref="H35:I82 I30:I33 H19:I28 I84:I85 I87:I88" xr:uid="{00000000-0002-0000-0300-000007000000}">
      <formula1>"○,　"</formula1>
    </dataValidation>
    <dataValidation type="list" allowBlank="1" showInputMessage="1" showErrorMessage="1" sqref="E35:E82" xr:uid="{00000000-0002-0000-0300-000008000000}">
      <formula1>$S$16:$S$27</formula1>
    </dataValidation>
    <dataValidation type="list" allowBlank="1" showInputMessage="1" showErrorMessage="1" sqref="E19:E28" xr:uid="{00000000-0002-0000-0300-000009000000}">
      <formula1>INDIRECT($Q$15)</formula1>
    </dataValidation>
    <dataValidation type="list" allowBlank="1" showInputMessage="1" showErrorMessage="1" sqref="F84:F85" xr:uid="{00000000-0002-0000-0300-00000A000000}">
      <formula1>バリアフリー字幕制作費</formula1>
    </dataValidation>
    <dataValidation type="list" allowBlank="1" showInputMessage="1" showErrorMessage="1" sqref="F87:F88"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58" fitToHeight="2" orientation="portrait" r:id="rId1"/>
  <headerFooter>
    <oddHeader>&amp;L&amp;12活動の収支決算　（支出）【 単年度助成 】</oddHeader>
    <firstFooter>&amp;C&amp;P/&amp;N</firstFooter>
  </headerFooter>
  <rowBreaks count="1" manualBreakCount="1">
    <brk id="49"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G51"/>
  <sheetViews>
    <sheetView view="pageBreakPreview" zoomScaleNormal="100" zoomScaleSheetLayoutView="100" workbookViewId="0">
      <selection activeCell="F1" sqref="F1:G1"/>
    </sheetView>
  </sheetViews>
  <sheetFormatPr defaultColWidth="13" defaultRowHeight="19.5"/>
  <cols>
    <col min="1" max="2" width="25.875" style="56" customWidth="1"/>
    <col min="3" max="3" width="4.375" style="56" customWidth="1"/>
    <col min="4" max="4" width="10.75" style="59" customWidth="1"/>
    <col min="5" max="5" width="9" style="56" customWidth="1"/>
    <col min="6" max="6" width="15" style="56" customWidth="1"/>
    <col min="7" max="7" width="15.875" style="56" customWidth="1"/>
    <col min="8" max="16384" width="13" style="56"/>
  </cols>
  <sheetData>
    <row r="1" spans="1:7" ht="30.75">
      <c r="A1" s="53" t="s">
        <v>164</v>
      </c>
      <c r="B1" s="54" t="s">
        <v>399</v>
      </c>
      <c r="C1" s="55"/>
      <c r="D1" s="58"/>
      <c r="E1" s="322" t="s">
        <v>165</v>
      </c>
      <c r="F1" s="755">
        <f>総表!C27</f>
        <v>0</v>
      </c>
      <c r="G1" s="755"/>
    </row>
    <row r="2" spans="1:7" ht="45">
      <c r="A2" s="122" t="s">
        <v>166</v>
      </c>
      <c r="B2" s="123" t="s">
        <v>167</v>
      </c>
      <c r="C2" s="756" t="s">
        <v>168</v>
      </c>
      <c r="D2" s="757"/>
      <c r="E2" s="124" t="s">
        <v>169</v>
      </c>
      <c r="F2" s="125" t="s">
        <v>170</v>
      </c>
      <c r="G2" s="375" t="s">
        <v>378</v>
      </c>
    </row>
    <row r="3" spans="1:7" s="85" customFormat="1" ht="18.75" customHeight="1">
      <c r="A3" s="126"/>
      <c r="B3" s="127"/>
      <c r="C3" s="128" t="s">
        <v>171</v>
      </c>
      <c r="D3" s="129"/>
      <c r="E3" s="130"/>
      <c r="F3" s="131">
        <f>IF(E3="",D3,D3*E3)</f>
        <v>0</v>
      </c>
      <c r="G3" s="132"/>
    </row>
    <row r="4" spans="1:7" s="85" customFormat="1" ht="18.75" customHeight="1">
      <c r="A4" s="133"/>
      <c r="B4" s="134"/>
      <c r="C4" s="135" t="s">
        <v>171</v>
      </c>
      <c r="D4" s="136"/>
      <c r="E4" s="137"/>
      <c r="F4" s="138">
        <f t="shared" ref="F4:F46" si="0">IF(E4="",D4,D4*E4)</f>
        <v>0</v>
      </c>
      <c r="G4" s="139"/>
    </row>
    <row r="5" spans="1:7" s="85" customFormat="1" ht="18.75" customHeight="1">
      <c r="A5" s="133"/>
      <c r="B5" s="134"/>
      <c r="C5" s="135" t="s">
        <v>171</v>
      </c>
      <c r="D5" s="136"/>
      <c r="E5" s="137"/>
      <c r="F5" s="138">
        <f t="shared" si="0"/>
        <v>0</v>
      </c>
      <c r="G5" s="139"/>
    </row>
    <row r="6" spans="1:7" s="85" customFormat="1" ht="18.75" customHeight="1">
      <c r="A6" s="133"/>
      <c r="B6" s="134"/>
      <c r="C6" s="135" t="s">
        <v>171</v>
      </c>
      <c r="D6" s="136"/>
      <c r="E6" s="137"/>
      <c r="F6" s="138">
        <f t="shared" si="0"/>
        <v>0</v>
      </c>
      <c r="G6" s="139"/>
    </row>
    <row r="7" spans="1:7" s="85" customFormat="1" ht="18.75" customHeight="1">
      <c r="A7" s="133"/>
      <c r="B7" s="134"/>
      <c r="C7" s="135" t="s">
        <v>171</v>
      </c>
      <c r="D7" s="136"/>
      <c r="E7" s="137"/>
      <c r="F7" s="138">
        <f t="shared" si="0"/>
        <v>0</v>
      </c>
      <c r="G7" s="139"/>
    </row>
    <row r="8" spans="1:7" s="85" customFormat="1" ht="18.75" customHeight="1">
      <c r="A8" s="133"/>
      <c r="B8" s="134"/>
      <c r="C8" s="135" t="s">
        <v>171</v>
      </c>
      <c r="D8" s="136"/>
      <c r="E8" s="137"/>
      <c r="F8" s="138">
        <f t="shared" si="0"/>
        <v>0</v>
      </c>
      <c r="G8" s="139"/>
    </row>
    <row r="9" spans="1:7" s="85" customFormat="1" ht="18.75" customHeight="1">
      <c r="A9" s="133"/>
      <c r="B9" s="134"/>
      <c r="C9" s="135" t="s">
        <v>171</v>
      </c>
      <c r="D9" s="136"/>
      <c r="E9" s="137"/>
      <c r="F9" s="138">
        <f t="shared" si="0"/>
        <v>0</v>
      </c>
      <c r="G9" s="139"/>
    </row>
    <row r="10" spans="1:7" s="85" customFormat="1" ht="18.75" customHeight="1">
      <c r="A10" s="133"/>
      <c r="B10" s="134"/>
      <c r="C10" s="135" t="s">
        <v>171</v>
      </c>
      <c r="D10" s="136"/>
      <c r="E10" s="137"/>
      <c r="F10" s="138">
        <f t="shared" si="0"/>
        <v>0</v>
      </c>
      <c r="G10" s="139"/>
    </row>
    <row r="11" spans="1:7" s="85" customFormat="1" ht="18.75" customHeight="1">
      <c r="A11" s="133"/>
      <c r="B11" s="134"/>
      <c r="C11" s="135" t="s">
        <v>171</v>
      </c>
      <c r="D11" s="136"/>
      <c r="E11" s="137"/>
      <c r="F11" s="138">
        <f t="shared" si="0"/>
        <v>0</v>
      </c>
      <c r="G11" s="139"/>
    </row>
    <row r="12" spans="1:7" s="85" customFormat="1" ht="18.75" customHeight="1">
      <c r="A12" s="133"/>
      <c r="B12" s="134"/>
      <c r="C12" s="135" t="s">
        <v>171</v>
      </c>
      <c r="D12" s="136"/>
      <c r="E12" s="137"/>
      <c r="F12" s="138">
        <f t="shared" si="0"/>
        <v>0</v>
      </c>
      <c r="G12" s="139"/>
    </row>
    <row r="13" spans="1:7" s="85" customFormat="1" ht="18.75" customHeight="1">
      <c r="A13" s="133"/>
      <c r="B13" s="134"/>
      <c r="C13" s="135" t="s">
        <v>171</v>
      </c>
      <c r="D13" s="136"/>
      <c r="E13" s="137"/>
      <c r="F13" s="138">
        <f t="shared" si="0"/>
        <v>0</v>
      </c>
      <c r="G13" s="139"/>
    </row>
    <row r="14" spans="1:7" s="85" customFormat="1" ht="18.75" customHeight="1">
      <c r="A14" s="383"/>
      <c r="B14" s="134"/>
      <c r="C14" s="135" t="s">
        <v>171</v>
      </c>
      <c r="D14" s="136"/>
      <c r="E14" s="137"/>
      <c r="F14" s="138">
        <f t="shared" si="0"/>
        <v>0</v>
      </c>
      <c r="G14" s="139"/>
    </row>
    <row r="15" spans="1:7" s="85" customFormat="1" ht="18.75" customHeight="1">
      <c r="A15" s="383"/>
      <c r="B15" s="134"/>
      <c r="C15" s="135" t="s">
        <v>171</v>
      </c>
      <c r="D15" s="136"/>
      <c r="E15" s="137"/>
      <c r="F15" s="138">
        <f t="shared" si="0"/>
        <v>0</v>
      </c>
      <c r="G15" s="139"/>
    </row>
    <row r="16" spans="1:7" s="85" customFormat="1" ht="18.75" customHeight="1">
      <c r="A16" s="133"/>
      <c r="B16" s="134"/>
      <c r="C16" s="135" t="s">
        <v>171</v>
      </c>
      <c r="D16" s="136"/>
      <c r="E16" s="137"/>
      <c r="F16" s="138">
        <f t="shared" si="0"/>
        <v>0</v>
      </c>
      <c r="G16" s="139"/>
    </row>
    <row r="17" spans="1:7" s="85" customFormat="1" ht="18.75" customHeight="1">
      <c r="A17" s="133"/>
      <c r="B17" s="134"/>
      <c r="C17" s="135" t="s">
        <v>171</v>
      </c>
      <c r="D17" s="136"/>
      <c r="E17" s="137"/>
      <c r="F17" s="138">
        <f t="shared" si="0"/>
        <v>0</v>
      </c>
      <c r="G17" s="139"/>
    </row>
    <row r="18" spans="1:7" s="85" customFormat="1" ht="18.75" customHeight="1">
      <c r="A18" s="133"/>
      <c r="B18" s="134"/>
      <c r="C18" s="135" t="s">
        <v>171</v>
      </c>
      <c r="D18" s="136"/>
      <c r="E18" s="137"/>
      <c r="F18" s="138">
        <f t="shared" si="0"/>
        <v>0</v>
      </c>
      <c r="G18" s="139"/>
    </row>
    <row r="19" spans="1:7" s="85" customFormat="1" ht="18.75" customHeight="1">
      <c r="A19" s="133"/>
      <c r="B19" s="134"/>
      <c r="C19" s="135" t="s">
        <v>171</v>
      </c>
      <c r="D19" s="136"/>
      <c r="E19" s="137"/>
      <c r="F19" s="138">
        <f t="shared" si="0"/>
        <v>0</v>
      </c>
      <c r="G19" s="139"/>
    </row>
    <row r="20" spans="1:7" s="85" customFormat="1" ht="18.75" customHeight="1">
      <c r="A20" s="133"/>
      <c r="B20" s="134"/>
      <c r="C20" s="135" t="s">
        <v>171</v>
      </c>
      <c r="D20" s="136"/>
      <c r="E20" s="137"/>
      <c r="F20" s="138">
        <f t="shared" si="0"/>
        <v>0</v>
      </c>
      <c r="G20" s="139"/>
    </row>
    <row r="21" spans="1:7" s="85" customFormat="1" ht="18.75" customHeight="1">
      <c r="A21" s="133"/>
      <c r="B21" s="134"/>
      <c r="C21" s="135" t="s">
        <v>171</v>
      </c>
      <c r="D21" s="136"/>
      <c r="E21" s="137"/>
      <c r="F21" s="138">
        <f t="shared" si="0"/>
        <v>0</v>
      </c>
      <c r="G21" s="139"/>
    </row>
    <row r="22" spans="1:7" s="85" customFormat="1" ht="18.75" customHeight="1">
      <c r="A22" s="133"/>
      <c r="B22" s="134"/>
      <c r="C22" s="135" t="s">
        <v>171</v>
      </c>
      <c r="D22" s="136"/>
      <c r="E22" s="137"/>
      <c r="F22" s="138">
        <f t="shared" si="0"/>
        <v>0</v>
      </c>
      <c r="G22" s="139"/>
    </row>
    <row r="23" spans="1:7" s="85" customFormat="1" ht="18.75" customHeight="1">
      <c r="A23" s="133"/>
      <c r="B23" s="134"/>
      <c r="C23" s="135" t="s">
        <v>171</v>
      </c>
      <c r="D23" s="136"/>
      <c r="E23" s="137"/>
      <c r="F23" s="138">
        <f t="shared" si="0"/>
        <v>0</v>
      </c>
      <c r="G23" s="139"/>
    </row>
    <row r="24" spans="1:7" s="85" customFormat="1" ht="18.75" customHeight="1">
      <c r="A24" s="133"/>
      <c r="B24" s="134"/>
      <c r="C24" s="135" t="s">
        <v>171</v>
      </c>
      <c r="D24" s="136"/>
      <c r="E24" s="137"/>
      <c r="F24" s="138">
        <f t="shared" si="0"/>
        <v>0</v>
      </c>
      <c r="G24" s="139"/>
    </row>
    <row r="25" spans="1:7" s="85" customFormat="1" ht="18.75" customHeight="1">
      <c r="A25" s="133"/>
      <c r="B25" s="134"/>
      <c r="C25" s="135" t="s">
        <v>171</v>
      </c>
      <c r="D25" s="136"/>
      <c r="E25" s="137"/>
      <c r="F25" s="138">
        <f t="shared" si="0"/>
        <v>0</v>
      </c>
      <c r="G25" s="139"/>
    </row>
    <row r="26" spans="1:7" s="85" customFormat="1" ht="18.75" customHeight="1">
      <c r="A26" s="133"/>
      <c r="B26" s="134"/>
      <c r="C26" s="135" t="s">
        <v>171</v>
      </c>
      <c r="D26" s="136"/>
      <c r="E26" s="137"/>
      <c r="F26" s="138">
        <f t="shared" si="0"/>
        <v>0</v>
      </c>
      <c r="G26" s="139"/>
    </row>
    <row r="27" spans="1:7" s="85" customFormat="1" ht="18.75" customHeight="1">
      <c r="A27" s="133"/>
      <c r="B27" s="134"/>
      <c r="C27" s="135" t="s">
        <v>171</v>
      </c>
      <c r="D27" s="136"/>
      <c r="E27" s="137"/>
      <c r="F27" s="138">
        <f t="shared" si="0"/>
        <v>0</v>
      </c>
      <c r="G27" s="139"/>
    </row>
    <row r="28" spans="1:7" s="85" customFormat="1" ht="18.75" customHeight="1">
      <c r="A28" s="133"/>
      <c r="B28" s="134"/>
      <c r="C28" s="135" t="s">
        <v>171</v>
      </c>
      <c r="D28" s="136"/>
      <c r="E28" s="137"/>
      <c r="F28" s="138">
        <f t="shared" si="0"/>
        <v>0</v>
      </c>
      <c r="G28" s="139"/>
    </row>
    <row r="29" spans="1:7" s="85" customFormat="1" ht="18.75" customHeight="1">
      <c r="A29" s="133"/>
      <c r="B29" s="134"/>
      <c r="C29" s="135" t="s">
        <v>171</v>
      </c>
      <c r="D29" s="136"/>
      <c r="E29" s="137"/>
      <c r="F29" s="138">
        <f t="shared" si="0"/>
        <v>0</v>
      </c>
      <c r="G29" s="139"/>
    </row>
    <row r="30" spans="1:7" s="85" customFormat="1" ht="18.75" customHeight="1">
      <c r="A30" s="133"/>
      <c r="B30" s="134"/>
      <c r="C30" s="135" t="s">
        <v>171</v>
      </c>
      <c r="D30" s="136"/>
      <c r="E30" s="137"/>
      <c r="F30" s="138">
        <f t="shared" si="0"/>
        <v>0</v>
      </c>
      <c r="G30" s="139"/>
    </row>
    <row r="31" spans="1:7" s="85" customFormat="1" ht="18.75" customHeight="1">
      <c r="A31" s="133"/>
      <c r="B31" s="134"/>
      <c r="C31" s="135" t="s">
        <v>171</v>
      </c>
      <c r="D31" s="136"/>
      <c r="E31" s="137"/>
      <c r="F31" s="138">
        <f t="shared" si="0"/>
        <v>0</v>
      </c>
      <c r="G31" s="139"/>
    </row>
    <row r="32" spans="1:7" s="85" customFormat="1" ht="18.75" customHeight="1">
      <c r="A32" s="384"/>
      <c r="B32" s="134"/>
      <c r="C32" s="135" t="s">
        <v>171</v>
      </c>
      <c r="D32" s="136"/>
      <c r="E32" s="137"/>
      <c r="F32" s="138">
        <f t="shared" si="0"/>
        <v>0</v>
      </c>
      <c r="G32" s="139"/>
    </row>
    <row r="33" spans="1:7" s="85" customFormat="1" ht="18.75" customHeight="1">
      <c r="A33" s="133"/>
      <c r="B33" s="140"/>
      <c r="C33" s="135" t="s">
        <v>171</v>
      </c>
      <c r="D33" s="136"/>
      <c r="E33" s="141"/>
      <c r="F33" s="138">
        <f t="shared" si="0"/>
        <v>0</v>
      </c>
      <c r="G33" s="139"/>
    </row>
    <row r="34" spans="1:7" s="85" customFormat="1" ht="18.75" customHeight="1">
      <c r="A34" s="133"/>
      <c r="B34" s="140"/>
      <c r="C34" s="135" t="s">
        <v>171</v>
      </c>
      <c r="D34" s="136"/>
      <c r="E34" s="141"/>
      <c r="F34" s="138">
        <f t="shared" si="0"/>
        <v>0</v>
      </c>
      <c r="G34" s="139"/>
    </row>
    <row r="35" spans="1:7" s="85" customFormat="1" ht="18.75" customHeight="1">
      <c r="A35" s="133"/>
      <c r="B35" s="140"/>
      <c r="C35" s="135" t="s">
        <v>171</v>
      </c>
      <c r="D35" s="136"/>
      <c r="E35" s="141"/>
      <c r="F35" s="138">
        <f t="shared" si="0"/>
        <v>0</v>
      </c>
      <c r="G35" s="139"/>
    </row>
    <row r="36" spans="1:7" s="85" customFormat="1" ht="18.75" customHeight="1">
      <c r="A36" s="133"/>
      <c r="B36" s="140"/>
      <c r="C36" s="135" t="s">
        <v>171</v>
      </c>
      <c r="D36" s="136"/>
      <c r="E36" s="141"/>
      <c r="F36" s="138">
        <f t="shared" si="0"/>
        <v>0</v>
      </c>
      <c r="G36" s="139"/>
    </row>
    <row r="37" spans="1:7" s="85" customFormat="1" ht="18.75" customHeight="1">
      <c r="A37" s="133"/>
      <c r="B37" s="140"/>
      <c r="C37" s="135" t="s">
        <v>171</v>
      </c>
      <c r="D37" s="136"/>
      <c r="E37" s="141"/>
      <c r="F37" s="138">
        <f t="shared" si="0"/>
        <v>0</v>
      </c>
      <c r="G37" s="139"/>
    </row>
    <row r="38" spans="1:7" s="85" customFormat="1" ht="18.75" customHeight="1">
      <c r="A38" s="133"/>
      <c r="B38" s="140"/>
      <c r="C38" s="135" t="s">
        <v>171</v>
      </c>
      <c r="D38" s="136"/>
      <c r="E38" s="141"/>
      <c r="F38" s="138">
        <f t="shared" si="0"/>
        <v>0</v>
      </c>
      <c r="G38" s="139"/>
    </row>
    <row r="39" spans="1:7" s="85" customFormat="1" ht="18.75" customHeight="1">
      <c r="A39" s="133"/>
      <c r="B39" s="140"/>
      <c r="C39" s="135" t="s">
        <v>171</v>
      </c>
      <c r="D39" s="136"/>
      <c r="E39" s="141"/>
      <c r="F39" s="138">
        <f t="shared" si="0"/>
        <v>0</v>
      </c>
      <c r="G39" s="139"/>
    </row>
    <row r="40" spans="1:7" s="85" customFormat="1" ht="18.75" customHeight="1">
      <c r="A40" s="142"/>
      <c r="B40" s="134"/>
      <c r="C40" s="135" t="s">
        <v>171</v>
      </c>
      <c r="D40" s="143"/>
      <c r="E40" s="141"/>
      <c r="F40" s="138">
        <f t="shared" si="0"/>
        <v>0</v>
      </c>
      <c r="G40" s="139"/>
    </row>
    <row r="41" spans="1:7" s="85" customFormat="1" ht="18.75" customHeight="1">
      <c r="A41" s="133"/>
      <c r="B41" s="134"/>
      <c r="C41" s="135" t="s">
        <v>171</v>
      </c>
      <c r="D41" s="136"/>
      <c r="E41" s="137"/>
      <c r="F41" s="138">
        <f t="shared" si="0"/>
        <v>0</v>
      </c>
      <c r="G41" s="139"/>
    </row>
    <row r="42" spans="1:7" s="85" customFormat="1" ht="18.75" customHeight="1">
      <c r="A42" s="133"/>
      <c r="B42" s="134"/>
      <c r="C42" s="135" t="s">
        <v>171</v>
      </c>
      <c r="D42" s="136"/>
      <c r="E42" s="137"/>
      <c r="F42" s="138">
        <f t="shared" si="0"/>
        <v>0</v>
      </c>
      <c r="G42" s="139"/>
    </row>
    <row r="43" spans="1:7" s="85" customFormat="1" ht="18.75" customHeight="1">
      <c r="A43" s="133"/>
      <c r="B43" s="134"/>
      <c r="C43" s="135" t="s">
        <v>171</v>
      </c>
      <c r="D43" s="136"/>
      <c r="E43" s="137"/>
      <c r="F43" s="138">
        <f t="shared" si="0"/>
        <v>0</v>
      </c>
      <c r="G43" s="139"/>
    </row>
    <row r="44" spans="1:7" s="85" customFormat="1" ht="18.75" customHeight="1">
      <c r="A44" s="133"/>
      <c r="B44" s="140"/>
      <c r="C44" s="135" t="s">
        <v>171</v>
      </c>
      <c r="D44" s="136"/>
      <c r="E44" s="141"/>
      <c r="F44" s="138">
        <f t="shared" si="0"/>
        <v>0</v>
      </c>
      <c r="G44" s="139"/>
    </row>
    <row r="45" spans="1:7" s="85" customFormat="1" ht="18.75" customHeight="1">
      <c r="A45" s="133"/>
      <c r="B45" s="140"/>
      <c r="C45" s="144" t="s">
        <v>171</v>
      </c>
      <c r="D45" s="145"/>
      <c r="E45" s="141"/>
      <c r="F45" s="138">
        <f t="shared" si="0"/>
        <v>0</v>
      </c>
      <c r="G45" s="139"/>
    </row>
    <row r="46" spans="1:7" s="85" customFormat="1" ht="18.75" customHeight="1">
      <c r="A46" s="146"/>
      <c r="B46" s="147"/>
      <c r="C46" s="148" t="s">
        <v>171</v>
      </c>
      <c r="D46" s="149"/>
      <c r="E46" s="150"/>
      <c r="F46" s="151">
        <f t="shared" si="0"/>
        <v>0</v>
      </c>
      <c r="G46" s="152"/>
    </row>
    <row r="47" spans="1:7" s="85" customFormat="1" ht="18.75" customHeight="1">
      <c r="A47" s="758" t="s">
        <v>172</v>
      </c>
      <c r="B47" s="759"/>
      <c r="C47" s="759"/>
      <c r="D47" s="759"/>
      <c r="E47" s="760"/>
      <c r="F47" s="153">
        <f>SUM(F3:F46)</f>
        <v>0</v>
      </c>
      <c r="G47" s="153">
        <f>SUM(G3:G46)</f>
        <v>0</v>
      </c>
    </row>
    <row r="48" spans="1:7">
      <c r="E48" s="154" t="s">
        <v>223</v>
      </c>
      <c r="F48" s="761">
        <f>総表!J47</f>
        <v>0</v>
      </c>
      <c r="G48" s="761"/>
    </row>
    <row r="50" spans="6:6">
      <c r="F50" s="323" t="s">
        <v>379</v>
      </c>
    </row>
    <row r="51" spans="6:6">
      <c r="F51" s="82">
        <f>F47-G47</f>
        <v>0</v>
      </c>
    </row>
  </sheetData>
  <sheetProtection insertRows="0" deleteRows="0"/>
  <mergeCells count="4">
    <mergeCell ref="F1:G1"/>
    <mergeCell ref="C2:D2"/>
    <mergeCell ref="A47:E47"/>
    <mergeCell ref="F48:G48"/>
  </mergeCells>
  <phoneticPr fontId="8"/>
  <dataValidations count="1">
    <dataValidation type="whole" operator="lessThanOrEqual" allowBlank="1" showInputMessage="1" showErrorMessage="1" sqref="G3:G46" xr:uid="{00000000-0002-0000-0400-000000000000}">
      <formula1>F3</formula1>
    </dataValidation>
  </dataValidations>
  <printOptions horizontalCentered="1"/>
  <pageMargins left="0.78740157480314965" right="0.19685039370078741" top="0.59055118110236227" bottom="0.39370078740157483" header="0.31496062992125984" footer="0.19685039370078741"/>
  <pageSetup paperSize="9" scale="80" fitToHeight="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I47"/>
  <sheetViews>
    <sheetView view="pageBreakPreview" zoomScaleNormal="100" zoomScaleSheetLayoutView="100" workbookViewId="0">
      <selection activeCell="C1" sqref="C1"/>
    </sheetView>
  </sheetViews>
  <sheetFormatPr defaultColWidth="13" defaultRowHeight="19.5"/>
  <cols>
    <col min="1" max="1" width="13" style="56"/>
    <col min="2" max="3" width="18.75" style="56" customWidth="1"/>
    <col min="4" max="4" width="4.375" style="56" customWidth="1"/>
    <col min="5" max="5" width="10.75" style="59" customWidth="1"/>
    <col min="6" max="6" width="9" style="56" customWidth="1"/>
    <col min="7" max="7" width="15" style="56" customWidth="1"/>
    <col min="8" max="8" width="15.875" style="60" customWidth="1"/>
    <col min="9" max="16384" width="13" style="56"/>
  </cols>
  <sheetData>
    <row r="1" spans="1:8" ht="27.75">
      <c r="A1" s="53" t="s">
        <v>173</v>
      </c>
      <c r="B1" s="57"/>
      <c r="C1" s="464" t="s">
        <v>399</v>
      </c>
      <c r="D1" s="55"/>
      <c r="E1" s="58"/>
      <c r="F1" s="322" t="s">
        <v>165</v>
      </c>
      <c r="G1" s="755">
        <f>総表!C27</f>
        <v>0</v>
      </c>
      <c r="H1" s="755"/>
    </row>
    <row r="2" spans="1:8" ht="45">
      <c r="A2" s="176" t="s">
        <v>174</v>
      </c>
      <c r="B2" s="177" t="s">
        <v>175</v>
      </c>
      <c r="C2" s="177" t="s">
        <v>176</v>
      </c>
      <c r="D2" s="762" t="s">
        <v>168</v>
      </c>
      <c r="E2" s="763"/>
      <c r="F2" s="155" t="s">
        <v>169</v>
      </c>
      <c r="G2" s="374" t="s">
        <v>170</v>
      </c>
      <c r="H2" s="375" t="s">
        <v>378</v>
      </c>
    </row>
    <row r="3" spans="1:8" s="85" customFormat="1">
      <c r="A3" s="156" t="s">
        <v>177</v>
      </c>
      <c r="B3" s="157"/>
      <c r="C3" s="376"/>
      <c r="D3" s="128" t="s">
        <v>171</v>
      </c>
      <c r="E3" s="158"/>
      <c r="F3" s="159"/>
      <c r="G3" s="131">
        <f>IF(F3="",E3,E3*F3)</f>
        <v>0</v>
      </c>
      <c r="H3" s="160"/>
    </row>
    <row r="4" spans="1:8" s="85" customFormat="1">
      <c r="A4" s="161"/>
      <c r="B4" s="134"/>
      <c r="C4" s="376"/>
      <c r="D4" s="135" t="s">
        <v>171</v>
      </c>
      <c r="E4" s="162"/>
      <c r="F4" s="163"/>
      <c r="G4" s="164">
        <f t="shared" ref="G4:G42" si="0">IF(F4="",E4,E4*F4)</f>
        <v>0</v>
      </c>
      <c r="H4" s="165"/>
    </row>
    <row r="5" spans="1:8" s="85" customFormat="1">
      <c r="A5" s="161"/>
      <c r="B5" s="377"/>
      <c r="C5" s="376"/>
      <c r="D5" s="135" t="s">
        <v>171</v>
      </c>
      <c r="E5" s="162"/>
      <c r="F5" s="163"/>
      <c r="G5" s="164">
        <f t="shared" si="0"/>
        <v>0</v>
      </c>
      <c r="H5" s="165"/>
    </row>
    <row r="6" spans="1:8" s="85" customFormat="1">
      <c r="A6" s="161"/>
      <c r="B6" s="377"/>
      <c r="C6" s="376"/>
      <c r="D6" s="135" t="s">
        <v>171</v>
      </c>
      <c r="E6" s="162"/>
      <c r="F6" s="163"/>
      <c r="G6" s="164">
        <f t="shared" si="0"/>
        <v>0</v>
      </c>
      <c r="H6" s="165"/>
    </row>
    <row r="7" spans="1:8" s="85" customFormat="1">
      <c r="A7" s="161"/>
      <c r="B7" s="377"/>
      <c r="C7" s="376"/>
      <c r="D7" s="135" t="s">
        <v>171</v>
      </c>
      <c r="E7" s="162"/>
      <c r="F7" s="163"/>
      <c r="G7" s="164">
        <f t="shared" si="0"/>
        <v>0</v>
      </c>
      <c r="H7" s="165"/>
    </row>
    <row r="8" spans="1:8" s="85" customFormat="1">
      <c r="A8" s="166"/>
      <c r="B8" s="167"/>
      <c r="C8" s="378"/>
      <c r="D8" s="168" t="s">
        <v>171</v>
      </c>
      <c r="E8" s="169"/>
      <c r="F8" s="170"/>
      <c r="G8" s="171">
        <f t="shared" si="0"/>
        <v>0</v>
      </c>
      <c r="H8" s="172"/>
    </row>
    <row r="9" spans="1:8" s="85" customFormat="1">
      <c r="A9" s="161" t="s">
        <v>178</v>
      </c>
      <c r="B9" s="379"/>
      <c r="C9" s="376"/>
      <c r="D9" s="128" t="s">
        <v>171</v>
      </c>
      <c r="E9" s="158"/>
      <c r="F9" s="159"/>
      <c r="G9" s="173">
        <f t="shared" si="0"/>
        <v>0</v>
      </c>
      <c r="H9" s="174"/>
    </row>
    <row r="10" spans="1:8" s="85" customFormat="1">
      <c r="A10" s="161"/>
      <c r="B10" s="380"/>
      <c r="C10" s="376"/>
      <c r="D10" s="135" t="s">
        <v>171</v>
      </c>
      <c r="E10" s="162"/>
      <c r="F10" s="163"/>
      <c r="G10" s="164">
        <f t="shared" si="0"/>
        <v>0</v>
      </c>
      <c r="H10" s="165"/>
    </row>
    <row r="11" spans="1:8" s="85" customFormat="1">
      <c r="A11" s="161"/>
      <c r="B11" s="380"/>
      <c r="C11" s="376"/>
      <c r="D11" s="135" t="s">
        <v>171</v>
      </c>
      <c r="E11" s="162"/>
      <c r="F11" s="163"/>
      <c r="G11" s="164">
        <f t="shared" si="0"/>
        <v>0</v>
      </c>
      <c r="H11" s="165"/>
    </row>
    <row r="12" spans="1:8" s="85" customFormat="1">
      <c r="A12" s="161"/>
      <c r="B12" s="380"/>
      <c r="C12" s="376"/>
      <c r="D12" s="135" t="s">
        <v>171</v>
      </c>
      <c r="E12" s="162"/>
      <c r="F12" s="163"/>
      <c r="G12" s="164">
        <f t="shared" si="0"/>
        <v>0</v>
      </c>
      <c r="H12" s="165"/>
    </row>
    <row r="13" spans="1:8" s="85" customFormat="1">
      <c r="A13" s="161"/>
      <c r="B13" s="380"/>
      <c r="C13" s="376"/>
      <c r="D13" s="135" t="s">
        <v>171</v>
      </c>
      <c r="E13" s="162"/>
      <c r="F13" s="163"/>
      <c r="G13" s="164">
        <f t="shared" si="0"/>
        <v>0</v>
      </c>
      <c r="H13" s="165"/>
    </row>
    <row r="14" spans="1:8" s="85" customFormat="1">
      <c r="A14" s="161"/>
      <c r="B14" s="380"/>
      <c r="C14" s="376"/>
      <c r="D14" s="135" t="s">
        <v>171</v>
      </c>
      <c r="E14" s="162"/>
      <c r="F14" s="163"/>
      <c r="G14" s="164">
        <f t="shared" si="0"/>
        <v>0</v>
      </c>
      <c r="H14" s="165"/>
    </row>
    <row r="15" spans="1:8" s="85" customFormat="1">
      <c r="A15" s="161"/>
      <c r="B15" s="380"/>
      <c r="C15" s="376"/>
      <c r="D15" s="135" t="s">
        <v>171</v>
      </c>
      <c r="E15" s="162"/>
      <c r="F15" s="163"/>
      <c r="G15" s="164">
        <f t="shared" si="0"/>
        <v>0</v>
      </c>
      <c r="H15" s="165"/>
    </row>
    <row r="16" spans="1:8" s="85" customFormat="1">
      <c r="A16" s="161"/>
      <c r="B16" s="380"/>
      <c r="C16" s="376"/>
      <c r="D16" s="135" t="s">
        <v>171</v>
      </c>
      <c r="E16" s="162"/>
      <c r="F16" s="163"/>
      <c r="G16" s="164">
        <f t="shared" si="0"/>
        <v>0</v>
      </c>
      <c r="H16" s="165"/>
    </row>
    <row r="17" spans="1:8" s="85" customFormat="1">
      <c r="A17" s="161"/>
      <c r="B17" s="380"/>
      <c r="C17" s="376"/>
      <c r="D17" s="135" t="s">
        <v>171</v>
      </c>
      <c r="E17" s="162"/>
      <c r="F17" s="163"/>
      <c r="G17" s="164">
        <f t="shared" si="0"/>
        <v>0</v>
      </c>
      <c r="H17" s="165"/>
    </row>
    <row r="18" spans="1:8" s="85" customFormat="1">
      <c r="A18" s="161"/>
      <c r="B18" s="380"/>
      <c r="C18" s="376"/>
      <c r="D18" s="135" t="s">
        <v>171</v>
      </c>
      <c r="E18" s="162"/>
      <c r="F18" s="163"/>
      <c r="G18" s="164">
        <f t="shared" si="0"/>
        <v>0</v>
      </c>
      <c r="H18" s="165"/>
    </row>
    <row r="19" spans="1:8" s="85" customFormat="1">
      <c r="A19" s="161"/>
      <c r="B19" s="380"/>
      <c r="C19" s="376"/>
      <c r="D19" s="135" t="s">
        <v>171</v>
      </c>
      <c r="E19" s="162"/>
      <c r="F19" s="163"/>
      <c r="G19" s="164">
        <f t="shared" si="0"/>
        <v>0</v>
      </c>
      <c r="H19" s="165"/>
    </row>
    <row r="20" spans="1:8" s="85" customFormat="1">
      <c r="A20" s="161"/>
      <c r="B20" s="380"/>
      <c r="C20" s="376"/>
      <c r="D20" s="135" t="s">
        <v>171</v>
      </c>
      <c r="E20" s="162"/>
      <c r="F20" s="163"/>
      <c r="G20" s="164">
        <f t="shared" si="0"/>
        <v>0</v>
      </c>
      <c r="H20" s="165"/>
    </row>
    <row r="21" spans="1:8" s="85" customFormat="1">
      <c r="A21" s="161"/>
      <c r="B21" s="380"/>
      <c r="C21" s="376"/>
      <c r="D21" s="135" t="s">
        <v>171</v>
      </c>
      <c r="E21" s="162"/>
      <c r="F21" s="163"/>
      <c r="G21" s="164">
        <f t="shared" si="0"/>
        <v>0</v>
      </c>
      <c r="H21" s="165"/>
    </row>
    <row r="22" spans="1:8" s="85" customFormat="1">
      <c r="A22" s="161"/>
      <c r="B22" s="380"/>
      <c r="C22" s="376"/>
      <c r="D22" s="135" t="s">
        <v>171</v>
      </c>
      <c r="E22" s="162"/>
      <c r="F22" s="163"/>
      <c r="G22" s="164">
        <f t="shared" si="0"/>
        <v>0</v>
      </c>
      <c r="H22" s="165"/>
    </row>
    <row r="23" spans="1:8" s="85" customFormat="1">
      <c r="A23" s="161"/>
      <c r="B23" s="380"/>
      <c r="C23" s="376"/>
      <c r="D23" s="135" t="s">
        <v>171</v>
      </c>
      <c r="E23" s="162"/>
      <c r="F23" s="163"/>
      <c r="G23" s="164">
        <f t="shared" si="0"/>
        <v>0</v>
      </c>
      <c r="H23" s="165"/>
    </row>
    <row r="24" spans="1:8" s="85" customFormat="1">
      <c r="A24" s="161"/>
      <c r="B24" s="380"/>
      <c r="C24" s="376"/>
      <c r="D24" s="135" t="s">
        <v>171</v>
      </c>
      <c r="E24" s="162"/>
      <c r="F24" s="163"/>
      <c r="G24" s="164">
        <f t="shared" si="0"/>
        <v>0</v>
      </c>
      <c r="H24" s="165"/>
    </row>
    <row r="25" spans="1:8" s="85" customFormat="1">
      <c r="A25" s="161"/>
      <c r="B25" s="380"/>
      <c r="C25" s="376"/>
      <c r="D25" s="135" t="s">
        <v>171</v>
      </c>
      <c r="E25" s="162"/>
      <c r="F25" s="163"/>
      <c r="G25" s="164">
        <f t="shared" si="0"/>
        <v>0</v>
      </c>
      <c r="H25" s="165"/>
    </row>
    <row r="26" spans="1:8" s="85" customFormat="1">
      <c r="A26" s="161"/>
      <c r="B26" s="380"/>
      <c r="C26" s="376"/>
      <c r="D26" s="135" t="s">
        <v>171</v>
      </c>
      <c r="E26" s="162"/>
      <c r="F26" s="163"/>
      <c r="G26" s="164">
        <f t="shared" si="0"/>
        <v>0</v>
      </c>
      <c r="H26" s="165"/>
    </row>
    <row r="27" spans="1:8" s="85" customFormat="1">
      <c r="A27" s="161"/>
      <c r="B27" s="380"/>
      <c r="C27" s="376"/>
      <c r="D27" s="135" t="s">
        <v>171</v>
      </c>
      <c r="E27" s="162"/>
      <c r="F27" s="163"/>
      <c r="G27" s="164">
        <f t="shared" si="0"/>
        <v>0</v>
      </c>
      <c r="H27" s="165"/>
    </row>
    <row r="28" spans="1:8" s="85" customFormat="1">
      <c r="A28" s="161"/>
      <c r="B28" s="380"/>
      <c r="C28" s="376"/>
      <c r="D28" s="135" t="s">
        <v>171</v>
      </c>
      <c r="E28" s="162"/>
      <c r="F28" s="163"/>
      <c r="G28" s="164">
        <f t="shared" si="0"/>
        <v>0</v>
      </c>
      <c r="H28" s="165"/>
    </row>
    <row r="29" spans="1:8" s="85" customFormat="1">
      <c r="A29" s="161"/>
      <c r="B29" s="380"/>
      <c r="C29" s="376"/>
      <c r="D29" s="135" t="s">
        <v>171</v>
      </c>
      <c r="E29" s="162"/>
      <c r="F29" s="163"/>
      <c r="G29" s="164">
        <f t="shared" si="0"/>
        <v>0</v>
      </c>
      <c r="H29" s="165"/>
    </row>
    <row r="30" spans="1:8" s="85" customFormat="1">
      <c r="A30" s="161"/>
      <c r="B30" s="380"/>
      <c r="C30" s="376"/>
      <c r="D30" s="135" t="s">
        <v>171</v>
      </c>
      <c r="E30" s="162"/>
      <c r="F30" s="163"/>
      <c r="G30" s="164">
        <f>IF(F30="",E30,E30*F30)</f>
        <v>0</v>
      </c>
      <c r="H30" s="165"/>
    </row>
    <row r="31" spans="1:8" s="85" customFormat="1">
      <c r="A31" s="161"/>
      <c r="B31" s="380"/>
      <c r="C31" s="376"/>
      <c r="D31" s="135" t="s">
        <v>171</v>
      </c>
      <c r="E31" s="162"/>
      <c r="F31" s="163"/>
      <c r="G31" s="164">
        <f>IF(F31="",E31,E31*F31)</f>
        <v>0</v>
      </c>
      <c r="H31" s="165"/>
    </row>
    <row r="32" spans="1:8" s="85" customFormat="1">
      <c r="A32" s="161"/>
      <c r="B32" s="380"/>
      <c r="C32" s="376"/>
      <c r="D32" s="135" t="s">
        <v>171</v>
      </c>
      <c r="E32" s="162"/>
      <c r="F32" s="163"/>
      <c r="G32" s="164">
        <f t="shared" si="0"/>
        <v>0</v>
      </c>
      <c r="H32" s="165"/>
    </row>
    <row r="33" spans="1:9" s="85" customFormat="1">
      <c r="A33" s="161"/>
      <c r="B33" s="380"/>
      <c r="C33" s="376"/>
      <c r="D33" s="135" t="s">
        <v>171</v>
      </c>
      <c r="E33" s="162"/>
      <c r="F33" s="163"/>
      <c r="G33" s="164">
        <f t="shared" ref="G33:G34" si="1">IF(F33="",E33,E33*F33)</f>
        <v>0</v>
      </c>
      <c r="H33" s="165"/>
    </row>
    <row r="34" spans="1:9" s="85" customFormat="1">
      <c r="A34" s="161"/>
      <c r="B34" s="380"/>
      <c r="C34" s="376"/>
      <c r="D34" s="135" t="s">
        <v>171</v>
      </c>
      <c r="E34" s="162"/>
      <c r="F34" s="163"/>
      <c r="G34" s="164">
        <f t="shared" si="1"/>
        <v>0</v>
      </c>
      <c r="H34" s="165"/>
    </row>
    <row r="35" spans="1:9" s="85" customFormat="1">
      <c r="A35" s="161"/>
      <c r="B35" s="380"/>
      <c r="C35" s="376"/>
      <c r="D35" s="135" t="s">
        <v>171</v>
      </c>
      <c r="E35" s="162"/>
      <c r="F35" s="163"/>
      <c r="G35" s="164">
        <f t="shared" si="0"/>
        <v>0</v>
      </c>
      <c r="H35" s="165"/>
    </row>
    <row r="36" spans="1:9" s="85" customFormat="1">
      <c r="A36" s="161"/>
      <c r="B36" s="380"/>
      <c r="C36" s="376"/>
      <c r="D36" s="135" t="s">
        <v>171</v>
      </c>
      <c r="E36" s="162"/>
      <c r="F36" s="163"/>
      <c r="G36" s="164">
        <f t="shared" si="0"/>
        <v>0</v>
      </c>
      <c r="H36" s="165"/>
    </row>
    <row r="37" spans="1:9" s="85" customFormat="1">
      <c r="A37" s="161"/>
      <c r="B37" s="380"/>
      <c r="C37" s="376"/>
      <c r="D37" s="135" t="s">
        <v>171</v>
      </c>
      <c r="E37" s="162"/>
      <c r="F37" s="163"/>
      <c r="G37" s="164">
        <f t="shared" si="0"/>
        <v>0</v>
      </c>
      <c r="H37" s="165"/>
    </row>
    <row r="38" spans="1:9" s="85" customFormat="1">
      <c r="A38" s="166"/>
      <c r="B38" s="381"/>
      <c r="C38" s="378"/>
      <c r="D38" s="168" t="s">
        <v>171</v>
      </c>
      <c r="E38" s="169"/>
      <c r="F38" s="170"/>
      <c r="G38" s="171">
        <f t="shared" si="0"/>
        <v>0</v>
      </c>
      <c r="H38" s="172"/>
    </row>
    <row r="39" spans="1:9" s="85" customFormat="1">
      <c r="A39" s="382" t="s">
        <v>179</v>
      </c>
      <c r="B39" s="157"/>
      <c r="C39" s="376"/>
      <c r="D39" s="128" t="s">
        <v>171</v>
      </c>
      <c r="E39" s="158"/>
      <c r="F39" s="159"/>
      <c r="G39" s="173">
        <f t="shared" si="0"/>
        <v>0</v>
      </c>
      <c r="H39" s="174"/>
    </row>
    <row r="40" spans="1:9" s="85" customFormat="1">
      <c r="A40" s="382"/>
      <c r="B40" s="134"/>
      <c r="C40" s="376"/>
      <c r="D40" s="135" t="s">
        <v>171</v>
      </c>
      <c r="E40" s="162"/>
      <c r="F40" s="163"/>
      <c r="G40" s="164">
        <f t="shared" si="0"/>
        <v>0</v>
      </c>
      <c r="H40" s="165"/>
    </row>
    <row r="41" spans="1:9" s="85" customFormat="1">
      <c r="A41" s="382"/>
      <c r="B41" s="134"/>
      <c r="C41" s="376"/>
      <c r="D41" s="135" t="s">
        <v>171</v>
      </c>
      <c r="E41" s="162"/>
      <c r="F41" s="163"/>
      <c r="G41" s="164">
        <f t="shared" si="0"/>
        <v>0</v>
      </c>
      <c r="H41" s="175"/>
      <c r="I41" s="86"/>
    </row>
    <row r="42" spans="1:9" s="85" customFormat="1">
      <c r="A42" s="382"/>
      <c r="B42" s="134"/>
      <c r="C42" s="376"/>
      <c r="D42" s="168" t="s">
        <v>171</v>
      </c>
      <c r="E42" s="169"/>
      <c r="F42" s="163"/>
      <c r="G42" s="164">
        <f t="shared" si="0"/>
        <v>0</v>
      </c>
      <c r="H42" s="172"/>
    </row>
    <row r="43" spans="1:9" s="85" customFormat="1" ht="18.75" customHeight="1">
      <c r="A43" s="758" t="s">
        <v>180</v>
      </c>
      <c r="B43" s="759"/>
      <c r="C43" s="759"/>
      <c r="D43" s="759"/>
      <c r="E43" s="759"/>
      <c r="F43" s="759"/>
      <c r="G43" s="87">
        <f>SUM(G3:G42)</f>
        <v>0</v>
      </c>
      <c r="H43" s="88">
        <f>SUM(H3:H42)</f>
        <v>0</v>
      </c>
    </row>
    <row r="44" spans="1:9">
      <c r="A44" s="85"/>
      <c r="B44" s="85"/>
      <c r="C44" s="85"/>
      <c r="D44" s="85"/>
      <c r="E44" s="178"/>
      <c r="F44" s="179" t="s">
        <v>223</v>
      </c>
      <c r="G44" s="764">
        <f>総表!J47</f>
        <v>0</v>
      </c>
      <c r="H44" s="764"/>
    </row>
    <row r="46" spans="1:9">
      <c r="G46" s="323" t="s">
        <v>379</v>
      </c>
    </row>
    <row r="47" spans="1:9">
      <c r="G47" s="82">
        <f>G43-H43</f>
        <v>0</v>
      </c>
    </row>
  </sheetData>
  <sheetProtection insertRows="0" deleteRows="0"/>
  <mergeCells count="4">
    <mergeCell ref="G1:H1"/>
    <mergeCell ref="D2:E2"/>
    <mergeCell ref="A43:F43"/>
    <mergeCell ref="G44:H44"/>
  </mergeCells>
  <phoneticPr fontId="8"/>
  <dataValidations count="1">
    <dataValidation type="whole" operator="lessThanOrEqual" allowBlank="1" showInputMessage="1" showErrorMessage="1" sqref="H3:H42" xr:uid="{00000000-0002-0000-0500-000000000000}">
      <formula1>G3</formula1>
    </dataValidation>
  </dataValidations>
  <printOptions horizontalCentered="1"/>
  <pageMargins left="0.78740157480314965" right="0.19685039370078741" top="0.59055118110236227" bottom="0.39370078740157483" header="0.31496062992125984" footer="0.31496062992125984"/>
  <pageSetup paperSize="9"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988D-73CA-47F3-8F90-063CDF9C8052}">
  <dimension ref="A1:K32"/>
  <sheetViews>
    <sheetView view="pageBreakPreview" zoomScaleNormal="100" zoomScaleSheetLayoutView="100" workbookViewId="0">
      <selection activeCell="D11" sqref="D11:I11"/>
    </sheetView>
  </sheetViews>
  <sheetFormatPr defaultColWidth="9" defaultRowHeight="24"/>
  <cols>
    <col min="1" max="4" width="10" style="3" customWidth="1"/>
    <col min="5" max="5" width="4.125" style="3" customWidth="1"/>
    <col min="6" max="7" width="10" style="3" customWidth="1"/>
    <col min="8" max="9" width="6.75" style="3" customWidth="1"/>
    <col min="10" max="10" width="11.5" style="405" customWidth="1"/>
    <col min="11" max="11" width="82.5" customWidth="1"/>
  </cols>
  <sheetData>
    <row r="1" spans="1:11" ht="18.75">
      <c r="A1" s="765" t="s">
        <v>271</v>
      </c>
      <c r="B1" s="765"/>
      <c r="C1" s="765"/>
      <c r="D1" s="765"/>
      <c r="E1" s="765"/>
      <c r="F1" s="765"/>
      <c r="G1" s="765"/>
      <c r="H1" s="765"/>
      <c r="I1" s="765"/>
      <c r="J1" s="765"/>
    </row>
    <row r="2" spans="1:11" ht="18.75">
      <c r="A2" s="765"/>
      <c r="B2" s="765"/>
      <c r="C2" s="765"/>
      <c r="D2" s="765"/>
      <c r="E2" s="765"/>
      <c r="F2" s="765"/>
      <c r="G2" s="765"/>
      <c r="H2" s="765"/>
      <c r="I2" s="765"/>
      <c r="J2" s="765"/>
    </row>
    <row r="3" spans="1:11" ht="18.75">
      <c r="A3" s="765"/>
      <c r="B3" s="765"/>
      <c r="C3" s="765"/>
      <c r="D3" s="765"/>
      <c r="E3" s="765"/>
      <c r="F3" s="765"/>
      <c r="G3" s="765"/>
      <c r="H3" s="765"/>
      <c r="I3" s="765"/>
      <c r="J3" s="765"/>
    </row>
    <row r="4" spans="1:11" ht="24.75" thickBot="1"/>
    <row r="5" spans="1:11" ht="24.75" thickBot="1">
      <c r="F5" s="406" t="s">
        <v>272</v>
      </c>
      <c r="G5" s="766">
        <f>総表!C15</f>
        <v>0</v>
      </c>
      <c r="H5" s="767"/>
      <c r="I5" s="767"/>
      <c r="J5" s="768"/>
    </row>
    <row r="6" spans="1:11" ht="33.75" customHeight="1">
      <c r="A6" s="769" t="s">
        <v>273</v>
      </c>
      <c r="B6" s="770"/>
      <c r="C6" s="771">
        <f>総表!C27</f>
        <v>0</v>
      </c>
      <c r="D6" s="771"/>
      <c r="E6" s="771"/>
      <c r="F6" s="771"/>
      <c r="G6" s="771"/>
      <c r="H6" s="771"/>
      <c r="I6" s="771"/>
      <c r="J6" s="772"/>
    </row>
    <row r="7" spans="1:11" ht="21" customHeight="1">
      <c r="A7" s="773" t="s">
        <v>274</v>
      </c>
      <c r="B7" s="774"/>
      <c r="C7" s="777" t="s">
        <v>275</v>
      </c>
      <c r="D7" s="778"/>
      <c r="E7" s="407" t="s">
        <v>276</v>
      </c>
      <c r="F7" s="778" t="s">
        <v>277</v>
      </c>
      <c r="G7" s="779"/>
      <c r="H7" s="780" t="s">
        <v>278</v>
      </c>
      <c r="I7" s="780"/>
      <c r="J7" s="408" t="s">
        <v>279</v>
      </c>
    </row>
    <row r="8" spans="1:11" ht="33.75" customHeight="1">
      <c r="A8" s="775"/>
      <c r="B8" s="776"/>
      <c r="C8" s="781">
        <f>個表!E21</f>
        <v>45108</v>
      </c>
      <c r="D8" s="782"/>
      <c r="E8" s="409" t="s">
        <v>276</v>
      </c>
      <c r="F8" s="782">
        <f>個表!G21</f>
        <v>45169</v>
      </c>
      <c r="G8" s="783"/>
      <c r="H8" s="410">
        <f>個表!H21</f>
        <v>2</v>
      </c>
      <c r="I8" s="463" t="str">
        <f>個表!I21</f>
        <v>ヶ月間</v>
      </c>
      <c r="J8" s="411" t="str">
        <f>個表!J21</f>
        <v>確定</v>
      </c>
    </row>
    <row r="9" spans="1:11" ht="33.75" customHeight="1">
      <c r="A9" s="790" t="s">
        <v>280</v>
      </c>
      <c r="B9" s="791"/>
      <c r="C9" s="792" t="str">
        <f>個表!E22</f>
        <v>劇場公開</v>
      </c>
      <c r="D9" s="792"/>
      <c r="E9" s="792"/>
      <c r="F9" s="792"/>
      <c r="G9" s="792"/>
      <c r="H9" s="792"/>
      <c r="I9" s="792"/>
      <c r="J9" s="403" t="str">
        <f>個表!J22</f>
        <v>予定</v>
      </c>
    </row>
    <row r="10" spans="1:11" ht="33.75" customHeight="1">
      <c r="A10" s="790" t="s">
        <v>281</v>
      </c>
      <c r="B10" s="791"/>
      <c r="C10" s="674"/>
      <c r="D10" s="674"/>
      <c r="E10" s="674"/>
      <c r="F10" s="674"/>
      <c r="G10" s="674"/>
      <c r="H10" s="674"/>
      <c r="I10" s="674"/>
      <c r="J10" s="412" t="s">
        <v>218</v>
      </c>
      <c r="K10" t="s">
        <v>282</v>
      </c>
    </row>
    <row r="11" spans="1:11" ht="33.75" customHeight="1">
      <c r="A11" s="793" t="s">
        <v>283</v>
      </c>
      <c r="B11" s="794"/>
      <c r="C11" s="413" t="s">
        <v>284</v>
      </c>
      <c r="D11" s="799" t="str">
        <f>個表!E23</f>
        <v>●●株式会社</v>
      </c>
      <c r="E11" s="799"/>
      <c r="F11" s="799"/>
      <c r="G11" s="799"/>
      <c r="H11" s="799"/>
      <c r="I11" s="799"/>
      <c r="J11" s="414" t="s">
        <v>217</v>
      </c>
      <c r="K11" t="s">
        <v>285</v>
      </c>
    </row>
    <row r="12" spans="1:11" ht="33.75" customHeight="1">
      <c r="A12" s="795"/>
      <c r="B12" s="796"/>
      <c r="C12" s="415" t="s">
        <v>286</v>
      </c>
      <c r="D12" s="800"/>
      <c r="E12" s="800"/>
      <c r="F12" s="800"/>
      <c r="G12" s="800"/>
      <c r="H12" s="800"/>
      <c r="I12" s="800"/>
      <c r="J12" s="801"/>
    </row>
    <row r="13" spans="1:11" ht="33.75" customHeight="1">
      <c r="A13" s="797"/>
      <c r="B13" s="798"/>
      <c r="C13" s="416" t="s">
        <v>287</v>
      </c>
      <c r="D13" s="802"/>
      <c r="E13" s="802"/>
      <c r="F13" s="802"/>
      <c r="G13" s="802"/>
      <c r="H13" s="802"/>
      <c r="I13" s="802"/>
      <c r="J13" s="803"/>
    </row>
    <row r="14" spans="1:11" ht="33.75" customHeight="1">
      <c r="A14" s="784" t="s">
        <v>288</v>
      </c>
      <c r="B14" s="785"/>
      <c r="C14" s="649"/>
      <c r="D14" s="649"/>
      <c r="E14" s="649"/>
      <c r="F14" s="649"/>
      <c r="G14" s="649"/>
      <c r="H14" s="649"/>
      <c r="I14" s="649"/>
      <c r="J14" s="650"/>
      <c r="K14" s="417" t="s">
        <v>289</v>
      </c>
    </row>
    <row r="15" spans="1:11" ht="33.75" customHeight="1">
      <c r="A15" s="786"/>
      <c r="B15" s="787"/>
      <c r="C15" s="634"/>
      <c r="D15" s="634"/>
      <c r="E15" s="634"/>
      <c r="F15" s="634"/>
      <c r="G15" s="634"/>
      <c r="H15" s="634"/>
      <c r="I15" s="634"/>
      <c r="J15" s="635"/>
      <c r="K15" s="418" t="s">
        <v>290</v>
      </c>
    </row>
    <row r="16" spans="1:11" ht="33.75" customHeight="1">
      <c r="A16" s="786"/>
      <c r="B16" s="787"/>
      <c r="C16" s="634"/>
      <c r="D16" s="634"/>
      <c r="E16" s="634"/>
      <c r="F16" s="634"/>
      <c r="G16" s="634"/>
      <c r="H16" s="634"/>
      <c r="I16" s="634"/>
      <c r="J16" s="635"/>
      <c r="K16" s="418" t="s">
        <v>291</v>
      </c>
    </row>
    <row r="17" spans="1:11" ht="33.75" customHeight="1">
      <c r="A17" s="786"/>
      <c r="B17" s="787"/>
      <c r="C17" s="634"/>
      <c r="D17" s="634"/>
      <c r="E17" s="634"/>
      <c r="F17" s="634"/>
      <c r="G17" s="634"/>
      <c r="H17" s="634"/>
      <c r="I17" s="634"/>
      <c r="J17" s="635"/>
      <c r="K17" s="418"/>
    </row>
    <row r="18" spans="1:11" ht="33.75" customHeight="1">
      <c r="A18" s="786"/>
      <c r="B18" s="787"/>
      <c r="C18" s="634"/>
      <c r="D18" s="634"/>
      <c r="E18" s="634"/>
      <c r="F18" s="634"/>
      <c r="G18" s="634"/>
      <c r="H18" s="634"/>
      <c r="I18" s="634"/>
      <c r="J18" s="635"/>
    </row>
    <row r="19" spans="1:11" ht="33.75" customHeight="1">
      <c r="A19" s="786"/>
      <c r="B19" s="787"/>
      <c r="C19" s="634"/>
      <c r="D19" s="634"/>
      <c r="E19" s="634"/>
      <c r="F19" s="634"/>
      <c r="G19" s="634"/>
      <c r="H19" s="634"/>
      <c r="I19" s="634"/>
      <c r="J19" s="635"/>
    </row>
    <row r="20" spans="1:11" ht="33.75" customHeight="1">
      <c r="A20" s="786"/>
      <c r="B20" s="787"/>
      <c r="C20" s="634"/>
      <c r="D20" s="634"/>
      <c r="E20" s="634"/>
      <c r="F20" s="634"/>
      <c r="G20" s="634"/>
      <c r="H20" s="634"/>
      <c r="I20" s="634"/>
      <c r="J20" s="635"/>
    </row>
    <row r="21" spans="1:11" ht="33.75" customHeight="1">
      <c r="A21" s="786"/>
      <c r="B21" s="787"/>
      <c r="C21" s="634"/>
      <c r="D21" s="634"/>
      <c r="E21" s="634"/>
      <c r="F21" s="634"/>
      <c r="G21" s="634"/>
      <c r="H21" s="634"/>
      <c r="I21" s="634"/>
      <c r="J21" s="635"/>
    </row>
    <row r="22" spans="1:11" ht="33.75" customHeight="1">
      <c r="A22" s="786"/>
      <c r="B22" s="787"/>
      <c r="C22" s="634"/>
      <c r="D22" s="634"/>
      <c r="E22" s="634"/>
      <c r="F22" s="634"/>
      <c r="G22" s="634"/>
      <c r="H22" s="634"/>
      <c r="I22" s="634"/>
      <c r="J22" s="635"/>
    </row>
    <row r="23" spans="1:11" ht="33.75" customHeight="1">
      <c r="A23" s="786"/>
      <c r="B23" s="787"/>
      <c r="C23" s="634"/>
      <c r="D23" s="634"/>
      <c r="E23" s="634"/>
      <c r="F23" s="634"/>
      <c r="G23" s="634"/>
      <c r="H23" s="634"/>
      <c r="I23" s="634"/>
      <c r="J23" s="635"/>
    </row>
    <row r="24" spans="1:11" ht="33.75" customHeight="1">
      <c r="A24" s="786"/>
      <c r="B24" s="787"/>
      <c r="C24" s="634"/>
      <c r="D24" s="634"/>
      <c r="E24" s="634"/>
      <c r="F24" s="634"/>
      <c r="G24" s="634"/>
      <c r="H24" s="634"/>
      <c r="I24" s="634"/>
      <c r="J24" s="635"/>
    </row>
    <row r="25" spans="1:11" ht="33.75" customHeight="1" thickBot="1">
      <c r="A25" s="788"/>
      <c r="B25" s="789"/>
      <c r="C25" s="652"/>
      <c r="D25" s="652"/>
      <c r="E25" s="652"/>
      <c r="F25" s="652"/>
      <c r="G25" s="652"/>
      <c r="H25" s="652"/>
      <c r="I25" s="652"/>
      <c r="J25" s="653"/>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4:B25"/>
    <mergeCell ref="C14:J25"/>
    <mergeCell ref="A9:B9"/>
    <mergeCell ref="C9:I9"/>
    <mergeCell ref="A10:B10"/>
    <mergeCell ref="C10:I10"/>
    <mergeCell ref="A11:B13"/>
    <mergeCell ref="D11:I11"/>
    <mergeCell ref="D12:J12"/>
    <mergeCell ref="D13:J13"/>
    <mergeCell ref="A1:J3"/>
    <mergeCell ref="G5:J5"/>
    <mergeCell ref="A6:B6"/>
    <mergeCell ref="C6:J6"/>
    <mergeCell ref="A7:B8"/>
    <mergeCell ref="C7:D7"/>
    <mergeCell ref="F7:G7"/>
    <mergeCell ref="H7:I7"/>
    <mergeCell ref="C8:D8"/>
    <mergeCell ref="F8:G8"/>
  </mergeCells>
  <phoneticPr fontId="33"/>
  <dataValidations count="1">
    <dataValidation type="list" allowBlank="1" showInputMessage="1" showErrorMessage="1" sqref="J10:J11" xr:uid="{CE58D5FC-5258-4030-875D-817BE3FA2CEA}">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ignoredErrors>
    <ignoredError sqref="D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C63E6-975B-479B-97F0-1F95709FAF36}">
  <sheetPr>
    <tabColor rgb="FFFFFF00"/>
    <pageSetUpPr fitToPage="1"/>
  </sheetPr>
  <dimension ref="A1:M38"/>
  <sheetViews>
    <sheetView view="pageBreakPreview" zoomScaleNormal="100" zoomScaleSheetLayoutView="100" workbookViewId="0">
      <selection activeCell="D13" sqref="D13:L13"/>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60.75" customHeight="1">
      <c r="A1" s="805"/>
      <c r="B1" s="805"/>
      <c r="C1" s="805"/>
      <c r="D1" s="805"/>
      <c r="E1" s="805"/>
      <c r="F1" s="805"/>
      <c r="G1" s="805"/>
      <c r="H1" s="805"/>
      <c r="I1" s="805"/>
      <c r="J1" s="805"/>
      <c r="K1" s="805"/>
      <c r="L1" s="805"/>
      <c r="M1" s="1"/>
    </row>
    <row r="2" spans="1:13" ht="37.5" customHeight="1">
      <c r="A2" s="806" t="s">
        <v>380</v>
      </c>
      <c r="B2" s="806"/>
      <c r="C2" s="806"/>
      <c r="D2" s="806"/>
      <c r="E2" s="806"/>
      <c r="F2" s="806"/>
      <c r="G2" s="806"/>
      <c r="H2" s="806"/>
      <c r="I2" s="806"/>
      <c r="J2" s="806"/>
      <c r="K2" s="806"/>
      <c r="L2" s="806"/>
      <c r="M2" s="809"/>
    </row>
    <row r="3" spans="1:13" ht="35.25">
      <c r="A3" s="806" t="s">
        <v>292</v>
      </c>
      <c r="B3" s="806"/>
      <c r="C3" s="806"/>
      <c r="D3" s="806"/>
      <c r="E3" s="806"/>
      <c r="F3" s="806"/>
      <c r="G3" s="806"/>
      <c r="H3" s="806"/>
      <c r="I3" s="806"/>
      <c r="J3" s="806"/>
      <c r="K3" s="806"/>
      <c r="L3" s="806"/>
      <c r="M3" s="809"/>
    </row>
    <row r="4" spans="1:13" ht="36" customHeight="1">
      <c r="A4" s="765" t="s">
        <v>293</v>
      </c>
      <c r="B4" s="765"/>
      <c r="C4" s="765"/>
      <c r="D4" s="765"/>
      <c r="E4" s="765"/>
      <c r="F4" s="765"/>
      <c r="G4" s="765"/>
      <c r="H4" s="765"/>
      <c r="I4" s="765"/>
      <c r="J4" s="765"/>
      <c r="K4" s="765"/>
      <c r="L4" s="765"/>
    </row>
    <row r="5" spans="1:13" ht="28.5" customHeight="1">
      <c r="A5" s="811" t="s">
        <v>294</v>
      </c>
      <c r="B5" s="811"/>
      <c r="C5" s="811"/>
      <c r="D5" s="811"/>
      <c r="E5" s="811"/>
      <c r="F5" s="811"/>
      <c r="G5" s="811"/>
      <c r="H5" s="811"/>
      <c r="I5" s="811"/>
      <c r="J5" s="811"/>
      <c r="K5" s="811"/>
      <c r="L5" s="811"/>
    </row>
    <row r="6" spans="1:13" ht="28.5" customHeight="1">
      <c r="A6" s="807"/>
      <c r="B6" s="807"/>
      <c r="C6" s="807"/>
      <c r="D6" s="807"/>
      <c r="E6" s="807"/>
      <c r="F6" s="807"/>
      <c r="G6" s="807"/>
      <c r="H6" s="807"/>
      <c r="I6" s="807"/>
      <c r="J6" s="419" t="s">
        <v>295</v>
      </c>
      <c r="K6" s="808" t="str">
        <f>総表!H4</f>
        <v>令和 年 月 日</v>
      </c>
      <c r="L6" s="808"/>
      <c r="M6" s="809" t="s">
        <v>296</v>
      </c>
    </row>
    <row r="7" spans="1:13" ht="45" customHeight="1">
      <c r="A7" s="3"/>
      <c r="B7" s="810" t="s">
        <v>297</v>
      </c>
      <c r="C7" s="810"/>
      <c r="D7" s="810"/>
      <c r="E7" s="810"/>
      <c r="F7" s="810"/>
      <c r="G7" s="810"/>
      <c r="H7" s="810"/>
      <c r="I7" s="810"/>
      <c r="J7" s="810"/>
      <c r="K7" s="810"/>
      <c r="L7" s="810"/>
      <c r="M7" s="809"/>
    </row>
    <row r="8" spans="1:13" ht="24">
      <c r="A8" s="624"/>
      <c r="B8" s="624"/>
      <c r="C8" s="624"/>
      <c r="D8" s="624"/>
      <c r="E8" s="624"/>
      <c r="F8" s="624"/>
      <c r="G8" s="624"/>
      <c r="H8" s="624"/>
      <c r="I8" s="624"/>
      <c r="J8" s="624"/>
      <c r="K8" s="624"/>
      <c r="L8" s="624"/>
    </row>
    <row r="9" spans="1:13" ht="33.75" customHeight="1">
      <c r="A9" s="624"/>
      <c r="B9" s="624"/>
      <c r="C9" s="624"/>
      <c r="D9" s="624"/>
      <c r="E9" s="624"/>
      <c r="F9" s="420" t="s">
        <v>298</v>
      </c>
      <c r="G9" s="421"/>
      <c r="H9" s="804">
        <f>総表!C15</f>
        <v>0</v>
      </c>
      <c r="I9" s="804"/>
      <c r="J9" s="804"/>
      <c r="K9" s="804"/>
      <c r="L9" s="804"/>
      <c r="M9" s="422" t="s">
        <v>299</v>
      </c>
    </row>
    <row r="10" spans="1:13" ht="33.75" customHeight="1">
      <c r="A10" s="624"/>
      <c r="B10" s="624"/>
      <c r="C10" s="624"/>
      <c r="D10" s="624"/>
      <c r="E10" s="624"/>
      <c r="F10" s="420" t="s">
        <v>300</v>
      </c>
      <c r="G10" s="421"/>
      <c r="H10" s="804">
        <f>総表!C16</f>
        <v>0</v>
      </c>
      <c r="I10" s="804"/>
      <c r="J10" s="804"/>
      <c r="K10" s="804"/>
      <c r="L10" s="804"/>
    </row>
    <row r="11" spans="1:13" ht="33.75" customHeight="1">
      <c r="A11" s="624"/>
      <c r="B11" s="624"/>
      <c r="C11" s="624"/>
      <c r="D11" s="624"/>
      <c r="E11" s="624"/>
      <c r="F11" s="420" t="s">
        <v>301</v>
      </c>
      <c r="G11" s="421"/>
      <c r="H11" s="804">
        <f>総表!C17</f>
        <v>0</v>
      </c>
      <c r="I11" s="804"/>
      <c r="J11" s="804"/>
      <c r="K11" s="804"/>
      <c r="L11" s="804"/>
      <c r="M11" s="180" t="s">
        <v>302</v>
      </c>
    </row>
    <row r="12" spans="1:13" ht="30" customHeight="1">
      <c r="A12" s="624"/>
      <c r="B12" s="624"/>
      <c r="C12" s="624"/>
      <c r="D12" s="624"/>
      <c r="E12" s="624"/>
      <c r="F12" s="624"/>
      <c r="G12" s="624"/>
      <c r="H12" s="624"/>
      <c r="I12" s="624"/>
      <c r="J12" s="624"/>
      <c r="K12" s="624"/>
      <c r="L12" s="624"/>
    </row>
    <row r="13" spans="1:13" ht="34.5" customHeight="1">
      <c r="A13" s="3"/>
      <c r="B13" s="812" t="s">
        <v>303</v>
      </c>
      <c r="C13" s="813"/>
      <c r="D13" s="814">
        <f>総表!C27</f>
        <v>0</v>
      </c>
      <c r="E13" s="814"/>
      <c r="F13" s="814"/>
      <c r="G13" s="814"/>
      <c r="H13" s="814"/>
      <c r="I13" s="814"/>
      <c r="J13" s="814"/>
      <c r="K13" s="814"/>
      <c r="L13" s="814"/>
      <c r="M13" t="s">
        <v>304</v>
      </c>
    </row>
    <row r="14" spans="1:13" ht="21.75" customHeight="1">
      <c r="A14" s="624"/>
      <c r="B14" s="624"/>
      <c r="C14" s="624"/>
      <c r="D14" s="624"/>
      <c r="E14" s="624"/>
      <c r="F14" s="624"/>
      <c r="G14" s="624"/>
      <c r="H14" s="624"/>
      <c r="I14" s="624"/>
      <c r="J14" s="624"/>
      <c r="K14" s="624"/>
      <c r="L14" s="624"/>
    </row>
    <row r="15" spans="1:13" ht="24">
      <c r="A15" s="3"/>
      <c r="B15" s="3" t="s">
        <v>305</v>
      </c>
      <c r="C15" s="3"/>
      <c r="D15" s="3"/>
      <c r="E15" s="3"/>
      <c r="F15" s="3"/>
      <c r="G15" s="3"/>
      <c r="H15" s="3"/>
      <c r="I15" s="3"/>
      <c r="J15" s="3"/>
      <c r="K15" s="3"/>
      <c r="L15" s="3"/>
    </row>
    <row r="16" spans="1:13" ht="24">
      <c r="A16" s="3"/>
      <c r="B16" s="405" t="s">
        <v>306</v>
      </c>
      <c r="C16" s="624"/>
      <c r="D16" s="624"/>
      <c r="E16" s="624"/>
      <c r="F16" s="624"/>
      <c r="G16" s="624"/>
      <c r="H16" s="624"/>
      <c r="I16" s="624"/>
      <c r="J16" s="624"/>
      <c r="K16" s="624"/>
      <c r="L16" s="624"/>
    </row>
    <row r="17" spans="1:13" ht="24">
      <c r="A17" s="3"/>
      <c r="B17" s="423" t="s">
        <v>307</v>
      </c>
      <c r="C17" s="800"/>
      <c r="D17" s="800"/>
      <c r="E17" s="800"/>
      <c r="F17" s="800"/>
      <c r="G17" s="800"/>
      <c r="H17" s="800"/>
      <c r="I17" s="800"/>
      <c r="J17" s="800"/>
      <c r="K17" s="800"/>
      <c r="L17" s="800"/>
      <c r="M17" s="809" t="s">
        <v>308</v>
      </c>
    </row>
    <row r="18" spans="1:13" ht="24">
      <c r="A18" s="3"/>
      <c r="B18" s="423" t="s">
        <v>309</v>
      </c>
      <c r="C18" s="815"/>
      <c r="D18" s="815"/>
      <c r="E18" s="815"/>
      <c r="F18" s="815"/>
      <c r="G18" s="815"/>
      <c r="H18" s="815"/>
      <c r="I18" s="815"/>
      <c r="J18" s="815"/>
      <c r="K18" s="815"/>
      <c r="L18" s="815"/>
      <c r="M18" s="809"/>
    </row>
    <row r="19" spans="1:13" ht="24">
      <c r="A19" s="3"/>
      <c r="B19" s="423" t="s">
        <v>310</v>
      </c>
      <c r="C19" s="815"/>
      <c r="D19" s="815"/>
      <c r="E19" s="815"/>
      <c r="F19" s="815"/>
      <c r="G19" s="815"/>
      <c r="H19" s="815"/>
      <c r="I19" s="815"/>
      <c r="J19" s="815"/>
      <c r="K19" s="815"/>
      <c r="L19" s="815"/>
      <c r="M19" s="809" t="s">
        <v>311</v>
      </c>
    </row>
    <row r="20" spans="1:13" ht="24">
      <c r="A20" s="3"/>
      <c r="B20" s="423" t="s">
        <v>312</v>
      </c>
      <c r="C20" s="816"/>
      <c r="D20" s="816"/>
      <c r="E20" s="816"/>
      <c r="F20" s="816"/>
      <c r="G20" s="816"/>
      <c r="H20" s="816"/>
      <c r="I20" s="816"/>
      <c r="J20" s="816"/>
      <c r="K20" s="816"/>
      <c r="L20" s="816"/>
      <c r="M20" s="809"/>
    </row>
    <row r="21" spans="1:13" ht="24">
      <c r="A21" s="624"/>
      <c r="B21" s="624"/>
      <c r="C21" s="624"/>
      <c r="D21" s="624"/>
      <c r="E21" s="624"/>
      <c r="F21" s="624"/>
      <c r="G21" s="624"/>
      <c r="H21" s="624"/>
      <c r="I21" s="624"/>
      <c r="J21" s="624"/>
      <c r="K21" s="624"/>
      <c r="L21" s="624"/>
    </row>
    <row r="22" spans="1:13" ht="24">
      <c r="A22" s="405"/>
      <c r="B22" s="405" t="s">
        <v>313</v>
      </c>
      <c r="C22" s="405"/>
      <c r="D22" s="405"/>
      <c r="E22" s="405"/>
      <c r="F22" s="405"/>
      <c r="G22" s="405"/>
      <c r="H22" s="405"/>
      <c r="I22" s="405"/>
      <c r="J22" s="405"/>
      <c r="K22" s="405"/>
      <c r="L22" s="405"/>
    </row>
    <row r="23" spans="1:13" ht="24">
      <c r="A23" s="3"/>
      <c r="B23" s="423" t="s">
        <v>307</v>
      </c>
      <c r="C23" s="800"/>
      <c r="D23" s="800"/>
      <c r="E23" s="800"/>
      <c r="F23" s="800"/>
      <c r="G23" s="800"/>
      <c r="H23" s="800"/>
      <c r="I23" s="800"/>
      <c r="J23" s="800"/>
      <c r="K23" s="800"/>
      <c r="L23" s="800"/>
    </row>
    <row r="24" spans="1:13" ht="24">
      <c r="A24" s="3"/>
      <c r="B24" s="423" t="s">
        <v>309</v>
      </c>
      <c r="C24" s="815"/>
      <c r="D24" s="815"/>
      <c r="E24" s="815"/>
      <c r="F24" s="815"/>
      <c r="G24" s="815"/>
      <c r="H24" s="815"/>
      <c r="I24" s="815"/>
      <c r="J24" s="815"/>
      <c r="K24" s="815"/>
      <c r="L24" s="815"/>
    </row>
    <row r="25" spans="1:13" ht="24">
      <c r="A25" s="3"/>
      <c r="B25" s="423" t="s">
        <v>310</v>
      </c>
      <c r="C25" s="815"/>
      <c r="D25" s="815"/>
      <c r="E25" s="815"/>
      <c r="F25" s="815"/>
      <c r="G25" s="815"/>
      <c r="H25" s="815"/>
      <c r="I25" s="815"/>
      <c r="J25" s="815"/>
      <c r="K25" s="815"/>
      <c r="L25" s="815"/>
    </row>
    <row r="26" spans="1:13" ht="24">
      <c r="A26" s="3"/>
      <c r="B26" s="423" t="s">
        <v>312</v>
      </c>
      <c r="C26" s="816"/>
      <c r="D26" s="816"/>
      <c r="E26" s="816"/>
      <c r="F26" s="816"/>
      <c r="G26" s="816"/>
      <c r="H26" s="816"/>
      <c r="I26" s="816"/>
      <c r="J26" s="816"/>
      <c r="K26" s="816"/>
      <c r="L26" s="816"/>
    </row>
    <row r="27" spans="1:13" ht="24">
      <c r="A27" s="624"/>
      <c r="B27" s="624"/>
      <c r="C27" s="624"/>
      <c r="D27" s="624"/>
      <c r="E27" s="624"/>
      <c r="F27" s="624"/>
      <c r="G27" s="624"/>
      <c r="H27" s="624"/>
      <c r="I27" s="624"/>
      <c r="J27" s="624"/>
      <c r="K27" s="624"/>
      <c r="L27" s="624"/>
    </row>
    <row r="28" spans="1:13" ht="24">
      <c r="A28" s="405"/>
      <c r="B28" s="405" t="s">
        <v>314</v>
      </c>
      <c r="C28" s="405"/>
      <c r="D28" s="405"/>
      <c r="E28" s="405"/>
      <c r="F28" s="405"/>
      <c r="G28" s="405"/>
      <c r="H28" s="405"/>
      <c r="I28" s="405"/>
      <c r="J28" s="405"/>
      <c r="K28" s="405"/>
      <c r="L28" s="405"/>
    </row>
    <row r="29" spans="1:13" ht="24">
      <c r="A29" s="3"/>
      <c r="B29" s="423" t="s">
        <v>307</v>
      </c>
      <c r="C29" s="800"/>
      <c r="D29" s="800"/>
      <c r="E29" s="800"/>
      <c r="F29" s="800"/>
      <c r="G29" s="800"/>
      <c r="H29" s="800"/>
      <c r="I29" s="800"/>
      <c r="J29" s="800"/>
      <c r="K29" s="800"/>
      <c r="L29" s="800"/>
    </row>
    <row r="30" spans="1:13" ht="24">
      <c r="A30" s="3"/>
      <c r="B30" s="423" t="s">
        <v>309</v>
      </c>
      <c r="C30" s="815"/>
      <c r="D30" s="815"/>
      <c r="E30" s="815"/>
      <c r="F30" s="815"/>
      <c r="G30" s="815"/>
      <c r="H30" s="815"/>
      <c r="I30" s="815"/>
      <c r="J30" s="815"/>
      <c r="K30" s="815"/>
      <c r="L30" s="815"/>
    </row>
    <row r="31" spans="1:13" ht="24">
      <c r="A31" s="3"/>
      <c r="B31" s="423" t="s">
        <v>310</v>
      </c>
      <c r="C31" s="815"/>
      <c r="D31" s="815"/>
      <c r="E31" s="815"/>
      <c r="F31" s="815"/>
      <c r="G31" s="815"/>
      <c r="H31" s="815"/>
      <c r="I31" s="815"/>
      <c r="J31" s="815"/>
      <c r="K31" s="815"/>
      <c r="L31" s="815"/>
    </row>
    <row r="32" spans="1:13" ht="24">
      <c r="A32" s="3"/>
      <c r="B32" s="423" t="s">
        <v>312</v>
      </c>
      <c r="C32" s="816"/>
      <c r="D32" s="816"/>
      <c r="E32" s="816"/>
      <c r="F32" s="816"/>
      <c r="G32" s="816"/>
      <c r="H32" s="816"/>
      <c r="I32" s="816"/>
      <c r="J32" s="816"/>
      <c r="K32" s="816"/>
      <c r="L32" s="816"/>
    </row>
    <row r="33" spans="1:12" ht="24">
      <c r="A33" s="624"/>
      <c r="B33" s="624"/>
      <c r="C33" s="624"/>
      <c r="D33" s="624"/>
      <c r="E33" s="624"/>
      <c r="F33" s="624"/>
      <c r="G33" s="624"/>
      <c r="H33" s="624"/>
      <c r="I33" s="624"/>
      <c r="J33" s="624"/>
      <c r="K33" s="624"/>
      <c r="L33" s="624"/>
    </row>
    <row r="34" spans="1:12" ht="24">
      <c r="A34" s="405"/>
      <c r="B34" s="405" t="s">
        <v>315</v>
      </c>
      <c r="C34" s="405"/>
      <c r="D34" s="405"/>
      <c r="E34" s="405"/>
      <c r="F34" s="405"/>
      <c r="G34" s="405"/>
      <c r="H34" s="405"/>
      <c r="I34" s="405"/>
      <c r="J34" s="405"/>
      <c r="K34" s="405"/>
      <c r="L34" s="405"/>
    </row>
    <row r="35" spans="1:12" ht="24">
      <c r="A35" s="3"/>
      <c r="B35" s="423" t="s">
        <v>307</v>
      </c>
      <c r="C35" s="800"/>
      <c r="D35" s="800"/>
      <c r="E35" s="800"/>
      <c r="F35" s="800"/>
      <c r="G35" s="800"/>
      <c r="H35" s="800"/>
      <c r="I35" s="800"/>
      <c r="J35" s="800"/>
      <c r="K35" s="800"/>
      <c r="L35" s="800"/>
    </row>
    <row r="36" spans="1:12" ht="24">
      <c r="A36" s="3"/>
      <c r="B36" s="423" t="s">
        <v>309</v>
      </c>
      <c r="C36" s="815"/>
      <c r="D36" s="815"/>
      <c r="E36" s="815"/>
      <c r="F36" s="815"/>
      <c r="G36" s="815"/>
      <c r="H36" s="815"/>
      <c r="I36" s="815"/>
      <c r="J36" s="815"/>
      <c r="K36" s="815"/>
      <c r="L36" s="815"/>
    </row>
    <row r="37" spans="1:12" ht="24">
      <c r="A37" s="3"/>
      <c r="B37" s="423" t="s">
        <v>310</v>
      </c>
      <c r="C37" s="815"/>
      <c r="D37" s="815"/>
      <c r="E37" s="815"/>
      <c r="F37" s="815"/>
      <c r="G37" s="815"/>
      <c r="H37" s="815"/>
      <c r="I37" s="815"/>
      <c r="J37" s="815"/>
      <c r="K37" s="815"/>
      <c r="L37" s="815"/>
    </row>
    <row r="38" spans="1:12" ht="24">
      <c r="A38" s="3"/>
      <c r="B38" s="423" t="s">
        <v>312</v>
      </c>
      <c r="C38" s="816"/>
      <c r="D38" s="816"/>
      <c r="E38" s="816"/>
      <c r="F38" s="816"/>
      <c r="G38" s="816"/>
      <c r="H38" s="816"/>
      <c r="I38" s="816"/>
      <c r="J38" s="816"/>
      <c r="K38" s="816"/>
      <c r="L38" s="816"/>
    </row>
  </sheetData>
  <mergeCells count="41">
    <mergeCell ref="C37:L37"/>
    <mergeCell ref="C38:L38"/>
    <mergeCell ref="C30:L30"/>
    <mergeCell ref="C31:L31"/>
    <mergeCell ref="C32:L32"/>
    <mergeCell ref="A33:L33"/>
    <mergeCell ref="C35:L35"/>
    <mergeCell ref="C36:L36"/>
    <mergeCell ref="C29:L29"/>
    <mergeCell ref="M17:M18"/>
    <mergeCell ref="C18:L18"/>
    <mergeCell ref="C19:L19"/>
    <mergeCell ref="M19:M20"/>
    <mergeCell ref="C20:L20"/>
    <mergeCell ref="A21:L21"/>
    <mergeCell ref="C17:L17"/>
    <mergeCell ref="C23:L23"/>
    <mergeCell ref="C24:L24"/>
    <mergeCell ref="C25:L25"/>
    <mergeCell ref="C26:L26"/>
    <mergeCell ref="A27:L27"/>
    <mergeCell ref="A12:L12"/>
    <mergeCell ref="B13:C13"/>
    <mergeCell ref="D13:L13"/>
    <mergeCell ref="A14:L14"/>
    <mergeCell ref="C16:L16"/>
    <mergeCell ref="A1:L1"/>
    <mergeCell ref="A2:L2"/>
    <mergeCell ref="A6:I6"/>
    <mergeCell ref="K6:L6"/>
    <mergeCell ref="M6:M7"/>
    <mergeCell ref="B7:L7"/>
    <mergeCell ref="M2:M3"/>
    <mergeCell ref="A3:L3"/>
    <mergeCell ref="A4:L4"/>
    <mergeCell ref="A5:L5"/>
    <mergeCell ref="A9:E11"/>
    <mergeCell ref="H9:L9"/>
    <mergeCell ref="H10:L10"/>
    <mergeCell ref="H11:L11"/>
    <mergeCell ref="A8:L8"/>
  </mergeCells>
  <phoneticPr fontId="33"/>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DFF15-B2C6-4E76-9BD7-DDABCAE2D183}">
  <sheetPr>
    <tabColor rgb="FF00B0F0"/>
    <pageSetUpPr fitToPage="1"/>
  </sheetPr>
  <dimension ref="A1:M22"/>
  <sheetViews>
    <sheetView view="pageBreakPreview" zoomScaleNormal="100" zoomScaleSheetLayoutView="100" workbookViewId="0">
      <selection activeCell="E6" sqref="E6"/>
    </sheetView>
  </sheetViews>
  <sheetFormatPr defaultColWidth="9" defaultRowHeight="18.75"/>
  <cols>
    <col min="1" max="1" width="4.625" customWidth="1"/>
    <col min="2" max="2" width="20.625" customWidth="1"/>
    <col min="3" max="4" width="13.5" customWidth="1"/>
    <col min="5" max="5" width="18.5" customWidth="1"/>
    <col min="6" max="6" width="1.875" customWidth="1"/>
    <col min="7" max="7" width="15.75" customWidth="1"/>
    <col min="8" max="8" width="5.5" customWidth="1"/>
    <col min="9" max="10" width="15.75" customWidth="1"/>
    <col min="12" max="12" width="4.625" customWidth="1"/>
    <col min="13" max="13" width="65.25" customWidth="1"/>
  </cols>
  <sheetData>
    <row r="1" spans="1:13" ht="60.75" customHeight="1">
      <c r="A1" s="818"/>
      <c r="B1" s="814"/>
      <c r="C1" s="814"/>
      <c r="D1" s="3"/>
      <c r="E1" s="3"/>
      <c r="F1" s="3"/>
      <c r="G1" s="3"/>
      <c r="H1" s="3"/>
      <c r="I1" s="3"/>
      <c r="J1" s="3"/>
      <c r="K1" s="3"/>
      <c r="L1" s="3"/>
      <c r="M1" s="1"/>
    </row>
    <row r="2" spans="1:13" ht="19.5" customHeight="1">
      <c r="A2" s="431"/>
      <c r="B2" s="425"/>
      <c r="C2" s="425"/>
      <c r="D2" s="3"/>
      <c r="E2" s="3"/>
      <c r="F2" s="3"/>
      <c r="G2" s="3"/>
      <c r="H2" s="3"/>
      <c r="I2" s="3"/>
      <c r="J2" s="3"/>
      <c r="K2" s="3"/>
      <c r="L2" s="3"/>
      <c r="M2" s="1"/>
    </row>
    <row r="3" spans="1:13" ht="37.5" customHeight="1">
      <c r="A3" s="806" t="s">
        <v>397</v>
      </c>
      <c r="B3" s="806"/>
      <c r="C3" s="806"/>
      <c r="D3" s="806"/>
      <c r="E3" s="806"/>
      <c r="F3" s="806"/>
      <c r="G3" s="806"/>
      <c r="H3" s="806"/>
      <c r="I3" s="806"/>
      <c r="J3" s="806"/>
      <c r="K3" s="806"/>
      <c r="L3" s="806"/>
      <c r="M3" s="809"/>
    </row>
    <row r="4" spans="1:13" ht="35.25">
      <c r="A4" s="806" t="s">
        <v>332</v>
      </c>
      <c r="B4" s="806"/>
      <c r="C4" s="806"/>
      <c r="D4" s="806"/>
      <c r="E4" s="806"/>
      <c r="F4" s="806"/>
      <c r="G4" s="806"/>
      <c r="H4" s="806"/>
      <c r="I4" s="806"/>
      <c r="J4" s="806"/>
      <c r="K4" s="806"/>
      <c r="L4" s="806"/>
      <c r="M4" s="809"/>
    </row>
    <row r="5" spans="1:13" ht="36" customHeight="1">
      <c r="A5" s="765" t="s">
        <v>293</v>
      </c>
      <c r="B5" s="765"/>
      <c r="C5" s="765"/>
      <c r="D5" s="765"/>
      <c r="E5" s="765"/>
      <c r="F5" s="765"/>
      <c r="G5" s="765"/>
      <c r="H5" s="765"/>
      <c r="I5" s="765"/>
      <c r="J5" s="765"/>
      <c r="K5" s="765"/>
      <c r="L5" s="765"/>
    </row>
    <row r="6" spans="1:13" ht="28.5" customHeight="1">
      <c r="A6" s="427"/>
      <c r="B6" s="427"/>
      <c r="C6" s="427"/>
      <c r="D6" s="427"/>
      <c r="E6" s="427"/>
      <c r="F6" s="427"/>
      <c r="G6" s="427"/>
      <c r="H6" s="817" t="s">
        <v>294</v>
      </c>
      <c r="I6" s="817"/>
      <c r="J6" s="817"/>
      <c r="K6" s="817"/>
    </row>
    <row r="7" spans="1:13" ht="25.5">
      <c r="A7" s="3"/>
      <c r="B7" s="405"/>
      <c r="C7" s="405"/>
      <c r="D7" s="405"/>
      <c r="E7" s="405"/>
      <c r="F7" s="405"/>
      <c r="G7" s="405"/>
      <c r="H7" s="817" t="str">
        <f>総表!H4</f>
        <v>令和 年 月 日</v>
      </c>
      <c r="I7" s="817"/>
      <c r="J7" s="817"/>
      <c r="K7" s="817"/>
      <c r="M7" s="809" t="s">
        <v>333</v>
      </c>
    </row>
    <row r="8" spans="1:13" ht="45" customHeight="1">
      <c r="A8" s="3"/>
      <c r="B8" s="810" t="s">
        <v>297</v>
      </c>
      <c r="C8" s="810"/>
      <c r="D8" s="810"/>
      <c r="E8" s="810"/>
      <c r="F8" s="810"/>
      <c r="G8" s="810"/>
      <c r="H8" s="810"/>
      <c r="I8" s="810"/>
      <c r="J8" s="810"/>
      <c r="K8" s="810"/>
      <c r="L8" s="405"/>
      <c r="M8" s="819"/>
    </row>
    <row r="9" spans="1:13" ht="24">
      <c r="A9" s="3"/>
      <c r="B9" s="3"/>
      <c r="C9" s="3"/>
      <c r="D9" s="3"/>
      <c r="E9" s="3"/>
      <c r="F9" s="3"/>
      <c r="G9" s="3"/>
      <c r="H9" s="3"/>
      <c r="I9" s="3"/>
      <c r="J9" s="405"/>
      <c r="K9" s="405"/>
      <c r="L9" s="405"/>
    </row>
    <row r="10" spans="1:13" ht="36.75" customHeight="1">
      <c r="A10" s="3"/>
      <c r="B10" s="3"/>
      <c r="C10" s="3"/>
      <c r="D10" s="3"/>
      <c r="E10" s="432" t="s">
        <v>334</v>
      </c>
      <c r="F10" s="421"/>
      <c r="G10" s="433">
        <f>総表!C11</f>
        <v>0</v>
      </c>
      <c r="H10" s="434" t="s">
        <v>9</v>
      </c>
      <c r="I10" s="435">
        <f>総表!E11</f>
        <v>0</v>
      </c>
      <c r="J10" s="434"/>
      <c r="K10" s="421"/>
      <c r="L10" s="434"/>
      <c r="M10" s="820" t="s">
        <v>335</v>
      </c>
    </row>
    <row r="11" spans="1:13" ht="45" customHeight="1">
      <c r="A11" s="3"/>
      <c r="B11" s="3"/>
      <c r="C11" s="3"/>
      <c r="D11" s="3"/>
      <c r="E11" s="420" t="s">
        <v>10</v>
      </c>
      <c r="F11" s="421"/>
      <c r="G11" s="821" t="str">
        <f>総表!C13&amp;総表!D13&amp;総表!H13</f>
        <v>北海道</v>
      </c>
      <c r="H11" s="821"/>
      <c r="I11" s="821"/>
      <c r="J11" s="821"/>
      <c r="K11" s="821"/>
      <c r="L11" s="821"/>
      <c r="M11" s="820"/>
    </row>
    <row r="12" spans="1:13" ht="45" customHeight="1">
      <c r="A12" s="3"/>
      <c r="B12" s="3"/>
      <c r="C12" s="3"/>
      <c r="D12" s="3"/>
      <c r="E12" s="420" t="s">
        <v>336</v>
      </c>
      <c r="F12" s="421"/>
      <c r="G12" s="821">
        <f>総表!C15</f>
        <v>0</v>
      </c>
      <c r="H12" s="821"/>
      <c r="I12" s="821"/>
      <c r="J12" s="821"/>
      <c r="K12" s="821"/>
      <c r="L12" s="821"/>
      <c r="M12" s="820"/>
    </row>
    <row r="13" spans="1:13" ht="45" customHeight="1">
      <c r="A13" s="3"/>
      <c r="B13" s="3"/>
      <c r="C13" s="3"/>
      <c r="D13" s="3"/>
      <c r="E13" s="426" t="s">
        <v>337</v>
      </c>
      <c r="F13" s="421"/>
      <c r="G13" s="821">
        <f>総表!C16</f>
        <v>0</v>
      </c>
      <c r="H13" s="821"/>
      <c r="I13" s="821"/>
      <c r="J13" s="821"/>
      <c r="K13" s="821"/>
      <c r="L13" s="821"/>
    </row>
    <row r="14" spans="1:13" ht="45" customHeight="1">
      <c r="A14" s="3"/>
      <c r="B14" s="3"/>
      <c r="C14" s="3"/>
      <c r="D14" s="3"/>
      <c r="E14" s="426" t="s">
        <v>301</v>
      </c>
      <c r="F14" s="421"/>
      <c r="G14" s="821">
        <f>総表!C17</f>
        <v>0</v>
      </c>
      <c r="H14" s="821"/>
      <c r="I14" s="821"/>
      <c r="J14" s="821"/>
      <c r="K14" s="821"/>
      <c r="L14" s="821"/>
      <c r="M14" s="180" t="s">
        <v>366</v>
      </c>
    </row>
    <row r="15" spans="1:13" ht="36.75" customHeight="1">
      <c r="A15" s="3"/>
      <c r="B15" s="3"/>
      <c r="C15" s="3"/>
      <c r="D15" s="3"/>
      <c r="E15" s="420"/>
      <c r="F15" s="421"/>
      <c r="G15" s="821"/>
      <c r="H15" s="821"/>
      <c r="I15" s="821"/>
      <c r="J15" s="821"/>
      <c r="K15" s="821"/>
      <c r="L15" s="821"/>
    </row>
    <row r="16" spans="1:13" ht="212.25" customHeight="1">
      <c r="A16" s="3"/>
      <c r="B16" s="825" t="s">
        <v>408</v>
      </c>
      <c r="C16" s="825"/>
      <c r="D16" s="825"/>
      <c r="E16" s="825"/>
      <c r="F16" s="825"/>
      <c r="G16" s="825"/>
      <c r="H16" s="825"/>
      <c r="I16" s="825"/>
      <c r="J16" s="825"/>
      <c r="K16" s="825"/>
      <c r="L16" s="405"/>
      <c r="M16" s="436" t="s">
        <v>338</v>
      </c>
    </row>
    <row r="17" spans="1:12" ht="18.75" customHeight="1">
      <c r="A17" s="3"/>
      <c r="B17" s="437"/>
      <c r="C17" s="437"/>
      <c r="D17" s="437"/>
      <c r="E17" s="437"/>
      <c r="F17" s="437"/>
      <c r="G17" s="437"/>
      <c r="H17" s="437"/>
      <c r="I17" s="437"/>
      <c r="J17" s="437"/>
      <c r="K17" s="437"/>
      <c r="L17" s="405"/>
    </row>
    <row r="18" spans="1:12" ht="30">
      <c r="A18" s="3"/>
      <c r="B18" s="826" t="s">
        <v>339</v>
      </c>
      <c r="C18" s="826"/>
      <c r="D18" s="826"/>
      <c r="E18" s="826"/>
      <c r="F18" s="826"/>
      <c r="G18" s="826"/>
      <c r="H18" s="826"/>
      <c r="I18" s="826"/>
      <c r="J18" s="826"/>
      <c r="K18" s="826"/>
      <c r="L18" s="405"/>
    </row>
    <row r="19" spans="1:12" ht="33.75" customHeight="1">
      <c r="A19" s="3"/>
      <c r="B19" s="438"/>
      <c r="C19" s="438"/>
      <c r="D19" s="438"/>
      <c r="E19" s="438"/>
      <c r="F19" s="438"/>
      <c r="G19" s="438"/>
      <c r="H19" s="438"/>
      <c r="I19" s="438"/>
      <c r="J19" s="438"/>
      <c r="K19" s="438"/>
      <c r="L19" s="3"/>
    </row>
    <row r="20" spans="1:12" ht="60" customHeight="1">
      <c r="B20" s="439" t="s">
        <v>316</v>
      </c>
      <c r="C20" s="827"/>
      <c r="D20" s="828"/>
      <c r="E20" s="828"/>
      <c r="F20" s="828"/>
      <c r="G20" s="828"/>
      <c r="H20" s="828"/>
      <c r="I20" s="828"/>
      <c r="J20" s="828"/>
      <c r="K20" s="829"/>
    </row>
    <row r="21" spans="1:12" ht="66" customHeight="1">
      <c r="B21" s="439" t="s">
        <v>340</v>
      </c>
      <c r="C21" s="822"/>
      <c r="D21" s="823"/>
      <c r="E21" s="823"/>
      <c r="F21" s="823"/>
      <c r="G21" s="823"/>
      <c r="H21" s="823"/>
      <c r="I21" s="823"/>
      <c r="J21" s="823"/>
      <c r="K21" s="824"/>
    </row>
    <row r="22" spans="1:12" ht="66" customHeight="1">
      <c r="B22" s="475" t="s">
        <v>407</v>
      </c>
      <c r="C22" s="822"/>
      <c r="D22" s="823"/>
      <c r="E22" s="823"/>
      <c r="F22" s="823"/>
      <c r="G22" s="823"/>
      <c r="H22" s="823"/>
      <c r="I22" s="823"/>
      <c r="J22" s="823"/>
      <c r="K22" s="824"/>
    </row>
  </sheetData>
  <mergeCells count="20">
    <mergeCell ref="C22:K22"/>
    <mergeCell ref="C21:K21"/>
    <mergeCell ref="G14:L14"/>
    <mergeCell ref="G13:L13"/>
    <mergeCell ref="G15:L15"/>
    <mergeCell ref="B16:K16"/>
    <mergeCell ref="B18:K18"/>
    <mergeCell ref="C20:K20"/>
    <mergeCell ref="H7:K7"/>
    <mergeCell ref="M7:M8"/>
    <mergeCell ref="B8:K8"/>
    <mergeCell ref="M10:M12"/>
    <mergeCell ref="G11:L11"/>
    <mergeCell ref="G12:L12"/>
    <mergeCell ref="H6:K6"/>
    <mergeCell ref="A1:C1"/>
    <mergeCell ref="A3:L3"/>
    <mergeCell ref="M3:M4"/>
    <mergeCell ref="A4:L4"/>
    <mergeCell ref="A5:L5"/>
  </mergeCells>
  <phoneticPr fontId="33"/>
  <printOptions horizontalCentered="1"/>
  <pageMargins left="0.78740157480314965" right="0.19685039370078741" top="0.59055118110236227" bottom="0.39370078740157483" header="0.59055118110236227"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39</vt:i4>
      </vt:variant>
    </vt:vector>
  </HeadingPairs>
  <TitlesOfParts>
    <vt:vector size="49" baseType="lpstr">
      <vt:lpstr>総表</vt:lpstr>
      <vt:lpstr>個表</vt:lpstr>
      <vt:lpstr>収入</vt:lpstr>
      <vt:lpstr>支出</vt:lpstr>
      <vt:lpstr>スタッフ費内訳</vt:lpstr>
      <vt:lpstr>キャスト費内訳</vt:lpstr>
      <vt:lpstr>上映・配給、頒布計画書</vt:lpstr>
      <vt:lpstr>変更理由書</vt:lpstr>
      <vt:lpstr>誓約書</vt:lpstr>
      <vt:lpstr>支払申請書</vt:lpstr>
      <vt:lpstr>キャスト費内訳!Print_Area</vt:lpstr>
      <vt:lpstr>スタッフ費内訳!Print_Area</vt:lpstr>
      <vt:lpstr>個表!Print_Area</vt:lpstr>
      <vt:lpstr>支出!Print_Area</vt:lpstr>
      <vt:lpstr>支払申請書!Print_Area</vt:lpstr>
      <vt:lpstr>収入!Print_Area</vt:lpstr>
      <vt:lpstr>'上映・配給、頒布計画書'!Print_Area</vt:lpstr>
      <vt:lpstr>誓約書!Print_Area</vt:lpstr>
      <vt:lpstr>総表!Print_Area</vt:lpstr>
      <vt:lpstr>変更理由書!Print_Area</vt:lpstr>
      <vt:lpstr>キャスト費内訳!Print_Titles</vt:lpstr>
      <vt:lpstr>スタッフ費内訳!Print_Titles</vt:lpstr>
      <vt:lpstr>支出!Print_Titles</vt:lpstr>
      <vt:lpstr>キャスト人件費</vt:lpstr>
      <vt:lpstr>シナリオハンティング費</vt:lpstr>
      <vt:lpstr>スタッフ人件費</vt:lpstr>
      <vt:lpstr>スタッフ費・キャスト費</vt:lpstr>
      <vt:lpstr>バリアフリー字幕制作費</vt:lpstr>
      <vt:lpstr>ロケーションハンティング費</vt:lpstr>
      <vt:lpstr>ロケーション費</vt:lpstr>
      <vt:lpstr>映像媒体費</vt:lpstr>
      <vt:lpstr>音楽費</vt:lpstr>
      <vt:lpstr>音声ガイド制作費</vt:lpstr>
      <vt:lpstr>企画脚本費</vt:lpstr>
      <vt:lpstr>原作使用料</vt:lpstr>
      <vt:lpstr>航空・列車運賃の特別料金</vt:lpstr>
      <vt:lpstr>撮影費</vt:lpstr>
      <vt:lpstr>仕上費</vt:lpstr>
      <vt:lpstr>助成対象外経費</vt:lpstr>
      <vt:lpstr>照明費</vt:lpstr>
      <vt:lpstr>新型コロナウイルス感染症対策経費</vt:lpstr>
      <vt:lpstr>製作企画費</vt:lpstr>
      <vt:lpstr>製作発表に係る経費</vt:lpstr>
      <vt:lpstr>製作費</vt:lpstr>
      <vt:lpstr>特殊撮影費</vt:lpstr>
      <vt:lpstr>美術費</vt:lpstr>
      <vt:lpstr>編集費</vt:lpstr>
      <vt:lpstr>旅費</vt:lpstr>
      <vt:lpstr>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amemiya masaki</cp:lastModifiedBy>
  <cp:lastPrinted>2023-08-17T03:02:11Z</cp:lastPrinted>
  <dcterms:created xsi:type="dcterms:W3CDTF">2020-08-12T01:57:30Z</dcterms:created>
  <dcterms:modified xsi:type="dcterms:W3CDTF">2024-03-27T02:54:23Z</dcterms:modified>
</cp:coreProperties>
</file>