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3.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5年度\映画製作\01_要望書\第２回\"/>
    </mc:Choice>
  </mc:AlternateContent>
  <xr:revisionPtr revIDLastSave="0" documentId="13_ncr:1_{11ACDD7C-1915-4679-ACA9-7CDEAE6BA375}" xr6:coauthVersionLast="47" xr6:coauthVersionMax="47" xr10:uidLastSave="{00000000-0000-0000-0000-000000000000}"/>
  <workbookProtection workbookAlgorithmName="SHA-512" workbookHashValue="i/ro/MTok3GgyCpSgvvvzqFur/K8aKhTOjMpUBZbNC+uvwihU4w4xe80HpF3wQB7KX59WXhUCGkHEUPBdH95QQ==" workbookSaltValue="P51iIs7QLnDgDpVn3llAgw==" workbookSpinCount="100000" lockStructure="1"/>
  <bookViews>
    <workbookView xWindow="-120" yWindow="-120" windowWidth="29040" windowHeight="15840" tabRatio="784" firstSheet="4" activeTab="4" xr2:uid="{00000000-000D-0000-FFFF-FFFF00000000}"/>
  </bookViews>
  <sheets>
    <sheet name="《非表示》チェック表(劇映画)" sheetId="43" state="hidden" r:id="rId1"/>
    <sheet name="《非表示》チェック表(記録映画)" sheetId="44" state="hidden" r:id="rId2"/>
    <sheet name="《非表示》チェック表(アニメ映画)" sheetId="45" state="hidden" r:id="rId3"/>
    <sheet name="datas" sheetId="47" state="hidden" r:id="rId4"/>
    <sheet name="総表" sheetId="12" r:id="rId5"/>
    <sheet name="個表" sheetId="34" r:id="rId6"/>
    <sheet name="収入" sheetId="35" r:id="rId7"/>
    <sheet name="支出" sheetId="36" r:id="rId8"/>
    <sheet name="スタッフ費内訳" sheetId="39" r:id="rId9"/>
    <sheet name="キャスト費内訳" sheetId="40" r:id="rId10"/>
    <sheet name="団体概要" sheetId="28" r:id="rId11"/>
  </sheets>
  <definedNames>
    <definedName name="_xlnm._FilterDatabase" localSheetId="7" hidden="1">支出!$A$18:$AN$82</definedName>
    <definedName name="_xlnm._FilterDatabase" localSheetId="6" hidden="1">収入!$A$11:$L$11</definedName>
    <definedName name="《不適合理由》" localSheetId="2">'《非表示》チェック表(アニメ映画)'!$P$6:$P$28</definedName>
    <definedName name="《不適合理由》" localSheetId="1">'《非表示》チェック表(記録映画)'!$P$6:$P$26</definedName>
    <definedName name="《不適合理由》" localSheetId="0">'《非表示》チェック表(劇映画)'!$P$6:$P$27</definedName>
    <definedName name="《不明要件》" localSheetId="2">'《非表示》チェック表(アニメ映画)'!$O$6:$O$12</definedName>
    <definedName name="《不明要件》" localSheetId="1">'《非表示》チェック表(記録映画)'!$O$6:$O$12</definedName>
    <definedName name="《不明要件》">'《非表示》チェック表(劇映画)'!$O$6:$O$12</definedName>
    <definedName name="_xlnm.Print_Area" localSheetId="2">'《非表示》チェック表(アニメ映画)'!$A$1:$N$52</definedName>
    <definedName name="_xlnm.Print_Area" localSheetId="1">'《非表示》チェック表(記録映画)'!$A$1:$N$50</definedName>
    <definedName name="_xlnm.Print_Area" localSheetId="0">'《非表示》チェック表(劇映画)'!$A$1:$N$52</definedName>
    <definedName name="_xlnm.Print_Area" localSheetId="9">キャスト費内訳!$A$1:$H$44</definedName>
    <definedName name="_xlnm.Print_Area" localSheetId="8">スタッフ費内訳!$A$1:$G$48</definedName>
    <definedName name="_xlnm.Print_Area" localSheetId="5">個表!$B$1:$P$59</definedName>
    <definedName name="_xlnm.Print_Area" localSheetId="7">支出!$B$1:$L$92</definedName>
    <definedName name="_xlnm.Print_Area" localSheetId="6">収入!$A$1:$F$42</definedName>
    <definedName name="_xlnm.Print_Area" localSheetId="4">総表!$A$1:$J$44</definedName>
    <definedName name="_xlnm.Print_Area" localSheetId="10">団体概要!$A$1:$N$32</definedName>
    <definedName name="_xlnm.Print_Titles" localSheetId="2">'《非表示》チェック表(アニメ映画)'!$1:$3</definedName>
    <definedName name="_xlnm.Print_Titles" localSheetId="1">'《非表示》チェック表(記録映画)'!$1:$3</definedName>
    <definedName name="_xlnm.Print_Titles" localSheetId="0">'《非表示》チェック表(劇映画)'!$1:$3</definedName>
    <definedName name="_xlnm.Print_Titles" localSheetId="9">キャスト費内訳!$1:$2</definedName>
    <definedName name="_xlnm.Print_Titles" localSheetId="8">スタッフ費内訳!$1:$2</definedName>
    <definedName name="_xlnm.Print_Titles" localSheetId="7">支出!$15:$15</definedName>
    <definedName name="キャスト人件費">支出!$X$16</definedName>
    <definedName name="シナリオハンティング費">支出!$V$16:$V$20</definedName>
    <definedName name="スタッフ人件費">支出!$W$16</definedName>
    <definedName name="スタッフ費・キャスト費">支出!$R$16:$R$17</definedName>
    <definedName name="バリアフリー字幕制作費">支出!$AK$15</definedName>
    <definedName name="ロケーションハンティング費">支出!$AB$16:$AB$22</definedName>
    <definedName name="ロケーション費">支出!$AC$16:$AC$24</definedName>
    <definedName name="映像媒体費">支出!$Y$16:$Y$18</definedName>
    <definedName name="音楽費">支出!$AF$16:$AF$23</definedName>
    <definedName name="音声ガイド制作費">支出!$AL$15</definedName>
    <definedName name="企画脚本費">支出!$U$16:$U$20</definedName>
    <definedName name="原作使用料">支出!$U$17:$U$20</definedName>
    <definedName name="航空・列車運賃の特別料金">支出!$AN$16:$AN$18</definedName>
    <definedName name="撮影費">支出!$Z$16:$Z$19</definedName>
    <definedName name="仕上費">支出!$AI$16:$AI$19</definedName>
    <definedName name="助成対象外経費">支出!$T$16:$T$17</definedName>
    <definedName name="照明費">支出!$AA$16:$AA$19</definedName>
    <definedName name="新型コロナウイルス感染症対策経費">支出!$AJ$15</definedName>
    <definedName name="製作企画費">支出!$Q$16:$Q$17</definedName>
    <definedName name="製作発表に係る経費">支出!$AM$16:$AM$18</definedName>
    <definedName name="製作費">支出!$S$16:$S$26</definedName>
    <definedName name="特殊撮影費">支出!$AE$16:$AE$21</definedName>
    <definedName name="美術費">支出!$AD$16:$AD$20</definedName>
    <definedName name="不適合理由" localSheetId="2">'《非表示》チェック表(アニメ映画)'!$P$6:$P$28</definedName>
    <definedName name="不適合理由" localSheetId="1">'《非表示》チェック表(記録映画)'!$P$6:$P$26</definedName>
    <definedName name="不適合理由" localSheetId="0">'《非表示》チェック表(劇映画)'!$P$6:$P$27</definedName>
    <definedName name="編集費">支出!$AH$16:$AH$19</definedName>
    <definedName name="旅費">支出!$V$17:$V$20</definedName>
    <definedName name="録音費">支出!$AG$16:$AG$21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28" l="1"/>
  <c r="J6" i="28"/>
  <c r="D109" i="47" a="1"/>
  <c r="D109" i="47" s="1"/>
  <c r="D108" i="47" a="1"/>
  <c r="D108" i="47" s="1"/>
  <c r="D104" i="47" a="1"/>
  <c r="D104" i="47" s="1"/>
  <c r="D101" i="47" a="1"/>
  <c r="D101" i="47" s="1"/>
  <c r="D96" i="47" a="1"/>
  <c r="D96" i="47" s="1"/>
  <c r="D95" i="47" a="1"/>
  <c r="D95" i="47" s="1"/>
  <c r="D94" i="47" a="1"/>
  <c r="D94" i="47" s="1"/>
  <c r="D93" i="47" a="1"/>
  <c r="D93" i="47" s="1"/>
  <c r="D92" i="47"/>
  <c r="D91" i="47" a="1"/>
  <c r="D91" i="47" s="1"/>
  <c r="D89" i="47" a="1"/>
  <c r="D89" i="47" s="1"/>
  <c r="D88" i="47" a="1"/>
  <c r="D88" i="47" s="1"/>
  <c r="D87" i="47" a="1"/>
  <c r="D87" i="47" s="1"/>
  <c r="D77" i="47" a="1"/>
  <c r="D77" i="47" s="1"/>
  <c r="D76" i="47" a="1"/>
  <c r="D76" i="47" s="1"/>
  <c r="D75" i="47" a="1"/>
  <c r="D75" i="47" s="1"/>
  <c r="D74" i="47" a="1"/>
  <c r="D74" i="47" s="1"/>
  <c r="D73" i="47" a="1"/>
  <c r="D73" i="47" s="1"/>
  <c r="D72" i="47" a="1"/>
  <c r="D72" i="47" s="1"/>
  <c r="D71" i="47" a="1"/>
  <c r="D71" i="47" s="1"/>
  <c r="D70" i="47" a="1"/>
  <c r="D70" i="47" s="1"/>
  <c r="D69" i="47" a="1"/>
  <c r="D69" i="47" s="1"/>
  <c r="D68" i="47" a="1"/>
  <c r="D68" i="47" s="1"/>
  <c r="D67" i="47" a="1"/>
  <c r="D67" i="47" s="1"/>
  <c r="D66" i="47" a="1"/>
  <c r="D66" i="47" s="1"/>
  <c r="D65" i="47" a="1"/>
  <c r="D65" i="47" s="1"/>
  <c r="D64" i="47" a="1"/>
  <c r="D64" i="47" s="1"/>
  <c r="D63" i="47" a="1"/>
  <c r="D63" i="47" s="1"/>
  <c r="D62" i="47" a="1"/>
  <c r="D62" i="47" s="1"/>
  <c r="D61" i="47" a="1"/>
  <c r="D61" i="47" s="1"/>
  <c r="D60" i="47" a="1"/>
  <c r="D60" i="47" s="1"/>
  <c r="D59" i="47" a="1"/>
  <c r="D59" i="47" s="1"/>
  <c r="D58" i="47" a="1"/>
  <c r="D58" i="47" s="1"/>
  <c r="D57" i="47" a="1"/>
  <c r="D57" i="47" s="1"/>
  <c r="D56" i="47" a="1"/>
  <c r="D56" i="47" s="1"/>
  <c r="D55" i="47" a="1"/>
  <c r="D55" i="47" s="1"/>
  <c r="D54" i="47" a="1"/>
  <c r="D54" i="47" s="1"/>
  <c r="D53" i="47" a="1"/>
  <c r="D53" i="47" s="1"/>
  <c r="D52" i="47" a="1"/>
  <c r="D52" i="47" s="1"/>
  <c r="D51" i="47" a="1"/>
  <c r="D51" i="47" s="1"/>
  <c r="D50" i="47" a="1"/>
  <c r="D50" i="47" s="1"/>
  <c r="D49" i="47" a="1"/>
  <c r="D49" i="47" s="1"/>
  <c r="D48" i="47" a="1"/>
  <c r="D48" i="47" s="1"/>
  <c r="D47" i="47" a="1"/>
  <c r="D47" i="47" s="1"/>
  <c r="D46" i="47" a="1"/>
  <c r="D46" i="47" s="1"/>
  <c r="D45" i="47" a="1"/>
  <c r="D45" i="47" s="1"/>
  <c r="D44" i="47" a="1"/>
  <c r="D44" i="47" s="1"/>
  <c r="D43" i="47" a="1"/>
  <c r="D43" i="47" s="1"/>
  <c r="D42" i="47" a="1"/>
  <c r="D42" i="47" s="1"/>
  <c r="D41" i="47" a="1"/>
  <c r="D41" i="47" s="1"/>
  <c r="D40" i="47" a="1"/>
  <c r="D40" i="47" s="1"/>
  <c r="D39" i="47" a="1"/>
  <c r="D39" i="47" s="1"/>
  <c r="D38" i="47" a="1"/>
  <c r="D38" i="47" s="1"/>
  <c r="D37" i="47" a="1"/>
  <c r="D37" i="47" s="1"/>
  <c r="D36" i="47" a="1"/>
  <c r="D36" i="47" s="1"/>
  <c r="D35" i="47" a="1"/>
  <c r="D35" i="47" s="1"/>
  <c r="D34" i="47" a="1"/>
  <c r="D34" i="47" s="1"/>
  <c r="D33" i="47" a="1"/>
  <c r="D33" i="47" s="1"/>
  <c r="D32" i="47" a="1"/>
  <c r="D32" i="47" s="1"/>
  <c r="D27" i="47" a="1"/>
  <c r="D27" i="47" s="1"/>
  <c r="D26" i="47" a="1"/>
  <c r="D26" i="47" s="1"/>
  <c r="D25" i="47" a="1"/>
  <c r="D25" i="47" s="1"/>
  <c r="D13" i="47" a="1"/>
  <c r="D13" i="47" s="1"/>
  <c r="D5" i="47" a="1"/>
  <c r="D5" i="47" s="1"/>
  <c r="D36" i="36"/>
  <c r="D91" i="36"/>
  <c r="D7" i="47" a="1"/>
  <c r="D11" i="47" a="1"/>
  <c r="D28" i="47" a="1"/>
  <c r="D97" i="47" a="1"/>
  <c r="D29" i="47" a="1"/>
  <c r="D6" i="47" a="1"/>
  <c r="D85" i="47" a="1"/>
  <c r="D30" i="47" a="1"/>
  <c r="D100" i="47" a="1"/>
  <c r="D99" i="47" a="1"/>
  <c r="D17" i="47" a="1"/>
  <c r="D78" i="47" a="1"/>
  <c r="D21" i="47" a="1"/>
  <c r="D105" i="47" a="1"/>
  <c r="D80" i="47" a="1"/>
  <c r="D15" i="47" a="1"/>
  <c r="D84" i="47" a="1"/>
  <c r="D102" i="47" a="1"/>
  <c r="D31" i="47" a="1"/>
  <c r="D8" i="47" a="1"/>
  <c r="D103" i="47" a="1"/>
  <c r="D14" i="47" a="1"/>
  <c r="D23" i="47" a="1"/>
  <c r="D81" i="47" a="1"/>
  <c r="D22" i="47" a="1"/>
  <c r="D79" i="47" a="1"/>
  <c r="D4" i="47" a="1"/>
  <c r="D90" i="47" a="1"/>
  <c r="D20" i="47" a="1"/>
  <c r="D83" i="47" a="1"/>
  <c r="D18" i="47" a="1"/>
  <c r="D86" i="47" a="1"/>
  <c r="D24" i="47" a="1"/>
  <c r="D82" i="47" a="1"/>
  <c r="D19" i="47" a="1"/>
  <c r="D98" i="47" a="1"/>
  <c r="D6" i="47" l="1"/>
  <c r="D11" i="47"/>
  <c r="D98" i="47"/>
  <c r="D102" i="47"/>
  <c r="D14" i="47"/>
  <c r="D20" i="47"/>
  <c r="D78" i="47"/>
  <c r="D80" i="47"/>
  <c r="D82" i="47"/>
  <c r="D84" i="47"/>
  <c r="D86" i="47"/>
  <c r="D90" i="47"/>
  <c r="D7" i="47"/>
  <c r="D97" i="47"/>
  <c r="D99" i="47"/>
  <c r="D103" i="47"/>
  <c r="D105" i="47"/>
  <c r="D4" i="47"/>
  <c r="D8" i="47"/>
  <c r="D100" i="47"/>
  <c r="D18" i="47"/>
  <c r="D22" i="47"/>
  <c r="D24" i="47"/>
  <c r="D28" i="47"/>
  <c r="D30" i="47"/>
  <c r="D15" i="47"/>
  <c r="D17" i="47"/>
  <c r="D19" i="47"/>
  <c r="D21" i="47"/>
  <c r="D23" i="47"/>
  <c r="D29" i="47"/>
  <c r="D31" i="47"/>
  <c r="D79" i="47"/>
  <c r="D81" i="47"/>
  <c r="D83" i="47"/>
  <c r="D85" i="47"/>
  <c r="D88" i="36"/>
  <c r="D87" i="36"/>
  <c r="D84" i="36"/>
  <c r="D85" i="36"/>
  <c r="D37" i="36"/>
  <c r="D38"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82" i="36"/>
  <c r="D21" i="36"/>
  <c r="D22" i="36"/>
  <c r="D23" i="36"/>
  <c r="D24" i="36"/>
  <c r="D25" i="36"/>
  <c r="D26" i="36"/>
  <c r="D27" i="36"/>
  <c r="D28" i="36"/>
  <c r="D20" i="36"/>
  <c r="B41" i="35"/>
  <c r="B40" i="35"/>
  <c r="B39" i="35"/>
  <c r="B38" i="35"/>
  <c r="B35" i="35"/>
  <c r="B34" i="35"/>
  <c r="B33" i="35"/>
  <c r="B32" i="35"/>
  <c r="B29" i="35"/>
  <c r="B28" i="35"/>
  <c r="B27" i="35"/>
  <c r="B26" i="35"/>
  <c r="B14" i="35"/>
  <c r="B15" i="35"/>
  <c r="B16" i="35"/>
  <c r="B17" i="35"/>
  <c r="B18" i="35"/>
  <c r="B19" i="35"/>
  <c r="B20" i="35"/>
  <c r="B21" i="35"/>
  <c r="B22" i="35"/>
  <c r="B23" i="35"/>
  <c r="B13" i="35"/>
  <c r="D36" i="12" l="1"/>
  <c r="F12" i="35" l="1"/>
  <c r="F25" i="35"/>
  <c r="F31" i="35"/>
  <c r="F37" i="35"/>
  <c r="D26" i="12" l="1"/>
  <c r="D7" i="28" l="1"/>
  <c r="C8" i="28"/>
  <c r="N52" i="45" l="1"/>
  <c r="N50" i="44"/>
  <c r="N52" i="43"/>
  <c r="G34" i="40" l="1"/>
  <c r="G33" i="40"/>
  <c r="G31" i="40"/>
  <c r="G32" i="40"/>
  <c r="G35" i="40"/>
  <c r="G36" i="40"/>
  <c r="K30" i="36" l="1"/>
  <c r="D4" i="35" l="1"/>
  <c r="J84" i="36"/>
  <c r="G11" i="36" s="1"/>
  <c r="D37" i="12" s="1"/>
  <c r="J87" i="36"/>
  <c r="G12" i="36" s="1"/>
  <c r="J90" i="36"/>
  <c r="C3" i="45" l="1"/>
  <c r="C2" i="45"/>
  <c r="C3" i="44"/>
  <c r="C2" i="44"/>
  <c r="C3" i="43"/>
  <c r="C2" i="43"/>
  <c r="L32" i="28" l="1"/>
  <c r="G44" i="40"/>
  <c r="F48" i="39"/>
  <c r="I92" i="36"/>
  <c r="E42" i="35"/>
  <c r="K59" i="34"/>
  <c r="H84" i="36"/>
  <c r="H88" i="36"/>
  <c r="H87" i="36"/>
  <c r="H85" i="36"/>
  <c r="H31" i="28"/>
  <c r="H30" i="28"/>
  <c r="H29" i="28"/>
  <c r="I1" i="34"/>
  <c r="D1" i="34"/>
  <c r="J34" i="12"/>
  <c r="L13" i="34"/>
  <c r="C3" i="28"/>
  <c r="C7" i="28"/>
  <c r="E6" i="28"/>
  <c r="C6" i="28"/>
  <c r="J5" i="28"/>
  <c r="J2" i="28"/>
  <c r="G30" i="40"/>
  <c r="F1" i="39"/>
  <c r="H35" i="12"/>
  <c r="E1" i="35"/>
  <c r="B1" i="35"/>
  <c r="N64" i="36"/>
  <c r="K64" i="36"/>
  <c r="N63" i="36"/>
  <c r="K63" i="36"/>
  <c r="N62" i="36"/>
  <c r="K62" i="36"/>
  <c r="N61" i="36"/>
  <c r="K61" i="36"/>
  <c r="N69" i="36"/>
  <c r="K69" i="36"/>
  <c r="N68" i="36"/>
  <c r="K68" i="36"/>
  <c r="N67" i="36"/>
  <c r="K67" i="36"/>
  <c r="N66" i="36"/>
  <c r="K66" i="36"/>
  <c r="N65" i="36"/>
  <c r="K65" i="36"/>
  <c r="N75" i="36"/>
  <c r="K75" i="36"/>
  <c r="N74" i="36"/>
  <c r="K74" i="36"/>
  <c r="N73" i="36"/>
  <c r="K73" i="36"/>
  <c r="N72" i="36"/>
  <c r="K72" i="36"/>
  <c r="N71" i="36"/>
  <c r="K71" i="36"/>
  <c r="N70" i="36"/>
  <c r="K70" i="36"/>
  <c r="I1" i="36"/>
  <c r="E1" i="36"/>
  <c r="K19" i="36"/>
  <c r="N20" i="36"/>
  <c r="N21" i="36"/>
  <c r="N22" i="36"/>
  <c r="N23" i="36"/>
  <c r="N24" i="36"/>
  <c r="N25" i="36"/>
  <c r="N26" i="36"/>
  <c r="N27" i="36"/>
  <c r="N28" i="36"/>
  <c r="N29" i="36"/>
  <c r="N30" i="36"/>
  <c r="N31" i="36"/>
  <c r="N32" i="36"/>
  <c r="N33" i="36"/>
  <c r="N34" i="36"/>
  <c r="N35" i="36"/>
  <c r="N36" i="36"/>
  <c r="N37" i="36"/>
  <c r="N38" i="36"/>
  <c r="N39" i="36"/>
  <c r="N40" i="36"/>
  <c r="N41" i="36"/>
  <c r="N42" i="36"/>
  <c r="N43" i="36"/>
  <c r="N44" i="36"/>
  <c r="N45" i="36"/>
  <c r="N46" i="36"/>
  <c r="N47" i="36"/>
  <c r="N48" i="36"/>
  <c r="N49" i="36"/>
  <c r="N50" i="36"/>
  <c r="N51" i="36"/>
  <c r="N52" i="36"/>
  <c r="N53" i="36"/>
  <c r="N54" i="36"/>
  <c r="N55" i="36"/>
  <c r="N56" i="36"/>
  <c r="N57" i="36"/>
  <c r="N58" i="36"/>
  <c r="N59" i="36"/>
  <c r="N60" i="36"/>
  <c r="N76" i="36"/>
  <c r="N77" i="36"/>
  <c r="N78" i="36"/>
  <c r="N79" i="36"/>
  <c r="N80" i="36"/>
  <c r="N81" i="36"/>
  <c r="N82" i="36"/>
  <c r="N83" i="36"/>
  <c r="N84" i="36"/>
  <c r="N85" i="36"/>
  <c r="N86" i="36"/>
  <c r="N87" i="36"/>
  <c r="N88" i="36"/>
  <c r="N19" i="36"/>
  <c r="J89" i="36"/>
  <c r="J37" i="12"/>
  <c r="J35" i="36"/>
  <c r="G8" i="36" s="1"/>
  <c r="J19" i="36"/>
  <c r="K36" i="36"/>
  <c r="K35" i="36"/>
  <c r="K82" i="36"/>
  <c r="K81" i="36"/>
  <c r="K80" i="36"/>
  <c r="K79" i="36"/>
  <c r="K78" i="36"/>
  <c r="K77" i="36"/>
  <c r="K76" i="36"/>
  <c r="K60" i="36"/>
  <c r="K59" i="36"/>
  <c r="K58" i="36"/>
  <c r="K57" i="36"/>
  <c r="K56" i="36"/>
  <c r="K55" i="36"/>
  <c r="K54" i="36"/>
  <c r="K53" i="36"/>
  <c r="K52" i="36"/>
  <c r="K51" i="36"/>
  <c r="K50" i="36"/>
  <c r="K49" i="36"/>
  <c r="K48" i="36"/>
  <c r="K47" i="36"/>
  <c r="K46" i="36"/>
  <c r="K45" i="36"/>
  <c r="K44" i="36"/>
  <c r="K43" i="36"/>
  <c r="K42" i="36"/>
  <c r="K41" i="36"/>
  <c r="K40" i="36"/>
  <c r="K39" i="36"/>
  <c r="K38" i="36"/>
  <c r="K37" i="36"/>
  <c r="K32" i="36"/>
  <c r="K25" i="36"/>
  <c r="K28" i="36"/>
  <c r="K27" i="36"/>
  <c r="K26" i="36"/>
  <c r="K24" i="36"/>
  <c r="K23" i="36"/>
  <c r="K22" i="36"/>
  <c r="K21" i="36"/>
  <c r="K20" i="36"/>
  <c r="G1" i="40"/>
  <c r="H43" i="40"/>
  <c r="G42" i="40"/>
  <c r="G41" i="40"/>
  <c r="G40" i="40"/>
  <c r="G39" i="40"/>
  <c r="G38" i="40"/>
  <c r="G37" i="40"/>
  <c r="G29" i="40"/>
  <c r="G28" i="40"/>
  <c r="G27" i="40"/>
  <c r="G26" i="40"/>
  <c r="G25" i="40"/>
  <c r="G24" i="40"/>
  <c r="G23" i="40"/>
  <c r="G22" i="40"/>
  <c r="G21" i="40"/>
  <c r="G20" i="40"/>
  <c r="G19" i="40"/>
  <c r="G18" i="40"/>
  <c r="G17" i="40"/>
  <c r="G16" i="40"/>
  <c r="G15" i="40"/>
  <c r="G14" i="40"/>
  <c r="G13" i="40"/>
  <c r="G12" i="40"/>
  <c r="G11" i="40"/>
  <c r="G10" i="40"/>
  <c r="G9" i="40"/>
  <c r="G8" i="40"/>
  <c r="G7" i="40"/>
  <c r="G6" i="40"/>
  <c r="G5" i="40"/>
  <c r="G4" i="40"/>
  <c r="G3" i="40"/>
  <c r="G47" i="39"/>
  <c r="G31" i="36" s="1"/>
  <c r="K31" i="36" s="1"/>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6" i="39"/>
  <c r="F5" i="39"/>
  <c r="F4" i="39"/>
  <c r="F3" i="39"/>
  <c r="F2" i="36"/>
  <c r="E34" i="12"/>
  <c r="C35" i="12"/>
  <c r="E35" i="12"/>
  <c r="E13" i="34"/>
  <c r="C34" i="12"/>
  <c r="D7" i="35"/>
  <c r="D6" i="35"/>
  <c r="D5" i="35"/>
  <c r="D16" i="47" a="1"/>
  <c r="D16" i="47" l="1"/>
  <c r="G6" i="36"/>
  <c r="D38" i="12"/>
  <c r="F47" i="39"/>
  <c r="F51" i="39" s="1"/>
  <c r="D3" i="35"/>
  <c r="D41" i="12" s="1"/>
  <c r="G13" i="36"/>
  <c r="J42" i="12" s="1"/>
  <c r="G33" i="36"/>
  <c r="K33" i="36" s="1"/>
  <c r="K17" i="36" s="1"/>
  <c r="G43" i="40"/>
  <c r="G32" i="36" s="1"/>
  <c r="L35" i="36"/>
  <c r="H8" i="36" s="1"/>
  <c r="N17" i="36"/>
  <c r="D40" i="12"/>
  <c r="F10" i="35"/>
  <c r="L19" i="36"/>
  <c r="H6" i="36" l="1"/>
  <c r="G30" i="36"/>
  <c r="J30" i="36" s="1"/>
  <c r="G47" i="40"/>
  <c r="L30" i="36"/>
  <c r="L17" i="36" s="1"/>
  <c r="G7" i="36" l="1"/>
  <c r="J17" i="36"/>
  <c r="J16" i="36" s="1"/>
  <c r="H7" i="36"/>
  <c r="H5" i="36" l="1"/>
  <c r="G5" i="36"/>
  <c r="H9" i="36" l="1"/>
  <c r="J40" i="12" s="1"/>
  <c r="G4" i="36"/>
  <c r="J43" i="12" s="1"/>
  <c r="D43" i="12" s="1"/>
  <c r="D42" i="12" s="1"/>
  <c r="J39" i="12"/>
  <c r="D10" i="47" a="1"/>
  <c r="D9" i="47" a="1"/>
  <c r="H10" i="36" l="1"/>
  <c r="D10" i="47"/>
  <c r="D9" i="47"/>
  <c r="I10" i="36" l="1"/>
  <c r="J41" i="12"/>
  <c r="D12" i="47"/>
</calcChain>
</file>

<file path=xl/sharedStrings.xml><?xml version="1.0" encoding="utf-8"?>
<sst xmlns="http://schemas.openxmlformats.org/spreadsheetml/2006/main" count="1131" uniqueCount="606">
  <si>
    <t>団体情報</t>
    <rPh sb="0" eb="2">
      <t>ダンタイ</t>
    </rPh>
    <rPh sb="2" eb="4">
      <t>ジョウホウ</t>
    </rPh>
    <phoneticPr fontId="3"/>
  </si>
  <si>
    <t>要望内容</t>
    <rPh sb="0" eb="2">
      <t>ヨウボウ</t>
    </rPh>
    <rPh sb="2" eb="4">
      <t>ナイヨウ</t>
    </rPh>
    <phoneticPr fontId="3"/>
  </si>
  <si>
    <t>収支予算（千円）</t>
    <rPh sb="0" eb="2">
      <t>シュウシ</t>
    </rPh>
    <rPh sb="2" eb="4">
      <t>ヨサン</t>
    </rPh>
    <rPh sb="5" eb="7">
      <t>センエン</t>
    </rPh>
    <phoneticPr fontId="3"/>
  </si>
  <si>
    <t>助成対象経費（A）</t>
    <rPh sb="0" eb="2">
      <t>ジョセイ</t>
    </rPh>
    <phoneticPr fontId="3"/>
  </si>
  <si>
    <t>（イ） 収入小計</t>
    <rPh sb="4" eb="6">
      <t>シュウニュウ</t>
    </rPh>
    <phoneticPr fontId="3"/>
  </si>
  <si>
    <t>助成対象外経費（B）</t>
    <rPh sb="0" eb="2">
      <t>ジョセイ</t>
    </rPh>
    <phoneticPr fontId="3"/>
  </si>
  <si>
    <t>活動区分</t>
  </si>
  <si>
    <t>団体住所（所在地）〒</t>
  </si>
  <si>
    <t>代表者役職名</t>
  </si>
  <si>
    <t>代表者氏名</t>
  </si>
  <si>
    <t>控除税額計（C）</t>
  </si>
  <si>
    <t>（ロ） 自己負担金</t>
  </si>
  <si>
    <t>収入総額（イ＋ロ）</t>
  </si>
  <si>
    <t>団体名</t>
  </si>
  <si>
    <t>法 人 番 号</t>
  </si>
  <si>
    <t>団体設立年月</t>
  </si>
  <si>
    <t>組　織</t>
  </si>
  <si>
    <t>監査担当者</t>
  </si>
  <si>
    <t>沿　革</t>
  </si>
  <si>
    <t>年度</t>
  </si>
  <si>
    <t>-</t>
    <phoneticPr fontId="2"/>
  </si>
  <si>
    <t>団体住所（所在地）</t>
    <phoneticPr fontId="2"/>
  </si>
  <si>
    <t>団体名（製作者）</t>
    <phoneticPr fontId="2"/>
  </si>
  <si>
    <t>助成期間区分</t>
    <phoneticPr fontId="2"/>
  </si>
  <si>
    <t>作　品　名</t>
    <rPh sb="0" eb="1">
      <t>サク</t>
    </rPh>
    <rPh sb="2" eb="3">
      <t>ヒン</t>
    </rPh>
    <rPh sb="4" eb="5">
      <t>ナ</t>
    </rPh>
    <phoneticPr fontId="3"/>
  </si>
  <si>
    <t>～</t>
    <phoneticPr fontId="2"/>
  </si>
  <si>
    <t>公開予定時期</t>
    <phoneticPr fontId="2"/>
  </si>
  <si>
    <t>共同製作者負担金</t>
    <phoneticPr fontId="2"/>
  </si>
  <si>
    <t>消費税等仕入控除税額の取扱</t>
    <rPh sb="0" eb="3">
      <t>ショウヒゼイ</t>
    </rPh>
    <rPh sb="3" eb="4">
      <t>トウ</t>
    </rPh>
    <rPh sb="4" eb="6">
      <t>シイレ</t>
    </rPh>
    <rPh sb="6" eb="8">
      <t>コウジョ</t>
    </rPh>
    <rPh sb="8" eb="10">
      <t>ゼイガク</t>
    </rPh>
    <rPh sb="11" eb="13">
      <t>トリアツカイ</t>
    </rPh>
    <phoneticPr fontId="2"/>
  </si>
  <si>
    <t>分野</t>
    <rPh sb="0" eb="2">
      <t>ブンヤ</t>
    </rPh>
    <phoneticPr fontId="2"/>
  </si>
  <si>
    <t>住所〒</t>
    <phoneticPr fontId="2"/>
  </si>
  <si>
    <t>住所</t>
    <rPh sb="0" eb="2">
      <t>ジュウショ</t>
    </rPh>
    <phoneticPr fontId="2"/>
  </si>
  <si>
    <t>法人設立年月</t>
    <phoneticPr fontId="2"/>
  </si>
  <si>
    <t>役　　職　　員</t>
    <phoneticPr fontId="2"/>
  </si>
  <si>
    <t>財務状況</t>
    <phoneticPr fontId="2"/>
  </si>
  <si>
    <t>総収入（A）（千円）</t>
    <rPh sb="7" eb="9">
      <t>センエン</t>
    </rPh>
    <phoneticPr fontId="2"/>
  </si>
  <si>
    <t>総支出（B）（千円）</t>
    <phoneticPr fontId="2"/>
  </si>
  <si>
    <t>上映時間</t>
    <rPh sb="0" eb="2">
      <t>ジョウエイ</t>
    </rPh>
    <rPh sb="2" eb="4">
      <t>ジカン</t>
    </rPh>
    <phoneticPr fontId="2"/>
  </si>
  <si>
    <t>完成形態</t>
    <rPh sb="0" eb="2">
      <t>カンセイ</t>
    </rPh>
    <rPh sb="2" eb="4">
      <t>ケイタイ</t>
    </rPh>
    <phoneticPr fontId="2"/>
  </si>
  <si>
    <t>製作期間</t>
    <rPh sb="0" eb="2">
      <t>セイサク</t>
    </rPh>
    <rPh sb="2" eb="4">
      <t>キカン</t>
    </rPh>
    <phoneticPr fontId="2"/>
  </si>
  <si>
    <t>配給会社</t>
    <phoneticPr fontId="2"/>
  </si>
  <si>
    <t>主な出演者</t>
    <phoneticPr fontId="2"/>
  </si>
  <si>
    <t>監督</t>
    <rPh sb="0" eb="2">
      <t>カントク</t>
    </rPh>
    <phoneticPr fontId="2"/>
  </si>
  <si>
    <t>作品概要</t>
    <rPh sb="0" eb="2">
      <t>サクヒン</t>
    </rPh>
    <rPh sb="2" eb="4">
      <t>ガイヨウ</t>
    </rPh>
    <phoneticPr fontId="2"/>
  </si>
  <si>
    <t>製作実績</t>
    <phoneticPr fontId="2"/>
  </si>
  <si>
    <t>映画製作に係る、過去の実績について記入してください｡</t>
    <phoneticPr fontId="2"/>
  </si>
  <si>
    <t>各種助成金・補助金名</t>
    <rPh sb="0" eb="2">
      <t>カクシュ</t>
    </rPh>
    <phoneticPr fontId="2"/>
  </si>
  <si>
    <t>プロデューサー</t>
    <phoneticPr fontId="2"/>
  </si>
  <si>
    <t>チーフアニメーター
（アニメのみ）</t>
    <phoneticPr fontId="2"/>
  </si>
  <si>
    <t>映画製作への支援</t>
    <phoneticPr fontId="2"/>
  </si>
  <si>
    <t>都道府県</t>
    <rPh sb="0" eb="4">
      <t>トドウフケン</t>
    </rPh>
    <phoneticPr fontId="2"/>
  </si>
  <si>
    <t>市区町村</t>
    <rPh sb="0" eb="4">
      <t>シクチョウソン</t>
    </rPh>
    <phoneticPr fontId="2"/>
  </si>
  <si>
    <t>左記以外</t>
    <rPh sb="0" eb="2">
      <t>サキ</t>
    </rPh>
    <rPh sb="2" eb="4">
      <t>イガイ</t>
    </rPh>
    <phoneticPr fontId="2"/>
  </si>
  <si>
    <t>作品名（フリガナ）</t>
    <rPh sb="0" eb="1">
      <t>サク</t>
    </rPh>
    <rPh sb="1" eb="2">
      <t>ヒン</t>
    </rPh>
    <rPh sb="2" eb="3">
      <t>ナ</t>
    </rPh>
    <phoneticPr fontId="3"/>
  </si>
  <si>
    <t>分</t>
    <rPh sb="0" eb="1">
      <t>フン</t>
    </rPh>
    <phoneticPr fontId="2"/>
  </si>
  <si>
    <t>代表者役職名</t>
    <phoneticPr fontId="2"/>
  </si>
  <si>
    <t>提出年月日</t>
    <rPh sb="0" eb="2">
      <t>テイシュツ</t>
    </rPh>
    <rPh sb="2" eb="5">
      <t>ネンガッピ</t>
    </rPh>
    <phoneticPr fontId="2"/>
  </si>
  <si>
    <t>機構図・構成員</t>
    <rPh sb="0" eb="2">
      <t>キコウ</t>
    </rPh>
    <rPh sb="2" eb="3">
      <t>ズ</t>
    </rPh>
    <rPh sb="4" eb="7">
      <t>コウセイイン</t>
    </rPh>
    <phoneticPr fontId="2"/>
  </si>
  <si>
    <t>※ Ａ４判１枚に収まるように作成してください。</t>
    <phoneticPr fontId="4"/>
  </si>
  <si>
    <t>活動の目的及び内容</t>
    <rPh sb="0" eb="2">
      <t>カツドウ</t>
    </rPh>
    <rPh sb="3" eb="5">
      <t>モクテキ</t>
    </rPh>
    <rPh sb="5" eb="6">
      <t>オヨ</t>
    </rPh>
    <rPh sb="7" eb="9">
      <t>ナイヨウ</t>
    </rPh>
    <phoneticPr fontId="2"/>
  </si>
  <si>
    <t>本活動の企画意図・効果</t>
    <rPh sb="0" eb="1">
      <t>ホン</t>
    </rPh>
    <rPh sb="1" eb="3">
      <t>カツドウ</t>
    </rPh>
    <rPh sb="4" eb="6">
      <t>キカク</t>
    </rPh>
    <rPh sb="6" eb="8">
      <t>イト</t>
    </rPh>
    <rPh sb="9" eb="11">
      <t>コウカ</t>
    </rPh>
    <phoneticPr fontId="2"/>
  </si>
  <si>
    <t>撮影機材</t>
    <rPh sb="0" eb="2">
      <t>サツエイ</t>
    </rPh>
    <rPh sb="2" eb="4">
      <t>キザイ</t>
    </rPh>
    <phoneticPr fontId="2"/>
  </si>
  <si>
    <t>完成形式</t>
    <rPh sb="0" eb="2">
      <t>カンセイ</t>
    </rPh>
    <rPh sb="2" eb="4">
      <t>ケイシキ</t>
    </rPh>
    <phoneticPr fontId="2"/>
  </si>
  <si>
    <t>製作スケジュール</t>
    <rPh sb="0" eb="2">
      <t>セイサク</t>
    </rPh>
    <phoneticPr fontId="5"/>
  </si>
  <si>
    <t>～</t>
    <phoneticPr fontId="5"/>
  </si>
  <si>
    <t>　　①準備　　　</t>
    <rPh sb="3" eb="5">
      <t>ジュンビ</t>
    </rPh>
    <phoneticPr fontId="5"/>
  </si>
  <si>
    <t>　　②撮影</t>
    <rPh sb="3" eb="5">
      <t>サツエイ</t>
    </rPh>
    <phoneticPr fontId="5"/>
  </si>
  <si>
    <t>　　③編集・仕上げ</t>
    <rPh sb="3" eb="5">
      <t>ヘンシュウ</t>
    </rPh>
    <rPh sb="6" eb="8">
      <t>シア</t>
    </rPh>
    <phoneticPr fontId="5"/>
  </si>
  <si>
    <t>日間</t>
    <rPh sb="0" eb="1">
      <t>ニチ</t>
    </rPh>
    <rPh sb="1" eb="2">
      <t>カン</t>
    </rPh>
    <phoneticPr fontId="5"/>
  </si>
  <si>
    <t>主な出演者</t>
    <rPh sb="0" eb="1">
      <t>オモ</t>
    </rPh>
    <rPh sb="2" eb="5">
      <t>シュツエンシャ</t>
    </rPh>
    <phoneticPr fontId="2"/>
  </si>
  <si>
    <t>主なスタッフ</t>
    <rPh sb="0" eb="1">
      <t>オモ</t>
    </rPh>
    <phoneticPr fontId="2"/>
  </si>
  <si>
    <t>特　記　事　項</t>
    <rPh sb="0" eb="1">
      <t>トク</t>
    </rPh>
    <rPh sb="2" eb="3">
      <t>キ</t>
    </rPh>
    <rPh sb="4" eb="5">
      <t>コト</t>
    </rPh>
    <rPh sb="6" eb="7">
      <t>コウ</t>
    </rPh>
    <phoneticPr fontId="2"/>
  </si>
  <si>
    <t>内容の概略</t>
    <rPh sb="0" eb="2">
      <t>ナイヨウ</t>
    </rPh>
    <rPh sb="3" eb="5">
      <t>ガイリャク</t>
    </rPh>
    <phoneticPr fontId="2"/>
  </si>
  <si>
    <t>公開予定時期・公開方法</t>
    <rPh sb="0" eb="2">
      <t>コウカイ</t>
    </rPh>
    <rPh sb="2" eb="4">
      <t>ヨテイ</t>
    </rPh>
    <rPh sb="4" eb="6">
      <t>ジキ</t>
    </rPh>
    <rPh sb="7" eb="9">
      <t>コウカイ</t>
    </rPh>
    <rPh sb="9" eb="11">
      <t>ホウホウ</t>
    </rPh>
    <phoneticPr fontId="5"/>
  </si>
  <si>
    <t>　　①公開予定時期</t>
    <rPh sb="3" eb="5">
      <t>コウカイ</t>
    </rPh>
    <rPh sb="5" eb="7">
      <t>ヨテイ</t>
    </rPh>
    <rPh sb="7" eb="9">
      <t>ジキ</t>
    </rPh>
    <phoneticPr fontId="5"/>
  </si>
  <si>
    <t>公開期間</t>
    <rPh sb="0" eb="2">
      <t>コウカイ</t>
    </rPh>
    <rPh sb="2" eb="4">
      <t>キカン</t>
    </rPh>
    <phoneticPr fontId="5"/>
  </si>
  <si>
    <t>　　②公開方法</t>
    <rPh sb="3" eb="5">
      <t>コウカイ</t>
    </rPh>
    <rPh sb="5" eb="7">
      <t>ホウホウ</t>
    </rPh>
    <phoneticPr fontId="5"/>
  </si>
  <si>
    <t>　　③配給会社</t>
    <rPh sb="3" eb="5">
      <t>ハイキュウ</t>
    </rPh>
    <rPh sb="5" eb="7">
      <t>ガイシャ</t>
    </rPh>
    <phoneticPr fontId="5"/>
  </si>
  <si>
    <t>完成試写予定</t>
    <rPh sb="0" eb="2">
      <t>カンセイ</t>
    </rPh>
    <rPh sb="2" eb="4">
      <t>シシャ</t>
    </rPh>
    <rPh sb="4" eb="6">
      <t>ヨテイ</t>
    </rPh>
    <phoneticPr fontId="5"/>
  </si>
  <si>
    <t>確定状況</t>
    <rPh sb="0" eb="2">
      <t>カクテイ</t>
    </rPh>
    <rPh sb="2" eb="4">
      <t>ジョウキョウ</t>
    </rPh>
    <phoneticPr fontId="5"/>
  </si>
  <si>
    <t>分</t>
    <rPh sb="0" eb="1">
      <t>フン</t>
    </rPh>
    <phoneticPr fontId="5"/>
  </si>
  <si>
    <t>開始年月　　　　　～　　　　　終了年月</t>
    <rPh sb="0" eb="2">
      <t>カイシ</t>
    </rPh>
    <rPh sb="2" eb="3">
      <t>ネン</t>
    </rPh>
    <rPh sb="3" eb="4">
      <t>ガツ</t>
    </rPh>
    <rPh sb="15" eb="17">
      <t>シュウリョウ</t>
    </rPh>
    <rPh sb="17" eb="18">
      <t>ネン</t>
    </rPh>
    <rPh sb="18" eb="19">
      <t>ガツ</t>
    </rPh>
    <phoneticPr fontId="5"/>
  </si>
  <si>
    <t>開始日　　　　　～　　　　　終了日</t>
    <rPh sb="0" eb="2">
      <t>カイシ</t>
    </rPh>
    <rPh sb="2" eb="3">
      <t>ビ</t>
    </rPh>
    <rPh sb="14" eb="17">
      <t>シュウリョウビ</t>
    </rPh>
    <phoneticPr fontId="5"/>
  </si>
  <si>
    <t>完成試写予定</t>
    <rPh sb="0" eb="2">
      <t>カンセイ</t>
    </rPh>
    <rPh sb="2" eb="4">
      <t>シシャ</t>
    </rPh>
    <rPh sb="4" eb="6">
      <t>ヨテイ</t>
    </rPh>
    <phoneticPr fontId="2"/>
  </si>
  <si>
    <t>ホームページ
アドレス</t>
    <phoneticPr fontId="2"/>
  </si>
  <si>
    <t>収入総額（千円）</t>
    <rPh sb="0" eb="2">
      <t>シュウニュウ</t>
    </rPh>
    <phoneticPr fontId="2"/>
  </si>
  <si>
    <t>寄付金・協賛金</t>
    <rPh sb="0" eb="3">
      <t>キフキン</t>
    </rPh>
    <rPh sb="4" eb="7">
      <t>キョウサンキン</t>
    </rPh>
    <phoneticPr fontId="2"/>
  </si>
  <si>
    <t>区分</t>
    <rPh sb="0" eb="2">
      <t>クブン</t>
    </rPh>
    <phoneticPr fontId="2"/>
  </si>
  <si>
    <t>項目</t>
    <rPh sb="0" eb="2">
      <t>コウモク</t>
    </rPh>
    <phoneticPr fontId="2"/>
  </si>
  <si>
    <t>細目</t>
    <rPh sb="0" eb="2">
      <t>サイモク</t>
    </rPh>
    <phoneticPr fontId="2"/>
  </si>
  <si>
    <t>内訳</t>
    <rPh sb="0" eb="2">
      <t>ウチワケ</t>
    </rPh>
    <phoneticPr fontId="2"/>
  </si>
  <si>
    <t>金額（円）</t>
    <rPh sb="0" eb="2">
      <t>キンガク</t>
    </rPh>
    <rPh sb="3" eb="4">
      <t>エン</t>
    </rPh>
    <phoneticPr fontId="2"/>
  </si>
  <si>
    <t>小計（千円）</t>
    <rPh sb="0" eb="2">
      <t>ショウケイ</t>
    </rPh>
    <rPh sb="3" eb="5">
      <t>センエン</t>
    </rPh>
    <phoneticPr fontId="2"/>
  </si>
  <si>
    <t>収入総額</t>
    <rPh sb="2" eb="4">
      <t>ソウガク</t>
    </rPh>
    <phoneticPr fontId="2"/>
  </si>
  <si>
    <t>寄付金・協賛金</t>
    <phoneticPr fontId="2"/>
  </si>
  <si>
    <t>共同製作者負担金（出資）</t>
    <rPh sb="0" eb="2">
      <t>キョウドウ</t>
    </rPh>
    <rPh sb="2" eb="4">
      <t>セイサク</t>
    </rPh>
    <rPh sb="4" eb="5">
      <t>シャ</t>
    </rPh>
    <rPh sb="5" eb="8">
      <t>フタンキン</t>
    </rPh>
    <rPh sb="9" eb="11">
      <t>シュッシ</t>
    </rPh>
    <phoneticPr fontId="2"/>
  </si>
  <si>
    <t>補助金・助成金</t>
    <rPh sb="0" eb="3">
      <t>ホジョキン</t>
    </rPh>
    <rPh sb="4" eb="7">
      <t>ジョセイキン</t>
    </rPh>
    <phoneticPr fontId="2"/>
  </si>
  <si>
    <t>その他収入</t>
    <phoneticPr fontId="2"/>
  </si>
  <si>
    <t>補助金・助成金</t>
    <phoneticPr fontId="2"/>
  </si>
  <si>
    <t>確定状況</t>
    <rPh sb="0" eb="2">
      <t>カクテイ</t>
    </rPh>
    <rPh sb="2" eb="4">
      <t>ジョウキョウ</t>
    </rPh>
    <phoneticPr fontId="2"/>
  </si>
  <si>
    <t>　</t>
  </si>
  <si>
    <t>劇映画（特別）</t>
    <phoneticPr fontId="2"/>
  </si>
  <si>
    <t>劇映画（A）</t>
  </si>
  <si>
    <t>劇映画（B）</t>
  </si>
  <si>
    <t>記録映画（特別）</t>
  </si>
  <si>
    <t>記録映画（A）</t>
  </si>
  <si>
    <t>記録映画（B）</t>
  </si>
  <si>
    <t>アニメーション映画（短編B）</t>
  </si>
  <si>
    <t>バリアフリー
字幕制作費</t>
    <rPh sb="7" eb="9">
      <t>ジマク</t>
    </rPh>
    <rPh sb="9" eb="12">
      <t>セイサクヒ</t>
    </rPh>
    <phoneticPr fontId="2"/>
  </si>
  <si>
    <t>音声ガイド制作費</t>
    <rPh sb="0" eb="2">
      <t>オンセイ</t>
    </rPh>
    <rPh sb="5" eb="8">
      <t>セイサクヒ</t>
    </rPh>
    <phoneticPr fontId="2"/>
  </si>
  <si>
    <t>助成金の額</t>
    <rPh sb="0" eb="3">
      <t>ジョセイキン</t>
    </rPh>
    <rPh sb="4" eb="5">
      <t>ガク</t>
    </rPh>
    <phoneticPr fontId="2"/>
  </si>
  <si>
    <t>交付を受けようとする
助成金の額合計</t>
    <rPh sb="0" eb="2">
      <t>コウフ</t>
    </rPh>
    <rPh sb="3" eb="4">
      <t>ウ</t>
    </rPh>
    <rPh sb="11" eb="14">
      <t>ジョセイキン</t>
    </rPh>
    <rPh sb="15" eb="16">
      <t>ガク</t>
    </rPh>
    <rPh sb="16" eb="18">
      <t>ゴウケイ</t>
    </rPh>
    <phoneticPr fontId="2"/>
  </si>
  <si>
    <t>助成対象外経費（B）</t>
    <phoneticPr fontId="2"/>
  </si>
  <si>
    <t>金額（円）</t>
    <rPh sb="3" eb="4">
      <t>エン</t>
    </rPh>
    <phoneticPr fontId="2"/>
  </si>
  <si>
    <t>小計（千円）</t>
    <phoneticPr fontId="2"/>
  </si>
  <si>
    <t>助成対象外経費</t>
  </si>
  <si>
    <t>助成対象経費</t>
    <phoneticPr fontId="2"/>
  </si>
  <si>
    <t>航空・列車運賃の特別料金</t>
    <rPh sb="0" eb="2">
      <t>コウクウ</t>
    </rPh>
    <rPh sb="3" eb="5">
      <t>レッシャ</t>
    </rPh>
    <rPh sb="5" eb="7">
      <t>ウンチン</t>
    </rPh>
    <phoneticPr fontId="2"/>
  </si>
  <si>
    <t>宿泊費</t>
  </si>
  <si>
    <t>日当</t>
    <rPh sb="0" eb="2">
      <t>ニットウ</t>
    </rPh>
    <phoneticPr fontId="2"/>
  </si>
  <si>
    <t>助成対象外経費</t>
    <phoneticPr fontId="2"/>
  </si>
  <si>
    <t>→G列～は名前つけの為の列なので後ほど隠します。</t>
    <rPh sb="2" eb="3">
      <t>レツ</t>
    </rPh>
    <rPh sb="5" eb="7">
      <t>ナマエ</t>
    </rPh>
    <rPh sb="10" eb="11">
      <t>タメ</t>
    </rPh>
    <rPh sb="12" eb="13">
      <t>レツ</t>
    </rPh>
    <rPh sb="16" eb="17">
      <t>ノチ</t>
    </rPh>
    <rPh sb="19" eb="20">
      <t>カク</t>
    </rPh>
    <phoneticPr fontId="2"/>
  </si>
  <si>
    <t>製作企画費</t>
    <rPh sb="0" eb="2">
      <t>セイサク</t>
    </rPh>
    <rPh sb="2" eb="4">
      <t>キカク</t>
    </rPh>
    <rPh sb="4" eb="5">
      <t>ヒ</t>
    </rPh>
    <phoneticPr fontId="2"/>
  </si>
  <si>
    <t>企画脚本費</t>
    <rPh sb="0" eb="2">
      <t>キカク</t>
    </rPh>
    <rPh sb="2" eb="4">
      <t>キャクホン</t>
    </rPh>
    <rPh sb="4" eb="5">
      <t>ヒ</t>
    </rPh>
    <phoneticPr fontId="2"/>
  </si>
  <si>
    <t>原作使用料</t>
    <rPh sb="0" eb="2">
      <t>ゲンサク</t>
    </rPh>
    <rPh sb="2" eb="5">
      <t>シヨウリョウ</t>
    </rPh>
    <phoneticPr fontId="2"/>
  </si>
  <si>
    <t>脚本料</t>
    <rPh sb="0" eb="2">
      <t>キャクホン</t>
    </rPh>
    <rPh sb="2" eb="3">
      <t>リョウ</t>
    </rPh>
    <phoneticPr fontId="2"/>
  </si>
  <si>
    <t>調査資料代</t>
    <rPh sb="0" eb="2">
      <t>チョウサ</t>
    </rPh>
    <rPh sb="2" eb="4">
      <t>シリョウ</t>
    </rPh>
    <rPh sb="4" eb="5">
      <t>ダイ</t>
    </rPh>
    <phoneticPr fontId="2"/>
  </si>
  <si>
    <t>台本印刷費</t>
    <rPh sb="0" eb="2">
      <t>ダイホン</t>
    </rPh>
    <rPh sb="2" eb="4">
      <t>インサツ</t>
    </rPh>
    <rPh sb="4" eb="5">
      <t>ヒ</t>
    </rPh>
    <phoneticPr fontId="6"/>
  </si>
  <si>
    <t>シナリオハンティング費</t>
  </si>
  <si>
    <t>シナリオハンティング費</t>
    <rPh sb="10" eb="11">
      <t>ヒ</t>
    </rPh>
    <phoneticPr fontId="6"/>
  </si>
  <si>
    <t>旅費</t>
    <rPh sb="0" eb="2">
      <t>リョヒ</t>
    </rPh>
    <phoneticPr fontId="6"/>
  </si>
  <si>
    <t>現地交通費</t>
    <rPh sb="0" eb="2">
      <t>ゲンチ</t>
    </rPh>
    <rPh sb="2" eb="5">
      <t>コウツウヒ</t>
    </rPh>
    <phoneticPr fontId="6"/>
  </si>
  <si>
    <t>宿泊費</t>
    <phoneticPr fontId="6"/>
  </si>
  <si>
    <t>スタッフ費・キャスト費</t>
    <rPh sb="4" eb="5">
      <t>ヒ</t>
    </rPh>
    <rPh sb="10" eb="11">
      <t>ヒ</t>
    </rPh>
    <phoneticPr fontId="2"/>
  </si>
  <si>
    <t>スタッフ人件費</t>
    <rPh sb="4" eb="7">
      <t>ジンケンヒ</t>
    </rPh>
    <phoneticPr fontId="6"/>
  </si>
  <si>
    <t>（別紙参照）</t>
    <rPh sb="1" eb="3">
      <t>ベッシ</t>
    </rPh>
    <rPh sb="3" eb="5">
      <t>サンショウ</t>
    </rPh>
    <phoneticPr fontId="2"/>
  </si>
  <si>
    <t>キャスト人件費</t>
    <rPh sb="4" eb="7">
      <t>ジンケンヒ</t>
    </rPh>
    <phoneticPr fontId="6"/>
  </si>
  <si>
    <t>製作費</t>
    <rPh sb="0" eb="3">
      <t>セイサクヒ</t>
    </rPh>
    <phoneticPr fontId="2"/>
  </si>
  <si>
    <t>映像媒体費</t>
    <rPh sb="0" eb="2">
      <t>エイゾウ</t>
    </rPh>
    <rPh sb="2" eb="4">
      <t>バイタイ</t>
    </rPh>
    <rPh sb="4" eb="5">
      <t>ヒ</t>
    </rPh>
    <phoneticPr fontId="6"/>
  </si>
  <si>
    <t>撮影メディア費</t>
    <rPh sb="0" eb="2">
      <t>サツエイ</t>
    </rPh>
    <rPh sb="6" eb="7">
      <t>ヒ</t>
    </rPh>
    <phoneticPr fontId="2"/>
  </si>
  <si>
    <t>現像費</t>
    <rPh sb="0" eb="2">
      <t>ゲンゾウ</t>
    </rPh>
    <rPh sb="2" eb="3">
      <t>ヒ</t>
    </rPh>
    <phoneticPr fontId="2"/>
  </si>
  <si>
    <t>撮影費</t>
    <rPh sb="0" eb="2">
      <t>サツエイ</t>
    </rPh>
    <rPh sb="2" eb="3">
      <t>ヒ</t>
    </rPh>
    <phoneticPr fontId="6"/>
  </si>
  <si>
    <t>撮影機材使用料</t>
    <rPh sb="0" eb="2">
      <t>サツエイ</t>
    </rPh>
    <rPh sb="2" eb="4">
      <t>キザイ</t>
    </rPh>
    <rPh sb="4" eb="7">
      <t>シヨウリョウ</t>
    </rPh>
    <phoneticPr fontId="6"/>
  </si>
  <si>
    <t>同録音機材使用料</t>
    <rPh sb="0" eb="1">
      <t>ドウ</t>
    </rPh>
    <rPh sb="1" eb="3">
      <t>ロクオン</t>
    </rPh>
    <rPh sb="3" eb="5">
      <t>キザイ</t>
    </rPh>
    <rPh sb="5" eb="8">
      <t>シヨウリョウ</t>
    </rPh>
    <phoneticPr fontId="2"/>
  </si>
  <si>
    <t>機材運搬費</t>
    <rPh sb="0" eb="2">
      <t>キザイ</t>
    </rPh>
    <rPh sb="2" eb="4">
      <t>ウンパン</t>
    </rPh>
    <rPh sb="4" eb="5">
      <t>ヒ</t>
    </rPh>
    <phoneticPr fontId="2"/>
  </si>
  <si>
    <t>照明費</t>
    <rPh sb="0" eb="2">
      <t>ショウメイ</t>
    </rPh>
    <rPh sb="2" eb="3">
      <t>ヒ</t>
    </rPh>
    <phoneticPr fontId="6"/>
  </si>
  <si>
    <t>照明機材使用料</t>
    <rPh sb="0" eb="2">
      <t>ショウメイ</t>
    </rPh>
    <rPh sb="2" eb="4">
      <t>キザイ</t>
    </rPh>
    <rPh sb="4" eb="7">
      <t>シヨウリョウ</t>
    </rPh>
    <phoneticPr fontId="2"/>
  </si>
  <si>
    <t>付属機材使用料</t>
    <rPh sb="0" eb="2">
      <t>フゾク</t>
    </rPh>
    <rPh sb="2" eb="4">
      <t>キザイ</t>
    </rPh>
    <rPh sb="4" eb="7">
      <t>シヨウリョウ</t>
    </rPh>
    <phoneticPr fontId="2"/>
  </si>
  <si>
    <t>ロケーションハンティング費</t>
    <rPh sb="12" eb="13">
      <t>ヒ</t>
    </rPh>
    <phoneticPr fontId="2"/>
  </si>
  <si>
    <t>渉外費</t>
    <rPh sb="0" eb="2">
      <t>ショウガイ</t>
    </rPh>
    <rPh sb="2" eb="3">
      <t>ヒ</t>
    </rPh>
    <phoneticPr fontId="2"/>
  </si>
  <si>
    <t>車両費</t>
    <rPh sb="0" eb="2">
      <t>シャリョウ</t>
    </rPh>
    <rPh sb="2" eb="3">
      <t>ヒ</t>
    </rPh>
    <phoneticPr fontId="6"/>
  </si>
  <si>
    <t>ロケーション費</t>
    <rPh sb="6" eb="7">
      <t>ヒ</t>
    </rPh>
    <phoneticPr fontId="6"/>
  </si>
  <si>
    <t>現地機材運搬費</t>
    <rPh sb="0" eb="2">
      <t>ゲンチ</t>
    </rPh>
    <rPh sb="2" eb="4">
      <t>キザイ</t>
    </rPh>
    <rPh sb="4" eb="6">
      <t>ウンパン</t>
    </rPh>
    <rPh sb="6" eb="7">
      <t>ヒ</t>
    </rPh>
    <phoneticPr fontId="6"/>
  </si>
  <si>
    <t>通信連絡費</t>
    <rPh sb="0" eb="2">
      <t>ツウシン</t>
    </rPh>
    <rPh sb="2" eb="4">
      <t>レンラク</t>
    </rPh>
    <rPh sb="4" eb="5">
      <t>ヒ</t>
    </rPh>
    <phoneticPr fontId="6"/>
  </si>
  <si>
    <t>ロケ地使用料</t>
    <rPh sb="2" eb="3">
      <t>チ</t>
    </rPh>
    <rPh sb="3" eb="6">
      <t>シヨウリョウ</t>
    </rPh>
    <phoneticPr fontId="6"/>
  </si>
  <si>
    <t>美術費</t>
    <rPh sb="0" eb="2">
      <t>ビジュツ</t>
    </rPh>
    <rPh sb="2" eb="3">
      <t>ヒ</t>
    </rPh>
    <phoneticPr fontId="6"/>
  </si>
  <si>
    <t>大道具</t>
    <rPh sb="0" eb="3">
      <t>オオドウグ</t>
    </rPh>
    <phoneticPr fontId="6"/>
  </si>
  <si>
    <t>小道具</t>
    <rPh sb="0" eb="3">
      <t>コドウグ</t>
    </rPh>
    <phoneticPr fontId="6"/>
  </si>
  <si>
    <t>衣裳費</t>
    <rPh sb="0" eb="2">
      <t>イショウ</t>
    </rPh>
    <rPh sb="2" eb="3">
      <t>ヒ</t>
    </rPh>
    <phoneticPr fontId="6"/>
  </si>
  <si>
    <t>メイク費</t>
    <rPh sb="3" eb="4">
      <t>ヒ</t>
    </rPh>
    <phoneticPr fontId="6"/>
  </si>
  <si>
    <t>特殊撮影費</t>
    <rPh sb="0" eb="2">
      <t>トクシュ</t>
    </rPh>
    <rPh sb="2" eb="4">
      <t>サツエイ</t>
    </rPh>
    <rPh sb="4" eb="5">
      <t>ヒ</t>
    </rPh>
    <phoneticPr fontId="6"/>
  </si>
  <si>
    <t>日本語字幕制作撮影</t>
    <rPh sb="0" eb="3">
      <t>ニホンゴ</t>
    </rPh>
    <rPh sb="3" eb="5">
      <t>ジマク</t>
    </rPh>
    <rPh sb="5" eb="7">
      <t>セイサク</t>
    </rPh>
    <rPh sb="7" eb="9">
      <t>サツエイ</t>
    </rPh>
    <phoneticPr fontId="6"/>
  </si>
  <si>
    <t>動画作画撮影</t>
    <rPh sb="0" eb="2">
      <t>ドウガ</t>
    </rPh>
    <rPh sb="2" eb="4">
      <t>サクガ</t>
    </rPh>
    <rPh sb="4" eb="6">
      <t>サツエイ</t>
    </rPh>
    <phoneticPr fontId="6"/>
  </si>
  <si>
    <t>高速度装置</t>
    <rPh sb="0" eb="3">
      <t>コウソクド</t>
    </rPh>
    <rPh sb="3" eb="5">
      <t>ソウチ</t>
    </rPh>
    <phoneticPr fontId="6"/>
  </si>
  <si>
    <t>微速度装置</t>
    <rPh sb="0" eb="1">
      <t>ビ</t>
    </rPh>
    <rPh sb="1" eb="3">
      <t>ソクド</t>
    </rPh>
    <rPh sb="3" eb="5">
      <t>ソウチ</t>
    </rPh>
    <phoneticPr fontId="6"/>
  </si>
  <si>
    <t>航空撮影費</t>
    <rPh sb="0" eb="2">
      <t>コウクウ</t>
    </rPh>
    <rPh sb="2" eb="4">
      <t>サツエイ</t>
    </rPh>
    <rPh sb="4" eb="5">
      <t>ヒ</t>
    </rPh>
    <phoneticPr fontId="6"/>
  </si>
  <si>
    <t>音楽費</t>
    <rPh sb="0" eb="2">
      <t>オンガク</t>
    </rPh>
    <rPh sb="2" eb="3">
      <t>ヒ</t>
    </rPh>
    <phoneticPr fontId="6"/>
  </si>
  <si>
    <t>作曲料</t>
    <rPh sb="0" eb="2">
      <t>サッキョク</t>
    </rPh>
    <rPh sb="2" eb="3">
      <t>リョウ</t>
    </rPh>
    <phoneticPr fontId="6"/>
  </si>
  <si>
    <t>編曲料</t>
    <rPh sb="0" eb="2">
      <t>ヘンキョク</t>
    </rPh>
    <rPh sb="2" eb="3">
      <t>リョウ</t>
    </rPh>
    <phoneticPr fontId="6"/>
  </si>
  <si>
    <t>選曲料</t>
    <rPh sb="0" eb="2">
      <t>センキョク</t>
    </rPh>
    <rPh sb="2" eb="3">
      <t>リョウ</t>
    </rPh>
    <phoneticPr fontId="6"/>
  </si>
  <si>
    <t>音楽著作権料</t>
    <rPh sb="0" eb="5">
      <t>オンガクチョサクケン</t>
    </rPh>
    <rPh sb="5" eb="6">
      <t>リョウ</t>
    </rPh>
    <phoneticPr fontId="6"/>
  </si>
  <si>
    <t>指揮料</t>
    <rPh sb="0" eb="2">
      <t>シキ</t>
    </rPh>
    <rPh sb="2" eb="3">
      <t>リョウ</t>
    </rPh>
    <phoneticPr fontId="6"/>
  </si>
  <si>
    <t>演奏楽器使用料</t>
    <rPh sb="0" eb="2">
      <t>エンソウ</t>
    </rPh>
    <rPh sb="2" eb="4">
      <t>ガッキ</t>
    </rPh>
    <rPh sb="4" eb="7">
      <t>シヨウリョウ</t>
    </rPh>
    <phoneticPr fontId="6"/>
  </si>
  <si>
    <t>スタジオ費</t>
    <rPh sb="4" eb="5">
      <t>ヒ</t>
    </rPh>
    <phoneticPr fontId="6"/>
  </si>
  <si>
    <t>録音費</t>
    <rPh sb="0" eb="2">
      <t>ロクオン</t>
    </rPh>
    <rPh sb="2" eb="3">
      <t>ヒ</t>
    </rPh>
    <phoneticPr fontId="6"/>
  </si>
  <si>
    <t>技術員費</t>
    <rPh sb="0" eb="3">
      <t>ギジュツイン</t>
    </rPh>
    <rPh sb="3" eb="4">
      <t>ヒ</t>
    </rPh>
    <phoneticPr fontId="6"/>
  </si>
  <si>
    <t>ダビング費</t>
    <rPh sb="4" eb="5">
      <t>ヒ</t>
    </rPh>
    <phoneticPr fontId="6"/>
  </si>
  <si>
    <t>擬音効果費</t>
    <rPh sb="0" eb="2">
      <t>ギオン</t>
    </rPh>
    <rPh sb="2" eb="4">
      <t>コウカ</t>
    </rPh>
    <rPh sb="4" eb="5">
      <t>ヒ</t>
    </rPh>
    <phoneticPr fontId="6"/>
  </si>
  <si>
    <t>録音テープ費</t>
    <rPh sb="0" eb="2">
      <t>ロクオン</t>
    </rPh>
    <rPh sb="5" eb="6">
      <t>ヒ</t>
    </rPh>
    <phoneticPr fontId="6"/>
  </si>
  <si>
    <t>編集費</t>
    <rPh sb="0" eb="2">
      <t>ヘンシュウ</t>
    </rPh>
    <rPh sb="2" eb="3">
      <t>ヒ</t>
    </rPh>
    <phoneticPr fontId="6"/>
  </si>
  <si>
    <t>ワーク編集費</t>
    <rPh sb="3" eb="5">
      <t>ヘンシュウ</t>
    </rPh>
    <rPh sb="5" eb="6">
      <t>ヒ</t>
    </rPh>
    <phoneticPr fontId="6"/>
  </si>
  <si>
    <t>オンライン編集費</t>
    <rPh sb="5" eb="7">
      <t>ヘンシュウ</t>
    </rPh>
    <rPh sb="7" eb="8">
      <t>ヒ</t>
    </rPh>
    <phoneticPr fontId="6"/>
  </si>
  <si>
    <t>編集室使用料</t>
    <rPh sb="0" eb="6">
      <t>ヘンシュウシツシヨウリョウ</t>
    </rPh>
    <phoneticPr fontId="6"/>
  </si>
  <si>
    <t>仕上費</t>
    <rPh sb="0" eb="2">
      <t>シアゲ</t>
    </rPh>
    <rPh sb="2" eb="3">
      <t>ヒ</t>
    </rPh>
    <phoneticPr fontId="6"/>
  </si>
  <si>
    <t>上映用ＤＣＰ作成費</t>
    <rPh sb="0" eb="3">
      <t>ジョウエイヨウ</t>
    </rPh>
    <rPh sb="6" eb="8">
      <t>サクセイ</t>
    </rPh>
    <rPh sb="8" eb="9">
      <t>ヒ</t>
    </rPh>
    <phoneticPr fontId="6"/>
  </si>
  <si>
    <t>グレーディング</t>
    <phoneticPr fontId="6"/>
  </si>
  <si>
    <t>映倫審査料</t>
    <rPh sb="0" eb="2">
      <t>エイリン</t>
    </rPh>
    <rPh sb="2" eb="4">
      <t>シンサ</t>
    </rPh>
    <rPh sb="4" eb="5">
      <t>リョウ</t>
    </rPh>
    <phoneticPr fontId="6"/>
  </si>
  <si>
    <t>新型コロナウイルス感染症対策経費</t>
    <rPh sb="0" eb="2">
      <t>シンガタ</t>
    </rPh>
    <rPh sb="9" eb="12">
      <t>カンセンショウ</t>
    </rPh>
    <rPh sb="12" eb="14">
      <t>タイサク</t>
    </rPh>
    <rPh sb="14" eb="16">
      <t>ケイヒ</t>
    </rPh>
    <phoneticPr fontId="6"/>
  </si>
  <si>
    <t>バリアフリー字幕制作費</t>
    <rPh sb="6" eb="8">
      <t>ジマク</t>
    </rPh>
    <rPh sb="8" eb="11">
      <t>セイサクヒ</t>
    </rPh>
    <phoneticPr fontId="6"/>
  </si>
  <si>
    <t>音声ガイド制作費</t>
    <rPh sb="0" eb="2">
      <t>オンセイ</t>
    </rPh>
    <rPh sb="5" eb="7">
      <t>セイサク</t>
    </rPh>
    <rPh sb="7" eb="8">
      <t>ヒ</t>
    </rPh>
    <phoneticPr fontId="6"/>
  </si>
  <si>
    <t>製作発表に係る経費</t>
    <rPh sb="0" eb="2">
      <t>セイサク</t>
    </rPh>
    <rPh sb="2" eb="4">
      <t>ハッピョウ</t>
    </rPh>
    <rPh sb="5" eb="6">
      <t>カカ</t>
    </rPh>
    <rPh sb="7" eb="9">
      <t>ケイヒ</t>
    </rPh>
    <phoneticPr fontId="2"/>
  </si>
  <si>
    <t>製作発表資料印刷費</t>
    <rPh sb="0" eb="2">
      <t>セイサク</t>
    </rPh>
    <rPh sb="2" eb="4">
      <t>ハッピョウ</t>
    </rPh>
    <rPh sb="4" eb="6">
      <t>シリョウ</t>
    </rPh>
    <rPh sb="6" eb="8">
      <t>インサツ</t>
    </rPh>
    <rPh sb="8" eb="9">
      <t>ヒ</t>
    </rPh>
    <phoneticPr fontId="2"/>
  </si>
  <si>
    <t>スチール撮影費</t>
    <rPh sb="4" eb="6">
      <t>サツエイ</t>
    </rPh>
    <rPh sb="6" eb="7">
      <t>ヒ</t>
    </rPh>
    <phoneticPr fontId="6"/>
  </si>
  <si>
    <t>ファーストクラス料金</t>
    <rPh sb="8" eb="10">
      <t>リョウキン</t>
    </rPh>
    <phoneticPr fontId="6"/>
  </si>
  <si>
    <t>グリーン車料金</t>
    <rPh sb="4" eb="5">
      <t>シャ</t>
    </rPh>
    <rPh sb="5" eb="7">
      <t>リョウキン</t>
    </rPh>
    <phoneticPr fontId="6"/>
  </si>
  <si>
    <t>キャスト人件費</t>
    <rPh sb="4" eb="7">
      <t>ジンケンヒ</t>
    </rPh>
    <phoneticPr fontId="2"/>
  </si>
  <si>
    <t>製作費</t>
    <rPh sb="0" eb="3">
      <t>セイサクヒ</t>
    </rPh>
    <phoneticPr fontId="6"/>
  </si>
  <si>
    <t>ロケーションハンティング費</t>
    <rPh sb="12" eb="13">
      <t>ヒ</t>
    </rPh>
    <phoneticPr fontId="6"/>
  </si>
  <si>
    <t>助成対象経費（A）</t>
    <phoneticPr fontId="2"/>
  </si>
  <si>
    <t>バリアフリー字幕制作費</t>
    <rPh sb="6" eb="11">
      <t>ジマクセイサクヒ</t>
    </rPh>
    <phoneticPr fontId="2"/>
  </si>
  <si>
    <t>支出総額（予算総額）（千円）</t>
    <rPh sb="5" eb="7">
      <t>ヨサン</t>
    </rPh>
    <rPh sb="7" eb="9">
      <t>ソウガク</t>
    </rPh>
    <phoneticPr fontId="2"/>
  </si>
  <si>
    <t>支出総額（予算総額）</t>
    <rPh sb="0" eb="2">
      <t>シシュツ</t>
    </rPh>
    <rPh sb="2" eb="4">
      <t>ソウガク</t>
    </rPh>
    <rPh sb="5" eb="7">
      <t>ヨサン</t>
    </rPh>
    <rPh sb="7" eb="9">
      <t>ソウガク</t>
    </rPh>
    <phoneticPr fontId="2"/>
  </si>
  <si>
    <t>消費税等仕入控除税額（C）</t>
    <rPh sb="0" eb="3">
      <t>ショウヒゼイ</t>
    </rPh>
    <rPh sb="3" eb="4">
      <t>トウ</t>
    </rPh>
    <rPh sb="4" eb="6">
      <t>シイレ</t>
    </rPh>
    <rPh sb="6" eb="8">
      <t>コウジョ</t>
    </rPh>
    <rPh sb="8" eb="10">
      <t>ゼイガク</t>
    </rPh>
    <phoneticPr fontId="2"/>
  </si>
  <si>
    <t>スタッフ費　内訳</t>
    <rPh sb="4" eb="5">
      <t>ヒ</t>
    </rPh>
    <rPh sb="6" eb="8">
      <t>ウチワケ</t>
    </rPh>
    <phoneticPr fontId="10"/>
  </si>
  <si>
    <t>作品名</t>
    <rPh sb="0" eb="2">
      <t>サクヒン</t>
    </rPh>
    <rPh sb="2" eb="3">
      <t>メイ</t>
    </rPh>
    <phoneticPr fontId="10"/>
  </si>
  <si>
    <t>役職名</t>
    <rPh sb="0" eb="2">
      <t>ヤクショク</t>
    </rPh>
    <rPh sb="2" eb="3">
      <t>メイ</t>
    </rPh>
    <phoneticPr fontId="10"/>
  </si>
  <si>
    <t>スタッフ名</t>
    <rPh sb="4" eb="5">
      <t>メイ</t>
    </rPh>
    <phoneticPr fontId="10"/>
  </si>
  <si>
    <t>単価
（税込／円）</t>
    <rPh sb="0" eb="2">
      <t>タンカ</t>
    </rPh>
    <rPh sb="4" eb="6">
      <t>ゼイコ</t>
    </rPh>
    <rPh sb="7" eb="8">
      <t>エン</t>
    </rPh>
    <phoneticPr fontId="10"/>
  </si>
  <si>
    <t>従事期間
（ヶ月）</t>
    <rPh sb="0" eb="2">
      <t>ジュウジ</t>
    </rPh>
    <rPh sb="2" eb="4">
      <t>キカン</t>
    </rPh>
    <rPh sb="7" eb="8">
      <t>ゲツ</t>
    </rPh>
    <phoneticPr fontId="10"/>
  </si>
  <si>
    <t>金額
（税込／円）</t>
    <rPh sb="0" eb="2">
      <t>キンガク</t>
    </rPh>
    <rPh sb="4" eb="6">
      <t>ゼイコ</t>
    </rPh>
    <rPh sb="7" eb="8">
      <t>エン</t>
    </rPh>
    <phoneticPr fontId="10"/>
  </si>
  <si>
    <t>＠</t>
    <phoneticPr fontId="10"/>
  </si>
  <si>
    <t>小　計</t>
  </si>
  <si>
    <t>キャスト費　内訳</t>
    <rPh sb="4" eb="5">
      <t>ヒ</t>
    </rPh>
    <rPh sb="6" eb="8">
      <t>ウチワケ</t>
    </rPh>
    <phoneticPr fontId="10"/>
  </si>
  <si>
    <t>項目</t>
    <rPh sb="0" eb="1">
      <t>コウ</t>
    </rPh>
    <rPh sb="1" eb="2">
      <t>メ</t>
    </rPh>
    <phoneticPr fontId="10"/>
  </si>
  <si>
    <t>役名</t>
    <rPh sb="0" eb="1">
      <t>ヤク</t>
    </rPh>
    <rPh sb="1" eb="2">
      <t>メイ</t>
    </rPh>
    <phoneticPr fontId="10"/>
  </si>
  <si>
    <t>キャスト名</t>
    <rPh sb="4" eb="5">
      <t>メイ</t>
    </rPh>
    <phoneticPr fontId="10"/>
  </si>
  <si>
    <t>メインキャスト</t>
    <phoneticPr fontId="10"/>
  </si>
  <si>
    <t>助演キャスト</t>
    <rPh sb="0" eb="2">
      <t>ジョエン</t>
    </rPh>
    <phoneticPr fontId="10"/>
  </si>
  <si>
    <t>エキストラ</t>
    <phoneticPr fontId="10"/>
  </si>
  <si>
    <t>小　計</t>
    <phoneticPr fontId="10"/>
  </si>
  <si>
    <t>課税対象外経費</t>
    <rPh sb="0" eb="2">
      <t>カゼイ</t>
    </rPh>
    <rPh sb="2" eb="4">
      <t>タイショウ</t>
    </rPh>
    <rPh sb="4" eb="5">
      <t>ガイ</t>
    </rPh>
    <rPh sb="5" eb="7">
      <t>ケイヒ</t>
    </rPh>
    <phoneticPr fontId="6"/>
  </si>
  <si>
    <t>○</t>
  </si>
  <si>
    <t>助成金に算入できる経費計（D）</t>
    <rPh sb="0" eb="3">
      <t>ジョセイキン</t>
    </rPh>
    <rPh sb="4" eb="6">
      <t>サンニュウ</t>
    </rPh>
    <rPh sb="9" eb="11">
      <t>ケイヒ</t>
    </rPh>
    <rPh sb="11" eb="12">
      <t>ケイ</t>
    </rPh>
    <phoneticPr fontId="2"/>
  </si>
  <si>
    <t>消費税等仕入控除税額の取扱</t>
  </si>
  <si>
    <t>作品名</t>
    <rPh sb="0" eb="2">
      <t>サクヒン</t>
    </rPh>
    <rPh sb="2" eb="3">
      <t>メイ</t>
    </rPh>
    <phoneticPr fontId="6"/>
  </si>
  <si>
    <t>団体名</t>
    <rPh sb="0" eb="2">
      <t>ダンタイ</t>
    </rPh>
    <rPh sb="2" eb="3">
      <t>メイ</t>
    </rPh>
    <phoneticPr fontId="6"/>
  </si>
  <si>
    <t>整理番号</t>
    <rPh sb="0" eb="2">
      <t>セイリ</t>
    </rPh>
    <rPh sb="2" eb="4">
      <t>バンゴウ</t>
    </rPh>
    <phoneticPr fontId="6"/>
  </si>
  <si>
    <t>整理番号</t>
    <rPh sb="0" eb="2">
      <t>セイリ</t>
    </rPh>
    <rPh sb="2" eb="4">
      <t>バンゴウ</t>
    </rPh>
    <phoneticPr fontId="2"/>
  </si>
  <si>
    <t>団体名</t>
    <rPh sb="0" eb="2">
      <t>ダンタイ</t>
    </rPh>
    <rPh sb="2" eb="3">
      <t>メイ</t>
    </rPh>
    <phoneticPr fontId="2"/>
  </si>
  <si>
    <t>作品名</t>
    <rPh sb="0" eb="2">
      <t>サクヒン</t>
    </rPh>
    <rPh sb="2" eb="3">
      <t>メイ</t>
    </rPh>
    <phoneticPr fontId="2"/>
  </si>
  <si>
    <t>週間</t>
  </si>
  <si>
    <t>・「細目」「内訳」をプルダウンメニューから選択し、金額を手入力してください。</t>
    <rPh sb="2" eb="4">
      <t>サイモク</t>
    </rPh>
    <rPh sb="6" eb="8">
      <t>ウチワケ</t>
    </rPh>
    <rPh sb="21" eb="23">
      <t>センタク</t>
    </rPh>
    <rPh sb="25" eb="27">
      <t>キンガク</t>
    </rPh>
    <rPh sb="28" eb="29">
      <t>テ</t>
    </rPh>
    <rPh sb="29" eb="31">
      <t>ニュウリョク</t>
    </rPh>
    <phoneticPr fontId="6"/>
  </si>
  <si>
    <t>・該当する「内訳」がない場合は、細目を選択後、「内訳」のプルダウンメニューから空白を選択し、手入力してください。</t>
    <rPh sb="1" eb="3">
      <t>ガイトウ</t>
    </rPh>
    <rPh sb="6" eb="8">
      <t>ウチワケ</t>
    </rPh>
    <rPh sb="12" eb="14">
      <t>バアイ</t>
    </rPh>
    <rPh sb="16" eb="18">
      <t>サイモク</t>
    </rPh>
    <rPh sb="19" eb="21">
      <t>センタク</t>
    </rPh>
    <rPh sb="21" eb="22">
      <t>ゴ</t>
    </rPh>
    <rPh sb="24" eb="26">
      <t>ウチワケ</t>
    </rPh>
    <rPh sb="39" eb="41">
      <t>クウハク</t>
    </rPh>
    <rPh sb="42" eb="44">
      <t>センタク</t>
    </rPh>
    <rPh sb="46" eb="47">
      <t>テ</t>
    </rPh>
    <rPh sb="47" eb="49">
      <t>ニュウリョク</t>
    </rPh>
    <phoneticPr fontId="6"/>
  </si>
  <si>
    <t>・「課税対象外経費」に該当する経費は、プルダウンメニューから「○」を選択してください。（免税事業者及び簡易課税事業者は記入不要）</t>
    <rPh sb="2" eb="9">
      <t>カゼイタイショウガイケイヒ</t>
    </rPh>
    <rPh sb="44" eb="46">
      <t>メンゼイ</t>
    </rPh>
    <rPh sb="46" eb="49">
      <t>ジギョウシャ</t>
    </rPh>
    <rPh sb="49" eb="50">
      <t>オヨ</t>
    </rPh>
    <rPh sb="51" eb="53">
      <t>カンイ</t>
    </rPh>
    <rPh sb="53" eb="55">
      <t>カゼイ</t>
    </rPh>
    <rPh sb="55" eb="58">
      <t>ジギョウシャ</t>
    </rPh>
    <rPh sb="59" eb="61">
      <t>キニュウ</t>
    </rPh>
    <rPh sb="61" eb="63">
      <t>フヨウ</t>
    </rPh>
    <phoneticPr fontId="6"/>
  </si>
  <si>
    <t>・スタッフ、キャスト人件費については、「スタッフ費内訳」「キャスト費内訳」のシートに詳細を記入してください。</t>
    <rPh sb="33" eb="36">
      <t>ヒウチワケ</t>
    </rPh>
    <rPh sb="42" eb="44">
      <t>ショウサイ</t>
    </rPh>
    <rPh sb="45" eb="47">
      <t>キニュウ</t>
    </rPh>
    <phoneticPr fontId="6"/>
  </si>
  <si>
    <t>・「スタッフ費内訳」から自動転記されます。</t>
    <rPh sb="6" eb="7">
      <t>ヒ</t>
    </rPh>
    <rPh sb="7" eb="9">
      <t>ウチワケ</t>
    </rPh>
    <rPh sb="12" eb="16">
      <t>ジドウテンキ</t>
    </rPh>
    <phoneticPr fontId="6"/>
  </si>
  <si>
    <t>・「キャスト費内訳」から自動転記されます。</t>
    <rPh sb="6" eb="7">
      <t>ヒ</t>
    </rPh>
    <rPh sb="7" eb="9">
      <t>ウチワケ</t>
    </rPh>
    <rPh sb="12" eb="16">
      <t>ジドウテンキ</t>
    </rPh>
    <phoneticPr fontId="6"/>
  </si>
  <si>
    <t>・助成対象外経費については、プルダウンメニューにない経費は計上できません。</t>
    <rPh sb="1" eb="3">
      <t>ジョセイ</t>
    </rPh>
    <rPh sb="3" eb="5">
      <t>タイショウ</t>
    </rPh>
    <rPh sb="5" eb="6">
      <t>ガイ</t>
    </rPh>
    <rPh sb="6" eb="8">
      <t>ケイヒ</t>
    </rPh>
    <rPh sb="26" eb="28">
      <t>ケイヒ</t>
    </rPh>
    <rPh sb="29" eb="31">
      <t>ケイジョウ</t>
    </rPh>
    <phoneticPr fontId="6"/>
  </si>
  <si>
    <t>【記入要領】</t>
    <rPh sb="1" eb="3">
      <t>キニュウ</t>
    </rPh>
    <rPh sb="3" eb="5">
      <t>ヨウリョウ</t>
    </rPh>
    <phoneticPr fontId="5"/>
  </si>
  <si>
    <t>【記入要領】</t>
    <rPh sb="1" eb="3">
      <t>キニュウ</t>
    </rPh>
    <rPh sb="3" eb="5">
      <t>ヨウリョウ</t>
    </rPh>
    <phoneticPr fontId="2"/>
  </si>
  <si>
    <t>年</t>
    <rPh sb="0" eb="1">
      <t>ネン</t>
    </rPh>
    <phoneticPr fontId="5"/>
  </si>
  <si>
    <t>月</t>
    <rPh sb="0" eb="1">
      <t>ツキ</t>
    </rPh>
    <phoneticPr fontId="5"/>
  </si>
  <si>
    <t>令和</t>
    <rPh sb="0" eb="2">
      <t>レイワ</t>
    </rPh>
    <phoneticPr fontId="5"/>
  </si>
  <si>
    <t>実働日数</t>
    <rPh sb="0" eb="2">
      <t>ジツドウ</t>
    </rPh>
    <rPh sb="2" eb="4">
      <t>ニッスウ</t>
    </rPh>
    <phoneticPr fontId="5"/>
  </si>
  <si>
    <t>・本活動の企画意図や、本活動により当該分野や周辺分野等に対してどのような影響を及ぼそうとしているのか、公的助成の意義の面から簡潔に記入してください。</t>
    <rPh sb="1" eb="4">
      <t>ホンカツドウ</t>
    </rPh>
    <rPh sb="5" eb="7">
      <t>キカク</t>
    </rPh>
    <rPh sb="7" eb="9">
      <t>イト</t>
    </rPh>
    <rPh sb="11" eb="12">
      <t>ホン</t>
    </rPh>
    <rPh sb="12" eb="14">
      <t>カツドウ</t>
    </rPh>
    <rPh sb="17" eb="19">
      <t>トウガイ</t>
    </rPh>
    <rPh sb="19" eb="21">
      <t>ブンヤ</t>
    </rPh>
    <rPh sb="22" eb="24">
      <t>シュウヘン</t>
    </rPh>
    <rPh sb="24" eb="26">
      <t>ブンヤ</t>
    </rPh>
    <rPh sb="26" eb="27">
      <t>トウ</t>
    </rPh>
    <rPh sb="28" eb="29">
      <t>タイ</t>
    </rPh>
    <rPh sb="36" eb="38">
      <t>エイキョウ</t>
    </rPh>
    <rPh sb="39" eb="40">
      <t>オヨ</t>
    </rPh>
    <rPh sb="51" eb="53">
      <t>コウテキ</t>
    </rPh>
    <rPh sb="53" eb="55">
      <t>ジョセイ</t>
    </rPh>
    <rPh sb="56" eb="58">
      <t>イギ</t>
    </rPh>
    <rPh sb="59" eb="60">
      <t>メン</t>
    </rPh>
    <rPh sb="62" eb="64">
      <t>カンケツ</t>
    </rPh>
    <rPh sb="65" eb="67">
      <t>キニュウ</t>
    </rPh>
    <phoneticPr fontId="5"/>
  </si>
  <si>
    <t>・製作スケジュールについて、各項目の開始日、終了日、実働日数を入力してください。</t>
    <rPh sb="1" eb="3">
      <t>セイサク</t>
    </rPh>
    <rPh sb="14" eb="17">
      <t>カクコウモク</t>
    </rPh>
    <rPh sb="18" eb="21">
      <t>カイシビ</t>
    </rPh>
    <rPh sb="22" eb="25">
      <t>シュウリョウビ</t>
    </rPh>
    <rPh sb="26" eb="28">
      <t>ジツドウ</t>
    </rPh>
    <rPh sb="28" eb="30">
      <t>ニッスウ</t>
    </rPh>
    <rPh sb="31" eb="33">
      <t>ニュウリョク</t>
    </rPh>
    <phoneticPr fontId="5"/>
  </si>
  <si>
    <t>　入力の際は「2021/4/1」のように年月日を入力してください（表示は和暦になります。）。</t>
    <rPh sb="1" eb="3">
      <t>ニュウリョク</t>
    </rPh>
    <rPh sb="4" eb="5">
      <t>サイ</t>
    </rPh>
    <rPh sb="20" eb="21">
      <t>ネン</t>
    </rPh>
    <rPh sb="21" eb="22">
      <t>ガツ</t>
    </rPh>
    <rPh sb="22" eb="23">
      <t>ビ</t>
    </rPh>
    <rPh sb="24" eb="26">
      <t>ニュウリョク</t>
    </rPh>
    <rPh sb="33" eb="35">
      <t>ヒョウジ</t>
    </rPh>
    <rPh sb="36" eb="38">
      <t>ワレキ</t>
    </rPh>
    <phoneticPr fontId="5"/>
  </si>
  <si>
    <t>・各「確定状況」欄について、プルダウンメニューから選択してください。</t>
    <rPh sb="1" eb="2">
      <t>カク</t>
    </rPh>
    <rPh sb="3" eb="5">
      <t>カクテイ</t>
    </rPh>
    <rPh sb="5" eb="7">
      <t>ジョウキョウ</t>
    </rPh>
    <rPh sb="8" eb="9">
      <t>ラン</t>
    </rPh>
    <rPh sb="25" eb="27">
      <t>センタク</t>
    </rPh>
    <phoneticPr fontId="5"/>
  </si>
  <si>
    <t>・公開方法について、「劇場公開」「DVDを有料で頒布」等、募集案内P.8「（注2）広く一般に公開」をどのように行うかを記入してください。</t>
    <rPh sb="1" eb="3">
      <t>コウカイ</t>
    </rPh>
    <rPh sb="3" eb="5">
      <t>ホウホウ</t>
    </rPh>
    <rPh sb="11" eb="13">
      <t>ゲキジョウ</t>
    </rPh>
    <rPh sb="13" eb="15">
      <t>コウカイ</t>
    </rPh>
    <rPh sb="21" eb="23">
      <t>ユウリョウ</t>
    </rPh>
    <rPh sb="24" eb="26">
      <t>ハンプ</t>
    </rPh>
    <rPh sb="27" eb="28">
      <t>トウ</t>
    </rPh>
    <rPh sb="29" eb="31">
      <t>ボシュウ</t>
    </rPh>
    <rPh sb="31" eb="33">
      <t>アンナイ</t>
    </rPh>
    <rPh sb="38" eb="39">
      <t>チュウ</t>
    </rPh>
    <rPh sb="41" eb="42">
      <t>ヒロ</t>
    </rPh>
    <rPh sb="43" eb="45">
      <t>イッパン</t>
    </rPh>
    <rPh sb="46" eb="48">
      <t>コウカイ</t>
    </rPh>
    <rPh sb="55" eb="56">
      <t>オコナ</t>
    </rPh>
    <rPh sb="59" eb="61">
      <t>キニュウ</t>
    </rPh>
    <phoneticPr fontId="5"/>
  </si>
  <si>
    <t>・配給会社について記入してください</t>
    <rPh sb="1" eb="3">
      <t>ハイキュウ</t>
    </rPh>
    <rPh sb="3" eb="5">
      <t>ガイシャ</t>
    </rPh>
    <rPh sb="9" eb="11">
      <t>キニュウ</t>
    </rPh>
    <phoneticPr fontId="5"/>
  </si>
  <si>
    <t>・セル内で改行される場合は「ALT+ENTER」を同時に押して改行してください。</t>
    <phoneticPr fontId="5"/>
  </si>
  <si>
    <t>・あらすじ等を簡潔に記入してください。</t>
    <rPh sb="5" eb="6">
      <t>トウ</t>
    </rPh>
    <rPh sb="7" eb="9">
      <t>カンケツ</t>
    </rPh>
    <rPh sb="10" eb="12">
      <t>キニュウ</t>
    </rPh>
    <phoneticPr fontId="5"/>
  </si>
  <si>
    <t>・キャストの決定状況（確定、交渉中、予定等）を必ず記入してください。</t>
    <rPh sb="25" eb="27">
      <t>キニュウ</t>
    </rPh>
    <phoneticPr fontId="5"/>
  </si>
  <si>
    <t>・キャスト名を記入してください。決まっている場合は役名も記入してください。</t>
    <rPh sb="5" eb="6">
      <t>メイ</t>
    </rPh>
    <rPh sb="7" eb="9">
      <t>キニュウ</t>
    </rPh>
    <rPh sb="16" eb="17">
      <t>キ</t>
    </rPh>
    <rPh sb="22" eb="24">
      <t>バアイ</t>
    </rPh>
    <rPh sb="25" eb="26">
      <t>ヤク</t>
    </rPh>
    <rPh sb="26" eb="27">
      <t>メイ</t>
    </rPh>
    <rPh sb="28" eb="30">
      <t>キニュウ</t>
    </rPh>
    <phoneticPr fontId="5"/>
  </si>
  <si>
    <t>・主なスタッフについて記入してください。</t>
    <rPh sb="1" eb="2">
      <t>オモ</t>
    </rPh>
    <rPh sb="11" eb="13">
      <t>キニュウ</t>
    </rPh>
    <phoneticPr fontId="5"/>
  </si>
  <si>
    <t>　応募する分野ごとに、「総表」の「作品概要」に記載ある職務の者については「総表」と同じ内容を必ず記入してください。</t>
    <rPh sb="1" eb="3">
      <t>オウボ</t>
    </rPh>
    <rPh sb="5" eb="7">
      <t>ブンヤ</t>
    </rPh>
    <rPh sb="12" eb="14">
      <t>ソウヒョウ</t>
    </rPh>
    <rPh sb="17" eb="19">
      <t>サクヒン</t>
    </rPh>
    <rPh sb="19" eb="21">
      <t>ガイヨウ</t>
    </rPh>
    <rPh sb="23" eb="25">
      <t>キサイ</t>
    </rPh>
    <rPh sb="27" eb="29">
      <t>ショクム</t>
    </rPh>
    <rPh sb="30" eb="31">
      <t>モノ</t>
    </rPh>
    <rPh sb="46" eb="47">
      <t>カナラ</t>
    </rPh>
    <rPh sb="48" eb="50">
      <t>キニュウ</t>
    </rPh>
    <phoneticPr fontId="5"/>
  </si>
  <si>
    <t>・共同製作者、後援者、協賛者等を記入してください。</t>
    <rPh sb="1" eb="3">
      <t>キョウドウ</t>
    </rPh>
    <rPh sb="3" eb="5">
      <t>セイサク</t>
    </rPh>
    <rPh sb="5" eb="6">
      <t>シャ</t>
    </rPh>
    <rPh sb="7" eb="9">
      <t>コウエン</t>
    </rPh>
    <rPh sb="9" eb="10">
      <t>シャ</t>
    </rPh>
    <rPh sb="11" eb="13">
      <t>キョウサン</t>
    </rPh>
    <rPh sb="13" eb="14">
      <t>シャ</t>
    </rPh>
    <rPh sb="14" eb="15">
      <t>トウ</t>
    </rPh>
    <rPh sb="16" eb="18">
      <t>キニュウ</t>
    </rPh>
    <phoneticPr fontId="5"/>
  </si>
  <si>
    <t>　また、それぞれの決定状況（確定、交渉／申請中、交渉／申請予定）を必ず記入してください。</t>
    <rPh sb="9" eb="11">
      <t>ケッテイ</t>
    </rPh>
    <rPh sb="11" eb="13">
      <t>ジョウキョウ</t>
    </rPh>
    <rPh sb="14" eb="16">
      <t>カクテイ</t>
    </rPh>
    <rPh sb="17" eb="19">
      <t>コウショウ</t>
    </rPh>
    <rPh sb="20" eb="23">
      <t>シンセイチュウ</t>
    </rPh>
    <rPh sb="24" eb="26">
      <t>コウショウ</t>
    </rPh>
    <rPh sb="27" eb="29">
      <t>シンセイ</t>
    </rPh>
    <rPh sb="29" eb="31">
      <t>ヨテイ</t>
    </rPh>
    <rPh sb="33" eb="34">
      <t>カナラ</t>
    </rPh>
    <rPh sb="35" eb="37">
      <t>キニュウ</t>
    </rPh>
    <phoneticPr fontId="5"/>
  </si>
  <si>
    <t>　クラウドファンディングを実施する場合は要望書提出時の状況（達成、実施中、実施予定）を必ず記入してください。</t>
    <rPh sb="13" eb="15">
      <t>ジッシ</t>
    </rPh>
    <rPh sb="17" eb="19">
      <t>バアイ</t>
    </rPh>
    <rPh sb="20" eb="23">
      <t>ヨウボウショ</t>
    </rPh>
    <rPh sb="23" eb="25">
      <t>テイシュツ</t>
    </rPh>
    <rPh sb="25" eb="26">
      <t>ジ</t>
    </rPh>
    <rPh sb="27" eb="29">
      <t>ジョウキョウ</t>
    </rPh>
    <rPh sb="30" eb="32">
      <t>タッセイ</t>
    </rPh>
    <rPh sb="33" eb="36">
      <t>ジッシチュウ</t>
    </rPh>
    <rPh sb="37" eb="39">
      <t>ジッシ</t>
    </rPh>
    <rPh sb="39" eb="41">
      <t>ヨテイ</t>
    </rPh>
    <rPh sb="43" eb="44">
      <t>カナラ</t>
    </rPh>
    <rPh sb="45" eb="47">
      <t>キニュウ</t>
    </rPh>
    <phoneticPr fontId="5"/>
  </si>
  <si>
    <t>・活動の特色や強調したい事項を記入してください。</t>
    <rPh sb="1" eb="3">
      <t>カツドウ</t>
    </rPh>
    <rPh sb="4" eb="6">
      <t>トクショク</t>
    </rPh>
    <rPh sb="7" eb="9">
      <t>キョウチョウ</t>
    </rPh>
    <rPh sb="12" eb="14">
      <t>ジコウ</t>
    </rPh>
    <rPh sb="15" eb="17">
      <t>キニュウ</t>
    </rPh>
    <phoneticPr fontId="5"/>
  </si>
  <si>
    <t>　テレビ放送等を目的として、申請団体が既に製作した映像を使用して映画を製作する場合には、その旨を必ず明記してください。</t>
    <rPh sb="4" eb="6">
      <t>ホウソウ</t>
    </rPh>
    <rPh sb="6" eb="7">
      <t>トウ</t>
    </rPh>
    <rPh sb="8" eb="10">
      <t>モクテキ</t>
    </rPh>
    <rPh sb="14" eb="16">
      <t>シンセイ</t>
    </rPh>
    <rPh sb="16" eb="18">
      <t>ダンタイ</t>
    </rPh>
    <rPh sb="19" eb="20">
      <t>スデ</t>
    </rPh>
    <rPh sb="21" eb="23">
      <t>セイサク</t>
    </rPh>
    <rPh sb="25" eb="27">
      <t>エイゾウ</t>
    </rPh>
    <rPh sb="28" eb="30">
      <t>シヨウ</t>
    </rPh>
    <rPh sb="32" eb="34">
      <t>エイガ</t>
    </rPh>
    <rPh sb="35" eb="37">
      <t>セイサク</t>
    </rPh>
    <rPh sb="39" eb="41">
      <t>バアイ</t>
    </rPh>
    <rPh sb="46" eb="47">
      <t>ムネ</t>
    </rPh>
    <rPh sb="48" eb="49">
      <t>カナラ</t>
    </rPh>
    <rPh sb="50" eb="52">
      <t>メイキ</t>
    </rPh>
    <phoneticPr fontId="5"/>
  </si>
  <si>
    <t>　また、テレビ番組と内容が異なる点及びテレビ番組から映画を製作するプロセスを記述してください。</t>
    <rPh sb="7" eb="9">
      <t>バングミ</t>
    </rPh>
    <rPh sb="10" eb="12">
      <t>ナイヨウ</t>
    </rPh>
    <rPh sb="13" eb="14">
      <t>コト</t>
    </rPh>
    <rPh sb="16" eb="17">
      <t>テン</t>
    </rPh>
    <rPh sb="17" eb="18">
      <t>オヨ</t>
    </rPh>
    <rPh sb="22" eb="24">
      <t>バングミ</t>
    </rPh>
    <rPh sb="26" eb="28">
      <t>エイガ</t>
    </rPh>
    <rPh sb="29" eb="31">
      <t>セイサク</t>
    </rPh>
    <rPh sb="38" eb="40">
      <t>キジュツ</t>
    </rPh>
    <phoneticPr fontId="5"/>
  </si>
  <si>
    <t>単年度助成</t>
    <rPh sb="0" eb="5">
      <t>タンネンドジョセイ</t>
    </rPh>
    <phoneticPr fontId="2"/>
  </si>
  <si>
    <t>予定</t>
  </si>
  <si>
    <t>劇場公開</t>
    <rPh sb="0" eb="2">
      <t>ゲキジョウ</t>
    </rPh>
    <rPh sb="2" eb="4">
      <t>コウカイ</t>
    </rPh>
    <phoneticPr fontId="5"/>
  </si>
  <si>
    <t>●●株式会社</t>
    <rPh sb="2" eb="6">
      <t>カブシキガイシャ</t>
    </rPh>
    <phoneticPr fontId="5"/>
  </si>
  <si>
    <t>確定</t>
  </si>
  <si>
    <t>・公開予定時期の開始日及び終了日を「2021/4/1」のように年月日を入力してください。初号試写から1年以内の公開が条件となります。</t>
    <rPh sb="1" eb="3">
      <t>コウカイ</t>
    </rPh>
    <rPh sb="3" eb="5">
      <t>ヨテイ</t>
    </rPh>
    <rPh sb="5" eb="7">
      <t>ジキ</t>
    </rPh>
    <rPh sb="8" eb="11">
      <t>カイシビ</t>
    </rPh>
    <rPh sb="11" eb="12">
      <t>オヨ</t>
    </rPh>
    <rPh sb="13" eb="16">
      <t>シュウリョウビ</t>
    </rPh>
    <rPh sb="31" eb="32">
      <t>ネン</t>
    </rPh>
    <rPh sb="32" eb="33">
      <t>ガツ</t>
    </rPh>
    <rPh sb="33" eb="34">
      <t>ビ</t>
    </rPh>
    <rPh sb="35" eb="37">
      <t>ニュウリョク</t>
    </rPh>
    <rPh sb="44" eb="46">
      <t>ショゴウ</t>
    </rPh>
    <rPh sb="46" eb="48">
      <t>シシャ</t>
    </rPh>
    <rPh sb="51" eb="52">
      <t>ネン</t>
    </rPh>
    <rPh sb="52" eb="54">
      <t>イナイ</t>
    </rPh>
    <rPh sb="55" eb="57">
      <t>コウカイ</t>
    </rPh>
    <rPh sb="58" eb="60">
      <t>ジョウケン</t>
    </rPh>
    <phoneticPr fontId="5"/>
  </si>
  <si>
    <t>文化芸術振興費補助金（当事業）以外の補助金、助成金について記入してください。
また、要望書提出時の確定状況について、プルダウンメニューから「決定」「申請中」「申請予定」のいずれかを必ず選択してください。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70" eb="72">
      <t>ケッテイ</t>
    </rPh>
    <rPh sb="74" eb="76">
      <t>シンセイ</t>
    </rPh>
    <rPh sb="79" eb="81">
      <t>シンセイ</t>
    </rPh>
    <phoneticPr fontId="2"/>
  </si>
  <si>
    <t>企業、個人等からの寄付金、協賛金、クラウドファンディングについて記入してください。
また、要望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73" eb="76">
      <t>キフキン</t>
    </rPh>
    <rPh sb="77" eb="80">
      <t>キョウサンキン</t>
    </rPh>
    <rPh sb="82" eb="84">
      <t>カクテイ</t>
    </rPh>
    <rPh sb="86" eb="89">
      <t>コウショウチュウ</t>
    </rPh>
    <rPh sb="108" eb="110">
      <t>タッセイ</t>
    </rPh>
    <rPh sb="112" eb="115">
      <t>ジッシチュウ</t>
    </rPh>
    <rPh sb="117" eb="119">
      <t>ジッシ</t>
    </rPh>
    <rPh sb="119" eb="121">
      <t>ヨテイ</t>
    </rPh>
    <phoneticPr fontId="2"/>
  </si>
  <si>
    <t>上記以外の収入として計上するものがあれば記入してください。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2"/>
  </si>
  <si>
    <t>【記入要領】</t>
    <rPh sb="1" eb="3">
      <t>キニュウ</t>
    </rPh>
    <rPh sb="3" eb="5">
      <t>ヨウリョウ</t>
    </rPh>
    <phoneticPr fontId="4"/>
  </si>
  <si>
    <t>整理番号</t>
    <rPh sb="0" eb="4">
      <t>セイリバンゴウ</t>
    </rPh>
    <phoneticPr fontId="5"/>
  </si>
  <si>
    <t>作品名</t>
    <rPh sb="0" eb="2">
      <t>サクヒン</t>
    </rPh>
    <rPh sb="2" eb="3">
      <t>メイ</t>
    </rPh>
    <phoneticPr fontId="5"/>
  </si>
  <si>
    <t>団体名</t>
    <rPh sb="0" eb="2">
      <t>ダンタイ</t>
    </rPh>
    <rPh sb="2" eb="3">
      <t>メイ</t>
    </rPh>
    <phoneticPr fontId="5"/>
  </si>
  <si>
    <t>【団体概要】</t>
    <rPh sb="1" eb="3">
      <t>ダンタイ</t>
    </rPh>
    <phoneticPr fontId="2"/>
  </si>
  <si>
    <t>整理番号</t>
    <rPh sb="0" eb="4">
      <t>セイリバンゴウ</t>
    </rPh>
    <phoneticPr fontId="9"/>
  </si>
  <si>
    <t>整理番号</t>
    <rPh sb="0" eb="4">
      <t>セイリバンゴウ</t>
    </rPh>
    <phoneticPr fontId="4"/>
  </si>
  <si>
    <t>小計（千円）</t>
    <phoneticPr fontId="6"/>
  </si>
  <si>
    <t>課税事業者</t>
  </si>
  <si>
    <t>助成金に算入できる経費計（D）</t>
    <rPh sb="0" eb="3">
      <t>ジョセイキン</t>
    </rPh>
    <rPh sb="4" eb="6">
      <t>サンニュウ</t>
    </rPh>
    <rPh sb="9" eb="11">
      <t>ケイヒ</t>
    </rPh>
    <rPh sb="11" eb="12">
      <t>ケイ</t>
    </rPh>
    <phoneticPr fontId="3"/>
  </si>
  <si>
    <t>役名○○：○○○○（確定）、役名△△：△△△△（確定）、役名□□：□□□□（交渉中）</t>
    <rPh sb="0" eb="1">
      <t>ヤク</t>
    </rPh>
    <rPh sb="1" eb="2">
      <t>メイ</t>
    </rPh>
    <rPh sb="10" eb="12">
      <t>カクテイ</t>
    </rPh>
    <rPh sb="14" eb="15">
      <t>ヤク</t>
    </rPh>
    <rPh sb="15" eb="16">
      <t>メイ</t>
    </rPh>
    <rPh sb="24" eb="26">
      <t>カクテイ</t>
    </rPh>
    <rPh sb="28" eb="29">
      <t>ヤク</t>
    </rPh>
    <rPh sb="29" eb="30">
      <t>メイ</t>
    </rPh>
    <rPh sb="38" eb="41">
      <t>コウショウチュウ</t>
    </rPh>
    <phoneticPr fontId="5"/>
  </si>
  <si>
    <t>・スタッフの決定状況（確定、交渉中、予定等）を必ず記入してください。</t>
    <phoneticPr fontId="5"/>
  </si>
  <si>
    <t>監督：●●●●（確定）、脚本：▲▲▲▲（確定）、撮影：■■■■（交渉中）、プロデューサー：◆◆◆◆（確定）</t>
    <rPh sb="0" eb="2">
      <t>カントク</t>
    </rPh>
    <rPh sb="8" eb="10">
      <t>カクテイ</t>
    </rPh>
    <rPh sb="12" eb="14">
      <t>キャクホン</t>
    </rPh>
    <rPh sb="20" eb="22">
      <t>カクテイ</t>
    </rPh>
    <rPh sb="24" eb="26">
      <t>サツエイ</t>
    </rPh>
    <rPh sb="32" eb="35">
      <t>コウショウチュウ</t>
    </rPh>
    <rPh sb="50" eb="52">
      <t>カクテイ</t>
    </rPh>
    <phoneticPr fontId="5"/>
  </si>
  <si>
    <t>共同製作者・後援者・
協賛者名とその役割</t>
    <rPh sb="0" eb="2">
      <t>キョウドウ</t>
    </rPh>
    <rPh sb="2" eb="4">
      <t>セイサク</t>
    </rPh>
    <rPh sb="4" eb="5">
      <t>シャ</t>
    </rPh>
    <rPh sb="18" eb="20">
      <t>ヤクワリ</t>
    </rPh>
    <phoneticPr fontId="2"/>
  </si>
  <si>
    <t>・撮影機材について記入してください。</t>
    <rPh sb="1" eb="3">
      <t>サツエイ</t>
    </rPh>
    <rPh sb="3" eb="5">
      <t>キザイ</t>
    </rPh>
    <rPh sb="9" eb="11">
      <t>キニュウ</t>
    </rPh>
    <phoneticPr fontId="5"/>
  </si>
  <si>
    <t>フリガナ</t>
    <phoneticPr fontId="4"/>
  </si>
  <si>
    <t>経理担当者</t>
    <phoneticPr fontId="4"/>
  </si>
  <si>
    <t>様式第1号（第3条関係）
【総表】</t>
    <phoneticPr fontId="2"/>
  </si>
  <si>
    <t>・団体名等は「総表」のシートから自動転記されます。</t>
    <rPh sb="1" eb="3">
      <t>ダンタイ</t>
    </rPh>
    <rPh sb="3" eb="4">
      <t>メイ</t>
    </rPh>
    <rPh sb="4" eb="5">
      <t>トウ</t>
    </rPh>
    <rPh sb="7" eb="9">
      <t>ソウヒョウ</t>
    </rPh>
    <rPh sb="16" eb="20">
      <t>ジドウテンキ</t>
    </rPh>
    <phoneticPr fontId="4"/>
  </si>
  <si>
    <t>・法人番号欄には、国税庁より通知される、法人等に指定される13桁の番号を記入してください。</t>
    <rPh sb="1" eb="3">
      <t>ホウジン</t>
    </rPh>
    <rPh sb="3" eb="5">
      <t>バンゴウ</t>
    </rPh>
    <rPh sb="5" eb="6">
      <t>ラン</t>
    </rPh>
    <rPh sb="9" eb="12">
      <t>コクゼイチョウ</t>
    </rPh>
    <rPh sb="14" eb="16">
      <t>ツウチ</t>
    </rPh>
    <rPh sb="20" eb="22">
      <t>ホウジン</t>
    </rPh>
    <rPh sb="22" eb="23">
      <t>トウ</t>
    </rPh>
    <rPh sb="24" eb="26">
      <t>シテイ</t>
    </rPh>
    <phoneticPr fontId="4"/>
  </si>
  <si>
    <t>《役職員》</t>
    <rPh sb="1" eb="4">
      <t>ヤクショクイン</t>
    </rPh>
    <phoneticPr fontId="4"/>
  </si>
  <si>
    <t>《機構図・構成員》
・団体の機構図及び構成員の人数を記入してください。
　記入しきれない場合は、映画製作に係る主要なものについて記入してください。</t>
    <rPh sb="1" eb="3">
      <t>キコウ</t>
    </rPh>
    <rPh sb="3" eb="4">
      <t>ズ</t>
    </rPh>
    <rPh sb="5" eb="8">
      <t>コウセイイン</t>
    </rPh>
    <rPh sb="11" eb="13">
      <t>ダンタイ</t>
    </rPh>
    <rPh sb="14" eb="16">
      <t>キコウ</t>
    </rPh>
    <rPh sb="16" eb="17">
      <t>ズ</t>
    </rPh>
    <rPh sb="17" eb="18">
      <t>オヨ</t>
    </rPh>
    <rPh sb="19" eb="22">
      <t>コウセイイン</t>
    </rPh>
    <rPh sb="23" eb="25">
      <t>ニンズウ</t>
    </rPh>
    <rPh sb="26" eb="28">
      <t>キニュウ</t>
    </rPh>
    <rPh sb="37" eb="39">
      <t>キニュウ</t>
    </rPh>
    <rPh sb="44" eb="46">
      <t>バアイ</t>
    </rPh>
    <rPh sb="48" eb="50">
      <t>エイガ</t>
    </rPh>
    <rPh sb="50" eb="52">
      <t>セイサク</t>
    </rPh>
    <rPh sb="53" eb="54">
      <t>カカ</t>
    </rPh>
    <rPh sb="55" eb="57">
      <t>シュヨウ</t>
    </rPh>
    <rPh sb="64" eb="66">
      <t>キニュウ</t>
    </rPh>
    <phoneticPr fontId="4"/>
  </si>
  <si>
    <t>収支差（A-B）
（千円）</t>
    <rPh sb="0" eb="2">
      <t>シュウシ</t>
    </rPh>
    <rPh sb="2" eb="3">
      <t>サ</t>
    </rPh>
    <rPh sb="10" eb="12">
      <t>センエン</t>
    </rPh>
    <phoneticPr fontId="2"/>
  </si>
  <si>
    <t xml:space="preserve">・過去にどのような形で映画製作に関わってきたかを記入してください。
　文化庁からの補助金又は芸術文化振興基金の助成を受けている場合は、その旨を記入してください。
　請負又は受託によって映画を製作している場合は、その旨を明記してください。
</t>
    <phoneticPr fontId="4"/>
  </si>
  <si>
    <t xml:space="preserve">・「総収入」は各年度において団体が得た全ての収入を意味し、映画製作等と関係のないものを含みます。
・「総支出」は各年度において団体が現実に支出したもの全てを意味し、映画製作等と関係のないものを含みます。
・「各種補助金・助成金等受領実績」については、各年度において団体が交付を受けた全てのものを記入してください。
</t>
    <phoneticPr fontId="4"/>
  </si>
  <si>
    <t>要望書登録/要望内容/活動名</t>
    <rPh sb="0" eb="3">
      <t>ヨウボウショ</t>
    </rPh>
    <rPh sb="3" eb="5">
      <t>トウロク</t>
    </rPh>
    <rPh sb="6" eb="8">
      <t>ヨウボウ</t>
    </rPh>
    <rPh sb="8" eb="10">
      <t>ナイヨウ</t>
    </rPh>
    <rPh sb="11" eb="13">
      <t>カツドウ</t>
    </rPh>
    <rPh sb="13" eb="14">
      <t>メイ</t>
    </rPh>
    <phoneticPr fontId="2"/>
  </si>
  <si>
    <t>要望書登録/要望内容/入場料</t>
    <rPh sb="0" eb="3">
      <t>ヨウボウショ</t>
    </rPh>
    <rPh sb="3" eb="5">
      <t>トウロク</t>
    </rPh>
    <rPh sb="6" eb="8">
      <t>ヨウボウ</t>
    </rPh>
    <rPh sb="8" eb="10">
      <t>ナイヨウ</t>
    </rPh>
    <rPh sb="11" eb="14">
      <t>ニュウジョウリョウ</t>
    </rPh>
    <phoneticPr fontId="2"/>
  </si>
  <si>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2"/>
  </si>
  <si>
    <t>要望書登録/要望内容/(ｲ)小計</t>
    <rPh sb="0" eb="3">
      <t>ヨウボウショ</t>
    </rPh>
    <rPh sb="3" eb="5">
      <t>トウロク</t>
    </rPh>
    <rPh sb="6" eb="8">
      <t>ヨウボウ</t>
    </rPh>
    <rPh sb="8" eb="10">
      <t>ナイヨウ</t>
    </rPh>
    <rPh sb="14" eb="16">
      <t>ショウケイ</t>
    </rPh>
    <phoneticPr fontId="2"/>
  </si>
  <si>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2"/>
  </si>
  <si>
    <t>要望書登録/要望内容/対象経費（A）</t>
    <rPh sb="0" eb="3">
      <t>ヨウボウショ</t>
    </rPh>
    <rPh sb="3" eb="5">
      <t>トウロク</t>
    </rPh>
    <rPh sb="6" eb="8">
      <t>ヨウボウ</t>
    </rPh>
    <rPh sb="8" eb="10">
      <t>ナイヨウ</t>
    </rPh>
    <rPh sb="11" eb="13">
      <t>タイショウ</t>
    </rPh>
    <rPh sb="13" eb="15">
      <t>ケイヒ</t>
    </rPh>
    <phoneticPr fontId="2"/>
  </si>
  <si>
    <t>要望書登録/要望内容/要望額</t>
    <rPh sb="0" eb="3">
      <t>ヨウボウショ</t>
    </rPh>
    <rPh sb="3" eb="5">
      <t>トウロク</t>
    </rPh>
    <rPh sb="6" eb="8">
      <t>ヨウボウ</t>
    </rPh>
    <rPh sb="8" eb="10">
      <t>ナイヨウ</t>
    </rPh>
    <rPh sb="11" eb="13">
      <t>ヨウボウ</t>
    </rPh>
    <rPh sb="13" eb="14">
      <t>ガク</t>
    </rPh>
    <phoneticPr fontId="2"/>
  </si>
  <si>
    <t>要望書登録/要望内容/文化庁チェック</t>
    <rPh sb="0" eb="3">
      <t>ヨウボウショ</t>
    </rPh>
    <rPh sb="3" eb="5">
      <t>トウロク</t>
    </rPh>
    <rPh sb="6" eb="8">
      <t>ヨウボウ</t>
    </rPh>
    <rPh sb="8" eb="10">
      <t>ナイヨウ</t>
    </rPh>
    <rPh sb="11" eb="14">
      <t>ブンカチョウ</t>
    </rPh>
    <phoneticPr fontId="2"/>
  </si>
  <si>
    <t>要望書登録/映画製作/時間</t>
    <rPh sb="0" eb="3">
      <t>ヨウボウショ</t>
    </rPh>
    <rPh sb="3" eb="5">
      <t>トウロク</t>
    </rPh>
    <rPh sb="6" eb="8">
      <t>エイガ</t>
    </rPh>
    <rPh sb="8" eb="10">
      <t>セイサク</t>
    </rPh>
    <rPh sb="11" eb="13">
      <t>ジカン</t>
    </rPh>
    <phoneticPr fontId="2"/>
  </si>
  <si>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2"/>
  </si>
  <si>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2"/>
  </si>
  <si>
    <t>要望書登録/映画製作/完成形態</t>
    <rPh sb="0" eb="3">
      <t>ヨウボウショ</t>
    </rPh>
    <rPh sb="3" eb="5">
      <t>トウロク</t>
    </rPh>
    <rPh sb="6" eb="8">
      <t>エイガ</t>
    </rPh>
    <rPh sb="8" eb="10">
      <t>セイサク</t>
    </rPh>
    <rPh sb="11" eb="13">
      <t>カンセイ</t>
    </rPh>
    <rPh sb="13" eb="15">
      <t>ケイタイ</t>
    </rPh>
    <phoneticPr fontId="2"/>
  </si>
  <si>
    <t>要望書登録/映画製作/監督</t>
    <rPh sb="0" eb="3">
      <t>ヨウボウショ</t>
    </rPh>
    <rPh sb="3" eb="5">
      <t>トウロク</t>
    </rPh>
    <rPh sb="6" eb="8">
      <t>エイガ</t>
    </rPh>
    <rPh sb="8" eb="10">
      <t>セイサク</t>
    </rPh>
    <rPh sb="11" eb="13">
      <t>カントク</t>
    </rPh>
    <phoneticPr fontId="2"/>
  </si>
  <si>
    <t>要望書登録/映画製作/脚本</t>
    <rPh sb="0" eb="3">
      <t>ヨウボウショ</t>
    </rPh>
    <rPh sb="3" eb="5">
      <t>トウロク</t>
    </rPh>
    <rPh sb="6" eb="8">
      <t>エイガ</t>
    </rPh>
    <rPh sb="8" eb="10">
      <t>セイサク</t>
    </rPh>
    <rPh sb="11" eb="13">
      <t>キャクホン</t>
    </rPh>
    <phoneticPr fontId="2"/>
  </si>
  <si>
    <t>要望書登録/映画製作/撮影</t>
    <rPh sb="0" eb="3">
      <t>ヨウボウショ</t>
    </rPh>
    <rPh sb="3" eb="5">
      <t>トウロク</t>
    </rPh>
    <rPh sb="6" eb="8">
      <t>エイガ</t>
    </rPh>
    <rPh sb="8" eb="10">
      <t>セイサク</t>
    </rPh>
    <rPh sb="11" eb="13">
      <t>サツエイ</t>
    </rPh>
    <phoneticPr fontId="2"/>
  </si>
  <si>
    <t>要望書登録/映画製作/出演者</t>
    <rPh sb="0" eb="3">
      <t>ヨウボウショ</t>
    </rPh>
    <rPh sb="3" eb="5">
      <t>トウロク</t>
    </rPh>
    <rPh sb="6" eb="8">
      <t>エイガ</t>
    </rPh>
    <rPh sb="8" eb="10">
      <t>セイサク</t>
    </rPh>
    <rPh sb="11" eb="14">
      <t>シュツエンシャ</t>
    </rPh>
    <phoneticPr fontId="2"/>
  </si>
  <si>
    <t>要望書登録/映画製作/配給会社</t>
    <rPh sb="0" eb="3">
      <t>ヨウボウショ</t>
    </rPh>
    <rPh sb="3" eb="5">
      <t>トウロク</t>
    </rPh>
    <rPh sb="6" eb="8">
      <t>エイガ</t>
    </rPh>
    <rPh sb="8" eb="10">
      <t>セイサク</t>
    </rPh>
    <rPh sb="11" eb="13">
      <t>ハイキュウ</t>
    </rPh>
    <rPh sb="13" eb="15">
      <t>ガイシャ</t>
    </rPh>
    <phoneticPr fontId="2"/>
  </si>
  <si>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2"/>
  </si>
  <si>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2"/>
  </si>
  <si>
    <t>要望書登録/基金/県NO</t>
    <rPh sb="0" eb="3">
      <t>ヨウボウショ</t>
    </rPh>
    <rPh sb="3" eb="5">
      <t>トウロク</t>
    </rPh>
    <rPh sb="6" eb="8">
      <t>キキン</t>
    </rPh>
    <rPh sb="9" eb="10">
      <t>ケン</t>
    </rPh>
    <phoneticPr fontId="2"/>
  </si>
  <si>
    <t>要望書登録/補助金/単位</t>
    <rPh sb="0" eb="3">
      <t>ヨウボウショ</t>
    </rPh>
    <rPh sb="3" eb="5">
      <t>トウロク</t>
    </rPh>
    <rPh sb="6" eb="9">
      <t>ホジョキン</t>
    </rPh>
    <rPh sb="10" eb="12">
      <t>タンイ</t>
    </rPh>
    <phoneticPr fontId="2"/>
  </si>
  <si>
    <t>要望書登録/補助金/個表番号</t>
    <rPh sb="0" eb="3">
      <t>ヨウボウショ</t>
    </rPh>
    <rPh sb="3" eb="5">
      <t>トウロク</t>
    </rPh>
    <rPh sb="6" eb="9">
      <t>ホジョキン</t>
    </rPh>
    <rPh sb="10" eb="12">
      <t>コヒョウ</t>
    </rPh>
    <rPh sb="12" eb="14">
      <t>バンゴウ</t>
    </rPh>
    <phoneticPr fontId="2"/>
  </si>
  <si>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2"/>
  </si>
  <si>
    <t>要望書登録/基金/分野
要望書登録/補助金/分野</t>
    <rPh sb="0" eb="3">
      <t>ヨウボウショ</t>
    </rPh>
    <rPh sb="3" eb="5">
      <t>トウロク</t>
    </rPh>
    <rPh sb="6" eb="8">
      <t>キキン</t>
    </rPh>
    <rPh sb="9" eb="11">
      <t>ブンヤ</t>
    </rPh>
    <rPh sb="18" eb="21">
      <t>ホジョキン</t>
    </rPh>
    <phoneticPr fontId="2"/>
  </si>
  <si>
    <t>要望書登録/基金/提出日
要望書登録/補助金/提出日</t>
    <rPh sb="0" eb="3">
      <t>ヨウボウショ</t>
    </rPh>
    <rPh sb="3" eb="5">
      <t>トウロク</t>
    </rPh>
    <rPh sb="6" eb="8">
      <t>キキン</t>
    </rPh>
    <rPh sb="9" eb="11">
      <t>テイシュツ</t>
    </rPh>
    <rPh sb="11" eb="12">
      <t>ビ</t>
    </rPh>
    <phoneticPr fontId="2"/>
  </si>
  <si>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2"/>
  </si>
  <si>
    <t>要望書登録/活動場所/開始日</t>
    <rPh sb="0" eb="3">
      <t>ヨウボウショ</t>
    </rPh>
    <rPh sb="3" eb="5">
      <t>トウロク</t>
    </rPh>
    <rPh sb="6" eb="8">
      <t>カツドウ</t>
    </rPh>
    <rPh sb="8" eb="10">
      <t>バショ</t>
    </rPh>
    <rPh sb="11" eb="14">
      <t>カイシビ</t>
    </rPh>
    <phoneticPr fontId="2"/>
  </si>
  <si>
    <t>要望書登録/活動場所/終了日</t>
    <rPh sb="0" eb="3">
      <t>ヨウボウショ</t>
    </rPh>
    <rPh sb="3" eb="5">
      <t>トウロク</t>
    </rPh>
    <rPh sb="6" eb="8">
      <t>カツドウ</t>
    </rPh>
    <rPh sb="8" eb="10">
      <t>バショ</t>
    </rPh>
    <rPh sb="11" eb="13">
      <t>シュウリョウ</t>
    </rPh>
    <rPh sb="13" eb="14">
      <t>ヒ</t>
    </rPh>
    <phoneticPr fontId="2"/>
  </si>
  <si>
    <t>要望書登録/活動場所/活動場所</t>
    <rPh sb="0" eb="3">
      <t>ヨウボウショ</t>
    </rPh>
    <rPh sb="3" eb="5">
      <t>トウロク</t>
    </rPh>
    <rPh sb="6" eb="8">
      <t>カツドウ</t>
    </rPh>
    <rPh sb="8" eb="10">
      <t>バショ</t>
    </rPh>
    <rPh sb="11" eb="13">
      <t>カツドウ</t>
    </rPh>
    <rPh sb="13" eb="15">
      <t>バショ</t>
    </rPh>
    <phoneticPr fontId="2"/>
  </si>
  <si>
    <t>団体登録/団体基本情報/団体名</t>
    <rPh sb="12" eb="14">
      <t>ダンタイ</t>
    </rPh>
    <rPh sb="14" eb="15">
      <t>メイ</t>
    </rPh>
    <phoneticPr fontId="2"/>
  </si>
  <si>
    <t>団体登録/団体基本情報/ヨミガナ</t>
  </si>
  <si>
    <t>団体登録/団体基本情報/代表者氏名</t>
    <rPh sb="12" eb="15">
      <t>ダイヒョウシャ</t>
    </rPh>
    <rPh sb="15" eb="17">
      <t>シメイ</t>
    </rPh>
    <phoneticPr fontId="2"/>
  </si>
  <si>
    <t>団体登録/団体基本情報/代表者役職</t>
    <rPh sb="12" eb="15">
      <t>ダイヒョウシャ</t>
    </rPh>
    <rPh sb="15" eb="17">
      <t>ヤクショク</t>
    </rPh>
    <phoneticPr fontId="2"/>
  </si>
  <si>
    <t>団体登録/団体基本情報/郵便番号</t>
    <rPh sb="12" eb="16">
      <t>ユウビンバンゴウ</t>
    </rPh>
    <phoneticPr fontId="2"/>
  </si>
  <si>
    <t>団体登録/団体基本情報/都道府県</t>
    <rPh sb="12" eb="16">
      <t>トドウフケン</t>
    </rPh>
    <phoneticPr fontId="2"/>
  </si>
  <si>
    <t>団体登録/団体基本情報/住所1</t>
    <rPh sb="12" eb="14">
      <t>ジュウショ</t>
    </rPh>
    <phoneticPr fontId="2"/>
  </si>
  <si>
    <t>団体登録/団体基本情報/住所2</t>
    <rPh sb="12" eb="14">
      <t>ジュウショ</t>
    </rPh>
    <phoneticPr fontId="2"/>
  </si>
  <si>
    <t>団体登録/団体基本情報/電話番号</t>
    <rPh sb="12" eb="14">
      <t>デンワ</t>
    </rPh>
    <rPh sb="14" eb="16">
      <t>バンゴウ</t>
    </rPh>
    <phoneticPr fontId="2"/>
  </si>
  <si>
    <t>団体登録/団体基本情報/FAX番号</t>
    <rPh sb="15" eb="17">
      <t>バンゴウ</t>
    </rPh>
    <phoneticPr fontId="2"/>
  </si>
  <si>
    <t>団体登録/団体基本情報/ホームページ</t>
    <phoneticPr fontId="2"/>
  </si>
  <si>
    <t>団体登録/団体基本情報/創立年/月</t>
    <rPh sb="12" eb="14">
      <t>ソウリツ</t>
    </rPh>
    <rPh sb="14" eb="15">
      <t>ネン</t>
    </rPh>
    <rPh sb="16" eb="17">
      <t>ツキ</t>
    </rPh>
    <phoneticPr fontId="2"/>
  </si>
  <si>
    <t>団体登録/標準連絡先/団体名</t>
    <rPh sb="5" eb="7">
      <t>ヒョウジュン</t>
    </rPh>
    <rPh sb="7" eb="10">
      <t>レンラクサキ</t>
    </rPh>
    <rPh sb="11" eb="13">
      <t>ダンタイ</t>
    </rPh>
    <rPh sb="13" eb="14">
      <t>メイ</t>
    </rPh>
    <phoneticPr fontId="2"/>
  </si>
  <si>
    <t>団体登録/団体基本情報/団体種別</t>
    <rPh sb="12" eb="14">
      <t>ダンタイ</t>
    </rPh>
    <rPh sb="14" eb="16">
      <t>シュベツ</t>
    </rPh>
    <phoneticPr fontId="2"/>
  </si>
  <si>
    <t>施設登録/施設/施設名</t>
    <rPh sb="0" eb="2">
      <t>シセツ</t>
    </rPh>
    <rPh sb="2" eb="4">
      <t>トウロク</t>
    </rPh>
    <rPh sb="5" eb="7">
      <t>シセツ</t>
    </rPh>
    <rPh sb="8" eb="10">
      <t>シセツ</t>
    </rPh>
    <rPh sb="10" eb="11">
      <t>メイ</t>
    </rPh>
    <phoneticPr fontId="2"/>
  </si>
  <si>
    <t>施設登録/施設/郵便番号</t>
    <rPh sb="0" eb="2">
      <t>シセツ</t>
    </rPh>
    <rPh sb="2" eb="4">
      <t>トウロク</t>
    </rPh>
    <rPh sb="5" eb="7">
      <t>シセツ</t>
    </rPh>
    <rPh sb="8" eb="12">
      <t>ユウビンバンゴウ</t>
    </rPh>
    <phoneticPr fontId="2"/>
  </si>
  <si>
    <t>施設登録/施設/都道府県</t>
    <rPh sb="0" eb="2">
      <t>シセツ</t>
    </rPh>
    <rPh sb="2" eb="4">
      <t>トウロク</t>
    </rPh>
    <rPh sb="5" eb="7">
      <t>シセツ</t>
    </rPh>
    <rPh sb="8" eb="12">
      <t>トドウフケン</t>
    </rPh>
    <phoneticPr fontId="2"/>
  </si>
  <si>
    <t>施設登録/施設/住所1</t>
    <rPh sb="0" eb="2">
      <t>シセツ</t>
    </rPh>
    <rPh sb="2" eb="4">
      <t>トウロク</t>
    </rPh>
    <rPh sb="5" eb="7">
      <t>シセツ</t>
    </rPh>
    <rPh sb="8" eb="10">
      <t>ジュウショ</t>
    </rPh>
    <phoneticPr fontId="2"/>
  </si>
  <si>
    <t>施設登録/施設/住所2</t>
    <rPh sb="0" eb="2">
      <t>シセツ</t>
    </rPh>
    <rPh sb="2" eb="4">
      <t>トウロク</t>
    </rPh>
    <rPh sb="5" eb="7">
      <t>シセツ</t>
    </rPh>
    <rPh sb="8" eb="10">
      <t>ジュウショ</t>
    </rPh>
    <phoneticPr fontId="2"/>
  </si>
  <si>
    <t>要望書登録/要望内容/控除税額計（C）</t>
    <phoneticPr fontId="2"/>
  </si>
  <si>
    <t>要望書登録/要望内容/備考</t>
    <rPh sb="0" eb="3">
      <t>ヨウボウショ</t>
    </rPh>
    <rPh sb="3" eb="5">
      <t>トウロク</t>
    </rPh>
    <rPh sb="6" eb="8">
      <t>ヨウボウ</t>
    </rPh>
    <rPh sb="8" eb="10">
      <t>ナイヨウ</t>
    </rPh>
    <rPh sb="11" eb="13">
      <t>ビコウ</t>
    </rPh>
    <phoneticPr fontId="2"/>
  </si>
  <si>
    <t>作品名：</t>
    <rPh sb="0" eb="2">
      <t>サクヒン</t>
    </rPh>
    <rPh sb="2" eb="3">
      <t>メイ</t>
    </rPh>
    <phoneticPr fontId="37"/>
  </si>
  <si>
    <t>団体名：</t>
    <rPh sb="0" eb="2">
      <t>ダンタイ</t>
    </rPh>
    <rPh sb="2" eb="3">
      <t>メイ</t>
    </rPh>
    <phoneticPr fontId="37"/>
  </si>
  <si>
    <t>①【必要書類の確認】</t>
    <rPh sb="2" eb="4">
      <t>ヒツヨウ</t>
    </rPh>
    <rPh sb="4" eb="6">
      <t>ショルイ</t>
    </rPh>
    <rPh sb="7" eb="9">
      <t>カクニン</t>
    </rPh>
    <phoneticPr fontId="37"/>
  </si>
  <si>
    <t>③【応募要件の確認】</t>
    <rPh sb="2" eb="4">
      <t>オウボ</t>
    </rPh>
    <rPh sb="4" eb="6">
      <t>ヨウケン</t>
    </rPh>
    <rPh sb="7" eb="9">
      <t>カクニン</t>
    </rPh>
    <phoneticPr fontId="37"/>
  </si>
  <si>
    <t>《不明要件》</t>
    <rPh sb="1" eb="3">
      <t>フメイ</t>
    </rPh>
    <rPh sb="3" eb="5">
      <t>ヨウケン</t>
    </rPh>
    <phoneticPr fontId="37"/>
  </si>
  <si>
    <t>《不適合理由》</t>
    <rPh sb="1" eb="4">
      <t>フテキゴウ</t>
    </rPh>
    <rPh sb="4" eb="6">
      <t>リユウ</t>
    </rPh>
    <phoneticPr fontId="37"/>
  </si>
  <si>
    <t>欠落なし</t>
    <rPh sb="0" eb="2">
      <t>ケツラク</t>
    </rPh>
    <phoneticPr fontId="37"/>
  </si>
  <si>
    <t>　　適合</t>
    <rPh sb="2" eb="4">
      <t>テキゴウ</t>
    </rPh>
    <phoneticPr fontId="37"/>
  </si>
  <si>
    <t>・提出期限</t>
    <phoneticPr fontId="37"/>
  </si>
  <si>
    <t>・要望取下げの連絡があった</t>
    <rPh sb="1" eb="3">
      <t>ヨウボウ</t>
    </rPh>
    <rPh sb="3" eb="5">
      <t>トリサ</t>
    </rPh>
    <rPh sb="7" eb="9">
      <t>レンラク</t>
    </rPh>
    <phoneticPr fontId="1"/>
  </si>
  <si>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37"/>
  </si>
  <si>
    <r>
      <t>団体要件　</t>
    </r>
    <r>
      <rPr>
        <sz val="9"/>
        <color theme="1"/>
        <rFont val="ＭＳ 明朝"/>
        <family val="1"/>
        <charset val="128"/>
      </rPr>
      <t>映画製作を主たる目的とする我が国の団体</t>
    </r>
    <rPh sb="0" eb="2">
      <t>ダンタイ</t>
    </rPh>
    <rPh sb="2" eb="4">
      <t>ヨウケン</t>
    </rPh>
    <rPh sb="5" eb="7">
      <t>エイガ</t>
    </rPh>
    <rPh sb="7" eb="9">
      <t>セイサク</t>
    </rPh>
    <phoneticPr fontId="37"/>
  </si>
  <si>
    <t>・完成時期</t>
    <rPh sb="0" eb="2">
      <t>カンセイ</t>
    </rPh>
    <rPh sb="2" eb="4">
      <t>ジキ</t>
    </rPh>
    <phoneticPr fontId="37"/>
  </si>
  <si>
    <t>・完成時期が定められた期間外</t>
    <rPh sb="1" eb="3">
      <t>カンセイ</t>
    </rPh>
    <rPh sb="3" eb="5">
      <t>ジキ</t>
    </rPh>
    <rPh sb="6" eb="7">
      <t>サダ</t>
    </rPh>
    <rPh sb="11" eb="13">
      <t>キカン</t>
    </rPh>
    <rPh sb="13" eb="14">
      <t>ガイ</t>
    </rPh>
    <phoneticPr fontId="1"/>
  </si>
  <si>
    <t>《提出のあった書類にチェック》</t>
    <rPh sb="1" eb="3">
      <t>テイシュツ</t>
    </rPh>
    <rPh sb="7" eb="9">
      <t>ショルイ</t>
    </rPh>
    <phoneticPr fontId="37"/>
  </si>
  <si>
    <t>1 法人格を有する団体</t>
    <rPh sb="2" eb="3">
      <t>ホウ</t>
    </rPh>
    <rPh sb="3" eb="5">
      <t>ジンカク</t>
    </rPh>
    <rPh sb="6" eb="7">
      <t>ユウ</t>
    </rPh>
    <rPh sb="9" eb="11">
      <t>ダンタイ</t>
    </rPh>
    <phoneticPr fontId="37"/>
  </si>
  <si>
    <t>・助成金算入可能経費</t>
    <rPh sb="1" eb="4">
      <t>ジョセイキン</t>
    </rPh>
    <rPh sb="4" eb="6">
      <t>サンニュウ</t>
    </rPh>
    <rPh sb="6" eb="8">
      <t>カノウ</t>
    </rPh>
    <rPh sb="8" eb="10">
      <t>ケイヒ</t>
    </rPh>
    <phoneticPr fontId="37"/>
  </si>
  <si>
    <t>・定められた完成時期より前に映画祭等で公開</t>
    <rPh sb="1" eb="2">
      <t>サダ</t>
    </rPh>
    <rPh sb="6" eb="8">
      <t>カンセイ</t>
    </rPh>
    <rPh sb="8" eb="10">
      <t>ジキ</t>
    </rPh>
    <rPh sb="12" eb="13">
      <t>マエ</t>
    </rPh>
    <rPh sb="14" eb="17">
      <t>エイガサイ</t>
    </rPh>
    <rPh sb="17" eb="18">
      <t>トウ</t>
    </rPh>
    <rPh sb="19" eb="21">
      <t>コウカイ</t>
    </rPh>
    <phoneticPr fontId="1"/>
  </si>
  <si>
    <t>総表（押印用）</t>
    <rPh sb="0" eb="2">
      <t>ソウヒョウ</t>
    </rPh>
    <rPh sb="3" eb="5">
      <t>オウイン</t>
    </rPh>
    <rPh sb="5" eb="6">
      <t>ヨウ</t>
    </rPh>
    <phoneticPr fontId="37"/>
  </si>
  <si>
    <t>2 任意団体　</t>
    <rPh sb="2" eb="4">
      <t>ニンイ</t>
    </rPh>
    <rPh sb="4" eb="6">
      <t>ダンタイ</t>
    </rPh>
    <phoneticPr fontId="37"/>
  </si>
  <si>
    <t>・重複応募</t>
    <phoneticPr fontId="37"/>
  </si>
  <si>
    <t>・助成金に算入できる経費が、活動区分に応じた助成金の額に満たない</t>
    <rPh sb="1" eb="4">
      <t>ジョセイキン</t>
    </rPh>
    <rPh sb="5" eb="7">
      <t>サンニュウ</t>
    </rPh>
    <rPh sb="10" eb="12">
      <t>ケイヒ</t>
    </rPh>
    <rPh sb="14" eb="16">
      <t>カツドウ</t>
    </rPh>
    <rPh sb="16" eb="18">
      <t>クブン</t>
    </rPh>
    <rPh sb="19" eb="20">
      <t>オウ</t>
    </rPh>
    <rPh sb="22" eb="25">
      <t>ジョセイキン</t>
    </rPh>
    <rPh sb="26" eb="27">
      <t>ガク</t>
    </rPh>
    <rPh sb="28" eb="29">
      <t>ミ</t>
    </rPh>
    <phoneticPr fontId="1"/>
  </si>
  <si>
    <t>総表</t>
    <rPh sb="0" eb="2">
      <t>ソウヒョウ</t>
    </rPh>
    <phoneticPr fontId="37"/>
  </si>
  <si>
    <t>活動要件</t>
    <rPh sb="0" eb="2">
      <t>カツドウ</t>
    </rPh>
    <rPh sb="2" eb="4">
      <t>ヨウケン</t>
    </rPh>
    <phoneticPr fontId="37"/>
  </si>
  <si>
    <t>・団体要件</t>
    <phoneticPr fontId="37"/>
  </si>
  <si>
    <t>・文化庁の補助金や委託費等が支出される活動である</t>
    <phoneticPr fontId="37"/>
  </si>
  <si>
    <t>個表</t>
    <rPh sb="0" eb="1">
      <t>コ</t>
    </rPh>
    <rPh sb="1" eb="2">
      <t>ヒョウ</t>
    </rPh>
    <phoneticPr fontId="37"/>
  </si>
  <si>
    <t>・実績要件</t>
    <phoneticPr fontId="37"/>
  </si>
  <si>
    <t>・団体要件を満たしていない（映画製作を行うことを主たる目的としていない）</t>
    <rPh sb="1" eb="3">
      <t>ダンタイ</t>
    </rPh>
    <rPh sb="3" eb="5">
      <t>ヨウケン</t>
    </rPh>
    <rPh sb="6" eb="7">
      <t>ミ</t>
    </rPh>
    <rPh sb="14" eb="18">
      <t>エイガセイサク</t>
    </rPh>
    <rPh sb="19" eb="20">
      <t>オコナ</t>
    </rPh>
    <rPh sb="24" eb="25">
      <t>シュ</t>
    </rPh>
    <rPh sb="27" eb="29">
      <t>モクテキ</t>
    </rPh>
    <phoneticPr fontId="1"/>
  </si>
  <si>
    <t>助成金に算入できる経費が助成金の総額以上</t>
    <phoneticPr fontId="37"/>
  </si>
  <si>
    <t>・活動要件</t>
    <phoneticPr fontId="37"/>
  </si>
  <si>
    <t>・団体要件を満たしていない（経理・監査等の会計組織を有していることが確認できない）</t>
    <rPh sb="1" eb="3">
      <t>ダンタイ</t>
    </rPh>
    <rPh sb="3" eb="5">
      <t>ヨウケン</t>
    </rPh>
    <rPh sb="6" eb="7">
      <t>ミ</t>
    </rPh>
    <rPh sb="14" eb="16">
      <t>ケイリ</t>
    </rPh>
    <rPh sb="17" eb="19">
      <t>カンサ</t>
    </rPh>
    <rPh sb="19" eb="20">
      <t>ナド</t>
    </rPh>
    <rPh sb="21" eb="23">
      <t>カイケイ</t>
    </rPh>
    <rPh sb="23" eb="25">
      <t>ソシキ</t>
    </rPh>
    <rPh sb="26" eb="27">
      <t>ユウ</t>
    </rPh>
    <rPh sb="34" eb="36">
      <t>カクニン</t>
    </rPh>
    <phoneticPr fontId="1"/>
  </si>
  <si>
    <t>スタッフ費・キャスト費内訳</t>
    <rPh sb="4" eb="5">
      <t>ヒ</t>
    </rPh>
    <rPh sb="10" eb="11">
      <t>ヒ</t>
    </rPh>
    <rPh sb="11" eb="13">
      <t>ウチワケ</t>
    </rPh>
    <phoneticPr fontId="37"/>
  </si>
  <si>
    <t>完成後1年以内に広く一般に公開される日本映画である</t>
    <rPh sb="18" eb="20">
      <t>ニホン</t>
    </rPh>
    <rPh sb="20" eb="22">
      <t>エイガ</t>
    </rPh>
    <phoneticPr fontId="37"/>
  </si>
  <si>
    <t>・団体要件を満たしていない（定款・規約等を有していない）</t>
    <rPh sb="1" eb="3">
      <t>ダンタイ</t>
    </rPh>
    <rPh sb="3" eb="5">
      <t>ヨウケン</t>
    </rPh>
    <rPh sb="6" eb="7">
      <t>ミ</t>
    </rPh>
    <rPh sb="14" eb="16">
      <t>テイカン</t>
    </rPh>
    <rPh sb="17" eb="19">
      <t>キヤク</t>
    </rPh>
    <rPh sb="19" eb="20">
      <t>トウ</t>
    </rPh>
    <rPh sb="21" eb="22">
      <t>ユウ</t>
    </rPh>
    <phoneticPr fontId="1"/>
  </si>
  <si>
    <t>団体概要</t>
    <rPh sb="0" eb="2">
      <t>ダンタイ</t>
    </rPh>
    <rPh sb="2" eb="4">
      <t>ガイヨウ</t>
    </rPh>
    <phoneticPr fontId="37"/>
  </si>
  <si>
    <t>上映時間が1時間以上、予算総額が助成条件の額以上</t>
    <rPh sb="0" eb="2">
      <t>ジョウエイ</t>
    </rPh>
    <rPh sb="2" eb="4">
      <t>ジカン</t>
    </rPh>
    <rPh sb="6" eb="10">
      <t>ジカンイジョウ</t>
    </rPh>
    <rPh sb="22" eb="24">
      <t>イジョウ</t>
    </rPh>
    <phoneticPr fontId="37"/>
  </si>
  <si>
    <t>・団体要件を満たしていない（事務所を有していない）</t>
    <rPh sb="1" eb="3">
      <t>ダンタイ</t>
    </rPh>
    <rPh sb="3" eb="5">
      <t>ヨウケン</t>
    </rPh>
    <rPh sb="6" eb="7">
      <t>ミ</t>
    </rPh>
    <rPh sb="14" eb="16">
      <t>ジム</t>
    </rPh>
    <rPh sb="16" eb="17">
      <t>ショ</t>
    </rPh>
    <rPh sb="18" eb="19">
      <t>ユウ</t>
    </rPh>
    <phoneticPr fontId="1"/>
  </si>
  <si>
    <t>個人略歴（脚本）</t>
    <rPh sb="0" eb="2">
      <t>コジン</t>
    </rPh>
    <rPh sb="2" eb="4">
      <t>リャクレキ</t>
    </rPh>
    <rPh sb="5" eb="7">
      <t>キャクホン</t>
    </rPh>
    <phoneticPr fontId="37"/>
  </si>
  <si>
    <t>完成形式：35mm以上のポジフィルム、DCP</t>
    <rPh sb="0" eb="2">
      <t>カンセイ</t>
    </rPh>
    <rPh sb="2" eb="4">
      <t>ケイシキ</t>
    </rPh>
    <rPh sb="9" eb="11">
      <t>イジョウ</t>
    </rPh>
    <phoneticPr fontId="37"/>
  </si>
  <si>
    <t>・団体要件を満たしていない（財務諸表等を作成していない）</t>
    <rPh sb="1" eb="5">
      <t>ダンタイヨウケン</t>
    </rPh>
    <rPh sb="6" eb="7">
      <t>ミ</t>
    </rPh>
    <rPh sb="14" eb="16">
      <t>ザイム</t>
    </rPh>
    <rPh sb="16" eb="18">
      <t>ショヒョウ</t>
    </rPh>
    <rPh sb="18" eb="19">
      <t>トウ</t>
    </rPh>
    <rPh sb="20" eb="22">
      <t>サクセイ</t>
    </rPh>
    <phoneticPr fontId="37"/>
  </si>
  <si>
    <t>個人略歴（監督）</t>
    <rPh sb="0" eb="2">
      <t>コジン</t>
    </rPh>
    <rPh sb="2" eb="4">
      <t>リャクレキ</t>
    </rPh>
    <rPh sb="5" eb="7">
      <t>カントク</t>
    </rPh>
    <phoneticPr fontId="37"/>
  </si>
  <si>
    <t>応募できない活動にあたらない</t>
    <phoneticPr fontId="37"/>
  </si>
  <si>
    <t>・団体要件を満たしていない（製作委員会名義での応募）</t>
    <rPh sb="1" eb="5">
      <t>ダンタイヨウケン</t>
    </rPh>
    <rPh sb="6" eb="7">
      <t>ミ</t>
    </rPh>
    <rPh sb="14" eb="16">
      <t>セイサク</t>
    </rPh>
    <rPh sb="16" eb="19">
      <t>イインカイ</t>
    </rPh>
    <rPh sb="19" eb="21">
      <t>メイギ</t>
    </rPh>
    <rPh sb="23" eb="25">
      <t>オウボ</t>
    </rPh>
    <phoneticPr fontId="37"/>
  </si>
  <si>
    <t>個人略歴（撮影）</t>
    <rPh sb="0" eb="2">
      <t>コジン</t>
    </rPh>
    <rPh sb="2" eb="4">
      <t>リャクレキ</t>
    </rPh>
    <rPh sb="5" eb="7">
      <t>サツエイ</t>
    </rPh>
    <phoneticPr fontId="37"/>
  </si>
  <si>
    <r>
      <t xml:space="preserve">実績要件 </t>
    </r>
    <r>
      <rPr>
        <sz val="9"/>
        <color theme="1"/>
        <rFont val="ＭＳ 明朝"/>
        <family val="1"/>
        <charset val="128"/>
      </rPr>
      <t>下記のいずれかが過去に映画を自ら製作した実績を有する</t>
    </r>
    <rPh sb="0" eb="2">
      <t>ジッセキ</t>
    </rPh>
    <rPh sb="2" eb="4">
      <t>ヨウケン</t>
    </rPh>
    <rPh sb="5" eb="7">
      <t>カキ</t>
    </rPh>
    <rPh sb="21" eb="23">
      <t>セイサク</t>
    </rPh>
    <phoneticPr fontId="37"/>
  </si>
  <si>
    <t>・団体要件を満たしていない（　　　　　　　　　　　　　　　　　　　）</t>
    <rPh sb="1" eb="5">
      <t>ダンタイヨウケン</t>
    </rPh>
    <rPh sb="6" eb="7">
      <t>ミ</t>
    </rPh>
    <phoneticPr fontId="37"/>
  </si>
  <si>
    <t>個人略歴（プロデューサー）</t>
    <rPh sb="0" eb="2">
      <t>コジン</t>
    </rPh>
    <rPh sb="2" eb="4">
      <t>リャクレキ</t>
    </rPh>
    <phoneticPr fontId="37"/>
  </si>
  <si>
    <t>応募団体、代表者・監督・プロデューサー、共同製作者、製作委員会所属団体</t>
    <rPh sb="0" eb="2">
      <t>オウボ</t>
    </rPh>
    <rPh sb="2" eb="4">
      <t>ダンタイ</t>
    </rPh>
    <rPh sb="5" eb="8">
      <t>ダイヒョウシャ</t>
    </rPh>
    <rPh sb="9" eb="11">
      <t>カントク</t>
    </rPh>
    <rPh sb="20" eb="22">
      <t>キョウドウ</t>
    </rPh>
    <rPh sb="22" eb="24">
      <t>セイサク</t>
    </rPh>
    <rPh sb="24" eb="25">
      <t>シャ</t>
    </rPh>
    <rPh sb="26" eb="28">
      <t>セイサク</t>
    </rPh>
    <rPh sb="28" eb="31">
      <t>イインカイ</t>
    </rPh>
    <rPh sb="31" eb="33">
      <t>ショゾク</t>
    </rPh>
    <rPh sb="33" eb="35">
      <t>ダンタイ</t>
    </rPh>
    <phoneticPr fontId="37"/>
  </si>
  <si>
    <t>・実績要件を満たしていない</t>
    <rPh sb="1" eb="3">
      <t>ジッセキ</t>
    </rPh>
    <rPh sb="3" eb="5">
      <t>ヨウケン</t>
    </rPh>
    <rPh sb="6" eb="7">
      <t>ミ</t>
    </rPh>
    <phoneticPr fontId="37"/>
  </si>
  <si>
    <t>定款・規約等</t>
    <rPh sb="0" eb="2">
      <t>テイカン</t>
    </rPh>
    <rPh sb="3" eb="5">
      <t>キヤク</t>
    </rPh>
    <rPh sb="5" eb="6">
      <t>トウ</t>
    </rPh>
    <phoneticPr fontId="37"/>
  </si>
  <si>
    <t>　　不適合</t>
    <rPh sb="2" eb="3">
      <t>フ</t>
    </rPh>
    <rPh sb="3" eb="5">
      <t>テキゴウ</t>
    </rPh>
    <phoneticPr fontId="37"/>
  </si>
  <si>
    <t>・活動要件を満たしていない（日本映画ではない）</t>
    <rPh sb="1" eb="3">
      <t>カツドウ</t>
    </rPh>
    <rPh sb="3" eb="5">
      <t>ヨウケン</t>
    </rPh>
    <rPh sb="6" eb="7">
      <t>ミ</t>
    </rPh>
    <rPh sb="14" eb="16">
      <t>ニホン</t>
    </rPh>
    <rPh sb="16" eb="18">
      <t>エイガ</t>
    </rPh>
    <phoneticPr fontId="37"/>
  </si>
  <si>
    <r>
      <t>財務諸表</t>
    </r>
    <r>
      <rPr>
        <sz val="9"/>
        <color theme="1"/>
        <rFont val="ＭＳ 明朝"/>
        <family val="1"/>
        <charset val="128"/>
      </rPr>
      <t>（特別、Ａのみ）</t>
    </r>
    <rPh sb="0" eb="2">
      <t>ザイム</t>
    </rPh>
    <rPh sb="2" eb="4">
      <t>ショヒョウ</t>
    </rPh>
    <rPh sb="5" eb="7">
      <t>トクベツ</t>
    </rPh>
    <phoneticPr fontId="37"/>
  </si>
  <si>
    <t>　　不明</t>
    <rPh sb="2" eb="4">
      <t>フメイ</t>
    </rPh>
    <phoneticPr fontId="37"/>
  </si>
  <si>
    <t>・活動要件を満たしていない（完成後1年以内に公開されない）</t>
    <rPh sb="1" eb="3">
      <t>カツドウ</t>
    </rPh>
    <rPh sb="3" eb="5">
      <t>ヨウケン</t>
    </rPh>
    <rPh sb="6" eb="7">
      <t>ミ</t>
    </rPh>
    <rPh sb="14" eb="16">
      <t>カンセイ</t>
    </rPh>
    <rPh sb="16" eb="17">
      <t>ゴ</t>
    </rPh>
    <rPh sb="18" eb="19">
      <t>ネン</t>
    </rPh>
    <rPh sb="19" eb="21">
      <t>イナイ</t>
    </rPh>
    <rPh sb="22" eb="24">
      <t>コウカイ</t>
    </rPh>
    <phoneticPr fontId="37"/>
  </si>
  <si>
    <t>映画製作実績資料</t>
    <rPh sb="0" eb="2">
      <t>エイガ</t>
    </rPh>
    <rPh sb="2" eb="4">
      <t>セイサク</t>
    </rPh>
    <rPh sb="4" eb="6">
      <t>ジッセキ</t>
    </rPh>
    <rPh sb="6" eb="8">
      <t>シリョウ</t>
    </rPh>
    <phoneticPr fontId="37"/>
  </si>
  <si>
    <t>《不明の要件》</t>
    <rPh sb="1" eb="3">
      <t>フメイ</t>
    </rPh>
    <rPh sb="4" eb="6">
      <t>ヨウケン</t>
    </rPh>
    <phoneticPr fontId="37"/>
  </si>
  <si>
    <t>・活動要件を満たしていない（一般に広く公開されない）</t>
    <rPh sb="1" eb="3">
      <t>カツドウ</t>
    </rPh>
    <rPh sb="3" eb="5">
      <t>ヨウケン</t>
    </rPh>
    <rPh sb="6" eb="7">
      <t>ミ</t>
    </rPh>
    <rPh sb="14" eb="16">
      <t>イッパン</t>
    </rPh>
    <rPh sb="17" eb="18">
      <t>ヒロ</t>
    </rPh>
    <rPh sb="19" eb="21">
      <t>コウカイ</t>
    </rPh>
    <phoneticPr fontId="37"/>
  </si>
  <si>
    <t>・活動要件を満たしていない（無料で公開）</t>
    <rPh sb="1" eb="3">
      <t>カツドウ</t>
    </rPh>
    <rPh sb="3" eb="5">
      <t>ヨウケン</t>
    </rPh>
    <rPh sb="6" eb="7">
      <t>ミ</t>
    </rPh>
    <rPh sb="14" eb="16">
      <t>ムリョウ</t>
    </rPh>
    <rPh sb="17" eb="19">
      <t>コウカイ</t>
    </rPh>
    <phoneticPr fontId="37"/>
  </si>
  <si>
    <t>・活動要件を満たしていない（上映時間が１時間未満）</t>
    <rPh sb="1" eb="3">
      <t>カツドウ</t>
    </rPh>
    <rPh sb="3" eb="5">
      <t>ヨウケン</t>
    </rPh>
    <rPh sb="6" eb="7">
      <t>ミ</t>
    </rPh>
    <rPh sb="14" eb="16">
      <t>ジョウエイ</t>
    </rPh>
    <rPh sb="16" eb="18">
      <t>ジカン</t>
    </rPh>
    <rPh sb="20" eb="22">
      <t>ジカン</t>
    </rPh>
    <rPh sb="22" eb="24">
      <t>ミマン</t>
    </rPh>
    <phoneticPr fontId="37"/>
  </si>
  <si>
    <t>・活動要件を満たしていない（予算総額が応募する活動区分に応じた助成条件の額に満たない）</t>
    <rPh sb="1" eb="3">
      <t>カツドウ</t>
    </rPh>
    <rPh sb="3" eb="5">
      <t>ヨウケン</t>
    </rPh>
    <rPh sb="6" eb="7">
      <t>ミ</t>
    </rPh>
    <rPh sb="14" eb="16">
      <t>ヨサン</t>
    </rPh>
    <rPh sb="16" eb="18">
      <t>ソウガク</t>
    </rPh>
    <rPh sb="19" eb="21">
      <t>オウボ</t>
    </rPh>
    <rPh sb="23" eb="25">
      <t>カツドウ</t>
    </rPh>
    <rPh sb="25" eb="27">
      <t>クブン</t>
    </rPh>
    <rPh sb="28" eb="29">
      <t>オウ</t>
    </rPh>
    <rPh sb="31" eb="33">
      <t>ジョセイ</t>
    </rPh>
    <rPh sb="33" eb="35">
      <t>ジョウケン</t>
    </rPh>
    <rPh sb="36" eb="37">
      <t>ガク</t>
    </rPh>
    <rPh sb="38" eb="39">
      <t>ミ</t>
    </rPh>
    <phoneticPr fontId="37"/>
  </si>
  <si>
    <t>・活動要件を満たしていない（完成形式が35mm以上のポジフィルム又はDCPではない）</t>
    <rPh sb="1" eb="3">
      <t>カツドウ</t>
    </rPh>
    <rPh sb="3" eb="5">
      <t>ヨウケン</t>
    </rPh>
    <rPh sb="6" eb="7">
      <t>ミ</t>
    </rPh>
    <rPh sb="14" eb="16">
      <t>カンセイ</t>
    </rPh>
    <rPh sb="16" eb="18">
      <t>ケイシキ</t>
    </rPh>
    <rPh sb="23" eb="25">
      <t>イジョウ</t>
    </rPh>
    <rPh sb="32" eb="33">
      <t>マタ</t>
    </rPh>
    <phoneticPr fontId="37"/>
  </si>
  <si>
    <t>・活動要件を満たしていない（　　　　　　　　　　　　　　　　　　　）</t>
    <rPh sb="1" eb="3">
      <t>カツドウ</t>
    </rPh>
    <rPh sb="3" eb="5">
      <t>ヨウケン</t>
    </rPh>
    <rPh sb="6" eb="7">
      <t>ミ</t>
    </rPh>
    <phoneticPr fontId="37"/>
  </si>
  <si>
    <t>・商業的、政治的又は宗教的な宣伝意図を有する活動である</t>
    <rPh sb="1" eb="4">
      <t>ショウギョウテキ</t>
    </rPh>
    <phoneticPr fontId="37"/>
  </si>
  <si>
    <t>④【連絡概要】</t>
    <rPh sb="2" eb="4">
      <t>レンラク</t>
    </rPh>
    <rPh sb="4" eb="6">
      <t>ガイヨウ</t>
    </rPh>
    <phoneticPr fontId="37"/>
  </si>
  <si>
    <t>※要望者に連絡した日時及び提出期限を記入し、連絡手段にチェック</t>
    <phoneticPr fontId="37"/>
  </si>
  <si>
    <t>《1回目》</t>
    <phoneticPr fontId="37"/>
  </si>
  <si>
    <t>連絡日時</t>
    <rPh sb="0" eb="2">
      <t>レンラク</t>
    </rPh>
    <rPh sb="2" eb="4">
      <t>ニチジ</t>
    </rPh>
    <phoneticPr fontId="37"/>
  </si>
  <si>
    <t>→</t>
    <phoneticPr fontId="37"/>
  </si>
  <si>
    <t>提出期限</t>
    <rPh sb="0" eb="2">
      <t>テイシュツ</t>
    </rPh>
    <rPh sb="2" eb="4">
      <t>キゲン</t>
    </rPh>
    <phoneticPr fontId="37"/>
  </si>
  <si>
    <t>手　　段</t>
    <rPh sb="0" eb="1">
      <t>テ</t>
    </rPh>
    <rPh sb="3" eb="4">
      <t>ダン</t>
    </rPh>
    <phoneticPr fontId="37"/>
  </si>
  <si>
    <t>電話＋ 　メール、　　その他</t>
    <rPh sb="0" eb="2">
      <t>デンワ</t>
    </rPh>
    <rPh sb="13" eb="14">
      <t>タ</t>
    </rPh>
    <phoneticPr fontId="37"/>
  </si>
  <si>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37"/>
  </si>
  <si>
    <t>《2回目》</t>
    <phoneticPr fontId="37"/>
  </si>
  <si>
    <t>《結果》</t>
    <phoneticPr fontId="37"/>
  </si>
  <si>
    <t>　　要望者と連絡がとれた</t>
    <rPh sb="2" eb="4">
      <t>ヨウボウ</t>
    </rPh>
    <rPh sb="4" eb="5">
      <t>シャ</t>
    </rPh>
    <rPh sb="6" eb="8">
      <t>レンラク</t>
    </rPh>
    <phoneticPr fontId="37"/>
  </si>
  <si>
    <t>　　　　期限までに提出あり</t>
    <rPh sb="4" eb="6">
      <t>キゲン</t>
    </rPh>
    <rPh sb="9" eb="11">
      <t>テイシュツ</t>
    </rPh>
    <phoneticPr fontId="37"/>
  </si>
  <si>
    <t>提出日</t>
    <rPh sb="0" eb="2">
      <t>テイシュツ</t>
    </rPh>
    <rPh sb="2" eb="3">
      <t>ビ</t>
    </rPh>
    <phoneticPr fontId="37"/>
  </si>
  <si>
    <t>　　　　期限までに提出なし</t>
    <rPh sb="4" eb="6">
      <t>キゲン</t>
    </rPh>
    <rPh sb="9" eb="11">
      <t>テイシュツ</t>
    </rPh>
    <phoneticPr fontId="37"/>
  </si>
  <si>
    <t>　　要望者と連絡がとれなかった</t>
    <phoneticPr fontId="37"/>
  </si>
  <si>
    <t>【最終判断】</t>
    <rPh sb="1" eb="3">
      <t>サイシュウ</t>
    </rPh>
    <rPh sb="3" eb="5">
      <t>ハンダン</t>
    </rPh>
    <phoneticPr fontId="37"/>
  </si>
  <si>
    <t>適合</t>
    <rPh sb="0" eb="2">
      <t>テキゴウ</t>
    </rPh>
    <phoneticPr fontId="37"/>
  </si>
  <si>
    <t>不適合</t>
    <phoneticPr fontId="37"/>
  </si>
  <si>
    <t>　　《理由》</t>
    <phoneticPr fontId="37"/>
  </si>
  <si>
    <t>【特記事項】</t>
    <rPh sb="1" eb="3">
      <t>トッキ</t>
    </rPh>
    <rPh sb="3" eb="5">
      <t>ジコウ</t>
    </rPh>
    <phoneticPr fontId="37"/>
  </si>
  <si>
    <t>整理番号</t>
    <rPh sb="0" eb="2">
      <t>セイリ</t>
    </rPh>
    <rPh sb="2" eb="4">
      <t>バンゴウ</t>
    </rPh>
    <phoneticPr fontId="37"/>
  </si>
  <si>
    <t>上映時間が助成条件の時間以上、予算総額が助成条件の額以上</t>
    <rPh sb="0" eb="2">
      <t>ジョウエイ</t>
    </rPh>
    <rPh sb="2" eb="4">
      <t>ジカン</t>
    </rPh>
    <rPh sb="5" eb="7">
      <t>ジョセイ</t>
    </rPh>
    <rPh sb="7" eb="9">
      <t>ジョウケン</t>
    </rPh>
    <rPh sb="10" eb="12">
      <t>ジカン</t>
    </rPh>
    <rPh sb="12" eb="14">
      <t>イジョウ</t>
    </rPh>
    <rPh sb="26" eb="28">
      <t>イジョウ</t>
    </rPh>
    <phoneticPr fontId="37"/>
  </si>
  <si>
    <t>完成形式：16mm以上のポジフィルム・DCP・ビデオテープ等</t>
    <rPh sb="0" eb="2">
      <t>カンセイ</t>
    </rPh>
    <rPh sb="2" eb="4">
      <t>ケイシキ</t>
    </rPh>
    <rPh sb="9" eb="11">
      <t>イジョウ</t>
    </rPh>
    <rPh sb="29" eb="30">
      <t>トウ</t>
    </rPh>
    <phoneticPr fontId="37"/>
  </si>
  <si>
    <r>
      <t>財務諸表</t>
    </r>
    <r>
      <rPr>
        <sz val="9"/>
        <color theme="1"/>
        <rFont val="ＭＳ 明朝"/>
        <family val="1"/>
        <charset val="128"/>
      </rPr>
      <t>（特別のみ）</t>
    </r>
    <rPh sb="0" eb="2">
      <t>ザイム</t>
    </rPh>
    <rPh sb="2" eb="4">
      <t>ショヒョウ</t>
    </rPh>
    <rPh sb="5" eb="7">
      <t>トクベツ</t>
    </rPh>
    <phoneticPr fontId="37"/>
  </si>
  <si>
    <t>企画書</t>
    <rPh sb="0" eb="3">
      <t>キカクショ</t>
    </rPh>
    <phoneticPr fontId="37"/>
  </si>
  <si>
    <t>映像資料　12部</t>
    <rPh sb="0" eb="2">
      <t>エイゾウ</t>
    </rPh>
    <rPh sb="2" eb="4">
      <t>シリョウ</t>
    </rPh>
    <rPh sb="7" eb="8">
      <t>ブ</t>
    </rPh>
    <phoneticPr fontId="37"/>
  </si>
  <si>
    <t>・活動要件を満たしていない（上映時間が1時間未満（特別・Ａ））</t>
    <rPh sb="1" eb="3">
      <t>カツドウ</t>
    </rPh>
    <rPh sb="3" eb="5">
      <t>ヨウケン</t>
    </rPh>
    <rPh sb="6" eb="7">
      <t>ミ</t>
    </rPh>
    <rPh sb="14" eb="16">
      <t>ジョウエイ</t>
    </rPh>
    <rPh sb="16" eb="18">
      <t>ジカン</t>
    </rPh>
    <rPh sb="20" eb="22">
      <t>ジカン</t>
    </rPh>
    <rPh sb="22" eb="24">
      <t>ミマン</t>
    </rPh>
    <rPh sb="25" eb="27">
      <t>トクベツ</t>
    </rPh>
    <phoneticPr fontId="37"/>
  </si>
  <si>
    <t>シノプシス　12部</t>
    <rPh sb="8" eb="9">
      <t>ブ</t>
    </rPh>
    <phoneticPr fontId="37"/>
  </si>
  <si>
    <t>・活動要件を満たしていない（上映時間が20分未満（Ｂ））</t>
    <rPh sb="1" eb="3">
      <t>カツドウ</t>
    </rPh>
    <rPh sb="3" eb="5">
      <t>ヨウケン</t>
    </rPh>
    <rPh sb="6" eb="7">
      <t>ミ</t>
    </rPh>
    <rPh sb="14" eb="16">
      <t>ジョウエイ</t>
    </rPh>
    <rPh sb="16" eb="18">
      <t>ジカン</t>
    </rPh>
    <rPh sb="21" eb="22">
      <t>フン</t>
    </rPh>
    <rPh sb="22" eb="24">
      <t>ミマン</t>
    </rPh>
    <phoneticPr fontId="37"/>
  </si>
  <si>
    <t>・助成金に算入できる経費（税抜き）が、活動区分に応じた助成金の額に満たない</t>
    <rPh sb="1" eb="4">
      <t>ジョセイキン</t>
    </rPh>
    <rPh sb="5" eb="7">
      <t>サンニュウ</t>
    </rPh>
    <rPh sb="10" eb="12">
      <t>ケイヒ</t>
    </rPh>
    <rPh sb="13" eb="14">
      <t>ゼイ</t>
    </rPh>
    <rPh sb="14" eb="15">
      <t>ヌ</t>
    </rPh>
    <rPh sb="19" eb="21">
      <t>カツドウ</t>
    </rPh>
    <rPh sb="21" eb="23">
      <t>クブン</t>
    </rPh>
    <rPh sb="24" eb="25">
      <t>オウ</t>
    </rPh>
    <rPh sb="27" eb="30">
      <t>ジョセイキン</t>
    </rPh>
    <rPh sb="31" eb="32">
      <t>ガク</t>
    </rPh>
    <rPh sb="33" eb="34">
      <t>ミ</t>
    </rPh>
    <phoneticPr fontId="1"/>
  </si>
  <si>
    <t>上映時間が助成条件の時間範囲内、予算総額が助成条件の額以上</t>
    <rPh sb="0" eb="2">
      <t>ジョウエイ</t>
    </rPh>
    <rPh sb="2" eb="4">
      <t>ジカン</t>
    </rPh>
    <rPh sb="5" eb="7">
      <t>ジョセイ</t>
    </rPh>
    <rPh sb="7" eb="9">
      <t>ジョウケン</t>
    </rPh>
    <rPh sb="10" eb="12">
      <t>ジカン</t>
    </rPh>
    <rPh sb="12" eb="15">
      <t>ハンイナイ</t>
    </rPh>
    <rPh sb="27" eb="29">
      <t>イジョウ</t>
    </rPh>
    <phoneticPr fontId="37"/>
  </si>
  <si>
    <t>完成形式：アニメーション技法によって製作</t>
    <rPh sb="0" eb="2">
      <t>カンセイ</t>
    </rPh>
    <rPh sb="2" eb="4">
      <t>ケイシキ</t>
    </rPh>
    <phoneticPr fontId="37"/>
  </si>
  <si>
    <t>個人略歴（チーフアニメーター）</t>
    <rPh sb="0" eb="2">
      <t>コジン</t>
    </rPh>
    <rPh sb="2" eb="4">
      <t>リャクレキ</t>
    </rPh>
    <phoneticPr fontId="37"/>
  </si>
  <si>
    <t>・活動要件を満たしていない（上映時間が1時間未満（長編））</t>
    <rPh sb="1" eb="3">
      <t>カツドウ</t>
    </rPh>
    <rPh sb="3" eb="5">
      <t>ヨウケン</t>
    </rPh>
    <rPh sb="6" eb="7">
      <t>ミ</t>
    </rPh>
    <rPh sb="14" eb="16">
      <t>ジョウエイ</t>
    </rPh>
    <rPh sb="16" eb="18">
      <t>ジカン</t>
    </rPh>
    <rPh sb="20" eb="22">
      <t>ジカン</t>
    </rPh>
    <rPh sb="22" eb="24">
      <t>ミマン</t>
    </rPh>
    <rPh sb="25" eb="27">
      <t>チョウヘン</t>
    </rPh>
    <phoneticPr fontId="37"/>
  </si>
  <si>
    <t>絵コンテ　12部</t>
    <rPh sb="0" eb="1">
      <t>エ</t>
    </rPh>
    <rPh sb="7" eb="8">
      <t>ブ</t>
    </rPh>
    <phoneticPr fontId="37"/>
  </si>
  <si>
    <t>・活動要件を満たしていない（上映時間が1時間以上（短編Ａ・Ｂ））</t>
    <rPh sb="1" eb="3">
      <t>カツドウ</t>
    </rPh>
    <rPh sb="3" eb="5">
      <t>ヨウケン</t>
    </rPh>
    <rPh sb="6" eb="7">
      <t>ミ</t>
    </rPh>
    <rPh sb="14" eb="16">
      <t>ジョウエイ</t>
    </rPh>
    <rPh sb="16" eb="18">
      <t>ジカン</t>
    </rPh>
    <rPh sb="20" eb="24">
      <t>ジカンイジョウ</t>
    </rPh>
    <rPh sb="25" eb="27">
      <t>タンペン</t>
    </rPh>
    <phoneticPr fontId="37"/>
  </si>
  <si>
    <r>
      <t>シナリオ　12部</t>
    </r>
    <r>
      <rPr>
        <sz val="9"/>
        <color theme="1"/>
        <rFont val="ＭＳ 明朝"/>
        <family val="1"/>
        <charset val="128"/>
      </rPr>
      <t>（絵コンテが未完成時のみ）</t>
    </r>
    <rPh sb="7" eb="8">
      <t>ブ</t>
    </rPh>
    <rPh sb="9" eb="10">
      <t>エ</t>
    </rPh>
    <rPh sb="14" eb="15">
      <t>ミ</t>
    </rPh>
    <rPh sb="15" eb="17">
      <t>カンセイ</t>
    </rPh>
    <rPh sb="17" eb="18">
      <t>ジ</t>
    </rPh>
    <phoneticPr fontId="37"/>
  </si>
  <si>
    <t>イメージボード等　12部</t>
    <rPh sb="7" eb="8">
      <t>トウ</t>
    </rPh>
    <rPh sb="11" eb="12">
      <t>ブ</t>
    </rPh>
    <phoneticPr fontId="37"/>
  </si>
  <si>
    <t>・活動要件を満たしていない（完成形式がアニメーション技法によるものではない）</t>
    <rPh sb="1" eb="3">
      <t>カツドウ</t>
    </rPh>
    <rPh sb="3" eb="5">
      <t>ヨウケン</t>
    </rPh>
    <rPh sb="6" eb="7">
      <t>ミ</t>
    </rPh>
    <rPh sb="14" eb="16">
      <t>カンセイ</t>
    </rPh>
    <rPh sb="16" eb="18">
      <t>ケイシキ</t>
    </rPh>
    <rPh sb="26" eb="28">
      <t>ギホウ</t>
    </rPh>
    <phoneticPr fontId="37"/>
  </si>
  <si>
    <r>
      <t>監督のポートフォリオ　12部</t>
    </r>
    <r>
      <rPr>
        <sz val="9"/>
        <color theme="1"/>
        <rFont val="ＭＳ 明朝"/>
        <family val="1"/>
        <charset val="128"/>
      </rPr>
      <t>（短編Ａ・Ｂのみ）</t>
    </r>
    <rPh sb="0" eb="2">
      <t>カントク</t>
    </rPh>
    <rPh sb="13" eb="14">
      <t>ブ</t>
    </rPh>
    <rPh sb="15" eb="17">
      <t>タンペン</t>
    </rPh>
    <phoneticPr fontId="37"/>
  </si>
  <si>
    <t>様式の灰色箇所は記入不可、青色箇所はプルダウンメニューを選択する箇所になります。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42" eb="43">
      <t>ホカ</t>
    </rPh>
    <rPh sb="48" eb="50">
      <t>ドウヨウ</t>
    </rPh>
    <phoneticPr fontId="2"/>
  </si>
  <si>
    <t>②【応募要件の確認】</t>
    <rPh sb="2" eb="4">
      <t>オウボ</t>
    </rPh>
    <rPh sb="4" eb="6">
      <t>ヨウケン</t>
    </rPh>
    <rPh sb="7" eb="9">
      <t>カクニン</t>
    </rPh>
    <phoneticPr fontId="37"/>
  </si>
  <si>
    <t>③【連絡概要】</t>
    <rPh sb="2" eb="4">
      <t>レンラク</t>
    </rPh>
    <rPh sb="4" eb="6">
      <t>ガイヨウ</t>
    </rPh>
    <phoneticPr fontId="37"/>
  </si>
  <si>
    <t>R3.10.1～R4.3.31に
支払いが完了する経費
小計（千円）</t>
    <rPh sb="17" eb="19">
      <t>シハラ</t>
    </rPh>
    <rPh sb="21" eb="23">
      <t>カンリョウ</t>
    </rPh>
    <rPh sb="25" eb="27">
      <t>ケイヒ</t>
    </rPh>
    <rPh sb="28" eb="30">
      <t>ショウケイ</t>
    </rPh>
    <rPh sb="31" eb="33">
      <t>センエン</t>
    </rPh>
    <phoneticPr fontId="2"/>
  </si>
  <si>
    <t>課税対象外経費</t>
    <rPh sb="0" eb="2">
      <t>カゼイ</t>
    </rPh>
    <rPh sb="2" eb="4">
      <t>タイショウ</t>
    </rPh>
    <rPh sb="4" eb="5">
      <t>ガイ</t>
    </rPh>
    <rPh sb="5" eb="7">
      <t>ケイヒ</t>
    </rPh>
    <phoneticPr fontId="2"/>
  </si>
  <si>
    <t>・「助成金に算入できる経費計（Ｄ）」の額が、「交付を受けようとする助成金の額」以上となっていることが必要です。</t>
    <rPh sb="2" eb="5">
      <t>ジョセイキン</t>
    </rPh>
    <rPh sb="6" eb="8">
      <t>サンニュウ</t>
    </rPh>
    <rPh sb="11" eb="13">
      <t>ケイヒ</t>
    </rPh>
    <rPh sb="13" eb="14">
      <t>ケイ</t>
    </rPh>
    <rPh sb="19" eb="20">
      <t>ガク</t>
    </rPh>
    <rPh sb="23" eb="25">
      <t>コウフ</t>
    </rPh>
    <rPh sb="26" eb="27">
      <t>ウ</t>
    </rPh>
    <rPh sb="33" eb="36">
      <t>ジョセイキン</t>
    </rPh>
    <rPh sb="37" eb="38">
      <t>ガク</t>
    </rPh>
    <rPh sb="39" eb="41">
      <t>イジョウ</t>
    </rPh>
    <rPh sb="50" eb="52">
      <t>ヒツヨウ</t>
    </rPh>
    <phoneticPr fontId="6"/>
  </si>
  <si>
    <t>各種助成金・
補助金（千円）</t>
    <rPh sb="0" eb="2">
      <t>カクシュ</t>
    </rPh>
    <phoneticPr fontId="2"/>
  </si>
  <si>
    <t>活動の収支予算（収入）</t>
    <phoneticPr fontId="37"/>
  </si>
  <si>
    <t>活動の収支予算（支出）</t>
    <rPh sb="8" eb="10">
      <t>シシュツ</t>
    </rPh>
    <phoneticPr fontId="37"/>
  </si>
  <si>
    <t>活動の収支予算（収入）</t>
    <rPh sb="0" eb="2">
      <t>カツドウ</t>
    </rPh>
    <rPh sb="3" eb="5">
      <t>シュウシ</t>
    </rPh>
    <rPh sb="5" eb="7">
      <t>ヨサン</t>
    </rPh>
    <rPh sb="8" eb="10">
      <t>シュウニュウ</t>
    </rPh>
    <phoneticPr fontId="37"/>
  </si>
  <si>
    <t>活動の収支予算（支出）</t>
    <rPh sb="0" eb="2">
      <t>カツドウ</t>
    </rPh>
    <rPh sb="3" eb="5">
      <t>シュウシ</t>
    </rPh>
    <rPh sb="5" eb="7">
      <t>ヨサン</t>
    </rPh>
    <rPh sb="8" eb="10">
      <t>シシュツ</t>
    </rPh>
    <phoneticPr fontId="37"/>
  </si>
  <si>
    <t>団体概要</t>
    <phoneticPr fontId="36"/>
  </si>
  <si>
    <t>スタッフ費・キャスト費内訳</t>
    <phoneticPr fontId="36"/>
  </si>
  <si>
    <t>活動の収支予算（支出）</t>
    <rPh sb="8" eb="10">
      <t>シシュツ</t>
    </rPh>
    <phoneticPr fontId="36"/>
  </si>
  <si>
    <r>
      <t>脚本</t>
    </r>
    <r>
      <rPr>
        <sz val="11"/>
        <rFont val="游ゴシック"/>
        <family val="3"/>
        <charset val="128"/>
        <scheme val="minor"/>
      </rPr>
      <t>（劇・アニメのみ）</t>
    </r>
    <rPh sb="0" eb="2">
      <t>キャクホン</t>
    </rPh>
    <rPh sb="3" eb="4">
      <t>ゲキ</t>
    </rPh>
    <phoneticPr fontId="2"/>
  </si>
  <si>
    <r>
      <t>撮影</t>
    </r>
    <r>
      <rPr>
        <sz val="11"/>
        <rFont val="游ゴシック"/>
        <family val="3"/>
        <charset val="128"/>
        <scheme val="minor"/>
      </rPr>
      <t>（劇・記録のみ）</t>
    </r>
    <rPh sb="0" eb="2">
      <t>サツエイ</t>
    </rPh>
    <rPh sb="3" eb="4">
      <t>ゲキ</t>
    </rPh>
    <rPh sb="5" eb="7">
      <t>キロク</t>
    </rPh>
    <phoneticPr fontId="2"/>
  </si>
  <si>
    <t>・5行以内でご記入ください。</t>
    <rPh sb="2" eb="3">
      <t>ギョウ</t>
    </rPh>
    <rPh sb="3" eb="5">
      <t>イナイ</t>
    </rPh>
    <rPh sb="7" eb="9">
      <t>キニュウ</t>
    </rPh>
    <phoneticPr fontId="2"/>
  </si>
  <si>
    <t>・定款・規約等の事業目的を記入してください。
　応募の要件として、映画の製作活動を行う旨が明記してあることが必要です。
・３行以内で記入してください。</t>
    <rPh sb="1" eb="3">
      <t>テイカン</t>
    </rPh>
    <rPh sb="4" eb="6">
      <t>キヤク</t>
    </rPh>
    <rPh sb="6" eb="7">
      <t>トウ</t>
    </rPh>
    <rPh sb="8" eb="10">
      <t>ジギョウ</t>
    </rPh>
    <rPh sb="10" eb="12">
      <t>モクテキ</t>
    </rPh>
    <rPh sb="13" eb="15">
      <t>キニュウ</t>
    </rPh>
    <rPh sb="24" eb="26">
      <t>オウボ</t>
    </rPh>
    <rPh sb="27" eb="29">
      <t>ヨウケン</t>
    </rPh>
    <rPh sb="33" eb="35">
      <t>エイガ</t>
    </rPh>
    <rPh sb="36" eb="38">
      <t>セイサク</t>
    </rPh>
    <rPh sb="38" eb="40">
      <t>カツドウ</t>
    </rPh>
    <rPh sb="41" eb="42">
      <t>オコナ</t>
    </rPh>
    <rPh sb="43" eb="44">
      <t>ムネ</t>
    </rPh>
    <rPh sb="45" eb="47">
      <t>メイキ</t>
    </rPh>
    <rPh sb="54" eb="56">
      <t>ヒツヨウ</t>
    </rPh>
    <rPh sb="62" eb="63">
      <t>ギョウ</t>
    </rPh>
    <rPh sb="63" eb="65">
      <t>イナイ</t>
    </rPh>
    <rPh sb="66" eb="68">
      <t>キニュウ</t>
    </rPh>
    <phoneticPr fontId="4"/>
  </si>
  <si>
    <t>目　的</t>
    <phoneticPr fontId="4"/>
  </si>
  <si>
    <t>・設立から現在までの沿革、これまでに行った主な活動等について記入してください。
　記入しきれない場合は、主要なものを記入してください。
・3行以内で記入してください。</t>
    <rPh sb="1" eb="3">
      <t>セツリツ</t>
    </rPh>
    <rPh sb="5" eb="7">
      <t>ゲンザイ</t>
    </rPh>
    <rPh sb="10" eb="12">
      <t>エンカク</t>
    </rPh>
    <rPh sb="18" eb="19">
      <t>オコナ</t>
    </rPh>
    <rPh sb="21" eb="22">
      <t>オモ</t>
    </rPh>
    <rPh sb="23" eb="25">
      <t>カツドウ</t>
    </rPh>
    <rPh sb="25" eb="26">
      <t>トウ</t>
    </rPh>
    <rPh sb="30" eb="32">
      <t>キニュウ</t>
    </rPh>
    <rPh sb="41" eb="43">
      <t>キニュウ</t>
    </rPh>
    <rPh sb="48" eb="50">
      <t>バアイ</t>
    </rPh>
    <rPh sb="52" eb="54">
      <t>シュヨウ</t>
    </rPh>
    <rPh sb="58" eb="60">
      <t>キニュウ</t>
    </rPh>
    <rPh sb="70" eb="73">
      <t>ギョウイナイ</t>
    </rPh>
    <rPh sb="74" eb="76">
      <t>キニュウ</t>
    </rPh>
    <phoneticPr fontId="4"/>
  </si>
  <si>
    <t xml:space="preserve">・10行以内でご記入ください。
</t>
    <rPh sb="3" eb="4">
      <t>ギョウ</t>
    </rPh>
    <rPh sb="4" eb="6">
      <t>イナイ</t>
    </rPh>
    <rPh sb="8" eb="10">
      <t>キニュウ</t>
    </rPh>
    <phoneticPr fontId="2"/>
  </si>
  <si>
    <t>・12行以内でご記入ください。
セル内で改行される場合は「CTRL+ALT+ENTER」を同時に押して改行してください。</t>
    <rPh sb="3" eb="4">
      <t>ギョウ</t>
    </rPh>
    <rPh sb="4" eb="6">
      <t>イナイ</t>
    </rPh>
    <rPh sb="8" eb="10">
      <t>キニュウ</t>
    </rPh>
    <rPh sb="18" eb="19">
      <t>ナイ</t>
    </rPh>
    <rPh sb="20" eb="22">
      <t>カイギョウ</t>
    </rPh>
    <rPh sb="25" eb="27">
      <t>バアイ</t>
    </rPh>
    <rPh sb="45" eb="47">
      <t>ドウジ</t>
    </rPh>
    <rPh sb="48" eb="49">
      <t>オ</t>
    </rPh>
    <rPh sb="51" eb="53">
      <t>カイギョウ</t>
    </rPh>
    <phoneticPr fontId="2"/>
  </si>
  <si>
    <t>担当者情報</t>
    <rPh sb="0" eb="3">
      <t>タントウシャ</t>
    </rPh>
    <rPh sb="3" eb="5">
      <t>ジョウホウ</t>
    </rPh>
    <phoneticPr fontId="2"/>
  </si>
  <si>
    <t>関係書類送付先〒</t>
    <rPh sb="0" eb="2">
      <t>カンケイ</t>
    </rPh>
    <rPh sb="2" eb="4">
      <t>ショルイ</t>
    </rPh>
    <rPh sb="4" eb="7">
      <t>ソウフサキ</t>
    </rPh>
    <phoneticPr fontId="2"/>
  </si>
  <si>
    <t>関係書類送付先住所</t>
    <rPh sb="0" eb="2">
      <t>カンケイ</t>
    </rPh>
    <rPh sb="2" eb="4">
      <t>ショルイ</t>
    </rPh>
    <rPh sb="4" eb="7">
      <t>ソウフサキ</t>
    </rPh>
    <rPh sb="7" eb="9">
      <t>ジュウショ</t>
    </rPh>
    <phoneticPr fontId="2"/>
  </si>
  <si>
    <t>北海道</t>
  </si>
  <si>
    <t>担当部署名または役職名</t>
    <rPh sb="2" eb="4">
      <t>ブショ</t>
    </rPh>
    <rPh sb="4" eb="5">
      <t>メイ</t>
    </rPh>
    <rPh sb="8" eb="11">
      <t>ヤクショクメイ</t>
    </rPh>
    <phoneticPr fontId="2"/>
  </si>
  <si>
    <t>担当者氏名</t>
    <phoneticPr fontId="2"/>
  </si>
  <si>
    <t>担当者電話番号</t>
    <phoneticPr fontId="36"/>
  </si>
  <si>
    <t>E-mail</t>
    <phoneticPr fontId="2"/>
  </si>
  <si>
    <t>電話番号</t>
    <rPh sb="0" eb="2">
      <t>デンワ</t>
    </rPh>
    <rPh sb="2" eb="4">
      <t>バンゴウ</t>
    </rPh>
    <phoneticPr fontId="2"/>
  </si>
  <si>
    <t>劇映画（特別）</t>
  </si>
  <si>
    <t>原作の有無</t>
    <rPh sb="0" eb="2">
      <t>ゲンサク</t>
    </rPh>
    <rPh sb="3" eb="5">
      <t>ウム</t>
    </rPh>
    <phoneticPr fontId="2"/>
  </si>
  <si>
    <t>原作名</t>
    <rPh sb="0" eb="2">
      <t>ゲンサク</t>
    </rPh>
    <rPh sb="2" eb="3">
      <t>メイ</t>
    </rPh>
    <phoneticPr fontId="2"/>
  </si>
  <si>
    <t>原作者名</t>
    <rPh sb="0" eb="4">
      <t>ゲンサクシャメイ</t>
    </rPh>
    <phoneticPr fontId="2"/>
  </si>
  <si>
    <r>
      <rPr>
        <b/>
        <sz val="12"/>
        <color rgb="FFFF0000"/>
        <rFont val="游ゴシック"/>
        <family val="3"/>
        <charset val="128"/>
        <scheme val="minor"/>
      </rPr>
      <t>・応募する活動が「単年度助成」で間違いがないかどうかを確認してください。</t>
    </r>
    <r>
      <rPr>
        <b/>
        <sz val="12"/>
        <color theme="8" tint="-0.499984740745262"/>
        <rFont val="游ゴシック"/>
        <family val="3"/>
        <charset val="128"/>
        <scheme val="minor"/>
      </rPr>
      <t xml:space="preserve">
　（2か年度助成の場合はホームページから2か年度用の様式をダウンロードしてください。）</t>
    </r>
    <rPh sb="9" eb="14">
      <t>タンネンドジョセイ</t>
    </rPh>
    <rPh sb="16" eb="18">
      <t>マチガ</t>
    </rPh>
    <rPh sb="27" eb="29">
      <t>カクニン</t>
    </rPh>
    <rPh sb="41" eb="45">
      <t>ネンドジョセイ</t>
    </rPh>
    <rPh sb="46" eb="48">
      <t>バアイ</t>
    </rPh>
    <rPh sb="59" eb="61">
      <t>ネンド</t>
    </rPh>
    <rPh sb="61" eb="62">
      <t>ヨウ</t>
    </rPh>
    <rPh sb="63" eb="65">
      <t>ヨウシキ</t>
    </rPh>
    <phoneticPr fontId="2"/>
  </si>
  <si>
    <t>・団体の住所、団体名、代表者役職名、代表者氏名について
　提出書類の「団体概要」と内容を同一にしてください。</t>
    <phoneticPr fontId="2"/>
  </si>
  <si>
    <t xml:space="preserve">・実務担当者と必ず連絡の取れる連絡先を記入してください。 </t>
    <phoneticPr fontId="2"/>
  </si>
  <si>
    <t>・担当者名欄には、1名のみ記入してください。</t>
    <rPh sb="1" eb="4">
      <t>タントウシャ</t>
    </rPh>
    <rPh sb="4" eb="5">
      <t>メイ</t>
    </rPh>
    <rPh sb="5" eb="6">
      <t>ラン</t>
    </rPh>
    <rPh sb="10" eb="11">
      <t>メイ</t>
    </rPh>
    <rPh sb="13" eb="15">
      <t>キニュウ</t>
    </rPh>
    <phoneticPr fontId="2"/>
  </si>
  <si>
    <t>・作品名とフリガナを記入してください。
　「　」は作品名に含まれる場合を除き、不要です。
　仮題の場合は作品名の後に（仮題）を付けてください。</t>
    <phoneticPr fontId="2"/>
  </si>
  <si>
    <t>・個表の配給会社から自動転記されます。</t>
    <phoneticPr fontId="2"/>
  </si>
  <si>
    <t>・上映時間を記入し、完成形態を選択してください。</t>
    <phoneticPr fontId="2"/>
  </si>
  <si>
    <t>・主な出演者、監督、脚本、撮影、プロデューサー、チーフアニメーターについては、
　名前のみ記入してください。（個表に記入する名前と同一にしてください。）</t>
    <rPh sb="41" eb="43">
      <t>ナマエ</t>
    </rPh>
    <rPh sb="45" eb="47">
      <t>キニュウ</t>
    </rPh>
    <rPh sb="55" eb="57">
      <t>コヒョウ</t>
    </rPh>
    <rPh sb="58" eb="60">
      <t>キニュウ</t>
    </rPh>
    <rPh sb="62" eb="64">
      <t>ナマエ</t>
    </rPh>
    <rPh sb="65" eb="67">
      <t>ドウイツ</t>
    </rPh>
    <phoneticPr fontId="2"/>
  </si>
  <si>
    <t>・応募する作品に原作がある場合は「有」、原作がない場合は「無」を選択してください。
　「有」を選択した場合は、原作名、原作者名を記入してください。</t>
    <rPh sb="1" eb="3">
      <t>オウボ</t>
    </rPh>
    <rPh sb="5" eb="7">
      <t>サクヒン</t>
    </rPh>
    <rPh sb="8" eb="10">
      <t>ゲンサク</t>
    </rPh>
    <rPh sb="13" eb="15">
      <t>バアイ</t>
    </rPh>
    <rPh sb="17" eb="18">
      <t>アリ</t>
    </rPh>
    <rPh sb="20" eb="22">
      <t>ゲンサク</t>
    </rPh>
    <rPh sb="25" eb="27">
      <t>バアイ</t>
    </rPh>
    <rPh sb="29" eb="30">
      <t>ナ</t>
    </rPh>
    <rPh sb="32" eb="34">
      <t>センタク</t>
    </rPh>
    <rPh sb="44" eb="45">
      <t>ア</t>
    </rPh>
    <rPh sb="47" eb="49">
      <t>センタク</t>
    </rPh>
    <rPh sb="51" eb="53">
      <t>バアイ</t>
    </rPh>
    <rPh sb="55" eb="57">
      <t>ゲンサク</t>
    </rPh>
    <rPh sb="57" eb="58">
      <t>メイ</t>
    </rPh>
    <rPh sb="59" eb="62">
      <t>ゲンサクシャ</t>
    </rPh>
    <rPh sb="62" eb="63">
      <t>メイ</t>
    </rPh>
    <rPh sb="64" eb="66">
      <t>キニュウ</t>
    </rPh>
    <phoneticPr fontId="2"/>
  </si>
  <si>
    <t>・個表の製作スケジュールから自動転記されます。</t>
    <rPh sb="1" eb="3">
      <t>コヒョウ</t>
    </rPh>
    <rPh sb="4" eb="6">
      <t>セイサク</t>
    </rPh>
    <rPh sb="14" eb="16">
      <t>ジドウ</t>
    </rPh>
    <rPh sb="16" eb="18">
      <t>テンキ</t>
    </rPh>
    <phoneticPr fontId="2"/>
  </si>
  <si>
    <t>・個表の公開予定時期から自動転記されます。</t>
    <rPh sb="1" eb="3">
      <t>コヒョウ</t>
    </rPh>
    <rPh sb="4" eb="6">
      <t>コウカイ</t>
    </rPh>
    <rPh sb="6" eb="8">
      <t>ヨテイ</t>
    </rPh>
    <rPh sb="8" eb="10">
      <t>ジキ</t>
    </rPh>
    <rPh sb="12" eb="16">
      <t>ジドウテンキ</t>
    </rPh>
    <phoneticPr fontId="2"/>
  </si>
  <si>
    <t>・交付を受けようとする助成金の額、バリアフリー字幕制作費、音声ガイド制作費はは自動計算されます。</t>
    <rPh sb="1" eb="3">
      <t>コウフ</t>
    </rPh>
    <rPh sb="4" eb="5">
      <t>ウ</t>
    </rPh>
    <rPh sb="11" eb="14">
      <t>ジョセイキン</t>
    </rPh>
    <rPh sb="15" eb="16">
      <t>ガク</t>
    </rPh>
    <rPh sb="39" eb="41">
      <t>ジドウ</t>
    </rPh>
    <rPh sb="41" eb="43">
      <t>ケイサン</t>
    </rPh>
    <phoneticPr fontId="3"/>
  </si>
  <si>
    <t>・収入、支出のシートの金額が自動転記されます。</t>
    <rPh sb="1" eb="3">
      <t>シュウニュウ</t>
    </rPh>
    <rPh sb="4" eb="6">
      <t>シシュツ</t>
    </rPh>
    <rPh sb="11" eb="13">
      <t>キンガク</t>
    </rPh>
    <rPh sb="14" eb="18">
      <t>ジドウテンキ</t>
    </rPh>
    <phoneticPr fontId="2"/>
  </si>
  <si>
    <t>・「課税事業者」か、「免税事業者及び簡易課税事業者」かをプルダウンメニューから選択してください。</t>
    <rPh sb="2" eb="4">
      <t>カゼイ</t>
    </rPh>
    <rPh sb="4" eb="7">
      <t>ジギョウシャ</t>
    </rPh>
    <rPh sb="39" eb="41">
      <t>センタク</t>
    </rPh>
    <phoneticPr fontId="2"/>
  </si>
  <si>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2"/>
  </si>
  <si>
    <t>無</t>
  </si>
  <si>
    <r>
      <t xml:space="preserve">完成した作品の著作権者となる者（法人・個人を問わない。）の名前、共同制作契約書に記入されている出資金額（配給・宣伝費を除く。）を全て記入してください。
</t>
    </r>
    <r>
      <rPr>
        <b/>
        <sz val="12"/>
        <color rgb="FFFF0000"/>
        <rFont val="游ゴシック"/>
        <family val="3"/>
        <charset val="128"/>
        <scheme val="minor"/>
      </rPr>
      <t>（申請団体名は記入しないこと。）</t>
    </r>
    <r>
      <rPr>
        <b/>
        <sz val="12"/>
        <color theme="8" tint="-0.499984740745262"/>
        <rFont val="游ゴシック"/>
        <family val="3"/>
        <charset val="128"/>
        <scheme val="minor"/>
      </rPr>
      <t xml:space="preserve">
また、要望書提出時の確定状況について、プルダウンメニューから「確定」「交渉中」「予定」のいずれかを必ず選択してください。</t>
    </r>
    <rPh sb="0" eb="2">
      <t>カンセイ</t>
    </rPh>
    <rPh sb="4" eb="6">
      <t>サクヒン</t>
    </rPh>
    <rPh sb="7" eb="10">
      <t>チョサクケン</t>
    </rPh>
    <rPh sb="10" eb="11">
      <t>シャ</t>
    </rPh>
    <rPh sb="14" eb="15">
      <t>モノ</t>
    </rPh>
    <rPh sb="16" eb="18">
      <t>ホウジン</t>
    </rPh>
    <rPh sb="19" eb="21">
      <t>コジン</t>
    </rPh>
    <rPh sb="22" eb="23">
      <t>ト</t>
    </rPh>
    <rPh sb="29" eb="31">
      <t>ナマエ</t>
    </rPh>
    <rPh sb="32" eb="34">
      <t>キョウドウ</t>
    </rPh>
    <rPh sb="34" eb="36">
      <t>セイサク</t>
    </rPh>
    <rPh sb="36" eb="39">
      <t>ケイヤクショ</t>
    </rPh>
    <rPh sb="40" eb="42">
      <t>キニュウ</t>
    </rPh>
    <rPh sb="47" eb="49">
      <t>シュッシ</t>
    </rPh>
    <rPh sb="49" eb="51">
      <t>キンガク</t>
    </rPh>
    <rPh sb="52" eb="54">
      <t>ハイキュウ</t>
    </rPh>
    <rPh sb="55" eb="57">
      <t>センデン</t>
    </rPh>
    <rPh sb="57" eb="58">
      <t>ヒ</t>
    </rPh>
    <rPh sb="59" eb="60">
      <t>ノゾ</t>
    </rPh>
    <rPh sb="64" eb="65">
      <t>スベ</t>
    </rPh>
    <rPh sb="66" eb="68">
      <t>キニュウ</t>
    </rPh>
    <rPh sb="77" eb="79">
      <t>シンセイ</t>
    </rPh>
    <rPh sb="79" eb="81">
      <t>ダンタイ</t>
    </rPh>
    <rPh sb="81" eb="82">
      <t>メイ</t>
    </rPh>
    <rPh sb="83" eb="85">
      <t>キニュウ</t>
    </rPh>
    <rPh sb="97" eb="100">
      <t>ヨウボウショ</t>
    </rPh>
    <rPh sb="100" eb="102">
      <t>テイシュツ</t>
    </rPh>
    <rPh sb="102" eb="103">
      <t>ジ</t>
    </rPh>
    <rPh sb="104" eb="106">
      <t>カクテイ</t>
    </rPh>
    <rPh sb="106" eb="108">
      <t>ジョウキョウ</t>
    </rPh>
    <rPh sb="125" eb="127">
      <t>カクテイ</t>
    </rPh>
    <rPh sb="129" eb="132">
      <t>コウショウチュウ</t>
    </rPh>
    <rPh sb="134" eb="136">
      <t>ヨテイ</t>
    </rPh>
    <rPh sb="143" eb="144">
      <t>カナラ</t>
    </rPh>
    <rPh sb="145" eb="147">
      <t>センタク</t>
    </rPh>
    <phoneticPr fontId="2"/>
  </si>
  <si>
    <t xml:space="preserve">共同製作：株式会社○○○、○○○株式会社、○○○○株式会社、●●●株式会社（全て確定）
協賛：○○株式会社（確定）、○○○○（予定）
助成：○○財団（申請中）　補助金：○○市（確定）
クラウドファンディング（実施中）
（申請団体名は記載しないこと。助成金に本助成金を記載しないこと。）
</t>
    <rPh sb="0" eb="2">
      <t>キョウドウ</t>
    </rPh>
    <rPh sb="2" eb="4">
      <t>セイサク</t>
    </rPh>
    <rPh sb="5" eb="9">
      <t>カブシキガイシャ</t>
    </rPh>
    <rPh sb="16" eb="20">
      <t>カブシキガイシャ</t>
    </rPh>
    <rPh sb="25" eb="29">
      <t>カブシキガイシャ</t>
    </rPh>
    <rPh sb="33" eb="37">
      <t>カブシキガイシャ</t>
    </rPh>
    <rPh sb="38" eb="39">
      <t>スベ</t>
    </rPh>
    <rPh sb="40" eb="42">
      <t>カクテイ</t>
    </rPh>
    <rPh sb="44" eb="46">
      <t>キョウサン</t>
    </rPh>
    <rPh sb="49" eb="53">
      <t>カブシキガイシャ</t>
    </rPh>
    <rPh sb="54" eb="56">
      <t>カクテイ</t>
    </rPh>
    <rPh sb="63" eb="65">
      <t>ヨテイ</t>
    </rPh>
    <rPh sb="67" eb="69">
      <t>ジョセイ</t>
    </rPh>
    <rPh sb="72" eb="74">
      <t>ザイダン</t>
    </rPh>
    <rPh sb="75" eb="78">
      <t>シンセイチュウ</t>
    </rPh>
    <rPh sb="80" eb="83">
      <t>ホジョキン</t>
    </rPh>
    <rPh sb="86" eb="87">
      <t>シ</t>
    </rPh>
    <rPh sb="88" eb="90">
      <t>カクテイ</t>
    </rPh>
    <rPh sb="104" eb="106">
      <t>ジッシ</t>
    </rPh>
    <rPh sb="106" eb="107">
      <t>チュウ</t>
    </rPh>
    <rPh sb="110" eb="112">
      <t>シンセイ</t>
    </rPh>
    <rPh sb="112" eb="114">
      <t>ダンタイ</t>
    </rPh>
    <rPh sb="114" eb="115">
      <t>メイ</t>
    </rPh>
    <rPh sb="116" eb="118">
      <t>キサイ</t>
    </rPh>
    <rPh sb="124" eb="127">
      <t>ジョセイキン</t>
    </rPh>
    <rPh sb="128" eb="129">
      <t>ホン</t>
    </rPh>
    <rPh sb="129" eb="132">
      <t>ジョセイキン</t>
    </rPh>
    <rPh sb="133" eb="135">
      <t>キサイ</t>
    </rPh>
    <phoneticPr fontId="5"/>
  </si>
  <si>
    <t>電話番号</t>
    <rPh sb="2" eb="4">
      <t>バンゴウ</t>
    </rPh>
    <phoneticPr fontId="4"/>
  </si>
  <si>
    <r>
      <t xml:space="preserve">・主な役職員、経理担当者及び監査担当者の氏名等を記入してください。
</t>
    </r>
    <r>
      <rPr>
        <b/>
        <sz val="12"/>
        <color rgb="FFFF0000"/>
        <rFont val="游ゴシック"/>
        <family val="3"/>
        <charset val="128"/>
        <scheme val="minor"/>
      </rPr>
      <t>　経理担当者と監査担当者はそれぞれ別の人物とし、それぞれの氏名を必ず記入してください。</t>
    </r>
    <r>
      <rPr>
        <b/>
        <sz val="12"/>
        <color theme="8" tint="-0.499984740745262"/>
        <rFont val="游ゴシック"/>
        <family val="3"/>
        <charset val="128"/>
        <scheme val="minor"/>
      </rPr>
      <t xml:space="preserve">
　監査担当者が団体の部外者である場合は、「○○○○（○○会計事務所）」というように、その旨を括弧書きしてください、</t>
    </r>
    <rPh sb="1" eb="2">
      <t>オモ</t>
    </rPh>
    <rPh sb="3" eb="6">
      <t>ヤクショクイン</t>
    </rPh>
    <rPh sb="7" eb="9">
      <t>ケイリ</t>
    </rPh>
    <rPh sb="9" eb="12">
      <t>タントウシャ</t>
    </rPh>
    <rPh sb="12" eb="13">
      <t>オヨ</t>
    </rPh>
    <rPh sb="14" eb="16">
      <t>カンサ</t>
    </rPh>
    <rPh sb="16" eb="19">
      <t>タントウシャ</t>
    </rPh>
    <rPh sb="20" eb="22">
      <t>シメイ</t>
    </rPh>
    <rPh sb="22" eb="23">
      <t>トウ</t>
    </rPh>
    <rPh sb="24" eb="26">
      <t>キニュウ</t>
    </rPh>
    <rPh sb="79" eb="84">
      <t>カンサタントウシャ</t>
    </rPh>
    <rPh sb="85" eb="87">
      <t>ダンタイ</t>
    </rPh>
    <rPh sb="88" eb="91">
      <t>ブガイシャ</t>
    </rPh>
    <rPh sb="94" eb="96">
      <t>バアイ</t>
    </rPh>
    <rPh sb="104" eb="111">
      <t>マルマルカイケイジムショ</t>
    </rPh>
    <rPh sb="122" eb="123">
      <t>ムネ</t>
    </rPh>
    <rPh sb="124" eb="126">
      <t>カッコ</t>
    </rPh>
    <rPh sb="126" eb="127">
      <t>ガ</t>
    </rPh>
    <phoneticPr fontId="4"/>
  </si>
  <si>
    <t>【注意】本シートを編集・削除しないでください。</t>
    <rPh sb="1" eb="3">
      <t>チュウイ</t>
    </rPh>
    <rPh sb="4" eb="5">
      <t>ホン</t>
    </rPh>
    <rPh sb="9" eb="11">
      <t>ヘンシュウ</t>
    </rPh>
    <rPh sb="12" eb="14">
      <t>サクジョ</t>
    </rPh>
    <phoneticPr fontId="36"/>
  </si>
  <si>
    <t>連携先</t>
    <rPh sb="0" eb="2">
      <t>レンケイ</t>
    </rPh>
    <rPh sb="2" eb="3">
      <t>サキ</t>
    </rPh>
    <phoneticPr fontId="36"/>
  </si>
  <si>
    <t>行</t>
    <rPh sb="0" eb="1">
      <t>ギョウ</t>
    </rPh>
    <phoneticPr fontId="36"/>
  </si>
  <si>
    <t>連携元</t>
    <rPh sb="0" eb="2">
      <t>レンケイ</t>
    </rPh>
    <rPh sb="2" eb="3">
      <t>モト</t>
    </rPh>
    <phoneticPr fontId="36"/>
  </si>
  <si>
    <t>連携内容</t>
    <rPh sb="0" eb="2">
      <t>レンケイ</t>
    </rPh>
    <rPh sb="2" eb="4">
      <t>ナイヨウ</t>
    </rPh>
    <phoneticPr fontId="36"/>
  </si>
  <si>
    <t>様式の種類</t>
    <rPh sb="0" eb="2">
      <t>ヨウシキ</t>
    </rPh>
    <rPh sb="3" eb="5">
      <t>シュルイ</t>
    </rPh>
    <phoneticPr fontId="36"/>
  </si>
  <si>
    <t>要望書登録/基金/ジャンル
要望書登録/補助金/ジャンル</t>
    <phoneticPr fontId="36"/>
  </si>
  <si>
    <t>要望書登録/連絡先/郵便番号</t>
    <rPh sb="0" eb="3">
      <t>ヨウボウショ</t>
    </rPh>
    <rPh sb="3" eb="5">
      <t>トウロク</t>
    </rPh>
    <rPh sb="6" eb="9">
      <t>レンラクサキ</t>
    </rPh>
    <rPh sb="10" eb="14">
      <t>ユウビンバンゴウ</t>
    </rPh>
    <phoneticPr fontId="36"/>
  </si>
  <si>
    <t>要望書登録/連絡先/住所1</t>
    <rPh sb="0" eb="3">
      <t>ヨウボウショ</t>
    </rPh>
    <rPh sb="3" eb="5">
      <t>トウロク</t>
    </rPh>
    <rPh sb="6" eb="9">
      <t>レンラクサキ</t>
    </rPh>
    <rPh sb="10" eb="12">
      <t>ジュウショ</t>
    </rPh>
    <phoneticPr fontId="36"/>
  </si>
  <si>
    <t>要望書登録/連絡先/住所2</t>
    <rPh sb="0" eb="3">
      <t>ヨウボウショ</t>
    </rPh>
    <rPh sb="3" eb="5">
      <t>トウロク</t>
    </rPh>
    <rPh sb="6" eb="9">
      <t>レンラクサキ</t>
    </rPh>
    <rPh sb="10" eb="12">
      <t>ジュウショ</t>
    </rPh>
    <phoneticPr fontId="36"/>
  </si>
  <si>
    <t>要望書登録/連絡先/担当者</t>
    <rPh sb="0" eb="3">
      <t>ヨウボウショ</t>
    </rPh>
    <rPh sb="3" eb="5">
      <t>トウロク</t>
    </rPh>
    <rPh sb="6" eb="9">
      <t>レンラクサキ</t>
    </rPh>
    <rPh sb="10" eb="13">
      <t>タントウシャ</t>
    </rPh>
    <phoneticPr fontId="36"/>
  </si>
  <si>
    <t>要望書登録/連絡先/担当役職</t>
    <rPh sb="0" eb="3">
      <t>ヨウボウショ</t>
    </rPh>
    <rPh sb="3" eb="5">
      <t>トウロク</t>
    </rPh>
    <rPh sb="6" eb="9">
      <t>レンラクサキ</t>
    </rPh>
    <rPh sb="10" eb="12">
      <t>タントウ</t>
    </rPh>
    <rPh sb="12" eb="14">
      <t>ヤクショク</t>
    </rPh>
    <phoneticPr fontId="36"/>
  </si>
  <si>
    <t>要望書登録/連絡先/担当部署</t>
    <rPh sb="0" eb="3">
      <t>ヨウボウショ</t>
    </rPh>
    <rPh sb="3" eb="5">
      <t>トウロク</t>
    </rPh>
    <rPh sb="6" eb="9">
      <t>レンラクサキ</t>
    </rPh>
    <rPh sb="10" eb="12">
      <t>タントウ</t>
    </rPh>
    <rPh sb="12" eb="14">
      <t>ブショ</t>
    </rPh>
    <phoneticPr fontId="36"/>
  </si>
  <si>
    <t>要望書登録/連絡先/電話番号</t>
    <rPh sb="0" eb="3">
      <t>ヨウボウショ</t>
    </rPh>
    <rPh sb="3" eb="5">
      <t>トウロク</t>
    </rPh>
    <rPh sb="6" eb="9">
      <t>レンラクサキ</t>
    </rPh>
    <rPh sb="10" eb="12">
      <t>デンワ</t>
    </rPh>
    <rPh sb="12" eb="14">
      <t>バンゴウ</t>
    </rPh>
    <phoneticPr fontId="36"/>
  </si>
  <si>
    <t>要望書登録/連絡先/FAX</t>
    <rPh sb="0" eb="3">
      <t>ヨウボウショ</t>
    </rPh>
    <rPh sb="3" eb="5">
      <t>トウロク</t>
    </rPh>
    <rPh sb="6" eb="9">
      <t>レンラクサキ</t>
    </rPh>
    <phoneticPr fontId="36"/>
  </si>
  <si>
    <t>要望書登録/連絡先/メールアドレス</t>
    <rPh sb="0" eb="3">
      <t>ヨウボウショ</t>
    </rPh>
    <rPh sb="3" eb="5">
      <t>トウロク</t>
    </rPh>
    <rPh sb="6" eb="9">
      <t>レンラクサキ</t>
    </rPh>
    <phoneticPr fontId="36"/>
  </si>
  <si>
    <t>団体更新フラグ</t>
    <rPh sb="0" eb="2">
      <t>ダンタイ</t>
    </rPh>
    <rPh sb="2" eb="4">
      <t>コウシン</t>
    </rPh>
    <phoneticPr fontId="36"/>
  </si>
  <si>
    <t>団体コード</t>
    <rPh sb="0" eb="2">
      <t>ダンタイ</t>
    </rPh>
    <phoneticPr fontId="36"/>
  </si>
  <si>
    <t>施設更新フラグ</t>
    <rPh sb="0" eb="2">
      <t>シセツ</t>
    </rPh>
    <rPh sb="2" eb="4">
      <t>コウシン</t>
    </rPh>
    <phoneticPr fontId="36"/>
  </si>
  <si>
    <t>施設コード</t>
    <rPh sb="0" eb="2">
      <t>シセツ</t>
    </rPh>
    <phoneticPr fontId="36"/>
  </si>
  <si>
    <t>映画製作への支援・単年度助成</t>
    <phoneticPr fontId="36"/>
  </si>
  <si>
    <t>-</t>
  </si>
  <si>
    <t>団体名（フリガナ）</t>
    <phoneticPr fontId="2"/>
  </si>
  <si>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5"/>
  </si>
  <si>
    <t>直接入力</t>
    <rPh sb="0" eb="2">
      <t>チョクセツ</t>
    </rPh>
    <rPh sb="2" eb="4">
      <t>ニュウリョク</t>
    </rPh>
    <phoneticPr fontId="36"/>
  </si>
  <si>
    <t>個人略歴（監督）</t>
    <rPh sb="5" eb="7">
      <t>カントク</t>
    </rPh>
    <phoneticPr fontId="36"/>
  </si>
  <si>
    <t>個人略歴（脚本）</t>
    <rPh sb="5" eb="7">
      <t>キャクホン</t>
    </rPh>
    <phoneticPr fontId="36"/>
  </si>
  <si>
    <t>総表!D25</t>
  </si>
  <si>
    <t>総表!J25</t>
  </si>
  <si>
    <t>総表!C34</t>
  </si>
  <si>
    <t>総表!E34</t>
  </si>
  <si>
    <t>総表!D28</t>
  </si>
  <si>
    <t>総表!D29</t>
  </si>
  <si>
    <t>総表!D30</t>
  </si>
  <si>
    <t>総表!D27</t>
  </si>
  <si>
    <t>総表!D26</t>
  </si>
  <si>
    <t>総表!C35</t>
  </si>
  <si>
    <t>総表!E35</t>
  </si>
  <si>
    <t>総表!C24</t>
  </si>
  <si>
    <t>総表!D40</t>
  </si>
  <si>
    <t>総表!D41</t>
  </si>
  <si>
    <t>総表!D42</t>
  </si>
  <si>
    <t>総表!J39</t>
  </si>
  <si>
    <t>総表!J41</t>
  </si>
  <si>
    <t>総表!B6</t>
  </si>
  <si>
    <t>総表!C7</t>
  </si>
  <si>
    <t>総表!C4</t>
  </si>
  <si>
    <t>総表!C12</t>
  </si>
  <si>
    <t>総表!C11</t>
  </si>
  <si>
    <t>総表!C14</t>
  </si>
  <si>
    <t>総表!C13</t>
  </si>
  <si>
    <t>総表!C8</t>
  </si>
  <si>
    <t>総表!C10</t>
  </si>
  <si>
    <t>総表!D10</t>
  </si>
  <si>
    <t>総表!H10</t>
  </si>
  <si>
    <t>総表!C15</t>
  </si>
  <si>
    <t>総表!C16</t>
  </si>
  <si>
    <t>総表!C18</t>
  </si>
  <si>
    <t>総表!H18</t>
  </si>
  <si>
    <t>総表!C20</t>
  </si>
  <si>
    <t>総表!C19</t>
  </si>
  <si>
    <t>総表!C21</t>
  </si>
  <si>
    <t>総表!C22</t>
  </si>
  <si>
    <t>・完成試写予定について、初号試写の予定を令和4年4月～令和5年3月の範囲で記入してください。</t>
    <rPh sb="1" eb="3">
      <t>カンセイ</t>
    </rPh>
    <rPh sb="3" eb="5">
      <t>シシャ</t>
    </rPh>
    <rPh sb="5" eb="7">
      <t>ヨテイ</t>
    </rPh>
    <rPh sb="12" eb="14">
      <t>ショゴウ</t>
    </rPh>
    <rPh sb="14" eb="16">
      <t>シシャ</t>
    </rPh>
    <rPh sb="17" eb="19">
      <t>ヨテイ</t>
    </rPh>
    <rPh sb="20" eb="22">
      <t>レイワ</t>
    </rPh>
    <rPh sb="23" eb="24">
      <t>ネン</t>
    </rPh>
    <rPh sb="25" eb="26">
      <t>ガツ</t>
    </rPh>
    <rPh sb="27" eb="29">
      <t>レイワ</t>
    </rPh>
    <rPh sb="30" eb="31">
      <t>ネン</t>
    </rPh>
    <rPh sb="32" eb="33">
      <t>ガツ</t>
    </rPh>
    <rPh sb="34" eb="36">
      <t>ハンイ</t>
    </rPh>
    <rPh sb="37" eb="39">
      <t>キニュウ</t>
    </rPh>
    <phoneticPr fontId="5"/>
  </si>
  <si>
    <t>アニメーション映画（長編）</t>
    <rPh sb="10" eb="12">
      <t>チョウヘン</t>
    </rPh>
    <phoneticPr fontId="2"/>
  </si>
  <si>
    <t>アニメーション映画（短編A）</t>
    <phoneticPr fontId="2"/>
  </si>
  <si>
    <t>シナリオ　15部</t>
    <rPh sb="7" eb="8">
      <t>ブ</t>
    </rPh>
    <phoneticPr fontId="37"/>
  </si>
  <si>
    <t>・10月以降連絡の取れるアドレスの記載をお願いします。</t>
    <rPh sb="3" eb="6">
      <t>ガツイコウ</t>
    </rPh>
    <rPh sb="6" eb="8">
      <t>レンラク</t>
    </rPh>
    <rPh sb="9" eb="10">
      <t>ト</t>
    </rPh>
    <rPh sb="17" eb="19">
      <t>キサイ</t>
    </rPh>
    <rPh sb="21" eb="22">
      <t>ネガ</t>
    </rPh>
    <phoneticPr fontId="2"/>
  </si>
  <si>
    <t>.</t>
    <phoneticPr fontId="2"/>
  </si>
  <si>
    <t>.</t>
    <phoneticPr fontId="6"/>
  </si>
  <si>
    <t>.</t>
    <phoneticPr fontId="6"/>
  </si>
  <si>
    <r>
      <t>・応募する活動区分をプルダウンメニューから選択してください。
　</t>
    </r>
    <r>
      <rPr>
        <b/>
        <sz val="12"/>
        <color rgb="FFFF0000"/>
        <rFont val="游ゴシック"/>
        <family val="3"/>
        <charset val="128"/>
        <scheme val="minor"/>
      </rPr>
      <t>（劇映画Bの場合はホームページから劇映画B用の様式をダウンロードしてください。）</t>
    </r>
    <rPh sb="21" eb="23">
      <t>センタク</t>
    </rPh>
    <rPh sb="33" eb="36">
      <t>ゲキエイガ</t>
    </rPh>
    <rPh sb="49" eb="52">
      <t>ゲキエイガ</t>
    </rPh>
    <rPh sb="53" eb="54">
      <t>ヨウ</t>
    </rPh>
    <phoneticPr fontId="2"/>
  </si>
  <si>
    <r>
      <rPr>
        <b/>
        <sz val="12"/>
        <color rgb="FFFF0000"/>
        <rFont val="游ゴシック"/>
        <family val="3"/>
        <charset val="128"/>
        <scheme val="minor"/>
      </rPr>
      <t>分野共通（劇映画B以外）の様式です。</t>
    </r>
    <r>
      <rPr>
        <b/>
        <sz val="12"/>
        <color theme="8" tint="-0.499984740745262"/>
        <rFont val="游ゴシック"/>
        <family val="3"/>
        <charset val="128"/>
        <scheme val="minor"/>
      </rPr>
      <t xml:space="preserve">
【記入要領】</t>
    </r>
    <rPh sb="0" eb="2">
      <t>ブンヤ</t>
    </rPh>
    <rPh sb="2" eb="4">
      <t>キョウツウ</t>
    </rPh>
    <rPh sb="5" eb="8">
      <t>ゲキエイガ</t>
    </rPh>
    <rPh sb="9" eb="11">
      <t>イガイ</t>
    </rPh>
    <rPh sb="13" eb="15">
      <t>ヨウシキ</t>
    </rPh>
    <rPh sb="20" eb="22">
      <t>キニュウ</t>
    </rPh>
    <rPh sb="22" eb="24">
      <t>ヨウリョウ</t>
    </rPh>
    <phoneticPr fontId="2"/>
  </si>
  <si>
    <r>
      <t>交付を受けようとする
助成金の額</t>
    </r>
    <r>
      <rPr>
        <sz val="11"/>
        <rFont val="游ゴシック"/>
        <family val="3"/>
        <charset val="128"/>
      </rPr>
      <t>（本体事業費）</t>
    </r>
    <rPh sb="0" eb="2">
      <t>コウフ</t>
    </rPh>
    <rPh sb="3" eb="4">
      <t>ウ</t>
    </rPh>
    <rPh sb="11" eb="14">
      <t>ジョセイキン</t>
    </rPh>
    <rPh sb="15" eb="16">
      <t>ガク</t>
    </rPh>
    <rPh sb="17" eb="19">
      <t>ホンタイ</t>
    </rPh>
    <rPh sb="19" eb="22">
      <t>ジギョウヒ</t>
    </rPh>
    <phoneticPr fontId="2"/>
  </si>
  <si>
    <t>令和5年度文化芸術振興費補助金交付要望書チェック表</t>
    <rPh sb="0" eb="2">
      <t>レイワ</t>
    </rPh>
    <phoneticPr fontId="37"/>
  </si>
  <si>
    <t>（記入例：下記を参考に、記入の際は上書きしてください）
代表取締役社長
－映像制作本部
　－①企画部（○名）
　　②撮影部（○名）
　　③配給部（○名）</t>
    <phoneticPr fontId="4"/>
  </si>
  <si>
    <t>完成時期　単年度：R5.4.1～R6.3.31</t>
    <rPh sb="0" eb="2">
      <t>カンセイ</t>
    </rPh>
    <rPh sb="2" eb="4">
      <t>ジキ</t>
    </rPh>
    <rPh sb="5" eb="8">
      <t>タンネンド</t>
    </rPh>
    <phoneticPr fontId="37"/>
  </si>
  <si>
    <t>完成時期　単年度：R5.4.1～R5.3.31</t>
    <rPh sb="0" eb="2">
      <t>カンセイ</t>
    </rPh>
    <rPh sb="2" eb="4">
      <t>ジキ</t>
    </rPh>
    <rPh sb="5" eb="8">
      <t>タンネンド</t>
    </rPh>
    <phoneticPr fontId="37"/>
  </si>
  <si>
    <t>-</t>
    <phoneticPr fontId="36"/>
  </si>
  <si>
    <t>R２</t>
    <phoneticPr fontId="2"/>
  </si>
  <si>
    <t>Ｒ3</t>
    <phoneticPr fontId="2"/>
  </si>
  <si>
    <t>Ｒ１
以前</t>
    <rPh sb="3" eb="5">
      <t>イゼン</t>
    </rPh>
    <phoneticPr fontId="2"/>
  </si>
  <si>
    <t>R2</t>
    <phoneticPr fontId="4"/>
  </si>
  <si>
    <t>R3</t>
    <phoneticPr fontId="2"/>
  </si>
  <si>
    <t>R5.3.31以前支払額</t>
    <rPh sb="7" eb="9">
      <t>イゼン</t>
    </rPh>
    <rPh sb="9" eb="11">
      <t>シハライ</t>
    </rPh>
    <rPh sb="11" eb="12">
      <t>ガク</t>
    </rPh>
    <phoneticPr fontId="2"/>
  </si>
  <si>
    <t>全て税込みで記入してください。</t>
    <rPh sb="0" eb="1">
      <t>スベ</t>
    </rPh>
    <rPh sb="2" eb="4">
      <t>ゼイコ</t>
    </rPh>
    <rPh sb="6" eb="8">
      <t>キニュウ</t>
    </rPh>
    <phoneticPr fontId="2"/>
  </si>
  <si>
    <t>【記入要領】（全て税込みで記入）</t>
    <rPh sb="1" eb="5">
      <t>キニュウヨウリョウ</t>
    </rPh>
    <rPh sb="7" eb="8">
      <t>スベ</t>
    </rPh>
    <rPh sb="9" eb="11">
      <t>ゼイコ</t>
    </rPh>
    <rPh sb="13" eb="15">
      <t>キニュウ</t>
    </rPh>
    <phoneticPr fontId="6"/>
  </si>
  <si>
    <t>独立行政法人日本芸術文化振興会理事長　殿
下記の活動を行いたいので、文化芸術振興費補助金による助成金交付要綱第３条の規定に基づき、助成金の交付を要望します。</t>
    <phoneticPr fontId="2"/>
  </si>
  <si>
    <t>・映画以外も含めた令和2年度～令和4年度の団体の総収入・総支出等を記入してください｡</t>
    <phoneticPr fontId="4"/>
  </si>
  <si>
    <t>単年度助成
第２回募集</t>
    <rPh sb="0" eb="3">
      <t>タンネンド</t>
    </rPh>
    <rPh sb="3" eb="5">
      <t>ジョセイ</t>
    </rPh>
    <rPh sb="6" eb="7">
      <t>ダイ</t>
    </rPh>
    <rPh sb="8" eb="9">
      <t>カイ</t>
    </rPh>
    <rPh sb="9" eb="11">
      <t>ボシュウ</t>
    </rPh>
    <phoneticPr fontId="10"/>
  </si>
  <si>
    <t>支出総額（A+B）</t>
    <phoneticPr fontId="2"/>
  </si>
  <si>
    <r>
      <t xml:space="preserve">令和５年度　文化芸術振興費補助金による 助成金交付要望書
</t>
    </r>
    <r>
      <rPr>
        <sz val="14"/>
        <color theme="1"/>
        <rFont val="游ゴシック"/>
        <family val="3"/>
        <charset val="128"/>
        <scheme val="minor"/>
      </rPr>
      <t>（映画製作への支援　第２回募集分）</t>
    </r>
    <rPh sb="30" eb="34">
      <t>エイガセイサク</t>
    </rPh>
    <rPh sb="36" eb="38">
      <t>シエン</t>
    </rPh>
    <rPh sb="39" eb="40">
      <t>ダイ</t>
    </rPh>
    <rPh sb="41" eb="42">
      <t>カイ</t>
    </rPh>
    <rPh sb="42" eb="44">
      <t>ボシュウ</t>
    </rPh>
    <rPh sb="44" eb="45">
      <t>ブン</t>
    </rPh>
    <phoneticPr fontId="2"/>
  </si>
  <si>
    <t>R5.10.1～R6.3.31に
支払いが完了する経費</t>
    <rPh sb="17" eb="19">
      <t>シハラ</t>
    </rPh>
    <rPh sb="21" eb="23">
      <t>カンリョウ</t>
    </rPh>
    <rPh sb="25" eb="27">
      <t>ケイヒ</t>
    </rPh>
    <phoneticPr fontId="2"/>
  </si>
  <si>
    <t>左記金額のうち
R5.10.1～
R6.3.31の期間に
支払う額（税込／円）</t>
    <rPh sb="0" eb="2">
      <t>サキ</t>
    </rPh>
    <rPh sb="2" eb="4">
      <t>キンガク</t>
    </rPh>
    <rPh sb="25" eb="27">
      <t>キカン</t>
    </rPh>
    <rPh sb="29" eb="31">
      <t>シハラ</t>
    </rPh>
    <rPh sb="32" eb="33">
      <t>ガク</t>
    </rPh>
    <rPh sb="34" eb="36">
      <t>ゼイコ</t>
    </rPh>
    <rPh sb="37" eb="38">
      <t>エン</t>
    </rPh>
    <phoneticPr fontId="10"/>
  </si>
  <si>
    <r>
      <t>（</t>
    </r>
    <r>
      <rPr>
        <sz val="14"/>
        <rFont val="游ゴシック"/>
        <family val="3"/>
        <charset val="128"/>
      </rPr>
      <t>令和5年5月1日現在）</t>
    </r>
    <phoneticPr fontId="2"/>
  </si>
  <si>
    <t>Ｒ４</t>
    <phoneticPr fontId="2"/>
  </si>
  <si>
    <t>・日付は応募提出期限内で入力してください。（2023/5/15～2023/5/26）</t>
    <phoneticPr fontId="2"/>
  </si>
  <si>
    <t>・「R5.10.1～R6.3.31に支払いが完了する経費」に該当する経費は、プルダウンメニューから「○」を選択してください。</t>
    <rPh sb="30" eb="32">
      <t>ガイトウ</t>
    </rPh>
    <rPh sb="34" eb="36">
      <t>ケイヒ</t>
    </rPh>
    <rPh sb="53" eb="55">
      <t>センタク</t>
    </rPh>
    <phoneticPr fontId="6"/>
  </si>
  <si>
    <t>R4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</si>
</sst>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quot;〔&quot;@&quot;〕&quot;"/>
    <numFmt numFmtId="186" formatCode="m&quot;月&quot;d&quot;日&quot;;@"/>
    <numFmt numFmtId="187" formatCode="[&lt;=999]000;[&lt;=9999]000\-00;000\-0000"/>
    <numFmt numFmtId="188" formatCode="0_ "/>
    <numFmt numFmtId="189" formatCode="#"/>
  </numFmts>
  <fonts count="68">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游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2"/>
      <color indexed="8"/>
      <name val="ＭＳ Ｐゴシック"/>
      <family val="3"/>
      <charset val="128"/>
    </font>
    <font>
      <b/>
      <sz val="12"/>
      <name val="ＭＳ Ｐ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22"/>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sz val="11"/>
      <color theme="1"/>
      <name val="ＭＳ ゴシック"/>
      <family val="3"/>
      <charset val="128"/>
    </font>
    <font>
      <b/>
      <sz val="11"/>
      <color rgb="FFFF0000"/>
      <name val="游ゴシック"/>
      <family val="3"/>
      <charset val="128"/>
      <scheme val="minor"/>
    </font>
    <font>
      <sz val="16"/>
      <name val="游ゴシック"/>
      <family val="3"/>
      <charset val="128"/>
      <scheme val="minor"/>
    </font>
    <font>
      <sz val="14"/>
      <color theme="1"/>
      <name val="ＭＳ ゴシック"/>
      <family val="3"/>
      <charset val="128"/>
    </font>
    <font>
      <sz val="6"/>
      <name val="游ゴシック"/>
      <family val="3"/>
      <charset val="128"/>
      <scheme val="minor"/>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2"/>
      <name val="游ゴシック"/>
      <family val="3"/>
      <charset val="128"/>
      <scheme val="minor"/>
    </font>
    <font>
      <sz val="12"/>
      <name val="ＭＳ Ｐゴシック"/>
      <family val="3"/>
      <charset val="128"/>
    </font>
    <font>
      <sz val="12"/>
      <color rgb="FF000000"/>
      <name val="ＭＳ Ｐゴシック"/>
      <family val="3"/>
      <charset val="128"/>
    </font>
    <font>
      <b/>
      <sz val="12"/>
      <color rgb="FFC00000"/>
      <name val="游ゴシック"/>
      <family val="3"/>
      <charset val="128"/>
      <scheme val="minor"/>
    </font>
    <font>
      <b/>
      <sz val="11"/>
      <color rgb="FFC00000"/>
      <name val="游ゴシック"/>
      <family val="3"/>
      <charset val="128"/>
      <scheme val="minor"/>
    </font>
    <font>
      <sz val="14"/>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sz val="14"/>
      <name val="游ゴシック"/>
      <family val="3"/>
      <charset val="128"/>
    </font>
    <font>
      <sz val="10"/>
      <name val="游ゴシック"/>
      <family val="3"/>
      <charset val="128"/>
      <scheme val="minor"/>
    </font>
    <font>
      <b/>
      <sz val="11"/>
      <color theme="8" tint="-0.499984740745262"/>
      <name val="游ゴシック"/>
      <family val="3"/>
      <charset val="128"/>
      <scheme val="minor"/>
    </font>
    <font>
      <b/>
      <sz val="12"/>
      <color rgb="FFFF0000"/>
      <name val="游ゴシック"/>
      <family val="3"/>
      <charset val="128"/>
      <scheme val="minor"/>
    </font>
    <font>
      <b/>
      <sz val="12"/>
      <color theme="8" tint="-0.499984740745262"/>
      <name val="游ゴシック"/>
      <family val="3"/>
      <charset val="128"/>
      <scheme val="minor"/>
    </font>
    <font>
      <sz val="9"/>
      <color theme="1"/>
      <name val="ＭＳ Ｐゴシック"/>
      <family val="3"/>
      <charset val="128"/>
    </font>
    <font>
      <sz val="12"/>
      <color theme="1"/>
      <name val="ＭＳ Ｐゴシック"/>
      <family val="3"/>
      <charset val="128"/>
    </font>
    <font>
      <sz val="18"/>
      <color theme="0" tint="-0.14999847407452621"/>
      <name val="游ゴシック"/>
      <family val="3"/>
      <charset val="128"/>
      <scheme val="minor"/>
    </font>
    <font>
      <sz val="12"/>
      <color rgb="FFEAEAEA"/>
      <name val="游ゴシック"/>
      <family val="3"/>
      <charset val="128"/>
      <scheme val="minor"/>
    </font>
    <font>
      <sz val="11"/>
      <color theme="0" tint="-0.499984740745262"/>
      <name val="游ゴシック"/>
      <family val="3"/>
      <charset val="128"/>
      <scheme val="minor"/>
    </font>
    <font>
      <sz val="11"/>
      <name val="游ゴシック"/>
      <family val="3"/>
      <charset val="128"/>
    </font>
    <font>
      <sz val="16"/>
      <color theme="2"/>
      <name val="游ゴシック"/>
      <family val="3"/>
      <charset val="128"/>
      <scheme val="minor"/>
    </font>
    <font>
      <sz val="12"/>
      <color theme="2"/>
      <name val="游ゴシック"/>
      <family val="3"/>
      <charset val="128"/>
      <scheme val="minor"/>
    </font>
  </fonts>
  <fills count="12">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
      <patternFill patternType="solid">
        <fgColor rgb="FFFF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s>
  <borders count="196">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style="medium">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style="hair">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9">
    <xf numFmtId="0" fontId="0"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16" fillId="0" borderId="0">
      <alignment vertical="center"/>
    </xf>
    <xf numFmtId="0" fontId="19" fillId="0" borderId="0"/>
    <xf numFmtId="0" fontId="7" fillId="0" borderId="0">
      <alignment vertical="center"/>
    </xf>
    <xf numFmtId="0" fontId="11" fillId="0" borderId="0"/>
    <xf numFmtId="0" fontId="1" fillId="0" borderId="0">
      <alignment vertical="center"/>
    </xf>
  </cellStyleXfs>
  <cellXfs count="1028">
    <xf numFmtId="0" fontId="0" fillId="0" borderId="0" xfId="0">
      <alignment vertical="center"/>
    </xf>
    <xf numFmtId="0" fontId="0" fillId="0" borderId="0" xfId="0" applyAlignment="1">
      <alignment vertical="center" wrapText="1"/>
    </xf>
    <xf numFmtId="179" fontId="23" fillId="2" borderId="7" xfId="0" applyNumberFormat="1" applyFont="1" applyFill="1" applyBorder="1" applyAlignment="1">
      <alignment horizontal="left" vertical="center"/>
    </xf>
    <xf numFmtId="0" fontId="24" fillId="0" borderId="0" xfId="0" applyFont="1">
      <alignment vertical="center"/>
    </xf>
    <xf numFmtId="0" fontId="23" fillId="0" borderId="0" xfId="4" applyFont="1">
      <alignment vertical="center"/>
    </xf>
    <xf numFmtId="0" fontId="19" fillId="3" borderId="1" xfId="4" applyFont="1" applyFill="1" applyBorder="1">
      <alignment vertical="center"/>
    </xf>
    <xf numFmtId="0" fontId="19" fillId="3" borderId="32" xfId="4" applyFont="1" applyFill="1" applyBorder="1">
      <alignment vertical="center"/>
    </xf>
    <xf numFmtId="177" fontId="16" fillId="0" borderId="0" xfId="3" applyNumberFormat="1" applyFont="1" applyBorder="1">
      <alignment vertical="center"/>
    </xf>
    <xf numFmtId="177" fontId="0" fillId="0" borderId="0" xfId="0" applyNumberFormat="1">
      <alignment vertical="center"/>
    </xf>
    <xf numFmtId="0" fontId="19" fillId="3" borderId="33" xfId="4" applyFont="1" applyFill="1" applyBorder="1">
      <alignment vertical="center"/>
    </xf>
    <xf numFmtId="177" fontId="20" fillId="0" borderId="0" xfId="3" applyNumberFormat="1" applyFont="1" applyBorder="1" applyAlignment="1">
      <alignment horizontal="left" vertical="top"/>
    </xf>
    <xf numFmtId="0" fontId="19" fillId="3" borderId="35" xfId="4" applyFont="1" applyFill="1" applyBorder="1">
      <alignment vertical="center"/>
    </xf>
    <xf numFmtId="0" fontId="16" fillId="0" borderId="0" xfId="4" applyAlignment="1">
      <alignment vertical="center" textRotation="255"/>
    </xf>
    <xf numFmtId="0" fontId="16" fillId="0" borderId="0" xfId="4">
      <alignment vertical="center"/>
    </xf>
    <xf numFmtId="0" fontId="16" fillId="0" borderId="0" xfId="4" applyAlignment="1">
      <alignment horizontal="left" vertical="top"/>
    </xf>
    <xf numFmtId="0" fontId="16" fillId="0" borderId="0" xfId="4" applyAlignment="1">
      <alignment horizontal="center" vertical="center"/>
    </xf>
    <xf numFmtId="0" fontId="16" fillId="3" borderId="32" xfId="4" applyFill="1" applyBorder="1" applyAlignment="1">
      <alignment horizontal="center" vertical="center"/>
    </xf>
    <xf numFmtId="0" fontId="16" fillId="3" borderId="33" xfId="4" applyFill="1" applyBorder="1" applyAlignment="1">
      <alignment vertical="center" textRotation="255"/>
    </xf>
    <xf numFmtId="0" fontId="16" fillId="2" borderId="40" xfId="4" applyFill="1" applyBorder="1" applyAlignment="1">
      <alignment horizontal="left" vertical="center"/>
    </xf>
    <xf numFmtId="0" fontId="16" fillId="3" borderId="35" xfId="4" applyFill="1" applyBorder="1" applyAlignment="1">
      <alignment vertical="center" textRotation="255"/>
    </xf>
    <xf numFmtId="0" fontId="21" fillId="3" borderId="1" xfId="4" applyFont="1" applyFill="1" applyBorder="1">
      <alignment vertical="center"/>
    </xf>
    <xf numFmtId="0" fontId="21" fillId="3" borderId="32" xfId="4" applyFont="1" applyFill="1" applyBorder="1">
      <alignment vertical="center"/>
    </xf>
    <xf numFmtId="178" fontId="0" fillId="0" borderId="0" xfId="0" applyNumberFormat="1">
      <alignment vertical="center"/>
    </xf>
    <xf numFmtId="0" fontId="0" fillId="0" borderId="9" xfId="0" applyBorder="1">
      <alignment vertical="center"/>
    </xf>
    <xf numFmtId="178" fontId="0" fillId="0" borderId="9" xfId="0" applyNumberFormat="1" applyBorder="1">
      <alignment vertical="center"/>
    </xf>
    <xf numFmtId="0" fontId="19" fillId="0" borderId="0" xfId="4" applyFont="1">
      <alignment vertical="center"/>
    </xf>
    <xf numFmtId="0" fontId="19" fillId="0" borderId="0" xfId="4" applyFont="1" applyAlignment="1">
      <alignment horizontal="left" vertical="center"/>
    </xf>
    <xf numFmtId="178" fontId="18" fillId="0" borderId="0" xfId="3" applyNumberFormat="1" applyFont="1" applyFill="1" applyBorder="1">
      <alignment vertical="center"/>
    </xf>
    <xf numFmtId="177" fontId="20" fillId="0" borderId="0" xfId="3" applyNumberFormat="1" applyFont="1" applyBorder="1" applyAlignment="1">
      <alignment horizontal="left" vertical="top" wrapText="1"/>
    </xf>
    <xf numFmtId="0" fontId="29" fillId="3" borderId="1" xfId="0" applyFont="1" applyFill="1" applyBorder="1">
      <alignment vertical="center"/>
    </xf>
    <xf numFmtId="0" fontId="0" fillId="3" borderId="1" xfId="0" applyFill="1" applyBorder="1" applyAlignment="1">
      <alignment horizontal="center" vertical="center" shrinkToFit="1"/>
    </xf>
    <xf numFmtId="0" fontId="0" fillId="3" borderId="32" xfId="0" applyFill="1" applyBorder="1" applyAlignment="1">
      <alignment horizontal="center" vertical="center" shrinkToFit="1"/>
    </xf>
    <xf numFmtId="177" fontId="0" fillId="3" borderId="32" xfId="0" applyNumberFormat="1" applyFill="1" applyBorder="1" applyAlignment="1">
      <alignment horizontal="center" vertical="center" shrinkToFit="1"/>
    </xf>
    <xf numFmtId="177" fontId="26" fillId="3" borderId="51" xfId="0" applyNumberFormat="1" applyFont="1" applyFill="1" applyBorder="1" applyAlignment="1">
      <alignment vertical="center" shrinkToFit="1"/>
    </xf>
    <xf numFmtId="0" fontId="0" fillId="3" borderId="33" xfId="0" applyFill="1" applyBorder="1">
      <alignment vertical="center"/>
    </xf>
    <xf numFmtId="0" fontId="21" fillId="4" borderId="39" xfId="0" applyFont="1" applyFill="1" applyBorder="1">
      <alignment vertical="center"/>
    </xf>
    <xf numFmtId="0" fontId="21" fillId="4" borderId="40" xfId="0" applyFont="1" applyFill="1" applyBorder="1">
      <alignment vertical="center"/>
    </xf>
    <xf numFmtId="0" fontId="0" fillId="4" borderId="34" xfId="0" applyFill="1" applyBorder="1" applyAlignment="1">
      <alignment vertical="top"/>
    </xf>
    <xf numFmtId="0" fontId="28" fillId="2" borderId="40" xfId="0" applyFont="1" applyFill="1" applyBorder="1">
      <alignment vertical="center"/>
    </xf>
    <xf numFmtId="0" fontId="0" fillId="4" borderId="28" xfId="0" applyFill="1" applyBorder="1" applyAlignment="1">
      <alignment vertical="top"/>
    </xf>
    <xf numFmtId="0" fontId="0" fillId="4" borderId="34" xfId="0" applyFill="1" applyBorder="1" applyAlignment="1">
      <alignment vertical="top" textRotation="255"/>
    </xf>
    <xf numFmtId="0" fontId="0" fillId="0" borderId="0" xfId="0" applyAlignment="1">
      <alignment vertical="center" shrinkToFit="1"/>
    </xf>
    <xf numFmtId="0" fontId="0" fillId="3" borderId="0" xfId="0" applyFill="1">
      <alignment vertical="center"/>
    </xf>
    <xf numFmtId="0" fontId="16" fillId="0" borderId="9" xfId="4" applyBorder="1" applyAlignment="1">
      <alignment vertical="top"/>
    </xf>
    <xf numFmtId="0" fontId="16" fillId="0" borderId="9" xfId="4" applyBorder="1">
      <alignment vertical="center"/>
    </xf>
    <xf numFmtId="0" fontId="0" fillId="3" borderId="58" xfId="0" applyFill="1" applyBorder="1">
      <alignment vertical="center"/>
    </xf>
    <xf numFmtId="0" fontId="0" fillId="4" borderId="42" xfId="0" applyFill="1" applyBorder="1" applyAlignment="1">
      <alignment vertical="top" textRotation="255"/>
    </xf>
    <xf numFmtId="177" fontId="23" fillId="3" borderId="37" xfId="0" applyNumberFormat="1" applyFont="1" applyFill="1" applyBorder="1" applyAlignment="1">
      <alignment horizontal="center" vertical="center" wrapText="1" shrinkToFit="1"/>
    </xf>
    <xf numFmtId="178" fontId="23" fillId="3" borderId="45" xfId="4" applyNumberFormat="1" applyFont="1" applyFill="1" applyBorder="1" applyAlignment="1">
      <alignment horizontal="center" vertical="center" wrapText="1"/>
    </xf>
    <xf numFmtId="49" fontId="8" fillId="0" borderId="15" xfId="6" applyNumberFormat="1" applyFont="1" applyBorder="1" applyAlignment="1">
      <alignment horizontal="left" vertical="center"/>
    </xf>
    <xf numFmtId="4" fontId="12" fillId="0" borderId="15" xfId="7" applyNumberFormat="1" applyFont="1" applyBorder="1" applyAlignment="1">
      <alignment horizontal="centerContinuous" wrapText="1"/>
    </xf>
    <xf numFmtId="4" fontId="13" fillId="0" borderId="15" xfId="7" applyNumberFormat="1" applyFont="1" applyBorder="1" applyAlignment="1">
      <alignment horizontal="right"/>
    </xf>
    <xf numFmtId="0" fontId="19" fillId="0" borderId="0" xfId="5"/>
    <xf numFmtId="4" fontId="12" fillId="0" borderId="15" xfId="7" applyNumberFormat="1" applyFont="1" applyBorder="1" applyAlignment="1">
      <alignment horizontal="centerContinuous"/>
    </xf>
    <xf numFmtId="177" fontId="13" fillId="0" borderId="75" xfId="7" applyNumberFormat="1" applyFont="1" applyBorder="1" applyAlignment="1">
      <alignment horizontal="right"/>
    </xf>
    <xf numFmtId="0" fontId="19" fillId="0" borderId="0" xfId="5" applyAlignment="1">
      <alignment horizontal="right"/>
    </xf>
    <xf numFmtId="3" fontId="19" fillId="0" borderId="0" xfId="5" applyNumberFormat="1"/>
    <xf numFmtId="0" fontId="28" fillId="2" borderId="15" xfId="0" applyFont="1" applyFill="1" applyBorder="1">
      <alignment vertical="center"/>
    </xf>
    <xf numFmtId="177" fontId="26" fillId="4" borderId="85" xfId="0" applyNumberFormat="1" applyFont="1" applyFill="1" applyBorder="1">
      <alignment vertical="center"/>
    </xf>
    <xf numFmtId="0" fontId="0" fillId="0" borderId="0" xfId="0" applyAlignment="1">
      <alignment horizontal="left" vertical="center" shrinkToFit="1"/>
    </xf>
    <xf numFmtId="177" fontId="20" fillId="0" borderId="0" xfId="0" applyNumberFormat="1" applyFont="1" applyAlignment="1">
      <alignment horizontal="center" vertical="center" wrapText="1" shrinkToFit="1"/>
    </xf>
    <xf numFmtId="177" fontId="26" fillId="0" borderId="0" xfId="0" applyNumberFormat="1" applyFont="1">
      <alignment vertical="center"/>
    </xf>
    <xf numFmtId="0" fontId="28" fillId="0" borderId="0" xfId="0" applyFont="1">
      <alignment vertical="center"/>
    </xf>
    <xf numFmtId="177" fontId="0" fillId="0" borderId="0" xfId="0" applyNumberFormat="1" applyAlignment="1">
      <alignment horizontal="right" vertical="top"/>
    </xf>
    <xf numFmtId="177" fontId="0" fillId="0" borderId="0" xfId="0" applyNumberFormat="1" applyAlignment="1">
      <alignment horizontal="center" vertical="top"/>
    </xf>
    <xf numFmtId="177" fontId="20" fillId="0" borderId="86" xfId="0" applyNumberFormat="1" applyFont="1" applyBorder="1" applyAlignment="1">
      <alignment horizontal="center" vertical="center" wrapText="1" shrinkToFit="1"/>
    </xf>
    <xf numFmtId="177" fontId="20" fillId="3" borderId="28" xfId="0" applyNumberFormat="1" applyFont="1" applyFill="1" applyBorder="1" applyAlignment="1">
      <alignment horizontal="center" vertical="center" wrapText="1" shrinkToFit="1"/>
    </xf>
    <xf numFmtId="177" fontId="26" fillId="4" borderId="9" xfId="0" applyNumberFormat="1" applyFont="1" applyFill="1" applyBorder="1">
      <alignment vertical="center"/>
    </xf>
    <xf numFmtId="0" fontId="28" fillId="2" borderId="63" xfId="0" applyFont="1" applyFill="1" applyBorder="1">
      <alignment vertical="center"/>
    </xf>
    <xf numFmtId="177" fontId="0" fillId="2" borderId="86" xfId="0" applyNumberFormat="1" applyFill="1" applyBorder="1" applyAlignment="1">
      <alignment horizontal="right" vertical="center"/>
    </xf>
    <xf numFmtId="177" fontId="0" fillId="2" borderId="28" xfId="0" applyNumberFormat="1" applyFill="1" applyBorder="1" applyAlignment="1">
      <alignment horizontal="right" vertical="center"/>
    </xf>
    <xf numFmtId="177" fontId="0" fillId="2" borderId="63" xfId="0" applyNumberFormat="1" applyFill="1" applyBorder="1" applyAlignment="1">
      <alignment horizontal="right" vertical="center"/>
    </xf>
    <xf numFmtId="0" fontId="28" fillId="2" borderId="9" xfId="0" applyFont="1" applyFill="1" applyBorder="1" applyAlignment="1">
      <alignment horizontal="right" vertical="center"/>
    </xf>
    <xf numFmtId="177" fontId="17" fillId="0" borderId="0" xfId="0" applyNumberFormat="1" applyFont="1">
      <alignment vertical="center"/>
    </xf>
    <xf numFmtId="177" fontId="31" fillId="0" borderId="33" xfId="3" applyNumberFormat="1" applyFont="1" applyBorder="1" applyAlignment="1">
      <alignment horizontal="left" vertical="center"/>
    </xf>
    <xf numFmtId="0" fontId="20" fillId="2" borderId="87" xfId="4" applyFont="1" applyFill="1" applyBorder="1" applyAlignment="1">
      <alignment horizontal="center" vertical="center"/>
    </xf>
    <xf numFmtId="0" fontId="16" fillId="2" borderId="9" xfId="4" applyFill="1" applyBorder="1" applyAlignment="1">
      <alignment horizontal="center" vertical="center"/>
    </xf>
    <xf numFmtId="0" fontId="0" fillId="0" borderId="0" xfId="0" applyAlignment="1">
      <alignment vertical="top" wrapText="1"/>
    </xf>
    <xf numFmtId="177" fontId="20" fillId="3" borderId="96" xfId="0" applyNumberFormat="1" applyFont="1" applyFill="1" applyBorder="1" applyAlignment="1">
      <alignment horizontal="center" vertical="center" wrapText="1" shrinkToFit="1"/>
    </xf>
    <xf numFmtId="0" fontId="22" fillId="0" borderId="0" xfId="4" applyFont="1">
      <alignment vertical="center"/>
    </xf>
    <xf numFmtId="0" fontId="22" fillId="0" borderId="0" xfId="4" applyFont="1" applyAlignment="1">
      <alignment horizontal="left" vertical="center" indent="1"/>
    </xf>
    <xf numFmtId="0" fontId="22" fillId="0" borderId="0" xfId="4" applyFont="1" applyAlignment="1">
      <alignment horizontal="justify" vertical="center"/>
    </xf>
    <xf numFmtId="3" fontId="32" fillId="0" borderId="9" xfId="5" applyNumberFormat="1" applyFont="1" applyBorder="1"/>
    <xf numFmtId="177" fontId="0" fillId="2" borderId="87" xfId="0" applyNumberFormat="1" applyFill="1" applyBorder="1" applyAlignment="1">
      <alignment horizontal="center" vertical="center"/>
    </xf>
    <xf numFmtId="0" fontId="33" fillId="0" borderId="0" xfId="0" applyFont="1">
      <alignment vertical="center"/>
    </xf>
    <xf numFmtId="0" fontId="35" fillId="5" borderId="0" xfId="8" applyFont="1" applyFill="1">
      <alignment vertical="center"/>
    </xf>
    <xf numFmtId="0" fontId="1" fillId="0" borderId="0" xfId="8">
      <alignment vertical="center"/>
    </xf>
    <xf numFmtId="185" fontId="38" fillId="5" borderId="0" xfId="8" applyNumberFormat="1" applyFont="1" applyFill="1">
      <alignment vertical="center"/>
    </xf>
    <xf numFmtId="0" fontId="38" fillId="5" borderId="0" xfId="8" applyFont="1" applyFill="1">
      <alignment vertical="center"/>
    </xf>
    <xf numFmtId="0" fontId="40" fillId="0" borderId="0" xfId="8" applyFont="1">
      <alignment vertical="center"/>
    </xf>
    <xf numFmtId="0" fontId="41" fillId="5" borderId="39" xfId="8" applyFont="1" applyFill="1" applyBorder="1">
      <alignment vertical="center"/>
    </xf>
    <xf numFmtId="0" fontId="41" fillId="5" borderId="40" xfId="8" applyFont="1" applyFill="1" applyBorder="1">
      <alignment vertical="center"/>
    </xf>
    <xf numFmtId="0" fontId="41" fillId="5" borderId="73" xfId="8" applyFont="1" applyFill="1" applyBorder="1">
      <alignment vertical="center"/>
    </xf>
    <xf numFmtId="0" fontId="41" fillId="0" borderId="39" xfId="8" applyFont="1" applyBorder="1">
      <alignment vertical="center"/>
    </xf>
    <xf numFmtId="0" fontId="41" fillId="0" borderId="40" xfId="8" applyFont="1" applyBorder="1">
      <alignment vertical="center"/>
    </xf>
    <xf numFmtId="0" fontId="41" fillId="0" borderId="73" xfId="8" applyFont="1" applyBorder="1">
      <alignment vertical="center"/>
    </xf>
    <xf numFmtId="0" fontId="1" fillId="0" borderId="0" xfId="8" applyAlignment="1">
      <alignment horizontal="left" vertical="center"/>
    </xf>
    <xf numFmtId="0" fontId="1" fillId="0" borderId="0" xfId="8" applyAlignment="1">
      <alignment vertical="center" wrapText="1"/>
    </xf>
    <xf numFmtId="0" fontId="41" fillId="5" borderId="34" xfId="8" applyFont="1" applyFill="1" applyBorder="1">
      <alignment vertical="center"/>
    </xf>
    <xf numFmtId="0" fontId="41" fillId="5" borderId="0" xfId="8" applyFont="1" applyFill="1">
      <alignment vertical="center"/>
    </xf>
    <xf numFmtId="0" fontId="41" fillId="5" borderId="80" xfId="8" applyFont="1" applyFill="1" applyBorder="1">
      <alignment vertical="center"/>
    </xf>
    <xf numFmtId="0" fontId="41" fillId="0" borderId="34" xfId="8" applyFont="1" applyBorder="1">
      <alignment vertical="center"/>
    </xf>
    <xf numFmtId="0" fontId="41" fillId="0" borderId="0" xfId="8" applyFont="1">
      <alignment vertical="center"/>
    </xf>
    <xf numFmtId="0" fontId="41" fillId="0" borderId="80" xfId="8" applyFont="1" applyBorder="1">
      <alignment vertical="center"/>
    </xf>
    <xf numFmtId="0" fontId="43" fillId="0" borderId="0" xfId="8" applyFont="1">
      <alignment vertical="center"/>
    </xf>
    <xf numFmtId="0" fontId="41" fillId="0" borderId="0" xfId="8" applyFont="1" applyAlignment="1"/>
    <xf numFmtId="0" fontId="41" fillId="0" borderId="80" xfId="8" applyFont="1" applyBorder="1" applyAlignment="1">
      <alignment horizontal="center" vertical="center"/>
    </xf>
    <xf numFmtId="0" fontId="1" fillId="0" borderId="34" xfId="8" applyBorder="1">
      <alignment vertical="center"/>
    </xf>
    <xf numFmtId="0" fontId="42" fillId="0" borderId="0" xfId="8" applyFont="1">
      <alignment vertical="center"/>
    </xf>
    <xf numFmtId="0" fontId="42" fillId="0" borderId="80" xfId="8" applyFont="1" applyBorder="1">
      <alignment vertical="center"/>
    </xf>
    <xf numFmtId="0" fontId="41" fillId="0" borderId="0" xfId="8" applyFont="1" applyAlignment="1">
      <alignment vertical="center" shrinkToFit="1"/>
    </xf>
    <xf numFmtId="0" fontId="41" fillId="0" borderId="0" xfId="8" applyFont="1" applyAlignment="1">
      <alignment horizontal="left" vertical="center" shrinkToFit="1"/>
    </xf>
    <xf numFmtId="0" fontId="41" fillId="0" borderId="80" xfId="8" applyFont="1" applyBorder="1" applyAlignment="1">
      <alignment horizontal="left" vertical="center" shrinkToFit="1"/>
    </xf>
    <xf numFmtId="0" fontId="43" fillId="0" borderId="0" xfId="8" applyFont="1" applyAlignment="1">
      <alignment horizontal="center" vertical="center"/>
    </xf>
    <xf numFmtId="0" fontId="43" fillId="0" borderId="0" xfId="8" applyFont="1" applyAlignment="1">
      <alignment horizontal="left" vertical="center" wrapText="1"/>
    </xf>
    <xf numFmtId="0" fontId="43" fillId="0" borderId="80" xfId="8" applyFont="1" applyBorder="1" applyAlignment="1">
      <alignment horizontal="left" vertical="center" wrapText="1"/>
    </xf>
    <xf numFmtId="0" fontId="41" fillId="0" borderId="0" xfId="8" applyFont="1" applyAlignment="1">
      <alignment horizontal="center" vertical="center"/>
    </xf>
    <xf numFmtId="0" fontId="43" fillId="0" borderId="0" xfId="8" applyFont="1" applyAlignment="1">
      <alignment vertical="center" shrinkToFit="1"/>
    </xf>
    <xf numFmtId="0" fontId="1" fillId="0" borderId="80" xfId="8" applyBorder="1">
      <alignment vertical="center"/>
    </xf>
    <xf numFmtId="0" fontId="41" fillId="0" borderId="0" xfId="8" applyFont="1" applyAlignment="1">
      <alignment horizontal="left" vertical="center"/>
    </xf>
    <xf numFmtId="0" fontId="41" fillId="0" borderId="80" xfId="8" applyFont="1" applyBorder="1" applyAlignment="1">
      <alignment vertical="center" shrinkToFit="1"/>
    </xf>
    <xf numFmtId="0" fontId="43" fillId="0" borderId="80" xfId="8" applyFont="1" applyBorder="1" applyAlignment="1">
      <alignment vertical="center" shrinkToFit="1"/>
    </xf>
    <xf numFmtId="0" fontId="41" fillId="0" borderId="0" xfId="8" applyFont="1" applyAlignment="1">
      <alignment horizontal="center" vertical="center" shrinkToFit="1"/>
    </xf>
    <xf numFmtId="0" fontId="41" fillId="0" borderId="80" xfId="8" applyFont="1" applyBorder="1" applyAlignment="1">
      <alignment horizontal="center" vertical="center" shrinkToFit="1"/>
    </xf>
    <xf numFmtId="0" fontId="41" fillId="0" borderId="41" xfId="8" applyFont="1" applyBorder="1">
      <alignment vertical="center"/>
    </xf>
    <xf numFmtId="0" fontId="41" fillId="0" borderId="15" xfId="8" applyFont="1" applyBorder="1">
      <alignment vertical="center"/>
    </xf>
    <xf numFmtId="0" fontId="41" fillId="0" borderId="75" xfId="8" applyFont="1" applyBorder="1" applyAlignment="1">
      <alignment horizontal="left" vertical="center" shrinkToFit="1"/>
    </xf>
    <xf numFmtId="0" fontId="1" fillId="0" borderId="15" xfId="8" applyBorder="1">
      <alignment vertical="center"/>
    </xf>
    <xf numFmtId="0" fontId="43" fillId="0" borderId="15" xfId="8" applyFont="1" applyBorder="1" applyAlignment="1">
      <alignment horizontal="center" vertical="center" shrinkToFit="1"/>
    </xf>
    <xf numFmtId="0" fontId="1" fillId="0" borderId="75" xfId="8" applyBorder="1">
      <alignment vertical="center"/>
    </xf>
    <xf numFmtId="0" fontId="38" fillId="5" borderId="40" xfId="8" applyFont="1" applyFill="1" applyBorder="1">
      <alignment vertical="center"/>
    </xf>
    <xf numFmtId="0" fontId="44" fillId="5" borderId="40" xfId="8" applyFont="1" applyFill="1" applyBorder="1" applyAlignment="1">
      <alignment vertical="center" wrapText="1"/>
    </xf>
    <xf numFmtId="0" fontId="41" fillId="0" borderId="73" xfId="8" applyFont="1" applyBorder="1" applyAlignment="1">
      <alignment horizontal="left" vertical="center"/>
    </xf>
    <xf numFmtId="0" fontId="41" fillId="5" borderId="34" xfId="8" applyFont="1" applyFill="1" applyBorder="1" applyAlignment="1">
      <alignment horizontal="left" vertical="center"/>
    </xf>
    <xf numFmtId="0" fontId="41" fillId="11" borderId="25" xfId="8" applyFont="1" applyFill="1" applyBorder="1" applyAlignment="1">
      <alignment horizontal="center" vertical="center" shrinkToFit="1"/>
    </xf>
    <xf numFmtId="0" fontId="41" fillId="0" borderId="139" xfId="8" applyFont="1" applyBorder="1" applyAlignment="1">
      <alignment vertical="center" shrinkToFit="1"/>
    </xf>
    <xf numFmtId="0" fontId="41" fillId="11" borderId="25" xfId="8" applyFont="1" applyFill="1" applyBorder="1" applyAlignment="1">
      <alignment horizontal="center" vertical="center" wrapText="1" shrinkToFit="1"/>
    </xf>
    <xf numFmtId="0" fontId="38" fillId="0" borderId="0" xfId="8" applyFont="1">
      <alignment vertical="center"/>
    </xf>
    <xf numFmtId="0" fontId="46" fillId="0" borderId="0" xfId="8" applyFont="1">
      <alignment vertical="center"/>
    </xf>
    <xf numFmtId="0" fontId="41" fillId="0" borderId="0" xfId="8" applyFont="1" applyAlignment="1">
      <alignment vertical="top"/>
    </xf>
    <xf numFmtId="0" fontId="38" fillId="0" borderId="0" xfId="8" applyFont="1" applyAlignment="1">
      <alignment horizontal="left" vertical="center" wrapText="1"/>
    </xf>
    <xf numFmtId="186" fontId="41" fillId="0" borderId="0" xfId="8" applyNumberFormat="1" applyFont="1">
      <alignment vertical="center"/>
    </xf>
    <xf numFmtId="186" fontId="41" fillId="0" borderId="80" xfId="8" applyNumberFormat="1" applyFont="1" applyBorder="1" applyAlignment="1">
      <alignment horizontal="center" vertical="center"/>
    </xf>
    <xf numFmtId="0" fontId="41" fillId="0" borderId="0" xfId="8" applyFont="1" applyAlignment="1">
      <alignment horizontal="left" vertical="center" wrapText="1"/>
    </xf>
    <xf numFmtId="0" fontId="41" fillId="0" borderId="15" xfId="8" applyFont="1" applyBorder="1" applyAlignment="1">
      <alignment horizontal="center" vertical="center"/>
    </xf>
    <xf numFmtId="0" fontId="41" fillId="0" borderId="15" xfId="8" applyFont="1" applyBorder="1" applyAlignment="1">
      <alignment horizontal="left" vertical="center" wrapText="1"/>
    </xf>
    <xf numFmtId="0" fontId="41" fillId="0" borderId="75" xfId="8" applyFont="1" applyBorder="1" applyAlignment="1">
      <alignment horizontal="left" vertical="center" wrapText="1"/>
    </xf>
    <xf numFmtId="0" fontId="42" fillId="0" borderId="0" xfId="8" applyFont="1" applyAlignment="1">
      <alignment horizontal="left" vertical="center" wrapText="1"/>
    </xf>
    <xf numFmtId="0" fontId="41" fillId="0" borderId="40" xfId="8" applyFont="1" applyBorder="1" applyAlignment="1">
      <alignment horizontal="center" vertical="center"/>
    </xf>
    <xf numFmtId="0" fontId="41" fillId="0" borderId="15" xfId="8" applyFont="1" applyBorder="1" applyAlignment="1">
      <alignment horizontal="right" vertical="center"/>
    </xf>
    <xf numFmtId="0" fontId="41" fillId="0" borderId="75" xfId="8" applyFont="1" applyBorder="1">
      <alignment vertical="center"/>
    </xf>
    <xf numFmtId="0" fontId="41" fillId="0" borderId="50" xfId="8" applyFont="1" applyBorder="1">
      <alignment vertical="center"/>
    </xf>
    <xf numFmtId="0" fontId="41" fillId="0" borderId="50" xfId="8" applyFont="1" applyBorder="1" applyAlignment="1">
      <alignment horizontal="center" vertical="center"/>
    </xf>
    <xf numFmtId="0" fontId="42" fillId="5" borderId="0" xfId="8" applyFont="1" applyFill="1">
      <alignment vertical="center"/>
    </xf>
    <xf numFmtId="0" fontId="42" fillId="5" borderId="0" xfId="8" applyFont="1" applyFill="1" applyAlignment="1">
      <alignment horizontal="center" vertical="center"/>
    </xf>
    <xf numFmtId="0" fontId="42" fillId="5" borderId="9" xfId="8" applyFont="1" applyFill="1" applyBorder="1" applyAlignment="1">
      <alignment horizontal="center" vertical="center"/>
    </xf>
    <xf numFmtId="0" fontId="16" fillId="0" borderId="0" xfId="4" applyProtection="1">
      <alignment vertical="center"/>
      <protection locked="0"/>
    </xf>
    <xf numFmtId="0" fontId="19" fillId="0" borderId="0" xfId="5" applyAlignment="1">
      <alignment shrinkToFit="1"/>
    </xf>
    <xf numFmtId="41" fontId="19" fillId="0" borderId="0" xfId="5" applyNumberFormat="1" applyAlignment="1">
      <alignment shrinkToFit="1"/>
    </xf>
    <xf numFmtId="3" fontId="15" fillId="6" borderId="9" xfId="7" applyNumberFormat="1" applyFont="1" applyFill="1" applyBorder="1" applyAlignment="1">
      <alignment vertical="center" shrinkToFit="1"/>
    </xf>
    <xf numFmtId="3" fontId="15" fillId="6" borderId="66" xfId="7" applyNumberFormat="1" applyFont="1" applyFill="1" applyBorder="1" applyAlignment="1">
      <alignment vertical="center" shrinkToFit="1"/>
    </xf>
    <xf numFmtId="177" fontId="0" fillId="0" borderId="0" xfId="0" applyNumberFormat="1" applyAlignment="1">
      <alignment vertical="center" shrinkToFit="1"/>
    </xf>
    <xf numFmtId="177" fontId="30" fillId="0" borderId="0" xfId="3" applyNumberFormat="1" applyFont="1" applyBorder="1" applyAlignment="1">
      <alignment vertical="top" shrinkToFit="1"/>
    </xf>
    <xf numFmtId="177" fontId="26" fillId="4" borderId="51" xfId="0" applyNumberFormat="1" applyFont="1" applyFill="1" applyBorder="1" applyAlignment="1">
      <alignment vertical="center" shrinkToFit="1"/>
    </xf>
    <xf numFmtId="0" fontId="28" fillId="2" borderId="81" xfId="0" applyFont="1" applyFill="1" applyBorder="1" applyAlignment="1">
      <alignment vertical="center" shrinkToFit="1"/>
    </xf>
    <xf numFmtId="0" fontId="28" fillId="2" borderId="45" xfId="0" applyFont="1" applyFill="1" applyBorder="1" applyAlignment="1">
      <alignment vertical="center" shrinkToFit="1"/>
    </xf>
    <xf numFmtId="177" fontId="16" fillId="0" borderId="0" xfId="4" applyNumberFormat="1" applyAlignment="1">
      <alignment vertical="center" shrinkToFit="1"/>
    </xf>
    <xf numFmtId="177" fontId="16" fillId="0" borderId="0" xfId="3" applyNumberFormat="1" applyFont="1" applyBorder="1" applyAlignment="1">
      <alignment vertical="center" shrinkToFit="1"/>
    </xf>
    <xf numFmtId="177" fontId="20" fillId="0" borderId="0" xfId="3" applyNumberFormat="1" applyFont="1" applyBorder="1" applyAlignment="1">
      <alignment horizontal="left" vertical="top" shrinkToFit="1"/>
    </xf>
    <xf numFmtId="177" fontId="24" fillId="3" borderId="51" xfId="4" applyNumberFormat="1" applyFont="1" applyFill="1" applyBorder="1" applyAlignment="1">
      <alignment horizontal="right" vertical="center" shrinkToFit="1"/>
    </xf>
    <xf numFmtId="177" fontId="16" fillId="2" borderId="31" xfId="4" applyNumberFormat="1" applyFill="1" applyBorder="1" applyAlignment="1">
      <alignment horizontal="right" vertical="top" shrinkToFit="1"/>
    </xf>
    <xf numFmtId="0" fontId="16" fillId="0" borderId="0" xfId="4" applyAlignment="1">
      <alignment vertical="center" shrinkToFit="1"/>
    </xf>
    <xf numFmtId="177" fontId="16" fillId="3" borderId="32" xfId="4" applyNumberFormat="1" applyFill="1" applyBorder="1" applyAlignment="1">
      <alignment horizontal="center" vertical="center" shrinkToFit="1"/>
    </xf>
    <xf numFmtId="177" fontId="16" fillId="2" borderId="40" xfId="4" applyNumberFormat="1" applyFill="1" applyBorder="1" applyAlignment="1">
      <alignment horizontal="left" vertical="center" shrinkToFit="1"/>
    </xf>
    <xf numFmtId="0" fontId="41" fillId="0" borderId="15" xfId="8" applyFont="1" applyBorder="1" applyAlignment="1">
      <alignment horizontal="left" vertical="center" shrinkToFit="1"/>
    </xf>
    <xf numFmtId="0" fontId="47" fillId="2" borderId="1" xfId="0" applyFont="1" applyFill="1" applyBorder="1" applyAlignment="1">
      <alignment vertical="center" shrinkToFit="1"/>
    </xf>
    <xf numFmtId="0" fontId="47" fillId="2" borderId="10" xfId="0" applyFont="1" applyFill="1" applyBorder="1" applyAlignment="1">
      <alignment vertical="center" shrinkToFit="1"/>
    </xf>
    <xf numFmtId="0" fontId="47" fillId="2" borderId="17" xfId="0" applyFont="1" applyFill="1" applyBorder="1" applyAlignment="1">
      <alignment horizontal="left" vertical="center" wrapText="1"/>
    </xf>
    <xf numFmtId="0" fontId="47" fillId="2" borderId="53" xfId="0" applyFont="1" applyFill="1" applyBorder="1" applyAlignment="1">
      <alignment vertical="center" wrapText="1"/>
    </xf>
    <xf numFmtId="0" fontId="47" fillId="2" borderId="36" xfId="0" applyFont="1" applyFill="1" applyBorder="1" applyAlignment="1">
      <alignment vertical="center" wrapText="1"/>
    </xf>
    <xf numFmtId="0" fontId="47" fillId="2" borderId="40" xfId="0" applyFont="1" applyFill="1" applyBorder="1" applyAlignment="1">
      <alignment horizontal="left" vertical="top" wrapText="1"/>
    </xf>
    <xf numFmtId="0" fontId="47" fillId="2" borderId="31" xfId="0" applyFont="1" applyFill="1" applyBorder="1" applyAlignment="1">
      <alignment horizontal="left" vertical="top" wrapText="1"/>
    </xf>
    <xf numFmtId="0" fontId="47" fillId="2" borderId="95" xfId="0" applyFont="1" applyFill="1" applyBorder="1" applyAlignment="1">
      <alignment horizontal="center" vertical="center" shrinkToFit="1"/>
    </xf>
    <xf numFmtId="0" fontId="19" fillId="0" borderId="0" xfId="0" applyFont="1">
      <alignment vertical="center"/>
    </xf>
    <xf numFmtId="0" fontId="19" fillId="3" borderId="36" xfId="4" applyFont="1" applyFill="1" applyBorder="1" applyAlignment="1">
      <alignment horizontal="center" vertical="center"/>
    </xf>
    <xf numFmtId="0" fontId="19" fillId="3" borderId="37" xfId="4" applyFont="1" applyFill="1" applyBorder="1" applyAlignment="1">
      <alignment horizontal="center" vertical="center"/>
    </xf>
    <xf numFmtId="0" fontId="19" fillId="3" borderId="49" xfId="4" applyFont="1" applyFill="1" applyBorder="1" applyAlignment="1">
      <alignment horizontal="center" vertical="center"/>
    </xf>
    <xf numFmtId="177" fontId="19" fillId="3" borderId="37" xfId="4" applyNumberFormat="1" applyFont="1" applyFill="1" applyBorder="1" applyAlignment="1">
      <alignment horizontal="center" vertical="center" shrinkToFit="1"/>
    </xf>
    <xf numFmtId="177" fontId="19" fillId="3" borderId="38" xfId="4" applyNumberFormat="1" applyFont="1" applyFill="1" applyBorder="1" applyAlignment="1">
      <alignment horizontal="center" vertical="center" shrinkToFit="1"/>
    </xf>
    <xf numFmtId="177" fontId="19" fillId="0" borderId="0" xfId="4" applyNumberFormat="1" applyFont="1">
      <alignment vertical="center"/>
    </xf>
    <xf numFmtId="0" fontId="19" fillId="3" borderId="37" xfId="0" applyFont="1" applyFill="1" applyBorder="1" applyAlignment="1">
      <alignment horizontal="center" vertical="center" shrinkToFit="1"/>
    </xf>
    <xf numFmtId="177" fontId="19" fillId="3" borderId="37" xfId="0" applyNumberFormat="1" applyFont="1" applyFill="1" applyBorder="1" applyAlignment="1">
      <alignment horizontal="center" vertical="center" shrinkToFit="1"/>
    </xf>
    <xf numFmtId="177" fontId="19" fillId="3" borderId="38" xfId="0" applyNumberFormat="1" applyFont="1" applyFill="1" applyBorder="1" applyAlignment="1">
      <alignment horizontal="center" vertical="center" shrinkToFit="1"/>
    </xf>
    <xf numFmtId="177" fontId="0" fillId="3" borderId="37" xfId="0" applyNumberFormat="1" applyFill="1" applyBorder="1" applyAlignment="1">
      <alignment horizontal="center" vertical="center" wrapText="1" shrinkToFit="1"/>
    </xf>
    <xf numFmtId="177" fontId="19" fillId="3" borderId="55" xfId="0" applyNumberFormat="1" applyFont="1" applyFill="1" applyBorder="1" applyAlignment="1">
      <alignment horizontal="center" vertical="center" wrapText="1" shrinkToFit="1"/>
    </xf>
    <xf numFmtId="178" fontId="19" fillId="0" borderId="1" xfId="3" applyNumberFormat="1" applyFont="1" applyFill="1" applyBorder="1" applyAlignment="1">
      <alignment vertical="center" shrinkToFit="1"/>
    </xf>
    <xf numFmtId="178" fontId="19" fillId="0" borderId="33" xfId="3" applyNumberFormat="1" applyFont="1" applyFill="1" applyBorder="1" applyAlignment="1">
      <alignment vertical="center" shrinkToFit="1"/>
    </xf>
    <xf numFmtId="177" fontId="19" fillId="0" borderId="0" xfId="3" applyNumberFormat="1" applyFont="1" applyBorder="1" applyAlignment="1">
      <alignment horizontal="left" vertical="top" shrinkToFit="1"/>
    </xf>
    <xf numFmtId="0" fontId="19" fillId="0" borderId="0" xfId="0" applyFont="1" applyAlignment="1">
      <alignment vertical="center" wrapText="1"/>
    </xf>
    <xf numFmtId="0" fontId="14" fillId="6" borderId="17" xfId="7" applyFont="1" applyFill="1" applyBorder="1" applyAlignment="1">
      <alignment horizontal="center" vertical="center"/>
    </xf>
    <xf numFmtId="4" fontId="14" fillId="6" borderId="89" xfId="7" applyNumberFormat="1" applyFont="1" applyFill="1" applyBorder="1" applyAlignment="1">
      <alignment horizontal="center" vertical="center"/>
    </xf>
    <xf numFmtId="4" fontId="14" fillId="6" borderId="27" xfId="7" applyNumberFormat="1" applyFont="1" applyFill="1" applyBorder="1" applyAlignment="1">
      <alignment horizontal="center" vertical="center" wrapText="1"/>
    </xf>
    <xf numFmtId="41" fontId="48" fillId="6" borderId="9" xfId="7" applyNumberFormat="1" applyFont="1" applyFill="1" applyBorder="1" applyAlignment="1">
      <alignment horizontal="center" vertical="center" wrapText="1"/>
    </xf>
    <xf numFmtId="0" fontId="14" fillId="0" borderId="47" xfId="7" applyFont="1" applyBorder="1" applyAlignment="1" applyProtection="1">
      <alignment vertical="center" shrinkToFit="1"/>
      <protection locked="0"/>
    </xf>
    <xf numFmtId="0" fontId="14" fillId="0" borderId="56" xfId="7" applyFont="1" applyBorder="1" applyAlignment="1" applyProtection="1">
      <alignment vertical="center" shrinkToFit="1"/>
      <protection locked="0"/>
    </xf>
    <xf numFmtId="177" fontId="19" fillId="6" borderId="116" xfId="7" applyNumberFormat="1" applyFont="1" applyFill="1" applyBorder="1" applyAlignment="1">
      <alignment horizontal="right" shrinkToFit="1"/>
    </xf>
    <xf numFmtId="177" fontId="14" fillId="0" borderId="77" xfId="7" applyNumberFormat="1" applyFont="1" applyBorder="1" applyAlignment="1" applyProtection="1">
      <alignment horizontal="right" shrinkToFit="1"/>
      <protection locked="0"/>
    </xf>
    <xf numFmtId="0" fontId="14" fillId="0" borderId="56" xfId="7" applyFont="1" applyBorder="1" applyAlignment="1" applyProtection="1">
      <alignment horizontal="center" vertical="center" shrinkToFit="1"/>
      <protection locked="0"/>
    </xf>
    <xf numFmtId="3" fontId="48" fillId="6" borderId="12" xfId="7" applyNumberFormat="1" applyFont="1" applyFill="1" applyBorder="1" applyAlignment="1">
      <alignment horizontal="right" vertical="center" shrinkToFit="1"/>
    </xf>
    <xf numFmtId="3" fontId="48" fillId="0" borderId="12" xfId="6" applyNumberFormat="1" applyFont="1" applyBorder="1" applyAlignment="1" applyProtection="1">
      <alignment horizontal="right" vertical="center" shrinkToFit="1"/>
      <protection locked="0"/>
    </xf>
    <xf numFmtId="0" fontId="14" fillId="0" borderId="3" xfId="7" applyFont="1" applyBorder="1" applyAlignment="1" applyProtection="1">
      <alignment vertical="center" shrinkToFit="1"/>
      <protection locked="0"/>
    </xf>
    <xf numFmtId="0" fontId="14" fillId="0" borderId="57" xfId="7" applyFont="1" applyBorder="1" applyAlignment="1" applyProtection="1">
      <alignment vertical="center" shrinkToFit="1"/>
      <protection locked="0"/>
    </xf>
    <xf numFmtId="177" fontId="19" fillId="6" borderId="3" xfId="7" applyNumberFormat="1" applyFont="1" applyFill="1" applyBorder="1" applyAlignment="1">
      <alignment horizontal="right" shrinkToFit="1"/>
    </xf>
    <xf numFmtId="177" fontId="14" fillId="0" borderId="25" xfId="7" applyNumberFormat="1" applyFont="1" applyBorder="1" applyAlignment="1" applyProtection="1">
      <alignment horizontal="right" shrinkToFit="1"/>
      <protection locked="0"/>
    </xf>
    <xf numFmtId="0" fontId="14" fillId="0" borderId="57" xfId="7" applyFont="1" applyBorder="1" applyAlignment="1" applyProtection="1">
      <alignment horizontal="center" vertical="center" shrinkToFit="1"/>
      <protection locked="0"/>
    </xf>
    <xf numFmtId="3" fontId="48" fillId="6" borderId="111" xfId="7" applyNumberFormat="1" applyFont="1" applyFill="1" applyBorder="1" applyAlignment="1">
      <alignment horizontal="right" vertical="center" shrinkToFit="1"/>
    </xf>
    <xf numFmtId="3" fontId="48" fillId="0" borderId="111" xfId="6" applyNumberFormat="1" applyFont="1" applyBorder="1" applyAlignment="1" applyProtection="1">
      <alignment horizontal="right" vertical="center" shrinkToFit="1"/>
      <protection locked="0"/>
    </xf>
    <xf numFmtId="0" fontId="49" fillId="0" borderId="57" xfId="7" applyFont="1" applyBorder="1" applyAlignment="1" applyProtection="1">
      <alignment vertical="center" shrinkToFit="1"/>
      <protection locked="0"/>
    </xf>
    <xf numFmtId="0" fontId="49" fillId="0" borderId="57" xfId="7" applyFont="1" applyBorder="1" applyAlignment="1" applyProtection="1">
      <alignment horizontal="center" vertical="center" shrinkToFit="1"/>
      <protection locked="0"/>
    </xf>
    <xf numFmtId="0" fontId="14" fillId="0" borderId="19" xfId="7" applyFont="1" applyBorder="1" applyAlignment="1" applyProtection="1">
      <alignment vertical="center" shrinkToFit="1"/>
      <protection locked="0"/>
    </xf>
    <xf numFmtId="177" fontId="14" fillId="0" borderId="91" xfId="7" applyNumberFormat="1" applyFont="1" applyBorder="1" applyAlignment="1" applyProtection="1">
      <alignment horizontal="right" shrinkToFit="1"/>
      <protection locked="0"/>
    </xf>
    <xf numFmtId="177" fontId="19" fillId="6" borderId="4" xfId="7" applyNumberFormat="1" applyFont="1" applyFill="1" applyBorder="1" applyAlignment="1">
      <alignment horizontal="right" shrinkToFit="1"/>
    </xf>
    <xf numFmtId="177" fontId="14" fillId="0" borderId="92" xfId="7" applyNumberFormat="1" applyFont="1" applyBorder="1" applyAlignment="1" applyProtection="1">
      <alignment horizontal="right" shrinkToFit="1"/>
      <protection locked="0"/>
    </xf>
    <xf numFmtId="0" fontId="14" fillId="0" borderId="21" xfId="7" applyFont="1" applyBorder="1" applyAlignment="1" applyProtection="1">
      <alignment vertical="center" shrinkToFit="1"/>
      <protection locked="0"/>
    </xf>
    <xf numFmtId="0" fontId="14" fillId="5" borderId="74" xfId="7" applyFont="1" applyFill="1" applyBorder="1" applyAlignment="1" applyProtection="1">
      <alignment vertical="center" shrinkToFit="1"/>
      <protection locked="0"/>
    </xf>
    <xf numFmtId="177" fontId="48" fillId="6" borderId="104" xfId="7" applyNumberFormat="1" applyFont="1" applyFill="1" applyBorder="1" applyAlignment="1">
      <alignment horizontal="right" shrinkToFit="1"/>
    </xf>
    <xf numFmtId="177" fontId="14" fillId="0" borderId="79" xfId="7" applyNumberFormat="1" applyFont="1" applyBorder="1" applyAlignment="1" applyProtection="1">
      <alignment horizontal="right" shrinkToFit="1"/>
      <protection locked="0"/>
    </xf>
    <xf numFmtId="0" fontId="48" fillId="5" borderId="74" xfId="6" applyFont="1" applyFill="1" applyBorder="1" applyAlignment="1" applyProtection="1">
      <alignment horizontal="center" vertical="center" shrinkToFit="1"/>
      <protection locked="0"/>
    </xf>
    <xf numFmtId="3" fontId="48" fillId="6" borderId="13" xfId="7" applyNumberFormat="1" applyFont="1" applyFill="1" applyBorder="1" applyAlignment="1">
      <alignment horizontal="right" vertical="center" shrinkToFit="1"/>
    </xf>
    <xf numFmtId="3" fontId="48" fillId="0" borderId="13" xfId="6" applyNumberFormat="1" applyFont="1" applyBorder="1" applyAlignment="1" applyProtection="1">
      <alignment horizontal="right" vertical="center" shrinkToFit="1"/>
      <protection locked="0"/>
    </xf>
    <xf numFmtId="3" fontId="15" fillId="6" borderId="86" xfId="7" applyNumberFormat="1" applyFont="1" applyFill="1" applyBorder="1" applyAlignment="1">
      <alignment horizontal="right" vertical="center" shrinkToFit="1"/>
    </xf>
    <xf numFmtId="0" fontId="19" fillId="2" borderId="9" xfId="5" applyFill="1" applyBorder="1" applyAlignment="1">
      <alignment horizontal="center"/>
    </xf>
    <xf numFmtId="0" fontId="48" fillId="6" borderId="27" xfId="5" applyFont="1" applyFill="1" applyBorder="1" applyAlignment="1">
      <alignment horizontal="center" vertical="center" wrapText="1"/>
    </xf>
    <xf numFmtId="0" fontId="14" fillId="0" borderId="53" xfId="7" applyFont="1" applyBorder="1" applyAlignment="1" applyProtection="1">
      <alignment vertical="center" shrinkToFit="1"/>
      <protection locked="0"/>
    </xf>
    <xf numFmtId="0" fontId="14" fillId="0" borderId="76" xfId="7" applyFont="1" applyBorder="1" applyAlignment="1" applyProtection="1">
      <alignment vertical="center" shrinkToFit="1"/>
      <protection locked="0"/>
    </xf>
    <xf numFmtId="3" fontId="14" fillId="0" borderId="77" xfId="7" applyNumberFormat="1" applyFont="1" applyBorder="1" applyAlignment="1" applyProtection="1">
      <alignment horizontal="right" shrinkToFit="1"/>
      <protection locked="0"/>
    </xf>
    <xf numFmtId="177" fontId="14" fillId="0" borderId="76" xfId="7" applyNumberFormat="1" applyFont="1" applyBorder="1" applyAlignment="1" applyProtection="1">
      <alignment horizontal="center" vertical="center" shrinkToFit="1"/>
      <protection locked="0"/>
    </xf>
    <xf numFmtId="3" fontId="48" fillId="0" borderId="12" xfId="6" applyNumberFormat="1" applyFont="1" applyBorder="1" applyAlignment="1" applyProtection="1">
      <alignment vertical="center" shrinkToFit="1"/>
      <protection locked="0"/>
    </xf>
    <xf numFmtId="0" fontId="14" fillId="0" borderId="112" xfId="7" applyFont="1" applyBorder="1" applyAlignment="1" applyProtection="1">
      <alignment vertical="center" shrinkToFit="1"/>
      <protection locked="0"/>
    </xf>
    <xf numFmtId="3" fontId="14" fillId="0" borderId="25" xfId="7" applyNumberFormat="1" applyFont="1" applyBorder="1" applyAlignment="1" applyProtection="1">
      <alignment horizontal="right" shrinkToFit="1"/>
      <protection locked="0"/>
    </xf>
    <xf numFmtId="177" fontId="14" fillId="0" borderId="57" xfId="7" applyNumberFormat="1" applyFont="1" applyBorder="1" applyAlignment="1" applyProtection="1">
      <alignment horizontal="center" vertical="center" shrinkToFit="1"/>
      <protection locked="0"/>
    </xf>
    <xf numFmtId="3" fontId="48" fillId="6" borderId="111" xfId="7" applyNumberFormat="1" applyFont="1" applyFill="1" applyBorder="1" applyAlignment="1">
      <alignment vertical="center" shrinkToFit="1"/>
    </xf>
    <xf numFmtId="3" fontId="48" fillId="0" borderId="111" xfId="6" applyNumberFormat="1" applyFont="1" applyBorder="1" applyAlignment="1" applyProtection="1">
      <alignment vertical="center" shrinkToFit="1"/>
      <protection locked="0"/>
    </xf>
    <xf numFmtId="0" fontId="14" fillId="0" borderId="113" xfId="7" applyFont="1" applyBorder="1" applyAlignment="1" applyProtection="1">
      <alignment vertical="center" shrinkToFit="1"/>
      <protection locked="0"/>
    </xf>
    <xf numFmtId="0" fontId="14" fillId="0" borderId="74" xfId="7" applyFont="1" applyBorder="1" applyAlignment="1" applyProtection="1">
      <alignment vertical="center" shrinkToFit="1"/>
      <protection locked="0"/>
    </xf>
    <xf numFmtId="177" fontId="19" fillId="6" borderId="104" xfId="7" applyNumberFormat="1" applyFont="1" applyFill="1" applyBorder="1" applyAlignment="1">
      <alignment horizontal="right" shrinkToFit="1"/>
    </xf>
    <xf numFmtId="3" fontId="14" fillId="0" borderId="79" xfId="7" applyNumberFormat="1" applyFont="1" applyBorder="1" applyAlignment="1" applyProtection="1">
      <alignment horizontal="right" shrinkToFit="1"/>
      <protection locked="0"/>
    </xf>
    <xf numFmtId="177" fontId="14" fillId="0" borderId="74" xfId="7" applyNumberFormat="1" applyFont="1" applyBorder="1" applyAlignment="1" applyProtection="1">
      <alignment horizontal="center" vertical="center" shrinkToFit="1"/>
      <protection locked="0"/>
    </xf>
    <xf numFmtId="3" fontId="48" fillId="6" borderId="13" xfId="7" applyNumberFormat="1" applyFont="1" applyFill="1" applyBorder="1" applyAlignment="1">
      <alignment vertical="center" shrinkToFit="1"/>
    </xf>
    <xf numFmtId="3" fontId="48" fillId="0" borderId="13" xfId="6" applyNumberFormat="1" applyFont="1" applyBorder="1" applyAlignment="1" applyProtection="1">
      <alignment vertical="center" shrinkToFit="1"/>
      <protection locked="0"/>
    </xf>
    <xf numFmtId="3" fontId="48" fillId="6" borderId="6" xfId="7" applyNumberFormat="1" applyFont="1" applyFill="1" applyBorder="1" applyAlignment="1">
      <alignment vertical="center" shrinkToFit="1"/>
    </xf>
    <xf numFmtId="3" fontId="48" fillId="0" borderId="6" xfId="6" applyNumberFormat="1" applyFont="1" applyBorder="1" applyAlignment="1" applyProtection="1">
      <alignment vertical="center" shrinkToFit="1"/>
      <protection locked="0"/>
    </xf>
    <xf numFmtId="3" fontId="48" fillId="0" borderId="114" xfId="6" applyNumberFormat="1" applyFont="1" applyBorder="1" applyAlignment="1" applyProtection="1">
      <alignment vertical="center" shrinkToFit="1"/>
      <protection locked="0"/>
    </xf>
    <xf numFmtId="0" fontId="14" fillId="6" borderId="17" xfId="7" applyFont="1" applyFill="1" applyBorder="1" applyAlignment="1">
      <alignment horizontal="center" vertical="center" shrinkToFit="1"/>
    </xf>
    <xf numFmtId="4" fontId="14" fillId="6" borderId="30" xfId="7" applyNumberFormat="1" applyFont="1" applyFill="1" applyBorder="1" applyAlignment="1">
      <alignment horizontal="center" vertical="center" shrinkToFit="1"/>
    </xf>
    <xf numFmtId="0" fontId="19" fillId="0" borderId="0" xfId="5" applyAlignment="1">
      <alignment horizontal="right" shrinkToFit="1"/>
    </xf>
    <xf numFmtId="0" fontId="19" fillId="2" borderId="9" xfId="5" applyFill="1" applyBorder="1" applyAlignment="1">
      <alignment horizontal="center" shrinkToFit="1"/>
    </xf>
    <xf numFmtId="3" fontId="47" fillId="8" borderId="90" xfId="3" applyNumberFormat="1" applyFont="1" applyFill="1" applyBorder="1" applyAlignment="1" applyProtection="1">
      <alignment horizontal="right" vertical="center" shrinkToFit="1"/>
      <protection locked="0"/>
    </xf>
    <xf numFmtId="3" fontId="47" fillId="8" borderId="115" xfId="3" applyNumberFormat="1" applyFont="1" applyFill="1" applyBorder="1" applyAlignment="1" applyProtection="1">
      <alignment horizontal="right" vertical="center" shrinkToFit="1"/>
      <protection locked="0"/>
    </xf>
    <xf numFmtId="0" fontId="51" fillId="0" borderId="0" xfId="0" applyFont="1" applyAlignment="1">
      <alignment vertical="center" wrapText="1"/>
    </xf>
    <xf numFmtId="0" fontId="50" fillId="0" borderId="0" xfId="0" applyFont="1" applyAlignment="1">
      <alignment vertical="center" wrapText="1"/>
    </xf>
    <xf numFmtId="0" fontId="52" fillId="2" borderId="8" xfId="0" applyFont="1" applyFill="1" applyBorder="1" applyAlignment="1">
      <alignment vertical="center" shrinkToFit="1"/>
    </xf>
    <xf numFmtId="0" fontId="52" fillId="2" borderId="9" xfId="0" applyFont="1" applyFill="1" applyBorder="1" applyAlignment="1">
      <alignment vertical="center" shrinkToFit="1"/>
    </xf>
    <xf numFmtId="0" fontId="52" fillId="2" borderId="13" xfId="0" applyFont="1" applyFill="1" applyBorder="1" applyAlignment="1">
      <alignment vertical="center" shrinkToFit="1"/>
    </xf>
    <xf numFmtId="0" fontId="52" fillId="2" borderId="5" xfId="0" applyFont="1" applyFill="1" applyBorder="1" applyAlignment="1">
      <alignment vertical="center" shrinkToFit="1"/>
    </xf>
    <xf numFmtId="187" fontId="52" fillId="0" borderId="101" xfId="0" applyNumberFormat="1" applyFont="1" applyBorder="1" applyAlignment="1" applyProtection="1">
      <alignment horizontal="center" vertical="center"/>
      <protection locked="0"/>
    </xf>
    <xf numFmtId="0" fontId="52" fillId="2" borderId="102" xfId="0" applyFont="1" applyFill="1" applyBorder="1" applyAlignment="1">
      <alignment horizontal="center" vertical="center"/>
    </xf>
    <xf numFmtId="0" fontId="52" fillId="7" borderId="22" xfId="0" applyFont="1" applyFill="1" applyBorder="1" applyAlignment="1" applyProtection="1">
      <alignment horizontal="left" vertical="center" wrapText="1"/>
      <protection locked="0"/>
    </xf>
    <xf numFmtId="0" fontId="52" fillId="2" borderId="5" xfId="0" applyFont="1" applyFill="1" applyBorder="1" applyAlignment="1">
      <alignment horizontal="left" vertical="center"/>
    </xf>
    <xf numFmtId="0" fontId="52" fillId="2" borderId="17" xfId="0" applyFont="1" applyFill="1" applyBorder="1" applyAlignment="1">
      <alignment horizontal="left" vertical="center" shrinkToFit="1"/>
    </xf>
    <xf numFmtId="0" fontId="52" fillId="7" borderId="90" xfId="0" applyFont="1" applyFill="1" applyBorder="1" applyAlignment="1" applyProtection="1">
      <alignment horizontal="left" vertical="center" shrinkToFit="1"/>
      <protection locked="0"/>
    </xf>
    <xf numFmtId="182" fontId="52" fillId="2" borderId="17" xfId="0" applyNumberFormat="1" applyFont="1" applyFill="1" applyBorder="1" applyAlignment="1">
      <alignment horizontal="center" vertical="center" wrapText="1"/>
    </xf>
    <xf numFmtId="182" fontId="52" fillId="2" borderId="30" xfId="0" applyNumberFormat="1" applyFont="1" applyFill="1" applyBorder="1" applyAlignment="1">
      <alignment horizontal="center" vertical="center"/>
    </xf>
    <xf numFmtId="182" fontId="52" fillId="2" borderId="54" xfId="0" applyNumberFormat="1" applyFont="1" applyFill="1" applyBorder="1" applyAlignment="1">
      <alignment horizontal="left" vertical="center" wrapText="1"/>
    </xf>
    <xf numFmtId="0" fontId="52" fillId="2" borderId="3" xfId="0" applyFont="1" applyFill="1" applyBorder="1" applyAlignment="1">
      <alignment vertical="center" shrinkToFit="1"/>
    </xf>
    <xf numFmtId="176" fontId="52" fillId="2" borderId="43" xfId="0" applyNumberFormat="1" applyFont="1" applyFill="1" applyBorder="1" applyAlignment="1">
      <alignment horizontal="right" vertical="center" shrinkToFit="1"/>
    </xf>
    <xf numFmtId="0" fontId="52" fillId="2" borderId="4" xfId="0" applyFont="1" applyFill="1" applyBorder="1" applyAlignment="1">
      <alignment vertical="center" shrinkToFit="1"/>
    </xf>
    <xf numFmtId="176" fontId="52" fillId="2" borderId="52" xfId="0" applyNumberFormat="1" applyFont="1" applyFill="1" applyBorder="1" applyAlignment="1">
      <alignment horizontal="right" vertical="center" shrinkToFit="1"/>
    </xf>
    <xf numFmtId="176" fontId="52" fillId="2" borderId="46" xfId="0" applyNumberFormat="1" applyFont="1" applyFill="1" applyBorder="1" applyAlignment="1">
      <alignment horizontal="right" vertical="center" shrinkToFit="1"/>
    </xf>
    <xf numFmtId="178" fontId="52" fillId="2" borderId="31" xfId="0" applyNumberFormat="1" applyFont="1" applyFill="1" applyBorder="1" applyAlignment="1">
      <alignment horizontal="right" vertical="center" wrapText="1"/>
    </xf>
    <xf numFmtId="181" fontId="24" fillId="0" borderId="25" xfId="0" applyNumberFormat="1" applyFont="1" applyBorder="1" applyAlignment="1" applyProtection="1">
      <alignment horizontal="left" vertical="center" shrinkToFit="1"/>
      <protection locked="0"/>
    </xf>
    <xf numFmtId="182" fontId="24" fillId="0" borderId="25" xfId="0" applyNumberFormat="1" applyFont="1" applyBorder="1" applyAlignment="1" applyProtection="1">
      <alignment horizontal="left" vertical="center" shrinkToFit="1"/>
      <protection locked="0"/>
    </xf>
    <xf numFmtId="0" fontId="24" fillId="0" borderId="57" xfId="0" applyFont="1" applyBorder="1" applyAlignment="1" applyProtection="1">
      <alignment horizontal="right" vertical="center" shrinkToFit="1"/>
      <protection locked="0"/>
    </xf>
    <xf numFmtId="181" fontId="24" fillId="0" borderId="79" xfId="0" applyNumberFormat="1" applyFont="1" applyBorder="1" applyAlignment="1" applyProtection="1">
      <alignment horizontal="left" vertical="center" shrinkToFit="1"/>
      <protection locked="0"/>
    </xf>
    <xf numFmtId="182" fontId="24" fillId="0" borderId="79" xfId="0" applyNumberFormat="1" applyFont="1" applyBorder="1" applyAlignment="1" applyProtection="1">
      <alignment horizontal="left" vertical="center" shrinkToFit="1"/>
      <protection locked="0"/>
    </xf>
    <xf numFmtId="0" fontId="24" fillId="0" borderId="74" xfId="0" applyFont="1" applyBorder="1" applyAlignment="1" applyProtection="1">
      <alignment horizontal="right" vertical="center" shrinkToFit="1"/>
      <protection locked="0"/>
    </xf>
    <xf numFmtId="184" fontId="24" fillId="0" borderId="30" xfId="0" applyNumberFormat="1"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4" fillId="2" borderId="40" xfId="4" applyFont="1" applyFill="1" applyBorder="1" applyAlignment="1">
      <alignment horizontal="center" vertical="center" shrinkToFit="1"/>
    </xf>
    <xf numFmtId="177" fontId="24" fillId="2" borderId="31" xfId="4" applyNumberFormat="1" applyFont="1" applyFill="1" applyBorder="1" applyAlignment="1">
      <alignment horizontal="right" vertical="top" shrinkToFit="1"/>
    </xf>
    <xf numFmtId="38" fontId="28" fillId="3" borderId="45" xfId="2" applyFont="1" applyFill="1" applyBorder="1" applyAlignment="1">
      <alignment vertical="center" shrinkToFit="1"/>
    </xf>
    <xf numFmtId="38" fontId="24" fillId="2" borderId="46" xfId="2" applyFont="1" applyFill="1" applyBorder="1" applyAlignment="1">
      <alignment vertical="center" shrinkToFit="1"/>
    </xf>
    <xf numFmtId="38" fontId="24" fillId="2" borderId="43" xfId="2" applyFont="1" applyFill="1" applyBorder="1" applyAlignment="1">
      <alignment vertical="center" shrinkToFit="1"/>
    </xf>
    <xf numFmtId="38" fontId="24" fillId="2" borderId="44" xfId="2" applyFont="1" applyFill="1" applyBorder="1" applyAlignment="1">
      <alignment vertical="center" shrinkToFit="1"/>
    </xf>
    <xf numFmtId="0" fontId="24" fillId="2" borderId="47" xfId="4" applyFont="1" applyFill="1" applyBorder="1" applyAlignment="1">
      <alignment horizontal="left" vertical="center"/>
    </xf>
    <xf numFmtId="0" fontId="24" fillId="2" borderId="19" xfId="4" applyFont="1" applyFill="1" applyBorder="1" applyAlignment="1">
      <alignment horizontal="left" vertical="center"/>
    </xf>
    <xf numFmtId="0" fontId="24" fillId="2" borderId="48" xfId="4" applyFont="1" applyFill="1" applyBorder="1" applyAlignment="1">
      <alignment horizontal="left" vertical="center"/>
    </xf>
    <xf numFmtId="0" fontId="54" fillId="2" borderId="39" xfId="4" applyFont="1" applyFill="1" applyBorder="1" applyAlignment="1">
      <alignment horizontal="left" vertical="center"/>
    </xf>
    <xf numFmtId="0" fontId="54" fillId="2" borderId="39" xfId="4" applyFont="1" applyFill="1" applyBorder="1">
      <alignment vertical="center"/>
    </xf>
    <xf numFmtId="0" fontId="24" fillId="7" borderId="2" xfId="0" applyFont="1" applyFill="1" applyBorder="1" applyAlignment="1" applyProtection="1">
      <alignment vertical="center" shrinkToFit="1"/>
      <protection locked="0"/>
    </xf>
    <xf numFmtId="0" fontId="24" fillId="7" borderId="61" xfId="0" applyFont="1" applyFill="1" applyBorder="1" applyAlignment="1" applyProtection="1">
      <alignment vertical="center" shrinkToFit="1"/>
      <protection locked="0"/>
    </xf>
    <xf numFmtId="177" fontId="24" fillId="0" borderId="61" xfId="0" applyNumberFormat="1" applyFont="1" applyBorder="1" applyAlignment="1" applyProtection="1">
      <alignment vertical="center" shrinkToFit="1"/>
      <protection locked="0"/>
    </xf>
    <xf numFmtId="177" fontId="24" fillId="7" borderId="97" xfId="0" applyNumberFormat="1" applyFont="1" applyFill="1" applyBorder="1" applyAlignment="1" applyProtection="1">
      <alignment horizontal="center" vertical="center" shrinkToFit="1"/>
      <protection locked="0"/>
    </xf>
    <xf numFmtId="177" fontId="24" fillId="2" borderId="82" xfId="0" applyNumberFormat="1" applyFont="1" applyFill="1" applyBorder="1" applyAlignment="1">
      <alignment horizontal="right" vertical="center" shrinkToFit="1"/>
    </xf>
    <xf numFmtId="0" fontId="24" fillId="7" borderId="3" xfId="0" applyFont="1" applyFill="1" applyBorder="1" applyAlignment="1" applyProtection="1">
      <alignment vertical="center" shrinkToFit="1"/>
      <protection locked="0"/>
    </xf>
    <xf numFmtId="0" fontId="24" fillId="7" borderId="25" xfId="0" applyFont="1" applyFill="1" applyBorder="1" applyAlignment="1" applyProtection="1">
      <alignment vertical="center" shrinkToFit="1"/>
      <protection locked="0"/>
    </xf>
    <xf numFmtId="177" fontId="24" fillId="0" borderId="25" xfId="0" applyNumberFormat="1" applyFont="1" applyBorder="1" applyAlignment="1" applyProtection="1">
      <alignment vertical="center" shrinkToFit="1"/>
      <protection locked="0"/>
    </xf>
    <xf numFmtId="177" fontId="24" fillId="7" borderId="25" xfId="0" applyNumberFormat="1" applyFont="1" applyFill="1" applyBorder="1" applyAlignment="1" applyProtection="1">
      <alignment horizontal="center" vertical="center" shrinkToFit="1"/>
      <protection locked="0"/>
    </xf>
    <xf numFmtId="177" fontId="24" fillId="2" borderId="83" xfId="0" applyNumberFormat="1" applyFont="1" applyFill="1" applyBorder="1" applyAlignment="1">
      <alignment horizontal="right" vertical="top" shrinkToFit="1"/>
    </xf>
    <xf numFmtId="0" fontId="24" fillId="7" borderId="104" xfId="0" applyFont="1" applyFill="1" applyBorder="1" applyAlignment="1" applyProtection="1">
      <alignment vertical="center" shrinkToFit="1"/>
      <protection locked="0"/>
    </xf>
    <xf numFmtId="0" fontId="24" fillId="7" borderId="79" xfId="0" applyFont="1" applyFill="1" applyBorder="1" applyAlignment="1" applyProtection="1">
      <alignment vertical="center" shrinkToFit="1"/>
      <protection locked="0"/>
    </xf>
    <xf numFmtId="177" fontId="24" fillId="7" borderId="79" xfId="0" applyNumberFormat="1" applyFont="1" applyFill="1" applyBorder="1" applyAlignment="1" applyProtection="1">
      <alignment horizontal="center" vertical="center" shrinkToFit="1"/>
      <protection locked="0"/>
    </xf>
    <xf numFmtId="177" fontId="24" fillId="2" borderId="84" xfId="0" applyNumberFormat="1" applyFont="1" applyFill="1" applyBorder="1" applyAlignment="1">
      <alignment horizontal="right" vertical="top" shrinkToFit="1"/>
    </xf>
    <xf numFmtId="0" fontId="28" fillId="2" borderId="40" xfId="0" applyFont="1" applyFill="1" applyBorder="1" applyAlignment="1">
      <alignment vertical="center" shrinkToFit="1"/>
    </xf>
    <xf numFmtId="0" fontId="28" fillId="2" borderId="50" xfId="0" applyFont="1" applyFill="1" applyBorder="1" applyAlignment="1">
      <alignment vertical="center" shrinkToFit="1"/>
    </xf>
    <xf numFmtId="0" fontId="28" fillId="2" borderId="50" xfId="0" applyFont="1" applyFill="1" applyBorder="1" applyAlignment="1">
      <alignment horizontal="right" vertical="center" shrinkToFit="1"/>
    </xf>
    <xf numFmtId="0" fontId="28" fillId="2" borderId="54" xfId="0" applyFont="1" applyFill="1" applyBorder="1" applyAlignment="1">
      <alignment vertical="center" shrinkToFit="1"/>
    </xf>
    <xf numFmtId="0" fontId="24" fillId="7" borderId="53" xfId="0" applyFont="1" applyFill="1" applyBorder="1" applyAlignment="1">
      <alignment vertical="center" shrinkToFit="1"/>
    </xf>
    <xf numFmtId="0" fontId="24" fillId="7" borderId="97" xfId="0" applyFont="1" applyFill="1" applyBorder="1" applyAlignment="1">
      <alignment vertical="center" shrinkToFit="1"/>
    </xf>
    <xf numFmtId="177" fontId="24" fillId="2" borderId="61" xfId="0" applyNumberFormat="1" applyFont="1" applyFill="1" applyBorder="1" applyAlignment="1">
      <alignment vertical="center" shrinkToFit="1"/>
    </xf>
    <xf numFmtId="177" fontId="24" fillId="2" borderId="97" xfId="0" applyNumberFormat="1" applyFont="1" applyFill="1" applyBorder="1" applyAlignment="1">
      <alignment horizontal="center" vertical="center" shrinkToFit="1"/>
    </xf>
    <xf numFmtId="0" fontId="24" fillId="7" borderId="3" xfId="0" applyFont="1" applyFill="1" applyBorder="1" applyAlignment="1">
      <alignment vertical="center" shrinkToFit="1"/>
    </xf>
    <xf numFmtId="0" fontId="24" fillId="7" borderId="25" xfId="0" applyFont="1" applyFill="1" applyBorder="1" applyAlignment="1">
      <alignment vertical="center" shrinkToFit="1"/>
    </xf>
    <xf numFmtId="177" fontId="24" fillId="2" borderId="25" xfId="0" applyNumberFormat="1" applyFont="1" applyFill="1" applyBorder="1" applyAlignment="1">
      <alignment vertical="center" shrinkToFit="1"/>
    </xf>
    <xf numFmtId="177" fontId="24" fillId="2" borderId="25" xfId="0" applyNumberFormat="1" applyFont="1" applyFill="1" applyBorder="1" applyAlignment="1">
      <alignment horizontal="center" vertical="center" shrinkToFit="1"/>
    </xf>
    <xf numFmtId="0" fontId="24" fillId="7" borderId="97" xfId="0" applyFont="1" applyFill="1" applyBorder="1" applyAlignment="1" applyProtection="1">
      <alignment vertical="center" shrinkToFit="1"/>
      <protection locked="0"/>
    </xf>
    <xf numFmtId="177" fontId="24" fillId="2" borderId="82" xfId="0" applyNumberFormat="1" applyFont="1" applyFill="1" applyBorder="1" applyAlignment="1">
      <alignment horizontal="right" vertical="top" shrinkToFit="1"/>
    </xf>
    <xf numFmtId="177" fontId="24" fillId="0" borderId="79" xfId="0" applyNumberFormat="1" applyFont="1" applyBorder="1" applyAlignment="1" applyProtection="1">
      <alignment vertical="center" shrinkToFit="1"/>
      <protection locked="0"/>
    </xf>
    <xf numFmtId="0" fontId="24" fillId="2" borderId="80" xfId="0" applyFont="1" applyFill="1" applyBorder="1" applyAlignment="1">
      <alignment vertical="center" shrinkToFit="1"/>
    </xf>
    <xf numFmtId="0" fontId="24" fillId="7" borderId="7" xfId="0" applyFont="1" applyFill="1" applyBorder="1" applyAlignment="1" applyProtection="1">
      <alignment vertical="center" shrinkToFit="1"/>
      <protection locked="0"/>
    </xf>
    <xf numFmtId="177" fontId="24" fillId="2" borderId="61" xfId="0" applyNumberFormat="1" applyFont="1" applyFill="1" applyBorder="1" applyAlignment="1">
      <alignment horizontal="center" vertical="center" shrinkToFit="1"/>
    </xf>
    <xf numFmtId="0" fontId="24" fillId="2" borderId="75" xfId="0" applyFont="1" applyFill="1" applyBorder="1" applyAlignment="1">
      <alignment vertical="center" shrinkToFit="1"/>
    </xf>
    <xf numFmtId="0" fontId="24" fillId="7" borderId="22" xfId="0" applyFont="1" applyFill="1" applyBorder="1" applyAlignment="1" applyProtection="1">
      <alignment vertical="center" shrinkToFit="1"/>
      <protection locked="0"/>
    </xf>
    <xf numFmtId="177" fontId="24" fillId="2" borderId="79" xfId="0" applyNumberFormat="1" applyFont="1" applyFill="1" applyBorder="1" applyAlignment="1">
      <alignment horizontal="center" vertical="center" shrinkToFit="1"/>
    </xf>
    <xf numFmtId="0" fontId="24" fillId="7" borderId="103" xfId="0" applyFont="1" applyFill="1" applyBorder="1" applyAlignment="1" applyProtection="1">
      <alignment vertical="center" shrinkToFit="1"/>
      <protection locked="0"/>
    </xf>
    <xf numFmtId="177" fontId="24" fillId="4" borderId="51" xfId="0" applyNumberFormat="1" applyFont="1" applyFill="1" applyBorder="1" applyAlignment="1">
      <alignment vertical="center" shrinkToFit="1"/>
    </xf>
    <xf numFmtId="177" fontId="24" fillId="2" borderId="56" xfId="0" applyNumberFormat="1" applyFont="1" applyFill="1" applyBorder="1" applyAlignment="1">
      <alignment vertical="center" shrinkToFit="1"/>
    </xf>
    <xf numFmtId="0" fontId="24" fillId="4" borderId="59" xfId="0" applyFont="1" applyFill="1" applyBorder="1" applyAlignment="1">
      <alignment vertical="center" shrinkToFit="1"/>
    </xf>
    <xf numFmtId="0" fontId="24" fillId="7" borderId="109" xfId="0" applyFont="1" applyFill="1" applyBorder="1" applyAlignment="1" applyProtection="1">
      <alignment vertical="center" shrinkToFit="1"/>
      <protection locked="0"/>
    </xf>
    <xf numFmtId="177" fontId="24" fillId="0" borderId="62" xfId="0" applyNumberFormat="1" applyFont="1" applyBorder="1" applyAlignment="1" applyProtection="1">
      <alignment vertical="center" shrinkToFit="1"/>
      <protection locked="0"/>
    </xf>
    <xf numFmtId="177" fontId="24" fillId="2" borderId="62" xfId="0" applyNumberFormat="1" applyFont="1" applyFill="1" applyBorder="1" applyAlignment="1">
      <alignment vertical="center" shrinkToFit="1"/>
    </xf>
    <xf numFmtId="177" fontId="24" fillId="2" borderId="60" xfId="0" applyNumberFormat="1" applyFont="1" applyFill="1" applyBorder="1" applyAlignment="1">
      <alignment vertical="center" shrinkToFit="1"/>
    </xf>
    <xf numFmtId="0" fontId="53" fillId="2" borderId="39" xfId="0" applyFont="1" applyFill="1" applyBorder="1">
      <alignment vertical="center"/>
    </xf>
    <xf numFmtId="0" fontId="24" fillId="3" borderId="1" xfId="4" applyFont="1" applyFill="1" applyBorder="1">
      <alignment vertical="center"/>
    </xf>
    <xf numFmtId="0" fontId="24" fillId="3" borderId="32" xfId="4" applyFont="1" applyFill="1" applyBorder="1">
      <alignment vertical="center"/>
    </xf>
    <xf numFmtId="0" fontId="24" fillId="3" borderId="72" xfId="4" applyFont="1" applyFill="1" applyBorder="1">
      <alignment vertical="center"/>
    </xf>
    <xf numFmtId="178" fontId="28" fillId="3" borderId="67" xfId="4" applyNumberFormat="1" applyFont="1" applyFill="1" applyBorder="1" applyAlignment="1">
      <alignment vertical="center" shrinkToFit="1"/>
    </xf>
    <xf numFmtId="0" fontId="24" fillId="3" borderId="33" xfId="4" applyFont="1" applyFill="1" applyBorder="1">
      <alignment vertical="center"/>
    </xf>
    <xf numFmtId="0" fontId="24" fillId="4" borderId="39" xfId="4" applyFont="1" applyFill="1" applyBorder="1" applyAlignment="1">
      <alignment horizontal="left" vertical="center"/>
    </xf>
    <xf numFmtId="0" fontId="24" fillId="4" borderId="40" xfId="4" applyFont="1" applyFill="1" applyBorder="1" applyAlignment="1">
      <alignment horizontal="left" vertical="center"/>
    </xf>
    <xf numFmtId="0" fontId="24" fillId="4" borderId="73" xfId="4" applyFont="1" applyFill="1" applyBorder="1" applyAlignment="1">
      <alignment horizontal="left" vertical="center"/>
    </xf>
    <xf numFmtId="178" fontId="28" fillId="4" borderId="66" xfId="3" applyNumberFormat="1" applyFont="1" applyFill="1" applyBorder="1" applyAlignment="1">
      <alignment vertical="center" shrinkToFit="1"/>
    </xf>
    <xf numFmtId="0" fontId="24" fillId="4" borderId="34" xfId="4" applyFont="1" applyFill="1" applyBorder="1">
      <alignment vertical="center"/>
    </xf>
    <xf numFmtId="178" fontId="24" fillId="2" borderId="68" xfId="3" applyNumberFormat="1" applyFont="1" applyFill="1" applyBorder="1" applyAlignment="1">
      <alignment vertical="center" shrinkToFit="1"/>
    </xf>
    <xf numFmtId="178" fontId="24" fillId="2" borderId="69" xfId="3" applyNumberFormat="1" applyFont="1" applyFill="1" applyBorder="1" applyAlignment="1">
      <alignment vertical="center" shrinkToFit="1"/>
    </xf>
    <xf numFmtId="0" fontId="24" fillId="4" borderId="11" xfId="4" applyFont="1" applyFill="1" applyBorder="1">
      <alignment vertical="center"/>
    </xf>
    <xf numFmtId="0" fontId="24" fillId="4" borderId="66" xfId="4" applyFont="1" applyFill="1" applyBorder="1">
      <alignment vertical="center"/>
    </xf>
    <xf numFmtId="178" fontId="24" fillId="4" borderId="70" xfId="3" applyNumberFormat="1" applyFont="1" applyFill="1" applyBorder="1" applyAlignment="1">
      <alignment vertical="center" shrinkToFit="1"/>
    </xf>
    <xf numFmtId="178" fontId="24" fillId="4" borderId="71" xfId="3" applyNumberFormat="1" applyFont="1" applyFill="1" applyBorder="1" applyAlignment="1">
      <alignment vertical="center" shrinkToFit="1"/>
    </xf>
    <xf numFmtId="178" fontId="24" fillId="2" borderId="50" xfId="3" applyNumberFormat="1" applyFont="1" applyFill="1" applyBorder="1" applyAlignment="1">
      <alignment vertical="center" shrinkToFit="1"/>
    </xf>
    <xf numFmtId="178" fontId="24" fillId="2" borderId="15" xfId="3" applyNumberFormat="1" applyFont="1" applyFill="1" applyBorder="1" applyAlignment="1">
      <alignment vertical="center" shrinkToFit="1"/>
    </xf>
    <xf numFmtId="0" fontId="24" fillId="3" borderId="35" xfId="4" applyFont="1" applyFill="1" applyBorder="1">
      <alignment vertical="center"/>
    </xf>
    <xf numFmtId="178" fontId="28" fillId="4" borderId="55" xfId="3" applyNumberFormat="1" applyFont="1" applyFill="1" applyBorder="1" applyAlignment="1">
      <alignment vertical="center" shrinkToFit="1"/>
    </xf>
    <xf numFmtId="178" fontId="28" fillId="4" borderId="54" xfId="3" applyNumberFormat="1" applyFont="1" applyFill="1" applyBorder="1" applyAlignment="1">
      <alignment vertical="center" shrinkToFit="1"/>
    </xf>
    <xf numFmtId="178" fontId="24" fillId="2" borderId="64" xfId="3" applyNumberFormat="1" applyFont="1" applyFill="1" applyBorder="1" applyAlignment="1">
      <alignment vertical="center" shrinkToFit="1"/>
    </xf>
    <xf numFmtId="178" fontId="24" fillId="2" borderId="65" xfId="3" applyNumberFormat="1" applyFont="1" applyFill="1" applyBorder="1" applyAlignment="1">
      <alignment vertical="center" shrinkToFit="1"/>
    </xf>
    <xf numFmtId="178" fontId="28" fillId="4" borderId="65" xfId="3" applyNumberFormat="1" applyFont="1" applyFill="1" applyBorder="1" applyAlignment="1">
      <alignment vertical="center" shrinkToFit="1"/>
    </xf>
    <xf numFmtId="178" fontId="28" fillId="4" borderId="88" xfId="3" applyNumberFormat="1" applyFont="1" applyFill="1" applyBorder="1" applyAlignment="1">
      <alignment vertical="center" shrinkToFit="1"/>
    </xf>
    <xf numFmtId="177" fontId="24" fillId="2" borderId="9" xfId="0" applyNumberFormat="1" applyFont="1" applyFill="1" applyBorder="1" applyAlignment="1">
      <alignment horizontal="center" vertical="center" shrinkToFit="1"/>
    </xf>
    <xf numFmtId="0" fontId="24" fillId="0" borderId="34" xfId="0" applyFont="1" applyBorder="1" applyAlignment="1">
      <alignment vertical="center" shrinkToFit="1"/>
    </xf>
    <xf numFmtId="0" fontId="24" fillId="0" borderId="0" xfId="0" applyFont="1" applyAlignment="1">
      <alignment vertical="center" shrinkToFit="1"/>
    </xf>
    <xf numFmtId="0" fontId="24" fillId="0" borderId="0" xfId="0" applyFont="1" applyAlignment="1">
      <alignment horizontal="left" vertical="center" shrinkToFit="1"/>
    </xf>
    <xf numFmtId="4" fontId="7" fillId="6" borderId="9" xfId="7" applyNumberFormat="1" applyFont="1" applyFill="1" applyBorder="1" applyAlignment="1">
      <alignment horizontal="center" vertical="center" shrinkToFit="1"/>
    </xf>
    <xf numFmtId="3" fontId="32" fillId="0" borderId="9" xfId="5" applyNumberFormat="1" applyFont="1" applyBorder="1" applyAlignment="1">
      <alignment shrinkToFit="1"/>
    </xf>
    <xf numFmtId="189" fontId="42" fillId="5" borderId="9" xfId="8" applyNumberFormat="1" applyFont="1" applyFill="1" applyBorder="1" applyAlignment="1">
      <alignment horizontal="center" vertical="center" shrinkToFit="1"/>
    </xf>
    <xf numFmtId="0" fontId="0" fillId="0" borderId="0" xfId="0" applyAlignment="1">
      <alignment horizontal="center" vertical="center"/>
    </xf>
    <xf numFmtId="0" fontId="24" fillId="6" borderId="75" xfId="0" applyFont="1" applyFill="1" applyBorder="1" applyAlignment="1">
      <alignment vertical="center" shrinkToFit="1"/>
    </xf>
    <xf numFmtId="0" fontId="52" fillId="6" borderId="66" xfId="0" applyFont="1" applyFill="1" applyBorder="1" applyAlignment="1">
      <alignment vertical="center" shrinkToFit="1"/>
    </xf>
    <xf numFmtId="0" fontId="24" fillId="6" borderId="66" xfId="0" applyFont="1" applyFill="1" applyBorder="1" applyAlignment="1">
      <alignment vertical="center" shrinkToFit="1"/>
    </xf>
    <xf numFmtId="0" fontId="24" fillId="6" borderId="73" xfId="0" applyFont="1" applyFill="1" applyBorder="1" applyAlignment="1">
      <alignment vertical="center" shrinkToFit="1"/>
    </xf>
    <xf numFmtId="0" fontId="52" fillId="2" borderId="147" xfId="0" applyFont="1" applyFill="1" applyBorder="1" applyAlignment="1">
      <alignment vertical="center" shrinkToFit="1"/>
    </xf>
    <xf numFmtId="180" fontId="52" fillId="2" borderId="127" xfId="0" applyNumberFormat="1" applyFont="1" applyFill="1" applyBorder="1">
      <alignment vertical="center"/>
    </xf>
    <xf numFmtId="180" fontId="52" fillId="2" borderId="81" xfId="0" applyNumberFormat="1" applyFont="1" applyFill="1" applyBorder="1">
      <alignment vertical="center"/>
    </xf>
    <xf numFmtId="180" fontId="52" fillId="2" borderId="45" xfId="0" applyNumberFormat="1" applyFont="1" applyFill="1" applyBorder="1">
      <alignment vertical="center"/>
    </xf>
    <xf numFmtId="0" fontId="27" fillId="2" borderId="56" xfId="0" applyFont="1" applyFill="1" applyBorder="1">
      <alignment vertical="center"/>
    </xf>
    <xf numFmtId="0" fontId="27" fillId="2" borderId="137" xfId="0" applyFont="1" applyFill="1" applyBorder="1">
      <alignment vertical="center"/>
    </xf>
    <xf numFmtId="0" fontId="27" fillId="2" borderId="138" xfId="0" applyFont="1" applyFill="1" applyBorder="1">
      <alignment vertical="center"/>
    </xf>
    <xf numFmtId="0" fontId="52" fillId="2" borderId="17" xfId="0" applyFont="1" applyFill="1" applyBorder="1" applyAlignment="1">
      <alignment horizontal="left" vertical="center" wrapText="1"/>
    </xf>
    <xf numFmtId="0" fontId="52" fillId="7" borderId="89" xfId="0" applyFont="1" applyFill="1" applyBorder="1" applyAlignment="1" applyProtection="1">
      <alignment horizontal="center" vertical="center"/>
      <protection locked="0"/>
    </xf>
    <xf numFmtId="0" fontId="52" fillId="6" borderId="17" xfId="0" applyFont="1" applyFill="1" applyBorder="1" applyAlignment="1">
      <alignment horizontal="left" vertical="center"/>
    </xf>
    <xf numFmtId="0" fontId="59" fillId="0" borderId="0" xfId="0" applyFont="1" applyAlignment="1">
      <alignment vertical="center" wrapText="1"/>
    </xf>
    <xf numFmtId="0" fontId="59" fillId="0" borderId="0" xfId="0" applyFont="1">
      <alignment vertical="center"/>
    </xf>
    <xf numFmtId="0" fontId="59" fillId="0" borderId="0" xfId="0" applyFont="1" applyProtection="1">
      <alignment vertical="center"/>
      <protection locked="0"/>
    </xf>
    <xf numFmtId="0" fontId="59" fillId="0" borderId="0" xfId="0" applyFont="1" applyAlignment="1">
      <alignment vertical="top" wrapText="1"/>
    </xf>
    <xf numFmtId="0" fontId="52" fillId="6" borderId="50" xfId="0" applyFont="1" applyFill="1" applyBorder="1" applyAlignment="1">
      <alignment vertical="center" shrinkToFit="1"/>
    </xf>
    <xf numFmtId="0" fontId="59" fillId="0" borderId="0" xfId="0" applyFont="1" applyAlignment="1">
      <alignment horizontal="left" vertical="top" wrapText="1"/>
    </xf>
    <xf numFmtId="0" fontId="59" fillId="0" borderId="0" xfId="0" applyFont="1" applyAlignment="1">
      <alignment vertical="top"/>
    </xf>
    <xf numFmtId="0" fontId="57" fillId="0" borderId="0" xfId="0" applyFont="1">
      <alignment vertical="center"/>
    </xf>
    <xf numFmtId="177" fontId="59" fillId="0" borderId="0" xfId="4" applyNumberFormat="1" applyFont="1">
      <alignment vertical="center"/>
    </xf>
    <xf numFmtId="177" fontId="59" fillId="0" borderId="0" xfId="0" applyNumberFormat="1" applyFont="1">
      <alignment vertical="center"/>
    </xf>
    <xf numFmtId="0" fontId="59" fillId="0" borderId="0" xfId="4" applyFont="1" applyAlignment="1">
      <alignment horizontal="left" vertical="center"/>
    </xf>
    <xf numFmtId="0" fontId="59" fillId="0" borderId="0" xfId="4" applyFont="1" applyAlignment="1">
      <alignment horizontal="left" vertical="top" wrapText="1"/>
    </xf>
    <xf numFmtId="0" fontId="59" fillId="0" borderId="0" xfId="4" applyFont="1" applyAlignment="1">
      <alignment horizontal="left" vertical="top"/>
    </xf>
    <xf numFmtId="0" fontId="50" fillId="0" borderId="34" xfId="0" applyFont="1" applyBorder="1" applyAlignment="1">
      <alignment vertical="center" wrapText="1"/>
    </xf>
    <xf numFmtId="0" fontId="59" fillId="0" borderId="0" xfId="4" applyFont="1">
      <alignment vertical="center"/>
    </xf>
    <xf numFmtId="0" fontId="59" fillId="0" borderId="0" xfId="4" applyFont="1" applyAlignment="1">
      <alignment vertical="center" wrapText="1"/>
    </xf>
    <xf numFmtId="0" fontId="0" fillId="2" borderId="86" xfId="0" applyFill="1" applyBorder="1">
      <alignment vertical="center"/>
    </xf>
    <xf numFmtId="0" fontId="0" fillId="0" borderId="34" xfId="0" applyBorder="1">
      <alignment vertical="center"/>
    </xf>
    <xf numFmtId="0" fontId="0" fillId="0" borderId="87" xfId="0" applyBorder="1" applyAlignment="1">
      <alignment vertical="center" shrinkToFit="1"/>
    </xf>
    <xf numFmtId="0" fontId="0" fillId="0" borderId="182" xfId="0" applyBorder="1" applyAlignment="1">
      <alignment vertical="center" shrinkToFit="1"/>
    </xf>
    <xf numFmtId="0" fontId="0" fillId="10" borderId="183" xfId="0" applyFill="1" applyBorder="1">
      <alignment vertical="center"/>
    </xf>
    <xf numFmtId="0" fontId="0" fillId="0" borderId="0" xfId="0" applyAlignment="1">
      <alignment horizontal="right" vertical="center"/>
    </xf>
    <xf numFmtId="0" fontId="22" fillId="0" borderId="6" xfId="0" applyFont="1" applyBorder="1" applyAlignment="1">
      <alignment vertical="center" shrinkToFit="1"/>
    </xf>
    <xf numFmtId="0" fontId="22" fillId="0" borderId="184" xfId="0" applyFont="1" applyBorder="1" applyAlignment="1">
      <alignment vertical="center" shrinkToFit="1"/>
    </xf>
    <xf numFmtId="0" fontId="0" fillId="0" borderId="6" xfId="0" applyBorder="1">
      <alignment vertical="center"/>
    </xf>
    <xf numFmtId="0" fontId="22" fillId="0" borderId="111" xfId="0" applyFont="1" applyBorder="1" applyAlignment="1">
      <alignment vertical="center" shrinkToFit="1"/>
    </xf>
    <xf numFmtId="0" fontId="22" fillId="0" borderId="185" xfId="0" applyFont="1" applyBorder="1" applyAlignment="1">
      <alignment vertical="center" shrinkToFit="1"/>
    </xf>
    <xf numFmtId="0" fontId="0" fillId="0" borderId="111" xfId="0" applyBorder="1">
      <alignment vertical="center"/>
    </xf>
    <xf numFmtId="0" fontId="22" fillId="10" borderId="111" xfId="0" applyFont="1" applyFill="1" applyBorder="1" applyAlignment="1">
      <alignment horizontal="center" vertical="center" shrinkToFit="1"/>
    </xf>
    <xf numFmtId="0" fontId="22" fillId="0" borderId="13" xfId="0" applyFont="1" applyBorder="1" applyAlignment="1">
      <alignment vertical="center" shrinkToFit="1"/>
    </xf>
    <xf numFmtId="0" fontId="22" fillId="0" borderId="186" xfId="0" applyFont="1" applyBorder="1" applyAlignment="1">
      <alignment vertical="center" shrinkToFit="1"/>
    </xf>
    <xf numFmtId="0" fontId="0" fillId="9" borderId="13" xfId="0" applyFill="1" applyBorder="1">
      <alignment vertical="center"/>
    </xf>
    <xf numFmtId="0" fontId="0" fillId="0" borderId="12" xfId="0" applyBorder="1">
      <alignment vertical="center"/>
    </xf>
    <xf numFmtId="0" fontId="0" fillId="0" borderId="187" xfId="0" applyBorder="1">
      <alignment vertical="center"/>
    </xf>
    <xf numFmtId="0" fontId="22" fillId="10" borderId="12" xfId="0" applyFont="1" applyFill="1" applyBorder="1" applyAlignment="1">
      <alignment horizontal="center" vertical="center" shrinkToFit="1"/>
    </xf>
    <xf numFmtId="0" fontId="0" fillId="0" borderId="185" xfId="0" applyBorder="1">
      <alignment vertical="center"/>
    </xf>
    <xf numFmtId="14" fontId="0" fillId="0" borderId="111" xfId="0" applyNumberFormat="1" applyBorder="1">
      <alignment vertical="center"/>
    </xf>
    <xf numFmtId="0" fontId="18" fillId="0" borderId="0" xfId="0" applyFont="1">
      <alignment vertical="center"/>
    </xf>
    <xf numFmtId="0" fontId="0" fillId="0" borderId="13" xfId="0" applyBorder="1">
      <alignment vertical="center"/>
    </xf>
    <xf numFmtId="0" fontId="0" fillId="0" borderId="186" xfId="0" applyBorder="1">
      <alignment vertical="center"/>
    </xf>
    <xf numFmtId="0" fontId="22" fillId="10" borderId="13" xfId="0" applyFont="1" applyFill="1" applyBorder="1" applyAlignment="1">
      <alignment horizontal="center" vertical="center" shrinkToFit="1"/>
    </xf>
    <xf numFmtId="14" fontId="0" fillId="0" borderId="13" xfId="0" applyNumberFormat="1" applyBorder="1">
      <alignment vertical="center"/>
    </xf>
    <xf numFmtId="0" fontId="0" fillId="0" borderId="111" xfId="0" applyBorder="1" applyAlignment="1">
      <alignment vertical="center" wrapText="1"/>
    </xf>
    <xf numFmtId="0" fontId="0" fillId="0" borderId="111" xfId="0" applyBorder="1" applyAlignment="1">
      <alignment vertical="center" wrapText="1" shrinkToFit="1"/>
    </xf>
    <xf numFmtId="0" fontId="22" fillId="0" borderId="111" xfId="0" applyFont="1" applyBorder="1" applyAlignment="1">
      <alignment vertical="center" wrapText="1" shrinkToFit="1"/>
    </xf>
    <xf numFmtId="0" fontId="22" fillId="0" borderId="13" xfId="0" applyFont="1" applyBorder="1" applyAlignment="1">
      <alignment vertical="center" wrapText="1" shrinkToFit="1"/>
    </xf>
    <xf numFmtId="0" fontId="22" fillId="0" borderId="12" xfId="0" applyFont="1" applyBorder="1" applyAlignment="1">
      <alignment vertical="center" shrinkToFit="1"/>
    </xf>
    <xf numFmtId="14" fontId="0" fillId="0" borderId="12" xfId="0" applyNumberFormat="1" applyBorder="1">
      <alignment vertical="center"/>
    </xf>
    <xf numFmtId="0" fontId="0" fillId="9" borderId="111" xfId="0" applyFill="1" applyBorder="1">
      <alignment vertical="center"/>
    </xf>
    <xf numFmtId="0" fontId="22" fillId="0" borderId="187" xfId="0" applyFont="1" applyBorder="1" applyAlignment="1">
      <alignment vertical="center" shrinkToFit="1"/>
    </xf>
    <xf numFmtId="0" fontId="0" fillId="0" borderId="114" xfId="0" applyBorder="1">
      <alignment vertical="center"/>
    </xf>
    <xf numFmtId="0" fontId="0" fillId="0" borderId="188" xfId="0" applyBorder="1">
      <alignment vertical="center"/>
    </xf>
    <xf numFmtId="0" fontId="22" fillId="10" borderId="114" xfId="0" applyFont="1" applyFill="1" applyBorder="1" applyAlignment="1">
      <alignment horizontal="center" vertical="center" shrinkToFit="1"/>
    </xf>
    <xf numFmtId="14" fontId="0" fillId="0" borderId="114" xfId="0" applyNumberFormat="1" applyBorder="1">
      <alignment vertical="center"/>
    </xf>
    <xf numFmtId="0" fontId="0" fillId="9" borderId="12" xfId="0" applyFill="1" applyBorder="1">
      <alignment vertical="center"/>
    </xf>
    <xf numFmtId="0" fontId="22" fillId="0" borderId="179" xfId="0" applyFont="1" applyBorder="1" applyAlignment="1">
      <alignment vertical="center" shrinkToFit="1"/>
    </xf>
    <xf numFmtId="0" fontId="22" fillId="0" borderId="189" xfId="0" applyFont="1" applyBorder="1" applyAlignment="1">
      <alignment vertical="center" shrinkToFit="1"/>
    </xf>
    <xf numFmtId="0" fontId="22" fillId="10" borderId="179" xfId="0" applyFont="1" applyFill="1" applyBorder="1" applyAlignment="1">
      <alignment horizontal="center" vertical="center" shrinkToFit="1"/>
    </xf>
    <xf numFmtId="0" fontId="0" fillId="0" borderId="179" xfId="0" applyBorder="1">
      <alignment vertical="center"/>
    </xf>
    <xf numFmtId="0" fontId="22" fillId="0" borderId="190" xfId="0" applyFont="1" applyBorder="1" applyAlignment="1">
      <alignment vertical="center" shrinkToFit="1"/>
    </xf>
    <xf numFmtId="0" fontId="22" fillId="0" borderId="191" xfId="0" applyFont="1" applyBorder="1" applyAlignment="1">
      <alignment vertical="center" shrinkToFit="1"/>
    </xf>
    <xf numFmtId="0" fontId="22" fillId="10" borderId="10" xfId="0" applyFont="1" applyFill="1" applyBorder="1" applyAlignment="1">
      <alignment horizontal="center" vertical="center" shrinkToFit="1"/>
    </xf>
    <xf numFmtId="0" fontId="0" fillId="10" borderId="143" xfId="0" applyFill="1" applyBorder="1">
      <alignment vertical="center"/>
    </xf>
    <xf numFmtId="0" fontId="22" fillId="0" borderId="192" xfId="0" applyFont="1" applyBorder="1" applyAlignment="1">
      <alignment vertical="center" shrinkToFit="1"/>
    </xf>
    <xf numFmtId="0" fontId="0" fillId="10" borderId="193" xfId="0" applyFill="1" applyBorder="1">
      <alignment vertical="center"/>
    </xf>
    <xf numFmtId="0" fontId="22" fillId="0" borderId="194" xfId="0" applyFont="1" applyBorder="1" applyAlignment="1">
      <alignment vertical="center" shrinkToFit="1"/>
    </xf>
    <xf numFmtId="0" fontId="0" fillId="10" borderId="195" xfId="0" applyFill="1" applyBorder="1">
      <alignment vertical="center"/>
    </xf>
    <xf numFmtId="0" fontId="33" fillId="0" borderId="0" xfId="0" applyFont="1" applyAlignment="1">
      <alignment horizontal="center" vertical="center"/>
    </xf>
    <xf numFmtId="0" fontId="0" fillId="2" borderId="86" xfId="0" applyFill="1" applyBorder="1" applyAlignment="1">
      <alignment horizontal="center" vertical="center" shrinkToFit="1"/>
    </xf>
    <xf numFmtId="0" fontId="0" fillId="0" borderId="182" xfId="0" applyBorder="1" applyAlignment="1">
      <alignment horizontal="center" vertical="center" shrinkToFit="1"/>
    </xf>
    <xf numFmtId="0" fontId="22" fillId="10" borderId="6" xfId="0" applyFont="1" applyFill="1" applyBorder="1" applyAlignment="1">
      <alignment horizontal="center" vertical="center" shrinkToFit="1"/>
    </xf>
    <xf numFmtId="0" fontId="0" fillId="10" borderId="111" xfId="0" applyFill="1" applyBorder="1" applyAlignment="1">
      <alignment horizontal="center" vertical="center" shrinkToFit="1"/>
    </xf>
    <xf numFmtId="0" fontId="0" fillId="10" borderId="13" xfId="0" applyFill="1" applyBorder="1" applyAlignment="1">
      <alignment horizontal="center" vertical="center" shrinkToFit="1"/>
    </xf>
    <xf numFmtId="0" fontId="0" fillId="10" borderId="12" xfId="0" applyFill="1" applyBorder="1" applyAlignment="1">
      <alignment horizontal="center" vertical="center" shrinkToFit="1"/>
    </xf>
    <xf numFmtId="14" fontId="0" fillId="10" borderId="111" xfId="0" applyNumberFormat="1" applyFill="1" applyBorder="1" applyAlignment="1">
      <alignment horizontal="center" vertical="center" shrinkToFit="1"/>
    </xf>
    <xf numFmtId="49" fontId="22" fillId="10" borderId="111" xfId="0" applyNumberFormat="1" applyFont="1" applyFill="1" applyBorder="1" applyAlignment="1">
      <alignment horizontal="center" vertical="center" shrinkToFit="1"/>
    </xf>
    <xf numFmtId="0" fontId="52" fillId="0" borderId="90" xfId="0" applyFont="1" applyBorder="1" applyAlignment="1" applyProtection="1">
      <alignment horizontal="left" vertical="center" shrinkToFit="1"/>
      <protection locked="0"/>
    </xf>
    <xf numFmtId="0" fontId="24" fillId="7" borderId="103" xfId="4" applyFont="1" applyFill="1" applyBorder="1" applyAlignment="1" applyProtection="1">
      <alignment horizontal="center" vertical="center" shrinkToFit="1"/>
      <protection locked="0"/>
    </xf>
    <xf numFmtId="0" fontId="24" fillId="7" borderId="20" xfId="4" applyFont="1" applyFill="1" applyBorder="1" applyAlignment="1" applyProtection="1">
      <alignment horizontal="center" vertical="center" shrinkToFit="1"/>
      <protection locked="0"/>
    </xf>
    <xf numFmtId="177" fontId="24" fillId="2" borderId="50" xfId="4" applyNumberFormat="1" applyFont="1" applyFill="1" applyBorder="1" applyAlignment="1">
      <alignment horizontal="center" vertical="center" shrinkToFit="1"/>
    </xf>
    <xf numFmtId="0" fontId="24" fillId="7" borderId="105" xfId="4" applyFont="1" applyFill="1" applyBorder="1" applyAlignment="1" applyProtection="1">
      <alignment horizontal="center" vertical="center" shrinkToFit="1"/>
      <protection locked="0"/>
    </xf>
    <xf numFmtId="0" fontId="24" fillId="7" borderId="22" xfId="4" applyFont="1" applyFill="1" applyBorder="1" applyAlignment="1" applyProtection="1">
      <alignment horizontal="center" vertical="center" shrinkToFit="1"/>
      <protection locked="0"/>
    </xf>
    <xf numFmtId="0" fontId="24" fillId="7" borderId="97" xfId="4" applyFont="1" applyFill="1" applyBorder="1" applyAlignment="1" applyProtection="1">
      <alignment horizontal="center" vertical="center" shrinkToFit="1"/>
      <protection locked="0"/>
    </xf>
    <xf numFmtId="0" fontId="24" fillId="7" borderId="25" xfId="4" applyFont="1" applyFill="1" applyBorder="1" applyAlignment="1" applyProtection="1">
      <alignment horizontal="center" vertical="center" shrinkToFit="1"/>
      <protection locked="0"/>
    </xf>
    <xf numFmtId="0" fontId="24" fillId="7" borderId="62" xfId="4" applyFont="1" applyFill="1" applyBorder="1" applyAlignment="1" applyProtection="1">
      <alignment horizontal="center" vertical="center" shrinkToFit="1"/>
      <protection locked="0"/>
    </xf>
    <xf numFmtId="0" fontId="24" fillId="0" borderId="2" xfId="4" applyFont="1" applyBorder="1" applyAlignment="1" applyProtection="1">
      <alignment horizontal="left" vertical="center" shrinkToFit="1"/>
      <protection locked="0"/>
    </xf>
    <xf numFmtId="0" fontId="24" fillId="0" borderId="3" xfId="4" applyFont="1" applyBorder="1" applyAlignment="1" applyProtection="1">
      <alignment horizontal="left" vertical="center" shrinkToFit="1"/>
      <protection locked="0"/>
    </xf>
    <xf numFmtId="0" fontId="24" fillId="0" borderId="104" xfId="4" applyFont="1" applyBorder="1" applyAlignment="1" applyProtection="1">
      <alignment horizontal="left" vertical="center" shrinkToFit="1"/>
      <protection locked="0"/>
    </xf>
    <xf numFmtId="0" fontId="24" fillId="2" borderId="40" xfId="4" applyFont="1" applyFill="1" applyBorder="1" applyAlignment="1">
      <alignment horizontal="left" vertical="center" shrinkToFit="1"/>
    </xf>
    <xf numFmtId="0" fontId="24" fillId="0" borderId="109" xfId="4" applyFont="1" applyBorder="1" applyAlignment="1" applyProtection="1">
      <alignment horizontal="left" vertical="center" shrinkToFit="1"/>
      <protection locked="0"/>
    </xf>
    <xf numFmtId="177" fontId="24" fillId="0" borderId="56" xfId="4" applyNumberFormat="1" applyFont="1" applyBorder="1" applyAlignment="1" applyProtection="1">
      <alignment horizontal="right" vertical="center" shrinkToFit="1"/>
      <protection locked="0"/>
    </xf>
    <xf numFmtId="177" fontId="24" fillId="0" borderId="57" xfId="4" applyNumberFormat="1" applyFont="1" applyBorder="1" applyAlignment="1" applyProtection="1">
      <alignment horizontal="right" vertical="center" shrinkToFit="1"/>
      <protection locked="0"/>
    </xf>
    <xf numFmtId="177" fontId="24" fillId="0" borderId="74" xfId="4" applyNumberFormat="1" applyFont="1" applyBorder="1" applyAlignment="1" applyProtection="1">
      <alignment horizontal="right" vertical="center" shrinkToFit="1"/>
      <protection locked="0"/>
    </xf>
    <xf numFmtId="177" fontId="24" fillId="2" borderId="40" xfId="4" applyNumberFormat="1" applyFont="1" applyFill="1" applyBorder="1" applyAlignment="1">
      <alignment horizontal="right" vertical="center" shrinkToFit="1"/>
    </xf>
    <xf numFmtId="177" fontId="24" fillId="0" borderId="106" xfId="4" applyNumberFormat="1" applyFont="1" applyBorder="1" applyAlignment="1" applyProtection="1">
      <alignment horizontal="right" vertical="center" shrinkToFit="1"/>
      <protection locked="0"/>
    </xf>
    <xf numFmtId="177" fontId="24" fillId="0" borderId="107" xfId="4" applyNumberFormat="1" applyFont="1" applyBorder="1" applyAlignment="1" applyProtection="1">
      <alignment horizontal="right" vertical="center" shrinkToFit="1"/>
      <protection locked="0"/>
    </xf>
    <xf numFmtId="177" fontId="24" fillId="0" borderId="108" xfId="4" applyNumberFormat="1" applyFont="1" applyBorder="1" applyAlignment="1" applyProtection="1">
      <alignment horizontal="right" vertical="center" shrinkToFit="1"/>
      <protection locked="0"/>
    </xf>
    <xf numFmtId="177" fontId="24" fillId="0" borderId="110" xfId="4" applyNumberFormat="1" applyFont="1" applyBorder="1" applyAlignment="1" applyProtection="1">
      <alignment horizontal="right" vertical="center" shrinkToFit="1"/>
      <protection locked="0"/>
    </xf>
    <xf numFmtId="41" fontId="48" fillId="6" borderId="9" xfId="7" applyNumberFormat="1" applyFont="1" applyFill="1" applyBorder="1" applyAlignment="1">
      <alignment horizontal="center" vertical="center" wrapText="1" shrinkToFit="1"/>
    </xf>
    <xf numFmtId="3" fontId="60" fillId="6" borderId="9" xfId="6" applyNumberFormat="1" applyFont="1" applyFill="1" applyBorder="1" applyAlignment="1">
      <alignment horizontal="center" vertical="center" wrapText="1" shrinkToFit="1"/>
    </xf>
    <xf numFmtId="177" fontId="61" fillId="0" borderId="77" xfId="7" applyNumberFormat="1" applyFont="1" applyBorder="1" applyAlignment="1" applyProtection="1">
      <alignment vertical="center" shrinkToFit="1"/>
      <protection locked="0"/>
    </xf>
    <xf numFmtId="177" fontId="61" fillId="0" borderId="57" xfId="7" applyNumberFormat="1" applyFont="1" applyBorder="1" applyAlignment="1" applyProtection="1">
      <alignment vertical="center" shrinkToFit="1"/>
      <protection locked="0"/>
    </xf>
    <xf numFmtId="177" fontId="61" fillId="0" borderId="78" xfId="7" applyNumberFormat="1" applyFont="1" applyBorder="1" applyAlignment="1" applyProtection="1">
      <alignment vertical="center" shrinkToFit="1"/>
      <protection locked="0"/>
    </xf>
    <xf numFmtId="0" fontId="61" fillId="0" borderId="77" xfId="5" applyFont="1" applyBorder="1" applyAlignment="1" applyProtection="1">
      <alignment vertical="center" shrinkToFit="1"/>
      <protection locked="0"/>
    </xf>
    <xf numFmtId="0" fontId="61" fillId="0" borderId="25" xfId="5" applyFont="1" applyBorder="1" applyAlignment="1" applyProtection="1">
      <alignment vertical="center" shrinkToFit="1"/>
      <protection locked="0"/>
    </xf>
    <xf numFmtId="0" fontId="61" fillId="0" borderId="79" xfId="5" applyFont="1" applyBorder="1" applyAlignment="1" applyProtection="1">
      <alignment vertical="center" shrinkToFit="1"/>
      <protection locked="0"/>
    </xf>
    <xf numFmtId="0" fontId="61" fillId="0" borderId="112" xfId="5" applyFont="1" applyBorder="1" applyAlignment="1" applyProtection="1">
      <alignment vertical="center" shrinkToFit="1"/>
      <protection locked="0"/>
    </xf>
    <xf numFmtId="0" fontId="61" fillId="0" borderId="3" xfId="5" applyFont="1" applyBorder="1" applyAlignment="1" applyProtection="1">
      <alignment vertical="center" shrinkToFit="1"/>
      <protection locked="0"/>
    </xf>
    <xf numFmtId="0" fontId="61" fillId="0" borderId="19" xfId="5" applyFont="1" applyBorder="1" applyAlignment="1" applyProtection="1">
      <alignment vertical="center" shrinkToFit="1"/>
      <protection locked="0"/>
    </xf>
    <xf numFmtId="0" fontId="0" fillId="0" borderId="40" xfId="0" applyBorder="1">
      <alignment vertical="center"/>
    </xf>
    <xf numFmtId="178" fontId="0" fillId="0" borderId="40" xfId="0" applyNumberFormat="1" applyBorder="1">
      <alignment vertical="center"/>
    </xf>
    <xf numFmtId="0" fontId="62" fillId="2" borderId="34" xfId="4" applyFont="1" applyFill="1" applyBorder="1" applyAlignment="1">
      <alignment vertical="center" textRotation="255"/>
    </xf>
    <xf numFmtId="0" fontId="63" fillId="2" borderId="34" xfId="4" applyFont="1" applyFill="1" applyBorder="1" applyAlignment="1">
      <alignment vertical="center" shrinkToFit="1"/>
    </xf>
    <xf numFmtId="0" fontId="24" fillId="7" borderId="4" xfId="0" applyFont="1" applyFill="1" applyBorder="1" applyAlignment="1" applyProtection="1">
      <alignment vertical="center" shrinkToFit="1"/>
      <protection locked="0"/>
    </xf>
    <xf numFmtId="0" fontId="24" fillId="7" borderId="92" xfId="0" applyFont="1" applyFill="1" applyBorder="1" applyAlignment="1" applyProtection="1">
      <alignment vertical="center" shrinkToFit="1"/>
      <protection locked="0"/>
    </xf>
    <xf numFmtId="177" fontId="24" fillId="0" borderId="92" xfId="0" applyNumberFormat="1" applyFont="1" applyBorder="1" applyAlignment="1" applyProtection="1">
      <alignment vertical="center" shrinkToFit="1"/>
      <protection locked="0"/>
    </xf>
    <xf numFmtId="177" fontId="24" fillId="7" borderId="92" xfId="0" applyNumberFormat="1" applyFont="1" applyFill="1" applyBorder="1" applyAlignment="1" applyProtection="1">
      <alignment horizontal="center" vertical="center" shrinkToFit="1"/>
      <protection locked="0"/>
    </xf>
    <xf numFmtId="0" fontId="53" fillId="2" borderId="40" xfId="0" applyFont="1" applyFill="1" applyBorder="1">
      <alignment vertical="center"/>
    </xf>
    <xf numFmtId="0" fontId="63" fillId="2" borderId="0" xfId="4" applyFont="1" applyFill="1" applyAlignment="1">
      <alignment vertical="center" shrinkToFit="1"/>
    </xf>
    <xf numFmtId="0" fontId="24" fillId="4" borderId="0" xfId="0" applyFont="1" applyFill="1" applyAlignment="1">
      <alignment horizontal="center" vertical="center" shrinkToFit="1"/>
    </xf>
    <xf numFmtId="0" fontId="64" fillId="4" borderId="0" xfId="0" applyFont="1" applyFill="1">
      <alignment vertical="center"/>
    </xf>
    <xf numFmtId="0" fontId="64" fillId="4" borderId="0" xfId="0" applyFont="1" applyFill="1" applyAlignment="1">
      <alignment horizontal="center" vertical="center"/>
    </xf>
    <xf numFmtId="0" fontId="53" fillId="2" borderId="31" xfId="0" applyFont="1" applyFill="1" applyBorder="1">
      <alignment vertical="center"/>
    </xf>
    <xf numFmtId="0" fontId="24" fillId="2" borderId="41" xfId="4" applyFont="1" applyFill="1" applyBorder="1">
      <alignment vertical="center"/>
    </xf>
    <xf numFmtId="0" fontId="24" fillId="2" borderId="75" xfId="4" applyFont="1" applyFill="1" applyBorder="1">
      <alignment vertical="center"/>
    </xf>
    <xf numFmtId="0" fontId="24" fillId="2" borderId="11" xfId="4" applyFont="1" applyFill="1" applyBorder="1">
      <alignment vertical="center"/>
    </xf>
    <xf numFmtId="0" fontId="24" fillId="2" borderId="66" xfId="4" applyFont="1" applyFill="1" applyBorder="1">
      <alignment vertical="center"/>
    </xf>
    <xf numFmtId="0" fontId="0" fillId="4" borderId="63" xfId="0" applyFill="1" applyBorder="1" applyAlignment="1">
      <alignment vertical="top"/>
    </xf>
    <xf numFmtId="0" fontId="22" fillId="2" borderId="53" xfId="0" applyFont="1" applyFill="1" applyBorder="1" applyAlignment="1">
      <alignment vertical="center" wrapText="1"/>
    </xf>
    <xf numFmtId="0" fontId="52" fillId="0" borderId="29" xfId="0" applyFont="1" applyBorder="1" applyAlignment="1">
      <alignment vertical="center" shrinkToFit="1"/>
    </xf>
    <xf numFmtId="0" fontId="66" fillId="2" borderId="34" xfId="0" applyFont="1" applyFill="1" applyBorder="1" applyAlignment="1">
      <alignment vertical="top"/>
    </xf>
    <xf numFmtId="0" fontId="67" fillId="2" borderId="34" xfId="4" applyFont="1" applyFill="1" applyBorder="1" applyAlignment="1">
      <alignment vertical="center" shrinkToFit="1"/>
    </xf>
    <xf numFmtId="179" fontId="52" fillId="2" borderId="2" xfId="4" applyNumberFormat="1" applyFont="1" applyFill="1" applyBorder="1" applyAlignment="1">
      <alignment horizontal="center" vertical="center" shrinkToFit="1"/>
    </xf>
    <xf numFmtId="0" fontId="52" fillId="2" borderId="61" xfId="4" applyFont="1" applyFill="1" applyBorder="1" applyAlignment="1">
      <alignment horizontal="center" vertical="center" shrinkToFit="1"/>
    </xf>
    <xf numFmtId="180" fontId="52" fillId="2" borderId="61" xfId="4" applyNumberFormat="1" applyFont="1" applyFill="1" applyBorder="1" applyAlignment="1">
      <alignment horizontal="center" vertical="center" shrinkToFit="1"/>
    </xf>
    <xf numFmtId="0" fontId="52" fillId="2" borderId="23" xfId="4" applyFont="1" applyFill="1" applyBorder="1" applyAlignment="1">
      <alignment horizontal="center" vertical="center" shrinkToFit="1"/>
    </xf>
    <xf numFmtId="0" fontId="52" fillId="2" borderId="9" xfId="4" applyFont="1" applyFill="1" applyBorder="1" applyAlignment="1">
      <alignment horizontal="center" vertical="center" wrapText="1"/>
    </xf>
    <xf numFmtId="0" fontId="47" fillId="2" borderId="53" xfId="4" applyFont="1" applyFill="1" applyBorder="1" applyAlignment="1">
      <alignment horizontal="center" vertical="center"/>
    </xf>
    <xf numFmtId="0" fontId="47" fillId="2" borderId="17" xfId="4" applyFont="1" applyFill="1" applyBorder="1" applyAlignment="1">
      <alignment horizontal="center" vertical="center" wrapText="1"/>
    </xf>
    <xf numFmtId="0" fontId="52" fillId="2" borderId="17" xfId="4" applyFont="1" applyFill="1" applyBorder="1" applyAlignment="1">
      <alignment horizontal="center" vertical="center" wrapText="1"/>
    </xf>
    <xf numFmtId="0" fontId="52" fillId="2" borderId="53" xfId="4" applyFont="1" applyFill="1" applyBorder="1" applyAlignment="1">
      <alignment horizontal="center" vertical="center" wrapText="1"/>
    </xf>
    <xf numFmtId="0" fontId="22" fillId="2" borderId="17" xfId="4" applyFont="1" applyFill="1" applyBorder="1" applyAlignment="1">
      <alignment horizontal="center" vertical="center"/>
    </xf>
    <xf numFmtId="0" fontId="22" fillId="2" borderId="99" xfId="4" applyFont="1" applyFill="1" applyBorder="1" applyAlignment="1">
      <alignment horizontal="center" vertical="center" wrapText="1"/>
    </xf>
    <xf numFmtId="0" fontId="22" fillId="2" borderId="98" xfId="4" applyFont="1" applyFill="1" applyBorder="1" applyAlignment="1">
      <alignment horizontal="center" vertical="center" wrapText="1"/>
    </xf>
    <xf numFmtId="0" fontId="24" fillId="2" borderId="93" xfId="0" applyFont="1" applyFill="1" applyBorder="1" applyAlignment="1">
      <alignment horizontal="center" vertical="center" shrinkToFit="1"/>
    </xf>
    <xf numFmtId="38" fontId="24" fillId="2" borderId="17" xfId="2" applyFont="1" applyFill="1" applyBorder="1" applyAlignment="1" applyProtection="1">
      <alignment vertical="center" shrinkToFit="1"/>
    </xf>
    <xf numFmtId="38" fontId="24" fillId="2" borderId="27" xfId="2" applyFont="1" applyFill="1" applyBorder="1" applyAlignment="1" applyProtection="1">
      <alignment vertical="center" shrinkToFit="1"/>
    </xf>
    <xf numFmtId="0" fontId="24" fillId="2" borderId="9" xfId="0" applyFont="1" applyFill="1" applyBorder="1" applyAlignment="1">
      <alignment vertical="center" shrinkToFit="1"/>
    </xf>
    <xf numFmtId="184" fontId="24" fillId="2" borderId="30" xfId="0" applyNumberFormat="1" applyFont="1" applyFill="1" applyBorder="1" applyAlignment="1">
      <alignment horizontal="center" vertical="center" shrinkToFit="1"/>
    </xf>
    <xf numFmtId="0" fontId="24" fillId="2" borderId="90" xfId="0" applyFont="1" applyFill="1" applyBorder="1" applyAlignment="1">
      <alignment vertical="center" shrinkToFit="1"/>
    </xf>
    <xf numFmtId="184" fontId="24" fillId="2" borderId="0" xfId="0" applyNumberFormat="1" applyFont="1" applyFill="1" applyAlignment="1">
      <alignment vertical="center" shrinkToFit="1"/>
    </xf>
    <xf numFmtId="0" fontId="24" fillId="2" borderId="0" xfId="0" applyFont="1" applyFill="1" applyAlignment="1">
      <alignment vertical="center" shrinkToFit="1"/>
    </xf>
    <xf numFmtId="0" fontId="24" fillId="2" borderId="14" xfId="0" applyFont="1" applyFill="1" applyBorder="1" applyAlignment="1">
      <alignment vertical="center" shrinkToFit="1"/>
    </xf>
    <xf numFmtId="184" fontId="24" fillId="2" borderId="20" xfId="0" applyNumberFormat="1" applyFont="1" applyFill="1" applyBorder="1" applyAlignment="1">
      <alignment vertical="center" shrinkToFit="1"/>
    </xf>
    <xf numFmtId="184" fontId="24" fillId="2" borderId="100" xfId="0" applyNumberFormat="1" applyFont="1" applyFill="1" applyBorder="1" applyAlignment="1">
      <alignment vertical="center" shrinkToFit="1"/>
    </xf>
    <xf numFmtId="183" fontId="24" fillId="2" borderId="25" xfId="0" applyNumberFormat="1" applyFont="1" applyFill="1" applyBorder="1" applyAlignment="1">
      <alignment horizontal="center" vertical="center" shrinkToFit="1"/>
    </xf>
    <xf numFmtId="183" fontId="24" fillId="2" borderId="79" xfId="0" applyNumberFormat="1" applyFont="1" applyFill="1" applyBorder="1" applyAlignment="1">
      <alignment horizontal="center" vertical="center" shrinkToFit="1"/>
    </xf>
    <xf numFmtId="183" fontId="24" fillId="2" borderId="20" xfId="0" applyNumberFormat="1" applyFont="1" applyFill="1" applyBorder="1" applyAlignment="1">
      <alignment vertical="center" shrinkToFit="1"/>
    </xf>
    <xf numFmtId="183" fontId="24" fillId="2" borderId="22" xfId="0" applyNumberFormat="1" applyFont="1" applyFill="1" applyBorder="1" applyAlignment="1">
      <alignment vertical="center" shrinkToFit="1"/>
    </xf>
    <xf numFmtId="183" fontId="24" fillId="2" borderId="19" xfId="0" applyNumberFormat="1" applyFont="1" applyFill="1" applyBorder="1" applyAlignment="1">
      <alignment vertical="center" shrinkToFit="1"/>
    </xf>
    <xf numFmtId="183" fontId="24" fillId="2" borderId="21" xfId="0" applyNumberFormat="1" applyFont="1" applyFill="1" applyBorder="1" applyAlignment="1">
      <alignment vertical="center" shrinkToFit="1"/>
    </xf>
    <xf numFmtId="0" fontId="24" fillId="2" borderId="18" xfId="0" applyFont="1" applyFill="1" applyBorder="1" applyAlignment="1">
      <alignment vertical="center" shrinkToFit="1"/>
    </xf>
    <xf numFmtId="184" fontId="24" fillId="2" borderId="25" xfId="0" applyNumberFormat="1" applyFont="1" applyFill="1" applyBorder="1" applyAlignment="1">
      <alignment horizontal="center" vertical="center" shrinkToFit="1"/>
    </xf>
    <xf numFmtId="183" fontId="24" fillId="2" borderId="23" xfId="0" applyNumberFormat="1" applyFont="1" applyFill="1" applyBorder="1" applyAlignment="1">
      <alignment vertical="center" shrinkToFit="1"/>
    </xf>
    <xf numFmtId="183" fontId="24" fillId="2" borderId="24" xfId="0" applyNumberFormat="1" applyFont="1" applyFill="1" applyBorder="1" applyAlignment="1">
      <alignment vertical="center" shrinkToFit="1"/>
    </xf>
    <xf numFmtId="0" fontId="24" fillId="2" borderId="26" xfId="0" applyFont="1" applyFill="1" applyBorder="1" applyAlignment="1">
      <alignment vertical="center" shrinkToFit="1"/>
    </xf>
    <xf numFmtId="0" fontId="24" fillId="2" borderId="15" xfId="0" applyFont="1" applyFill="1" applyBorder="1" applyAlignment="1">
      <alignment vertical="center" shrinkToFit="1"/>
    </xf>
    <xf numFmtId="0" fontId="24" fillId="2" borderId="16" xfId="0" applyFont="1" applyFill="1" applyBorder="1" applyAlignment="1">
      <alignment vertical="center" shrinkToFit="1"/>
    </xf>
    <xf numFmtId="0" fontId="24" fillId="2" borderId="58" xfId="0" applyFont="1" applyFill="1" applyBorder="1" applyAlignment="1">
      <alignment horizontal="center" vertical="center"/>
    </xf>
    <xf numFmtId="184" fontId="24" fillId="7" borderId="57" xfId="0" applyNumberFormat="1" applyFont="1" applyFill="1" applyBorder="1" applyAlignment="1" applyProtection="1">
      <alignment vertical="center" shrinkToFit="1"/>
      <protection locked="0"/>
    </xf>
    <xf numFmtId="184" fontId="24" fillId="7" borderId="74" xfId="0" applyNumberFormat="1" applyFont="1" applyFill="1" applyBorder="1" applyAlignment="1" applyProtection="1">
      <alignment vertical="center" shrinkToFit="1"/>
      <protection locked="0"/>
    </xf>
    <xf numFmtId="184" fontId="24" fillId="7" borderId="20" xfId="0" applyNumberFormat="1" applyFont="1" applyFill="1" applyBorder="1" applyAlignment="1" applyProtection="1">
      <alignment vertical="center" shrinkToFit="1"/>
      <protection locked="0"/>
    </xf>
    <xf numFmtId="0" fontId="42" fillId="0" borderId="0" xfId="8" applyFont="1" applyAlignment="1">
      <alignment horizontal="left" vertical="center" shrinkToFit="1"/>
    </xf>
    <xf numFmtId="0" fontId="42" fillId="0" borderId="80" xfId="8" applyFont="1" applyBorder="1" applyAlignment="1">
      <alignment horizontal="left" vertical="center" shrinkToFit="1"/>
    </xf>
    <xf numFmtId="0" fontId="35" fillId="5" borderId="0" xfId="8" applyFont="1" applyFill="1" applyAlignment="1">
      <alignment horizontal="center" vertical="center"/>
    </xf>
    <xf numFmtId="0" fontId="28" fillId="9" borderId="0" xfId="8" applyFont="1" applyFill="1" applyAlignment="1">
      <alignment horizontal="center" vertical="center" wrapText="1"/>
    </xf>
    <xf numFmtId="0" fontId="38" fillId="5" borderId="0" xfId="8" applyFont="1" applyFill="1" applyAlignment="1">
      <alignment horizontal="right" vertical="center"/>
    </xf>
    <xf numFmtId="0" fontId="38" fillId="5" borderId="0" xfId="8" applyFont="1" applyFill="1" applyAlignment="1">
      <alignment horizontal="left" vertical="center"/>
    </xf>
    <xf numFmtId="0" fontId="39" fillId="10" borderId="0" xfId="8" applyFont="1" applyFill="1" applyAlignment="1">
      <alignment horizontal="center" vertical="center"/>
    </xf>
    <xf numFmtId="0" fontId="41" fillId="0" borderId="0" xfId="8" applyFont="1" applyAlignment="1">
      <alignment horizontal="left" vertical="center" shrinkToFit="1"/>
    </xf>
    <xf numFmtId="0" fontId="42" fillId="0" borderId="0" xfId="8" applyFont="1" applyAlignment="1">
      <alignment horizontal="left" vertical="center" wrapText="1"/>
    </xf>
    <xf numFmtId="0" fontId="42" fillId="0" borderId="80" xfId="8" applyFont="1" applyBorder="1" applyAlignment="1">
      <alignment horizontal="left" vertical="center" wrapText="1"/>
    </xf>
    <xf numFmtId="0" fontId="41" fillId="0" borderId="80" xfId="8" applyFont="1" applyBorder="1" applyAlignment="1">
      <alignment horizontal="left" vertical="center" shrinkToFit="1"/>
    </xf>
    <xf numFmtId="0" fontId="41" fillId="0" borderId="0" xfId="8" applyFont="1" applyAlignment="1">
      <alignment horizontal="left" vertical="center"/>
    </xf>
    <xf numFmtId="0" fontId="43" fillId="0" borderId="0" xfId="8" applyFont="1" applyAlignment="1">
      <alignment horizontal="left" vertical="center" shrinkToFit="1"/>
    </xf>
    <xf numFmtId="0" fontId="41" fillId="0" borderId="41" xfId="8" applyFont="1" applyBorder="1" applyAlignment="1">
      <alignment horizontal="left" vertical="top"/>
    </xf>
    <xf numFmtId="0" fontId="41" fillId="0" borderId="15" xfId="8" applyFont="1" applyBorder="1" applyAlignment="1">
      <alignment horizontal="left" vertical="top"/>
    </xf>
    <xf numFmtId="0" fontId="41" fillId="0" borderId="75" xfId="8" applyFont="1" applyBorder="1" applyAlignment="1">
      <alignment horizontal="left" vertical="top"/>
    </xf>
    <xf numFmtId="0" fontId="41" fillId="0" borderId="57" xfId="8" applyFont="1" applyBorder="1" applyAlignment="1">
      <alignment horizontal="left" vertical="top" shrinkToFit="1"/>
    </xf>
    <xf numFmtId="0" fontId="41" fillId="0" borderId="139" xfId="8" applyFont="1" applyBorder="1" applyAlignment="1">
      <alignment horizontal="left" vertical="top" shrinkToFit="1"/>
    </xf>
    <xf numFmtId="0" fontId="41" fillId="0" borderId="20" xfId="8" applyFont="1" applyBorder="1" applyAlignment="1">
      <alignment horizontal="left" vertical="top" shrinkToFit="1"/>
    </xf>
    <xf numFmtId="0" fontId="41" fillId="0" borderId="25" xfId="8" applyFont="1" applyBorder="1" applyAlignment="1">
      <alignment horizontal="center" vertical="center" shrinkToFit="1"/>
    </xf>
    <xf numFmtId="186" fontId="41" fillId="0" borderId="25" xfId="8" applyNumberFormat="1" applyFont="1" applyBorder="1" applyAlignment="1">
      <alignment horizontal="center" vertical="center"/>
    </xf>
    <xf numFmtId="0" fontId="43" fillId="0" borderId="0" xfId="8" applyFont="1" applyAlignment="1">
      <alignment vertical="center" wrapText="1" shrinkToFit="1"/>
    </xf>
    <xf numFmtId="0" fontId="43" fillId="0" borderId="80" xfId="8" applyFont="1" applyBorder="1" applyAlignment="1">
      <alignment vertical="center" wrapText="1" shrinkToFit="1"/>
    </xf>
    <xf numFmtId="0" fontId="41" fillId="0" borderId="57" xfId="8" applyFont="1" applyBorder="1" applyAlignment="1">
      <alignment horizontal="left" vertical="center"/>
    </xf>
    <xf numFmtId="0" fontId="41" fillId="0" borderId="139" xfId="8" applyFont="1" applyBorder="1" applyAlignment="1">
      <alignment horizontal="left" vertical="center"/>
    </xf>
    <xf numFmtId="0" fontId="41" fillId="0" borderId="20" xfId="8" applyFont="1" applyBorder="1" applyAlignment="1">
      <alignment horizontal="left" vertical="center"/>
    </xf>
    <xf numFmtId="0" fontId="41" fillId="0" borderId="15" xfId="8" applyFont="1" applyBorder="1" applyAlignment="1">
      <alignment horizontal="left" vertical="center" shrinkToFit="1"/>
    </xf>
    <xf numFmtId="0" fontId="1" fillId="0" borderId="40" xfId="8" applyBorder="1" applyAlignment="1">
      <alignment horizontal="left" vertical="center"/>
    </xf>
    <xf numFmtId="0" fontId="45" fillId="5" borderId="0" xfId="8" applyFont="1" applyFill="1">
      <alignment vertical="center"/>
    </xf>
    <xf numFmtId="0" fontId="41" fillId="0" borderId="57" xfId="8" applyFont="1" applyBorder="1" applyAlignment="1">
      <alignment horizontal="center" vertical="center" shrinkToFit="1"/>
    </xf>
    <xf numFmtId="0" fontId="41" fillId="0" borderId="139" xfId="8" applyFont="1" applyBorder="1" applyAlignment="1">
      <alignment horizontal="center" vertical="center" shrinkToFit="1"/>
    </xf>
    <xf numFmtId="0" fontId="41" fillId="0" borderId="20" xfId="8" applyFont="1" applyBorder="1" applyAlignment="1">
      <alignment horizontal="center" vertical="center" shrinkToFit="1"/>
    </xf>
    <xf numFmtId="180" fontId="52" fillId="0" borderId="127" xfId="0" applyNumberFormat="1" applyFont="1" applyBorder="1" applyAlignment="1" applyProtection="1">
      <alignment horizontal="center" vertical="center"/>
      <protection locked="0"/>
    </xf>
    <xf numFmtId="180" fontId="52" fillId="0" borderId="81" xfId="0" applyNumberFormat="1" applyFont="1" applyBorder="1" applyAlignment="1" applyProtection="1">
      <alignment horizontal="center" vertical="center"/>
      <protection locked="0"/>
    </xf>
    <xf numFmtId="180" fontId="52" fillId="0" borderId="101" xfId="0" applyNumberFormat="1" applyFont="1" applyBorder="1" applyAlignment="1" applyProtection="1">
      <alignment horizontal="center" vertical="center"/>
      <protection locked="0"/>
    </xf>
    <xf numFmtId="0" fontId="52" fillId="2" borderId="19" xfId="0" applyFont="1" applyFill="1" applyBorder="1" applyAlignment="1">
      <alignment horizontal="left" vertical="center" shrinkToFit="1"/>
    </xf>
    <xf numFmtId="0" fontId="52" fillId="2" borderId="20" xfId="0" applyFont="1" applyFill="1" applyBorder="1" applyAlignment="1">
      <alignment horizontal="left" vertical="center" shrinkToFit="1"/>
    </xf>
    <xf numFmtId="0" fontId="52" fillId="0" borderId="129" xfId="0" applyFont="1" applyBorder="1" applyAlignment="1" applyProtection="1">
      <alignment horizontal="left" vertical="center" wrapText="1"/>
      <protection locked="0"/>
    </xf>
    <xf numFmtId="0" fontId="52" fillId="0" borderId="130" xfId="0" applyFont="1" applyBorder="1" applyAlignment="1" applyProtection="1">
      <alignment horizontal="left" vertical="center" wrapText="1"/>
      <protection locked="0"/>
    </xf>
    <xf numFmtId="0" fontId="52" fillId="0" borderId="131" xfId="0" applyFont="1" applyBorder="1" applyAlignment="1" applyProtection="1">
      <alignment horizontal="left" vertical="center" wrapText="1"/>
      <protection locked="0"/>
    </xf>
    <xf numFmtId="0" fontId="52" fillId="0" borderId="27" xfId="0" applyFont="1" applyBorder="1" applyAlignment="1" applyProtection="1">
      <alignment horizontal="left" vertical="center" shrinkToFit="1"/>
      <protection locked="0"/>
    </xf>
    <xf numFmtId="0" fontId="52" fillId="0" borderId="50" xfId="0" applyFont="1" applyBorder="1" applyAlignment="1" applyProtection="1">
      <alignment horizontal="left" vertical="center" shrinkToFit="1"/>
      <protection locked="0"/>
    </xf>
    <xf numFmtId="0" fontId="52" fillId="0" borderId="54" xfId="0" applyFont="1" applyBorder="1" applyAlignment="1" applyProtection="1">
      <alignment horizontal="left" vertical="center" shrinkToFit="1"/>
      <protection locked="0"/>
    </xf>
    <xf numFmtId="0" fontId="59" fillId="0" borderId="33" xfId="0" applyFont="1" applyBorder="1" applyAlignment="1">
      <alignment horizontal="left" vertical="center" wrapText="1"/>
    </xf>
    <xf numFmtId="0" fontId="47" fillId="0" borderId="29" xfId="0" applyFont="1" applyBorder="1" applyAlignment="1" applyProtection="1">
      <alignment horizontal="left" vertical="center" wrapText="1"/>
      <protection locked="0"/>
    </xf>
    <xf numFmtId="0" fontId="47" fillId="0" borderId="30" xfId="0" applyFont="1" applyBorder="1" applyAlignment="1" applyProtection="1">
      <alignment horizontal="left" vertical="center" wrapText="1"/>
      <protection locked="0"/>
    </xf>
    <xf numFmtId="0" fontId="47" fillId="0" borderId="27" xfId="0" applyFont="1" applyBorder="1" applyAlignment="1" applyProtection="1">
      <alignment horizontal="left" vertical="center" wrapText="1"/>
      <protection locked="0"/>
    </xf>
    <xf numFmtId="0" fontId="47" fillId="0" borderId="90" xfId="0" applyFont="1" applyBorder="1" applyAlignment="1" applyProtection="1">
      <alignment horizontal="left" vertical="center" wrapText="1"/>
      <protection locked="0"/>
    </xf>
    <xf numFmtId="0" fontId="23" fillId="2" borderId="56" xfId="0" applyFont="1" applyFill="1" applyBorder="1" applyAlignment="1">
      <alignment horizontal="left" vertical="center"/>
    </xf>
    <xf numFmtId="0" fontId="23" fillId="2" borderId="137" xfId="0" applyFont="1" applyFill="1" applyBorder="1" applyAlignment="1">
      <alignment horizontal="left" vertical="center"/>
    </xf>
    <xf numFmtId="0" fontId="23" fillId="2" borderId="7" xfId="0" applyFont="1" applyFill="1" applyBorder="1" applyAlignment="1">
      <alignment horizontal="left" vertical="center"/>
    </xf>
    <xf numFmtId="0" fontId="52" fillId="0" borderId="74" xfId="0" applyFont="1" applyBorder="1" applyAlignment="1" applyProtection="1">
      <alignment horizontal="left" vertical="center" wrapText="1"/>
      <protection locked="0"/>
    </xf>
    <xf numFmtId="0" fontId="52" fillId="0" borderId="100" xfId="0" applyFont="1" applyBorder="1" applyAlignment="1" applyProtection="1">
      <alignment horizontal="left" vertical="center" wrapText="1"/>
      <protection locked="0"/>
    </xf>
    <xf numFmtId="0" fontId="52" fillId="0" borderId="22" xfId="0" applyFont="1" applyBorder="1" applyAlignment="1" applyProtection="1">
      <alignment horizontal="left" vertical="center" wrapText="1"/>
      <protection locked="0"/>
    </xf>
    <xf numFmtId="49" fontId="52" fillId="0" borderId="74" xfId="0" applyNumberFormat="1" applyFont="1" applyBorder="1" applyAlignment="1" applyProtection="1">
      <alignment horizontal="left" vertical="center" wrapText="1"/>
      <protection locked="0"/>
    </xf>
    <xf numFmtId="49" fontId="52" fillId="0" borderId="100" xfId="0" applyNumberFormat="1" applyFont="1" applyBorder="1" applyAlignment="1" applyProtection="1">
      <alignment horizontal="left" vertical="center" wrapText="1"/>
      <protection locked="0"/>
    </xf>
    <xf numFmtId="49" fontId="52" fillId="0" borderId="65" xfId="0" applyNumberFormat="1" applyFont="1" applyBorder="1" applyAlignment="1" applyProtection="1">
      <alignment horizontal="left" vertical="center" wrapText="1"/>
      <protection locked="0"/>
    </xf>
    <xf numFmtId="0" fontId="52" fillId="0" borderId="29" xfId="0" applyFont="1" applyBorder="1" applyAlignment="1" applyProtection="1">
      <alignment horizontal="left" vertical="center" wrapText="1"/>
      <protection locked="0"/>
    </xf>
    <xf numFmtId="0" fontId="52" fillId="0" borderId="30" xfId="0" applyFont="1" applyBorder="1" applyAlignment="1" applyProtection="1">
      <alignment horizontal="left" vertical="center" wrapText="1"/>
      <protection locked="0"/>
    </xf>
    <xf numFmtId="0" fontId="52" fillId="0" borderId="27" xfId="0" applyFont="1" applyBorder="1" applyAlignment="1" applyProtection="1">
      <alignment horizontal="left" vertical="center" wrapText="1"/>
      <protection locked="0"/>
    </xf>
    <xf numFmtId="0" fontId="52" fillId="0" borderId="90" xfId="0" applyFont="1" applyBorder="1" applyAlignment="1" applyProtection="1">
      <alignment horizontal="left" vertical="center" wrapText="1"/>
      <protection locked="0"/>
    </xf>
    <xf numFmtId="0" fontId="52" fillId="0" borderId="105" xfId="0" applyFont="1" applyBorder="1" applyAlignment="1" applyProtection="1">
      <alignment horizontal="left" vertical="center" wrapText="1"/>
      <protection locked="0"/>
    </xf>
    <xf numFmtId="0" fontId="52" fillId="0" borderId="77" xfId="0" applyFont="1" applyBorder="1" applyAlignment="1" applyProtection="1">
      <alignment horizontal="left" vertical="center" wrapText="1"/>
      <protection locked="0"/>
    </xf>
    <xf numFmtId="0" fontId="52" fillId="0" borderId="76" xfId="0" applyFont="1" applyBorder="1" applyAlignment="1" applyProtection="1">
      <alignment horizontal="left" vertical="center" wrapText="1"/>
      <protection locked="0"/>
    </xf>
    <xf numFmtId="0" fontId="52" fillId="0" borderId="140" xfId="0" applyFont="1" applyBorder="1" applyAlignment="1" applyProtection="1">
      <alignment horizontal="left" vertical="center" wrapText="1"/>
      <protection locked="0"/>
    </xf>
    <xf numFmtId="0" fontId="59" fillId="0" borderId="0" xfId="0" applyFont="1" applyAlignment="1">
      <alignment horizontal="left" vertical="center" wrapText="1"/>
    </xf>
    <xf numFmtId="0" fontId="52" fillId="0" borderId="27" xfId="0" applyFont="1" applyBorder="1" applyAlignment="1" applyProtection="1">
      <alignment horizontal="right" vertical="center" shrinkToFit="1"/>
      <protection locked="0"/>
    </xf>
    <xf numFmtId="0" fontId="52" fillId="0" borderId="50" xfId="0" applyFont="1" applyBorder="1" applyAlignment="1" applyProtection="1">
      <alignment horizontal="right" vertical="center" shrinkToFit="1"/>
      <protection locked="0"/>
    </xf>
    <xf numFmtId="0" fontId="52" fillId="2" borderId="27" xfId="0" applyFont="1" applyFill="1" applyBorder="1" applyAlignment="1">
      <alignment horizontal="left" vertical="center" shrinkToFit="1"/>
    </xf>
    <xf numFmtId="0" fontId="52" fillId="2" borderId="29" xfId="0" applyFont="1" applyFill="1" applyBorder="1" applyAlignment="1">
      <alignment horizontal="left" vertical="center" shrinkToFit="1"/>
    </xf>
    <xf numFmtId="0" fontId="52" fillId="2" borderId="133" xfId="0" applyFont="1" applyFill="1" applyBorder="1" applyAlignment="1">
      <alignment horizontal="center" vertical="center" textRotation="255"/>
    </xf>
    <xf numFmtId="0" fontId="52" fillId="2" borderId="134" xfId="0" applyFont="1" applyFill="1" applyBorder="1" applyAlignment="1">
      <alignment horizontal="center" vertical="center" textRotation="255"/>
    </xf>
    <xf numFmtId="0" fontId="52" fillId="2" borderId="58" xfId="0" applyFont="1" applyFill="1" applyBorder="1" applyAlignment="1">
      <alignment horizontal="center" vertical="center" textRotation="255"/>
    </xf>
    <xf numFmtId="0" fontId="52" fillId="2" borderId="86" xfId="0" applyFont="1" applyFill="1" applyBorder="1" applyAlignment="1">
      <alignment horizontal="left" vertical="center" shrinkToFit="1"/>
    </xf>
    <xf numFmtId="0" fontId="52" fillId="2" borderId="28" xfId="0" applyFont="1" applyFill="1" applyBorder="1" applyAlignment="1">
      <alignment horizontal="left" vertical="center" shrinkToFit="1"/>
    </xf>
    <xf numFmtId="0" fontId="52" fillId="2" borderId="63" xfId="0" applyFont="1" applyFill="1" applyBorder="1" applyAlignment="1">
      <alignment horizontal="left" vertical="center" shrinkToFit="1"/>
    </xf>
    <xf numFmtId="0" fontId="24" fillId="6" borderId="73" xfId="0" applyFont="1" applyFill="1" applyBorder="1" applyAlignment="1">
      <alignment horizontal="left" vertical="center" shrinkToFit="1"/>
    </xf>
    <xf numFmtId="0" fontId="24" fillId="6" borderId="75" xfId="0" applyFont="1" applyFill="1" applyBorder="1" applyAlignment="1">
      <alignment horizontal="left" vertical="center" shrinkToFit="1"/>
    </xf>
    <xf numFmtId="0" fontId="52" fillId="0" borderId="11" xfId="0" applyFont="1" applyBorder="1" applyAlignment="1" applyProtection="1">
      <alignment horizontal="left" vertical="center" wrapText="1"/>
      <protection locked="0"/>
    </xf>
    <xf numFmtId="0" fontId="52" fillId="0" borderId="50" xfId="0" applyFont="1" applyBorder="1" applyAlignment="1" applyProtection="1">
      <alignment horizontal="left" vertical="center" wrapText="1"/>
      <protection locked="0"/>
    </xf>
    <xf numFmtId="0" fontId="52" fillId="0" borderId="54"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24" fillId="0" borderId="50" xfId="0" applyFont="1" applyBorder="1" applyAlignment="1" applyProtection="1">
      <alignment horizontal="left" vertical="center" wrapText="1"/>
      <protection locked="0"/>
    </xf>
    <xf numFmtId="0" fontId="24" fillId="0" borderId="54" xfId="0" applyFont="1" applyBorder="1" applyAlignment="1" applyProtection="1">
      <alignment horizontal="left" vertical="center" wrapText="1"/>
      <protection locked="0"/>
    </xf>
    <xf numFmtId="176" fontId="52" fillId="2" borderId="74" xfId="0" applyNumberFormat="1" applyFont="1" applyFill="1" applyBorder="1" applyAlignment="1">
      <alignment horizontal="right" vertical="center" shrinkToFit="1"/>
    </xf>
    <xf numFmtId="176" fontId="52" fillId="2" borderId="100" xfId="0" applyNumberFormat="1" applyFont="1" applyFill="1" applyBorder="1" applyAlignment="1">
      <alignment horizontal="right" vertical="center" shrinkToFit="1"/>
    </xf>
    <xf numFmtId="176" fontId="52" fillId="2" borderId="69" xfId="0" applyNumberFormat="1" applyFont="1" applyFill="1" applyBorder="1" applyAlignment="1">
      <alignment horizontal="right" vertical="center" shrinkToFit="1"/>
    </xf>
    <xf numFmtId="176" fontId="52" fillId="2" borderId="50" xfId="0" applyNumberFormat="1" applyFont="1" applyFill="1" applyBorder="1" applyAlignment="1">
      <alignment horizontal="right" vertical="center"/>
    </xf>
    <xf numFmtId="176" fontId="52" fillId="2" borderId="66" xfId="0" applyNumberFormat="1" applyFont="1" applyFill="1" applyBorder="1" applyAlignment="1">
      <alignment horizontal="right" vertical="center"/>
    </xf>
    <xf numFmtId="0" fontId="47" fillId="2" borderId="11" xfId="0" applyFont="1" applyFill="1" applyBorder="1" applyAlignment="1">
      <alignment horizontal="center" vertical="center" wrapText="1"/>
    </xf>
    <xf numFmtId="0" fontId="47" fillId="2" borderId="50" xfId="0" applyFont="1" applyFill="1" applyBorder="1" applyAlignment="1">
      <alignment horizontal="center" vertical="center" wrapText="1"/>
    </xf>
    <xf numFmtId="0" fontId="47" fillId="2" borderId="54" xfId="0" applyFont="1" applyFill="1" applyBorder="1" applyAlignment="1">
      <alignment horizontal="center" vertical="center" wrapText="1"/>
    </xf>
    <xf numFmtId="14" fontId="52" fillId="7" borderId="129" xfId="0" applyNumberFormat="1" applyFont="1" applyFill="1" applyBorder="1" applyAlignment="1" applyProtection="1">
      <alignment horizontal="left" vertical="center" shrinkToFit="1"/>
      <protection locked="0"/>
    </xf>
    <xf numFmtId="14" fontId="52" fillId="7" borderId="130" xfId="0" applyNumberFormat="1" applyFont="1" applyFill="1" applyBorder="1" applyAlignment="1" applyProtection="1">
      <alignment horizontal="left" vertical="center" shrinkToFit="1"/>
      <protection locked="0"/>
    </xf>
    <xf numFmtId="14" fontId="52" fillId="7" borderId="136" xfId="0" applyNumberFormat="1" applyFont="1" applyFill="1" applyBorder="1" applyAlignment="1" applyProtection="1">
      <alignment horizontal="left" vertical="center" shrinkToFit="1"/>
      <protection locked="0"/>
    </xf>
    <xf numFmtId="0" fontId="52" fillId="2" borderId="21" xfId="0" applyFont="1" applyFill="1" applyBorder="1" applyAlignment="1">
      <alignment horizontal="left" vertical="center" shrinkToFit="1"/>
    </xf>
    <xf numFmtId="0" fontId="52" fillId="2" borderId="22" xfId="0" applyFont="1" applyFill="1" applyBorder="1" applyAlignment="1">
      <alignment horizontal="left" vertical="center" shrinkToFit="1"/>
    </xf>
    <xf numFmtId="0" fontId="52" fillId="2" borderId="11" xfId="0" applyFont="1" applyFill="1" applyBorder="1" applyAlignment="1">
      <alignment horizontal="left" vertical="center" wrapText="1"/>
    </xf>
    <xf numFmtId="0" fontId="52" fillId="2" borderId="50"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7" fillId="2" borderId="29" xfId="0" applyFont="1" applyFill="1" applyBorder="1" applyAlignment="1">
      <alignment horizontal="left" vertical="center" wrapText="1"/>
    </xf>
    <xf numFmtId="0" fontId="52" fillId="2" borderId="47" xfId="0" applyFont="1" applyFill="1" applyBorder="1" applyAlignment="1">
      <alignment horizontal="left" vertical="center" shrinkToFit="1"/>
    </xf>
    <xf numFmtId="0" fontId="52" fillId="2" borderId="7" xfId="0" applyFont="1" applyFill="1" applyBorder="1" applyAlignment="1">
      <alignment horizontal="left" vertical="center" shrinkToFit="1"/>
    </xf>
    <xf numFmtId="176" fontId="52" fillId="2" borderId="57" xfId="0" applyNumberFormat="1" applyFont="1" applyFill="1" applyBorder="1" applyAlignment="1">
      <alignment horizontal="right" vertical="center" shrinkToFit="1"/>
    </xf>
    <xf numFmtId="176" fontId="52" fillId="2" borderId="139" xfId="0" applyNumberFormat="1" applyFont="1" applyFill="1" applyBorder="1" applyAlignment="1">
      <alignment horizontal="right" vertical="center" shrinkToFit="1"/>
    </xf>
    <xf numFmtId="176" fontId="52" fillId="2" borderId="68" xfId="0" applyNumberFormat="1" applyFont="1" applyFill="1" applyBorder="1" applyAlignment="1">
      <alignment horizontal="right" vertical="center" shrinkToFit="1"/>
    </xf>
    <xf numFmtId="0" fontId="19" fillId="0" borderId="0" xfId="0" applyFont="1" applyAlignment="1">
      <alignment horizontal="left" vertical="center" wrapText="1"/>
    </xf>
    <xf numFmtId="0" fontId="19" fillId="0" borderId="0" xfId="0" applyFont="1" applyAlignment="1">
      <alignment horizontal="left" vertical="center"/>
    </xf>
    <xf numFmtId="0" fontId="47" fillId="0" borderId="117" xfId="0" applyFont="1" applyBorder="1" applyAlignment="1" applyProtection="1">
      <alignment horizontal="left" vertical="center" shrinkToFit="1"/>
      <protection locked="0"/>
    </xf>
    <xf numFmtId="0" fontId="47" fillId="0" borderId="118" xfId="0" applyFont="1" applyBorder="1" applyAlignment="1" applyProtection="1">
      <alignment horizontal="left" vertical="center" shrinkToFit="1"/>
      <protection locked="0"/>
    </xf>
    <xf numFmtId="0" fontId="47" fillId="0" borderId="180" xfId="0" applyFont="1" applyBorder="1" applyAlignment="1" applyProtection="1">
      <alignment horizontal="left" vertical="center" shrinkToFit="1"/>
      <protection locked="0"/>
    </xf>
    <xf numFmtId="0" fontId="47" fillId="0" borderId="119" xfId="0" applyFont="1" applyBorder="1" applyAlignment="1" applyProtection="1">
      <alignment horizontal="left" vertical="center" shrinkToFit="1"/>
      <protection locked="0"/>
    </xf>
    <xf numFmtId="0" fontId="52" fillId="0" borderId="104" xfId="0" applyFont="1" applyBorder="1" applyAlignment="1" applyProtection="1">
      <alignment horizontal="left" vertical="center" shrinkToFit="1"/>
      <protection locked="0"/>
    </xf>
    <xf numFmtId="0" fontId="52" fillId="0" borderId="79" xfId="0" applyFont="1" applyBorder="1" applyAlignment="1" applyProtection="1">
      <alignment horizontal="left" vertical="center" shrinkToFit="1"/>
      <protection locked="0"/>
    </xf>
    <xf numFmtId="0" fontId="52" fillId="0" borderId="74" xfId="0" applyFont="1" applyBorder="1" applyAlignment="1" applyProtection="1">
      <alignment horizontal="left" vertical="center" shrinkToFit="1"/>
      <protection locked="0"/>
    </xf>
    <xf numFmtId="0" fontId="52" fillId="0" borderId="52" xfId="0" applyFont="1" applyBorder="1" applyAlignment="1" applyProtection="1">
      <alignment horizontal="left" vertical="center" shrinkToFit="1"/>
      <protection locked="0"/>
    </xf>
    <xf numFmtId="0" fontId="47" fillId="2" borderId="120" xfId="0" applyFont="1" applyFill="1" applyBorder="1" applyAlignment="1">
      <alignment horizontal="center" vertical="center" shrinkToFit="1"/>
    </xf>
    <xf numFmtId="0" fontId="47" fillId="2" borderId="121" xfId="0" applyFont="1" applyFill="1" applyBorder="1" applyAlignment="1">
      <alignment horizontal="center" vertical="center" shrinkToFit="1"/>
    </xf>
    <xf numFmtId="0" fontId="47" fillId="2" borderId="122" xfId="0" applyFont="1" applyFill="1" applyBorder="1" applyAlignment="1">
      <alignment horizontal="center" vertical="center" shrinkToFit="1"/>
    </xf>
    <xf numFmtId="176" fontId="52" fillId="2" borderId="40" xfId="0" applyNumberFormat="1" applyFont="1" applyFill="1" applyBorder="1" applyAlignment="1">
      <alignment horizontal="right" vertical="center"/>
    </xf>
    <xf numFmtId="176" fontId="52" fillId="2" borderId="73" xfId="0" applyNumberFormat="1" applyFont="1" applyFill="1" applyBorder="1" applyAlignment="1">
      <alignment horizontal="righ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52" fillId="2" borderId="123" xfId="0" applyFont="1" applyFill="1" applyBorder="1" applyAlignment="1">
      <alignment horizontal="left" vertical="center"/>
    </xf>
    <xf numFmtId="0" fontId="52" fillId="2" borderId="81" xfId="0" applyFont="1" applyFill="1" applyBorder="1" applyAlignment="1">
      <alignment horizontal="left" vertical="center"/>
    </xf>
    <xf numFmtId="0" fontId="52" fillId="2" borderId="45" xfId="0" applyFont="1" applyFill="1" applyBorder="1" applyAlignment="1">
      <alignment horizontal="left" vertical="center"/>
    </xf>
    <xf numFmtId="0" fontId="24" fillId="2" borderId="124" xfId="0" applyFont="1" applyFill="1" applyBorder="1" applyAlignment="1">
      <alignment horizontal="left" vertical="center"/>
    </xf>
    <xf numFmtId="0" fontId="24" fillId="2" borderId="49" xfId="0" applyFont="1" applyFill="1" applyBorder="1" applyAlignment="1">
      <alignment horizontal="left" vertical="center"/>
    </xf>
    <xf numFmtId="14" fontId="24" fillId="0" borderId="125" xfId="0" applyNumberFormat="1" applyFont="1" applyBorder="1" applyAlignment="1" applyProtection="1">
      <alignment horizontal="center" vertical="center"/>
      <protection locked="0"/>
    </xf>
    <xf numFmtId="14" fontId="24" fillId="0" borderId="126" xfId="0" applyNumberFormat="1" applyFont="1" applyBorder="1" applyAlignment="1" applyProtection="1">
      <alignment horizontal="center" vertical="center"/>
      <protection locked="0"/>
    </xf>
    <xf numFmtId="0" fontId="34" fillId="2" borderId="39" xfId="0" applyFont="1" applyFill="1" applyBorder="1" applyAlignment="1">
      <alignment horizontal="left" vertical="center"/>
    </xf>
    <xf numFmtId="0" fontId="34" fillId="2" borderId="40" xfId="0" applyFont="1" applyFill="1" applyBorder="1" applyAlignment="1">
      <alignment horizontal="left" vertical="center"/>
    </xf>
    <xf numFmtId="0" fontId="34" fillId="2" borderId="31" xfId="0" applyFont="1" applyFill="1" applyBorder="1" applyAlignment="1">
      <alignment horizontal="left" vertical="center"/>
    </xf>
    <xf numFmtId="0" fontId="52" fillId="2" borderId="12" xfId="0" applyFont="1" applyFill="1" applyBorder="1" applyAlignment="1">
      <alignment horizontal="left" vertical="center" shrinkToFit="1"/>
    </xf>
    <xf numFmtId="0" fontId="52" fillId="2" borderId="6" xfId="0" applyFont="1" applyFill="1" applyBorder="1" applyAlignment="1">
      <alignment horizontal="left" vertical="center" shrinkToFit="1"/>
    </xf>
    <xf numFmtId="0" fontId="52" fillId="2" borderId="24" xfId="0" applyFont="1" applyFill="1" applyBorder="1" applyAlignment="1">
      <alignment horizontal="left" vertical="center" shrinkToFit="1"/>
    </xf>
    <xf numFmtId="0" fontId="52" fillId="2" borderId="111" xfId="0" applyFont="1" applyFill="1" applyBorder="1" applyAlignment="1">
      <alignment horizontal="left" vertical="center" shrinkToFit="1"/>
    </xf>
    <xf numFmtId="0" fontId="52" fillId="2" borderId="114" xfId="0" applyFont="1" applyFill="1" applyBorder="1" applyAlignment="1">
      <alignment horizontal="left" vertical="center" shrinkToFit="1"/>
    </xf>
    <xf numFmtId="0" fontId="52" fillId="2" borderId="128" xfId="0" applyFont="1" applyFill="1" applyBorder="1" applyAlignment="1">
      <alignment horizontal="center" vertical="center" textRotation="255" shrinkToFit="1"/>
    </xf>
    <xf numFmtId="0" fontId="52" fillId="2" borderId="58" xfId="0" applyFont="1" applyFill="1" applyBorder="1" applyAlignment="1">
      <alignment horizontal="center" vertical="center" textRotation="255" shrinkToFit="1"/>
    </xf>
    <xf numFmtId="0" fontId="52" fillId="7" borderId="129" xfId="0" applyFont="1" applyFill="1" applyBorder="1" applyAlignment="1" applyProtection="1">
      <alignment horizontal="left" vertical="center"/>
      <protection locked="0"/>
    </xf>
    <xf numFmtId="0" fontId="52" fillId="7" borderId="130" xfId="0" applyFont="1" applyFill="1" applyBorder="1" applyAlignment="1" applyProtection="1">
      <alignment horizontal="left" vertical="center"/>
      <protection locked="0"/>
    </xf>
    <xf numFmtId="0" fontId="52" fillId="7" borderId="131" xfId="0" applyFont="1" applyFill="1" applyBorder="1" applyAlignment="1" applyProtection="1">
      <alignment horizontal="left" vertical="center"/>
      <protection locked="0"/>
    </xf>
    <xf numFmtId="182" fontId="52" fillId="2" borderId="27" xfId="0" applyNumberFormat="1" applyFont="1" applyFill="1" applyBorder="1" applyAlignment="1">
      <alignment horizontal="center" vertical="center" wrapText="1"/>
    </xf>
    <xf numFmtId="182" fontId="52" fillId="2" borderId="50" xfId="0" applyNumberFormat="1" applyFont="1" applyFill="1" applyBorder="1" applyAlignment="1">
      <alignment horizontal="center" vertical="center" wrapText="1"/>
    </xf>
    <xf numFmtId="182" fontId="52" fillId="2" borderId="29" xfId="0" applyNumberFormat="1" applyFont="1" applyFill="1" applyBorder="1" applyAlignment="1">
      <alignment horizontal="center" vertical="center" wrapText="1"/>
    </xf>
    <xf numFmtId="0" fontId="52" fillId="6" borderId="27" xfId="0" applyFont="1" applyFill="1" applyBorder="1" applyAlignment="1">
      <alignment horizontal="left" vertical="center" shrinkToFit="1"/>
    </xf>
    <xf numFmtId="0" fontId="52" fillId="6" borderId="50" xfId="0" applyFont="1" applyFill="1" applyBorder="1" applyAlignment="1">
      <alignment horizontal="left" vertical="center" shrinkToFit="1"/>
    </xf>
    <xf numFmtId="0" fontId="52" fillId="6" borderId="54" xfId="0" applyFont="1" applyFill="1" applyBorder="1" applyAlignment="1">
      <alignment horizontal="left" vertical="center" shrinkToFit="1"/>
    </xf>
    <xf numFmtId="0" fontId="52" fillId="2" borderId="27" xfId="0" applyFont="1" applyFill="1" applyBorder="1" applyAlignment="1">
      <alignment vertical="center" wrapText="1"/>
    </xf>
    <xf numFmtId="0" fontId="52" fillId="2" borderId="50" xfId="0" applyFont="1" applyFill="1" applyBorder="1" applyAlignment="1">
      <alignment vertical="center" wrapText="1"/>
    </xf>
    <xf numFmtId="0" fontId="52" fillId="2" borderId="54" xfId="0" applyFont="1" applyFill="1" applyBorder="1" applyAlignment="1">
      <alignment vertical="center" wrapText="1"/>
    </xf>
    <xf numFmtId="0" fontId="22" fillId="0" borderId="27" xfId="0" applyFont="1" applyBorder="1" applyAlignment="1" applyProtection="1">
      <alignment horizontal="left" vertical="center"/>
      <protection locked="0"/>
    </xf>
    <xf numFmtId="0" fontId="22" fillId="0" borderId="50" xfId="0" applyFont="1" applyBorder="1" applyAlignment="1" applyProtection="1">
      <alignment horizontal="left" vertical="center"/>
      <protection locked="0"/>
    </xf>
    <xf numFmtId="0" fontId="22" fillId="0" borderId="54" xfId="0" applyFont="1" applyBorder="1" applyAlignment="1" applyProtection="1">
      <alignment horizontal="left" vertical="center"/>
      <protection locked="0"/>
    </xf>
    <xf numFmtId="0" fontId="22" fillId="2" borderId="133" xfId="0" applyFont="1" applyFill="1" applyBorder="1" applyAlignment="1">
      <alignment horizontal="center" vertical="center" textRotation="255" shrinkToFit="1"/>
    </xf>
    <xf numFmtId="0" fontId="22" fillId="2" borderId="134" xfId="0" applyFont="1" applyFill="1" applyBorder="1" applyAlignment="1">
      <alignment horizontal="center" vertical="center" textRotation="255" shrinkToFit="1"/>
    </xf>
    <xf numFmtId="0" fontId="22" fillId="2" borderId="58" xfId="0" applyFont="1" applyFill="1" applyBorder="1" applyAlignment="1">
      <alignment horizontal="center" vertical="center" textRotation="255" shrinkToFit="1"/>
    </xf>
    <xf numFmtId="176" fontId="52" fillId="2" borderId="125" xfId="0" applyNumberFormat="1" applyFont="1" applyFill="1" applyBorder="1" applyAlignment="1">
      <alignment horizontal="right" vertical="center"/>
    </xf>
    <xf numFmtId="176" fontId="52" fillId="2" borderId="135" xfId="0" applyNumberFormat="1" applyFont="1" applyFill="1" applyBorder="1" applyAlignment="1">
      <alignment horizontal="right" vertical="center"/>
    </xf>
    <xf numFmtId="176" fontId="52" fillId="2" borderId="126" xfId="0" applyNumberFormat="1" applyFont="1" applyFill="1" applyBorder="1" applyAlignment="1">
      <alignment horizontal="right" vertical="center"/>
    </xf>
    <xf numFmtId="0" fontId="47" fillId="2" borderId="133" xfId="0" applyFont="1" applyFill="1" applyBorder="1" applyAlignment="1">
      <alignment horizontal="center" vertical="center" textRotation="255" shrinkToFit="1"/>
    </xf>
    <xf numFmtId="0" fontId="47" fillId="2" borderId="134" xfId="0" applyFont="1" applyFill="1" applyBorder="1" applyAlignment="1">
      <alignment horizontal="center" vertical="center" textRotation="255" shrinkToFit="1"/>
    </xf>
    <xf numFmtId="0" fontId="47" fillId="2" borderId="58" xfId="0" applyFont="1" applyFill="1" applyBorder="1" applyAlignment="1">
      <alignment horizontal="center" vertical="center" textRotation="255" shrinkToFit="1"/>
    </xf>
    <xf numFmtId="0" fontId="47" fillId="2" borderId="42" xfId="0" applyFont="1" applyFill="1" applyBorder="1" applyAlignment="1">
      <alignment horizontal="center" vertical="center" shrinkToFit="1"/>
    </xf>
    <xf numFmtId="0" fontId="47" fillId="2" borderId="181" xfId="0" applyFont="1" applyFill="1" applyBorder="1" applyAlignment="1">
      <alignment horizontal="center" vertical="center" shrinkToFit="1"/>
    </xf>
    <xf numFmtId="0" fontId="52" fillId="0" borderId="66" xfId="0" applyFont="1" applyBorder="1" applyAlignment="1" applyProtection="1">
      <alignment horizontal="left" vertical="center" shrinkToFit="1"/>
      <protection locked="0"/>
    </xf>
    <xf numFmtId="0" fontId="57" fillId="0" borderId="33" xfId="0" applyFont="1" applyBorder="1" applyAlignment="1">
      <alignment horizontal="left" vertical="top" wrapText="1"/>
    </xf>
    <xf numFmtId="184" fontId="24" fillId="2" borderId="57" xfId="0" applyNumberFormat="1" applyFont="1" applyFill="1" applyBorder="1" applyAlignment="1">
      <alignment horizontal="center" vertical="center" shrinkToFit="1"/>
    </xf>
    <xf numFmtId="184" fontId="24" fillId="2" borderId="20" xfId="0" applyNumberFormat="1" applyFont="1" applyFill="1" applyBorder="1" applyAlignment="1">
      <alignment horizontal="center" vertical="center" shrinkToFit="1"/>
    </xf>
    <xf numFmtId="184" fontId="24" fillId="2" borderId="17" xfId="0" applyNumberFormat="1" applyFont="1" applyFill="1" applyBorder="1" applyAlignment="1">
      <alignment horizontal="center" vertical="center" shrinkToFit="1"/>
    </xf>
    <xf numFmtId="184" fontId="24" fillId="2" borderId="30" xfId="0" applyNumberFormat="1" applyFont="1" applyFill="1" applyBorder="1" applyAlignment="1">
      <alignment horizontal="center" vertical="center" shrinkToFit="1"/>
    </xf>
    <xf numFmtId="38" fontId="24" fillId="2" borderId="11" xfId="2" applyFont="1" applyFill="1" applyBorder="1" applyAlignment="1" applyProtection="1">
      <alignment horizontal="center" vertical="center" shrinkToFit="1"/>
    </xf>
    <xf numFmtId="38" fontId="24" fillId="2" borderId="66" xfId="2" applyFont="1" applyFill="1" applyBorder="1" applyAlignment="1" applyProtection="1">
      <alignment horizontal="center" vertical="center" shrinkToFit="1"/>
    </xf>
    <xf numFmtId="38" fontId="24" fillId="2" borderId="39" xfId="2" applyFont="1" applyFill="1" applyBorder="1" applyAlignment="1" applyProtection="1">
      <alignment horizontal="left" vertical="center" shrinkToFit="1"/>
    </xf>
    <xf numFmtId="38" fontId="24" fillId="2" borderId="40" xfId="2" applyFont="1" applyFill="1" applyBorder="1" applyAlignment="1" applyProtection="1">
      <alignment horizontal="left" vertical="center" shrinkToFit="1"/>
    </xf>
    <xf numFmtId="38" fontId="24" fillId="2" borderId="31" xfId="2" applyFont="1" applyFill="1" applyBorder="1" applyAlignment="1" applyProtection="1">
      <alignment horizontal="left" vertical="center" shrinkToFit="1"/>
    </xf>
    <xf numFmtId="0" fontId="24" fillId="2" borderId="124" xfId="0" applyFont="1" applyFill="1" applyBorder="1" applyAlignment="1">
      <alignment horizontal="center" vertical="center" shrinkToFit="1"/>
    </xf>
    <xf numFmtId="0" fontId="24" fillId="2" borderId="142" xfId="0" applyFont="1" applyFill="1" applyBorder="1" applyAlignment="1">
      <alignment horizontal="center" vertical="center" shrinkToFit="1"/>
    </xf>
    <xf numFmtId="0" fontId="24" fillId="2" borderId="135" xfId="0" applyFont="1" applyFill="1" applyBorder="1" applyAlignment="1">
      <alignment horizontal="left" vertical="center" shrinkToFit="1"/>
    </xf>
    <xf numFmtId="0" fontId="24" fillId="2" borderId="126" xfId="0" applyFont="1" applyFill="1" applyBorder="1" applyAlignment="1">
      <alignment horizontal="left" vertical="center" shrinkToFit="1"/>
    </xf>
    <xf numFmtId="0" fontId="24" fillId="2" borderId="10" xfId="0" applyFont="1" applyFill="1" applyBorder="1" applyAlignment="1">
      <alignment horizontal="left" vertical="center" wrapText="1"/>
    </xf>
    <xf numFmtId="0" fontId="24" fillId="2" borderId="143" xfId="0" applyFont="1" applyFill="1" applyBorder="1" applyAlignment="1">
      <alignment horizontal="left" vertical="center" wrapText="1"/>
    </xf>
    <xf numFmtId="189" fontId="24" fillId="2" borderId="147" xfId="0" applyNumberFormat="1" applyFont="1" applyFill="1" applyBorder="1" applyAlignment="1">
      <alignment horizontal="center" vertical="center"/>
    </xf>
    <xf numFmtId="189" fontId="24" fillId="2" borderId="148" xfId="0" applyNumberFormat="1" applyFont="1" applyFill="1" applyBorder="1" applyAlignment="1">
      <alignment horizontal="center" vertical="center"/>
    </xf>
    <xf numFmtId="0" fontId="24" fillId="0" borderId="0" xfId="0" applyFont="1" applyAlignment="1">
      <alignment horizontal="center" vertical="center"/>
    </xf>
    <xf numFmtId="0" fontId="24" fillId="0" borderId="74" xfId="0" applyFont="1" applyBorder="1" applyAlignment="1" applyProtection="1">
      <alignment horizontal="left" vertical="center" shrinkToFit="1"/>
      <protection locked="0"/>
    </xf>
    <xf numFmtId="0" fontId="24" fillId="0" borderId="100" xfId="0" applyFont="1" applyBorder="1" applyAlignment="1" applyProtection="1">
      <alignment horizontal="left" vertical="center" shrinkToFit="1"/>
      <protection locked="0"/>
    </xf>
    <xf numFmtId="0" fontId="24" fillId="0" borderId="22" xfId="0" applyFont="1" applyBorder="1" applyAlignment="1" applyProtection="1">
      <alignment horizontal="left" vertical="center" shrinkToFit="1"/>
      <protection locked="0"/>
    </xf>
    <xf numFmtId="0" fontId="24" fillId="2" borderId="12" xfId="0" applyFont="1" applyFill="1" applyBorder="1" applyAlignment="1">
      <alignment horizontal="left" vertical="top" wrapText="1"/>
    </xf>
    <xf numFmtId="0" fontId="24" fillId="2" borderId="149" xfId="0" applyFont="1" applyFill="1" applyBorder="1" applyAlignment="1">
      <alignment horizontal="left" vertical="top" wrapText="1"/>
    </xf>
    <xf numFmtId="0" fontId="24" fillId="0" borderId="23" xfId="0" applyFont="1" applyBorder="1" applyAlignment="1" applyProtection="1">
      <alignment horizontal="left" vertical="top" wrapText="1"/>
      <protection locked="0"/>
    </xf>
    <xf numFmtId="0" fontId="24" fillId="0" borderId="150" xfId="0" applyFont="1" applyBorder="1" applyAlignment="1" applyProtection="1">
      <alignment horizontal="left" vertical="top" wrapText="1"/>
      <protection locked="0"/>
    </xf>
    <xf numFmtId="0" fontId="24" fillId="0" borderId="151" xfId="0" applyFont="1" applyBorder="1" applyAlignment="1" applyProtection="1">
      <alignment horizontal="left" vertical="top" wrapText="1"/>
      <protection locked="0"/>
    </xf>
    <xf numFmtId="0" fontId="24" fillId="0" borderId="34"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14" xfId="0" applyFont="1" applyBorder="1" applyAlignment="1" applyProtection="1">
      <alignment horizontal="left" vertical="top" wrapText="1"/>
      <protection locked="0"/>
    </xf>
    <xf numFmtId="0" fontId="24" fillId="0" borderId="41" xfId="0" applyFont="1" applyBorder="1" applyAlignment="1" applyProtection="1">
      <alignment horizontal="left" vertical="top" wrapText="1"/>
      <protection locked="0"/>
    </xf>
    <xf numFmtId="0" fontId="24" fillId="0" borderId="15" xfId="0" applyFont="1" applyBorder="1" applyAlignment="1" applyProtection="1">
      <alignment horizontal="left" vertical="top" wrapText="1"/>
      <protection locked="0"/>
    </xf>
    <xf numFmtId="0" fontId="24" fillId="0" borderId="16" xfId="0" applyFont="1" applyBorder="1" applyAlignment="1" applyProtection="1">
      <alignment horizontal="left" vertical="top" wrapText="1"/>
      <protection locked="0"/>
    </xf>
    <xf numFmtId="183" fontId="24" fillId="2" borderId="47" xfId="0" applyNumberFormat="1" applyFont="1" applyFill="1" applyBorder="1" applyAlignment="1">
      <alignment horizontal="left" vertical="top" wrapText="1" shrinkToFit="1"/>
    </xf>
    <xf numFmtId="183" fontId="24" fillId="2" borderId="137" xfId="0" applyNumberFormat="1" applyFont="1" applyFill="1" applyBorder="1" applyAlignment="1">
      <alignment horizontal="left" vertical="top" wrapText="1" shrinkToFit="1"/>
    </xf>
    <xf numFmtId="183" fontId="24" fillId="2" borderId="138" xfId="0" applyNumberFormat="1" applyFont="1" applyFill="1" applyBorder="1" applyAlignment="1">
      <alignment horizontal="left" vertical="top" wrapText="1" shrinkToFit="1"/>
    </xf>
    <xf numFmtId="0" fontId="24" fillId="2" borderId="144" xfId="0" applyFont="1" applyFill="1" applyBorder="1" applyAlignment="1">
      <alignment horizontal="center" vertical="center" wrapText="1"/>
    </xf>
    <xf numFmtId="0" fontId="24" fillId="2" borderId="40" xfId="0" applyFont="1" applyFill="1" applyBorder="1" applyAlignment="1">
      <alignment horizontal="center" vertical="center" wrapText="1"/>
    </xf>
    <xf numFmtId="0" fontId="24" fillId="2" borderId="73"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80"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59" xfId="0" applyFont="1" applyFill="1" applyBorder="1" applyAlignment="1">
      <alignment horizontal="center" vertical="center" wrapText="1"/>
    </xf>
    <xf numFmtId="0" fontId="24" fillId="2" borderId="145" xfId="0" applyFont="1" applyFill="1" applyBorder="1" applyAlignment="1">
      <alignment horizontal="center" vertical="center" wrapText="1"/>
    </xf>
    <xf numFmtId="0" fontId="24" fillId="0" borderId="39" xfId="0" applyFont="1" applyBorder="1" applyAlignment="1" applyProtection="1">
      <alignment horizontal="left" vertical="top" wrapText="1"/>
      <protection locked="0"/>
    </xf>
    <xf numFmtId="0" fontId="24" fillId="0" borderId="40" xfId="0" applyFont="1" applyBorder="1" applyAlignment="1" applyProtection="1">
      <alignment horizontal="left" vertical="top" wrapText="1"/>
      <protection locked="0"/>
    </xf>
    <xf numFmtId="0" fontId="24" fillId="0" borderId="31" xfId="0" applyFont="1" applyBorder="1" applyAlignment="1" applyProtection="1">
      <alignment horizontal="left" vertical="top" wrapText="1"/>
      <protection locked="0"/>
    </xf>
    <xf numFmtId="0" fontId="24" fillId="0" borderId="42" xfId="0" applyFont="1" applyBorder="1" applyAlignment="1" applyProtection="1">
      <alignment horizontal="left" vertical="top" wrapText="1"/>
      <protection locked="0"/>
    </xf>
    <xf numFmtId="0" fontId="24" fillId="0" borderId="59" xfId="0" applyFont="1" applyBorder="1" applyAlignment="1" applyProtection="1">
      <alignment horizontal="left" vertical="top" wrapText="1"/>
      <protection locked="0"/>
    </xf>
    <xf numFmtId="0" fontId="24" fillId="0" borderId="55" xfId="0" applyFont="1" applyBorder="1" applyAlignment="1" applyProtection="1">
      <alignment horizontal="left" vertical="top" wrapText="1"/>
      <protection locked="0"/>
    </xf>
    <xf numFmtId="0" fontId="24" fillId="2" borderId="146"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75" xfId="0" applyFont="1" applyFill="1" applyBorder="1" applyAlignment="1">
      <alignment horizontal="center" vertical="center" wrapText="1"/>
    </xf>
    <xf numFmtId="0" fontId="59" fillId="0" borderId="0" xfId="0" applyFont="1" applyAlignment="1">
      <alignment horizontal="left" vertical="top" wrapText="1"/>
    </xf>
    <xf numFmtId="183" fontId="24" fillId="2" borderId="57" xfId="0" applyNumberFormat="1" applyFont="1" applyFill="1" applyBorder="1" applyAlignment="1">
      <alignment horizontal="center" vertical="center" shrinkToFit="1"/>
    </xf>
    <xf numFmtId="183" fontId="24" fillId="2" borderId="139" xfId="0" applyNumberFormat="1" applyFont="1" applyFill="1" applyBorder="1" applyAlignment="1">
      <alignment horizontal="center" vertical="center" shrinkToFit="1"/>
    </xf>
    <xf numFmtId="183" fontId="24" fillId="2" borderId="20" xfId="0" applyNumberFormat="1" applyFont="1" applyFill="1" applyBorder="1" applyAlignment="1">
      <alignment horizontal="center" vertical="center" shrinkToFit="1"/>
    </xf>
    <xf numFmtId="38" fontId="24" fillId="2" borderId="133" xfId="2" applyFont="1" applyFill="1" applyBorder="1" applyAlignment="1" applyProtection="1">
      <alignment horizontal="center" vertical="center" textRotation="255" shrinkToFit="1"/>
    </xf>
    <xf numFmtId="38" fontId="24" fillId="2" borderId="134" xfId="2" applyFont="1" applyFill="1" applyBorder="1" applyAlignment="1" applyProtection="1">
      <alignment horizontal="center" vertical="center" textRotation="255" shrinkToFit="1"/>
    </xf>
    <xf numFmtId="38" fontId="24" fillId="2" borderId="132" xfId="2" applyFont="1" applyFill="1" applyBorder="1" applyAlignment="1" applyProtection="1">
      <alignment horizontal="center" vertical="center" textRotation="255" shrinkToFit="1"/>
    </xf>
    <xf numFmtId="38" fontId="24" fillId="2" borderId="0" xfId="2" applyFont="1" applyFill="1" applyBorder="1" applyAlignment="1" applyProtection="1">
      <alignment horizontal="left" vertical="center" shrinkToFit="1"/>
    </xf>
    <xf numFmtId="0" fontId="24" fillId="0" borderId="57" xfId="0" applyFont="1" applyBorder="1" applyAlignment="1" applyProtection="1">
      <alignment horizontal="left" vertical="center" shrinkToFit="1"/>
      <protection locked="0"/>
    </xf>
    <xf numFmtId="0" fontId="24" fillId="0" borderId="139" xfId="0" applyFont="1" applyBorder="1" applyAlignment="1" applyProtection="1">
      <alignment horizontal="left" vertical="center" shrinkToFit="1"/>
      <protection locked="0"/>
    </xf>
    <xf numFmtId="0" fontId="24" fillId="0" borderId="20" xfId="0" applyFont="1" applyBorder="1" applyAlignment="1" applyProtection="1">
      <alignment horizontal="left" vertical="center" shrinkToFit="1"/>
      <protection locked="0"/>
    </xf>
    <xf numFmtId="183" fontId="24" fillId="2" borderId="19" xfId="0" applyNumberFormat="1" applyFont="1" applyFill="1" applyBorder="1" applyAlignment="1">
      <alignment horizontal="center" vertical="center" shrinkToFit="1"/>
    </xf>
    <xf numFmtId="0" fontId="24" fillId="0" borderId="11" xfId="0" applyFont="1" applyBorder="1" applyAlignment="1" applyProtection="1">
      <alignment horizontal="left" vertical="center" shrinkToFit="1"/>
      <protection locked="0"/>
    </xf>
    <xf numFmtId="0" fontId="24" fillId="0" borderId="50" xfId="0" applyFont="1" applyBorder="1" applyAlignment="1" applyProtection="1">
      <alignment horizontal="left" vertical="center" shrinkToFit="1"/>
      <protection locked="0"/>
    </xf>
    <xf numFmtId="0" fontId="24" fillId="0" borderId="66" xfId="0" applyFont="1" applyBorder="1" applyAlignment="1" applyProtection="1">
      <alignment horizontal="left" vertical="center" shrinkToFit="1"/>
      <protection locked="0"/>
    </xf>
    <xf numFmtId="184" fontId="24" fillId="2" borderId="18" xfId="0" applyNumberFormat="1" applyFont="1" applyFill="1" applyBorder="1" applyAlignment="1">
      <alignment horizontal="center" vertical="center" shrinkToFit="1"/>
    </xf>
    <xf numFmtId="184" fontId="24" fillId="2" borderId="0" xfId="0" applyNumberFormat="1" applyFont="1" applyFill="1" applyAlignment="1">
      <alignment horizontal="center" vertical="center" shrinkToFit="1"/>
    </xf>
    <xf numFmtId="184" fontId="24" fillId="2" borderId="14" xfId="0" applyNumberFormat="1"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4" fillId="2" borderId="50" xfId="0" applyFont="1" applyFill="1" applyBorder="1" applyAlignment="1">
      <alignment horizontal="center" vertical="center" shrinkToFit="1"/>
    </xf>
    <xf numFmtId="0" fontId="24" fillId="2" borderId="54" xfId="0" applyFont="1" applyFill="1" applyBorder="1" applyAlignment="1">
      <alignment horizontal="center" vertical="center" shrinkToFit="1"/>
    </xf>
    <xf numFmtId="183" fontId="24" fillId="2" borderId="152" xfId="0" applyNumberFormat="1" applyFont="1" applyFill="1" applyBorder="1" applyAlignment="1">
      <alignment horizontal="left" vertical="center" shrinkToFit="1"/>
    </xf>
    <xf numFmtId="183" fontId="24" fillId="2" borderId="105" xfId="0" applyNumberFormat="1" applyFont="1" applyFill="1" applyBorder="1" applyAlignment="1">
      <alignment horizontal="left" vertical="center" shrinkToFit="1"/>
    </xf>
    <xf numFmtId="0" fontId="59" fillId="0" borderId="0" xfId="4" applyFont="1" applyAlignment="1" applyProtection="1">
      <alignment horizontal="left" vertical="top" wrapText="1"/>
      <protection locked="0"/>
    </xf>
    <xf numFmtId="0" fontId="59" fillId="0" borderId="0" xfId="4" applyFont="1" applyAlignment="1" applyProtection="1">
      <alignment horizontal="left" vertical="top"/>
      <protection locked="0"/>
    </xf>
    <xf numFmtId="177" fontId="24" fillId="2" borderId="88" xfId="4" applyNumberFormat="1" applyFont="1" applyFill="1" applyBorder="1" applyAlignment="1">
      <alignment horizontal="right" vertical="top" shrinkToFit="1"/>
    </xf>
    <xf numFmtId="177" fontId="24" fillId="2" borderId="153" xfId="4" applyNumberFormat="1" applyFont="1" applyFill="1" applyBorder="1" applyAlignment="1">
      <alignment horizontal="right" vertical="top" shrinkToFit="1"/>
    </xf>
    <xf numFmtId="177" fontId="24" fillId="2" borderId="148" xfId="4" applyNumberFormat="1" applyFont="1" applyFill="1" applyBorder="1" applyAlignment="1">
      <alignment horizontal="right" vertical="top" shrinkToFit="1"/>
    </xf>
    <xf numFmtId="0" fontId="16" fillId="2" borderId="11" xfId="4" applyFill="1" applyBorder="1" applyAlignment="1">
      <alignment horizontal="left" vertical="center" shrinkToFit="1"/>
    </xf>
    <xf numFmtId="0" fontId="16" fillId="2" borderId="66" xfId="4" applyFill="1" applyBorder="1" applyAlignment="1">
      <alignment horizontal="left" vertical="center" shrinkToFit="1"/>
    </xf>
    <xf numFmtId="0" fontId="16" fillId="0" borderId="32" xfId="4" applyBorder="1" applyAlignment="1">
      <alignment horizontal="center" vertical="center" textRotation="255"/>
    </xf>
    <xf numFmtId="0" fontId="16" fillId="0" borderId="96" xfId="4" applyBorder="1" applyAlignment="1">
      <alignment horizontal="center" vertical="center" textRotation="255"/>
    </xf>
    <xf numFmtId="189" fontId="16" fillId="2" borderId="135" xfId="4" applyNumberFormat="1" applyFill="1" applyBorder="1" applyAlignment="1">
      <alignment horizontal="center" vertical="center"/>
    </xf>
    <xf numFmtId="189" fontId="16" fillId="2" borderId="126" xfId="4" applyNumberFormat="1" applyFill="1" applyBorder="1" applyAlignment="1">
      <alignment horizontal="center" vertical="center"/>
    </xf>
    <xf numFmtId="0" fontId="16" fillId="2" borderId="9" xfId="4" applyFill="1" applyBorder="1" applyAlignment="1">
      <alignment horizontal="left" vertical="center" shrinkToFit="1"/>
    </xf>
    <xf numFmtId="177" fontId="24" fillId="2" borderId="154" xfId="4" applyNumberFormat="1" applyFont="1" applyFill="1" applyBorder="1" applyAlignment="1">
      <alignment horizontal="right" vertical="top" shrinkToFit="1"/>
    </xf>
    <xf numFmtId="0" fontId="59" fillId="0" borderId="0" xfId="4" applyFont="1" applyAlignment="1">
      <alignment horizontal="left" vertical="top" wrapText="1"/>
    </xf>
    <xf numFmtId="0" fontId="59" fillId="0" borderId="0" xfId="4" applyFont="1" applyAlignment="1">
      <alignment horizontal="left" vertical="top"/>
    </xf>
    <xf numFmtId="177" fontId="24" fillId="2" borderId="11" xfId="0" applyNumberFormat="1" applyFont="1" applyFill="1" applyBorder="1" applyAlignment="1">
      <alignment horizontal="left" vertical="center" shrinkToFit="1"/>
    </xf>
    <xf numFmtId="177" fontId="24" fillId="2" borderId="50" xfId="0" applyNumberFormat="1" applyFont="1" applyFill="1" applyBorder="1" applyAlignment="1">
      <alignment horizontal="left" vertical="center" shrinkToFit="1"/>
    </xf>
    <xf numFmtId="177" fontId="24" fillId="2" borderId="66" xfId="0" applyNumberFormat="1" applyFont="1" applyFill="1" applyBorder="1" applyAlignment="1">
      <alignment horizontal="left" vertical="center" shrinkToFit="1"/>
    </xf>
    <xf numFmtId="0" fontId="24" fillId="2" borderId="11" xfId="0" applyFont="1" applyFill="1" applyBorder="1" applyAlignment="1">
      <alignment horizontal="left" vertical="center" shrinkToFit="1"/>
    </xf>
    <xf numFmtId="0" fontId="24" fillId="2" borderId="50" xfId="0" applyFont="1" applyFill="1" applyBorder="1" applyAlignment="1">
      <alignment horizontal="left" vertical="center" shrinkToFit="1"/>
    </xf>
    <xf numFmtId="0" fontId="24" fillId="2" borderId="66" xfId="0" applyFont="1" applyFill="1" applyBorder="1" applyAlignment="1">
      <alignment horizontal="left" vertical="center" shrinkToFit="1"/>
    </xf>
    <xf numFmtId="0" fontId="24" fillId="2" borderId="66" xfId="0" applyFont="1" applyFill="1" applyBorder="1" applyAlignment="1">
      <alignment horizontal="center" vertical="center" shrinkToFit="1"/>
    </xf>
    <xf numFmtId="0" fontId="19" fillId="3" borderId="124" xfId="0" applyFont="1" applyFill="1" applyBorder="1" applyAlignment="1">
      <alignment horizontal="center" vertical="center" shrinkToFit="1"/>
    </xf>
    <xf numFmtId="0" fontId="19" fillId="3" borderId="49" xfId="0" applyFont="1" applyFill="1" applyBorder="1" applyAlignment="1">
      <alignment horizontal="center" vertical="center" shrinkToFit="1"/>
    </xf>
    <xf numFmtId="14" fontId="24" fillId="2" borderId="41" xfId="0" applyNumberFormat="1" applyFont="1" applyFill="1" applyBorder="1" applyAlignment="1">
      <alignment horizontal="left" vertical="center" shrinkToFit="1"/>
    </xf>
    <xf numFmtId="14" fontId="24" fillId="2" borderId="15" xfId="0" applyNumberFormat="1" applyFont="1" applyFill="1" applyBorder="1" applyAlignment="1">
      <alignment horizontal="left" vertical="center" shrinkToFit="1"/>
    </xf>
    <xf numFmtId="14" fontId="24" fillId="2" borderId="75" xfId="0" applyNumberFormat="1" applyFont="1" applyFill="1" applyBorder="1" applyAlignment="1">
      <alignment horizontal="left" vertical="center" shrinkToFit="1"/>
    </xf>
    <xf numFmtId="0" fontId="24" fillId="2" borderId="2" xfId="4" applyFont="1" applyFill="1" applyBorder="1" applyAlignment="1">
      <alignment horizontal="left" vertical="center"/>
    </xf>
    <xf numFmtId="0" fontId="24" fillId="2" borderId="106" xfId="4" applyFont="1" applyFill="1" applyBorder="1" applyAlignment="1">
      <alignment horizontal="left" vertical="center"/>
    </xf>
    <xf numFmtId="0" fontId="24" fillId="2" borderId="3" xfId="4" applyFont="1" applyFill="1" applyBorder="1" applyAlignment="1">
      <alignment horizontal="left" vertical="center"/>
    </xf>
    <xf numFmtId="0" fontId="24" fillId="2" borderId="107" xfId="4" applyFont="1" applyFill="1" applyBorder="1" applyAlignment="1">
      <alignment horizontal="left" vertical="center"/>
    </xf>
    <xf numFmtId="0" fontId="24" fillId="2" borderId="104" xfId="4" applyFont="1" applyFill="1" applyBorder="1" applyAlignment="1">
      <alignment horizontal="left" vertical="center"/>
    </xf>
    <xf numFmtId="0" fontId="24" fillId="2" borderId="108" xfId="4" applyFont="1" applyFill="1" applyBorder="1" applyAlignment="1">
      <alignment horizontal="left" vertical="center"/>
    </xf>
    <xf numFmtId="0" fontId="50" fillId="0" borderId="0" xfId="0" applyFont="1" applyAlignment="1">
      <alignment horizontal="left" vertical="top" wrapText="1"/>
    </xf>
    <xf numFmtId="177" fontId="24" fillId="2" borderId="153" xfId="0" applyNumberFormat="1" applyFont="1" applyFill="1" applyBorder="1" applyAlignment="1">
      <alignment horizontal="right" vertical="top" shrinkToFit="1"/>
    </xf>
    <xf numFmtId="177" fontId="24" fillId="2" borderId="148" xfId="0" applyNumberFormat="1" applyFont="1" applyFill="1" applyBorder="1" applyAlignment="1">
      <alignment horizontal="right" vertical="top" shrinkToFit="1"/>
    </xf>
    <xf numFmtId="177" fontId="24" fillId="2" borderId="88" xfId="0" applyNumberFormat="1" applyFont="1" applyFill="1" applyBorder="1" applyAlignment="1">
      <alignment horizontal="right" vertical="top" shrinkToFit="1"/>
    </xf>
    <xf numFmtId="177" fontId="24" fillId="2" borderId="154" xfId="0" applyNumberFormat="1" applyFont="1" applyFill="1" applyBorder="1" applyAlignment="1">
      <alignment horizontal="right" vertical="top" shrinkToFit="1"/>
    </xf>
    <xf numFmtId="177" fontId="24" fillId="2" borderId="155" xfId="0" applyNumberFormat="1" applyFont="1" applyFill="1" applyBorder="1" applyAlignment="1">
      <alignment horizontal="center" vertical="top" shrinkToFit="1"/>
    </xf>
    <xf numFmtId="177" fontId="24" fillId="2" borderId="156" xfId="0" applyNumberFormat="1" applyFont="1" applyFill="1" applyBorder="1" applyAlignment="1">
      <alignment horizontal="center" vertical="top" shrinkToFit="1"/>
    </xf>
    <xf numFmtId="177" fontId="24" fillId="2" borderId="157" xfId="0" applyNumberFormat="1" applyFont="1" applyFill="1" applyBorder="1" applyAlignment="1">
      <alignment horizontal="center" vertical="top" shrinkToFit="1"/>
    </xf>
    <xf numFmtId="0" fontId="24" fillId="4" borderId="5" xfId="4" applyFont="1" applyFill="1" applyBorder="1" applyAlignment="1">
      <alignment horizontal="left" vertical="center"/>
    </xf>
    <xf numFmtId="0" fontId="24" fillId="4" borderId="147" xfId="4" applyFont="1" applyFill="1" applyBorder="1" applyAlignment="1">
      <alignment horizontal="left" vertical="center"/>
    </xf>
    <xf numFmtId="177" fontId="24" fillId="2" borderId="31" xfId="0" applyNumberFormat="1" applyFont="1" applyFill="1" applyBorder="1" applyAlignment="1">
      <alignment horizontal="right" vertical="top" shrinkToFit="1"/>
    </xf>
    <xf numFmtId="177" fontId="24" fillId="2" borderId="14" xfId="0" applyNumberFormat="1" applyFont="1" applyFill="1" applyBorder="1" applyAlignment="1">
      <alignment horizontal="right" vertical="top" shrinkToFit="1"/>
    </xf>
    <xf numFmtId="177" fontId="24" fillId="2" borderId="16" xfId="0" applyNumberFormat="1" applyFont="1" applyFill="1" applyBorder="1" applyAlignment="1">
      <alignment horizontal="right" vertical="top" shrinkToFit="1"/>
    </xf>
    <xf numFmtId="0" fontId="59" fillId="0" borderId="34" xfId="0" applyFont="1" applyBorder="1" applyAlignment="1">
      <alignment horizontal="left" vertical="center" wrapText="1"/>
    </xf>
    <xf numFmtId="0" fontId="50" fillId="0" borderId="34" xfId="0" applyFont="1" applyBorder="1" applyAlignment="1">
      <alignment horizontal="left" vertical="center" wrapText="1"/>
    </xf>
    <xf numFmtId="0" fontId="21" fillId="4" borderId="39" xfId="0" applyFont="1" applyFill="1" applyBorder="1" applyAlignment="1">
      <alignment horizontal="left" vertical="center"/>
    </xf>
    <xf numFmtId="0" fontId="21" fillId="4" borderId="40" xfId="0" applyFont="1" applyFill="1" applyBorder="1" applyAlignment="1">
      <alignment horizontal="left" vertical="center"/>
    </xf>
    <xf numFmtId="0" fontId="21" fillId="4" borderId="31" xfId="0" applyFont="1" applyFill="1" applyBorder="1" applyAlignment="1">
      <alignment horizontal="left" vertical="center"/>
    </xf>
    <xf numFmtId="0" fontId="24" fillId="4" borderId="28" xfId="4" applyFont="1" applyFill="1" applyBorder="1" applyAlignment="1">
      <alignment horizontal="center" vertical="center"/>
    </xf>
    <xf numFmtId="0" fontId="24" fillId="4" borderId="63" xfId="4" applyFont="1" applyFill="1" applyBorder="1" applyAlignment="1">
      <alignment horizontal="center" vertical="center"/>
    </xf>
    <xf numFmtId="38" fontId="16" fillId="0" borderId="32" xfId="2" applyFont="1" applyBorder="1" applyAlignment="1">
      <alignment horizontal="center" vertical="center"/>
    </xf>
    <xf numFmtId="38" fontId="16" fillId="0" borderId="96" xfId="2" applyFont="1" applyBorder="1" applyAlignment="1">
      <alignment horizontal="center" vertical="center"/>
    </xf>
    <xf numFmtId="189" fontId="0" fillId="2" borderId="135" xfId="0" applyNumberFormat="1" applyFill="1" applyBorder="1" applyAlignment="1">
      <alignment horizontal="center" vertical="center"/>
    </xf>
    <xf numFmtId="189" fontId="0" fillId="2" borderId="126" xfId="0" applyNumberFormat="1" applyFill="1" applyBorder="1" applyAlignment="1">
      <alignment horizontal="center" vertical="center"/>
    </xf>
    <xf numFmtId="177" fontId="24" fillId="2" borderId="158" xfId="0" applyNumberFormat="1" applyFont="1" applyFill="1" applyBorder="1" applyAlignment="1">
      <alignment horizontal="center" vertical="top" shrinkToFit="1"/>
    </xf>
    <xf numFmtId="177" fontId="24" fillId="2" borderId="159" xfId="0" applyNumberFormat="1" applyFont="1" applyFill="1" applyBorder="1" applyAlignment="1">
      <alignment horizontal="center" vertical="top" shrinkToFit="1"/>
    </xf>
    <xf numFmtId="177" fontId="24" fillId="2" borderId="160" xfId="0" applyNumberFormat="1" applyFont="1" applyFill="1" applyBorder="1" applyAlignment="1">
      <alignment horizontal="center" vertical="top" shrinkToFit="1"/>
    </xf>
    <xf numFmtId="177" fontId="20" fillId="3" borderId="161" xfId="0" applyNumberFormat="1" applyFont="1" applyFill="1" applyBorder="1" applyAlignment="1">
      <alignment horizontal="center" vertical="center" wrapText="1" shrinkToFit="1"/>
    </xf>
    <xf numFmtId="177" fontId="20" fillId="3" borderId="162" xfId="0" applyNumberFormat="1" applyFont="1" applyFill="1" applyBorder="1" applyAlignment="1">
      <alignment horizontal="center" vertical="center" wrapText="1" shrinkToFit="1"/>
    </xf>
    <xf numFmtId="0" fontId="7" fillId="6" borderId="9" xfId="7" applyFont="1" applyFill="1" applyBorder="1" applyAlignment="1">
      <alignment horizontal="left" vertical="center" shrinkToFit="1"/>
    </xf>
    <xf numFmtId="177" fontId="14" fillId="6" borderId="29" xfId="7" applyNumberFormat="1" applyFont="1" applyFill="1" applyBorder="1" applyAlignment="1">
      <alignment horizontal="center" vertical="center" wrapText="1"/>
    </xf>
    <xf numFmtId="0" fontId="48" fillId="6" borderId="30" xfId="5" applyFont="1" applyFill="1" applyBorder="1" applyAlignment="1">
      <alignment vertical="center"/>
    </xf>
    <xf numFmtId="4" fontId="14" fillId="6" borderId="11" xfId="7" applyNumberFormat="1" applyFont="1" applyFill="1" applyBorder="1" applyAlignment="1">
      <alignment horizontal="center" vertical="center" shrinkToFit="1"/>
    </xf>
    <xf numFmtId="4" fontId="14" fillId="6" borderId="50" xfId="7" applyNumberFormat="1" applyFont="1" applyFill="1" applyBorder="1" applyAlignment="1">
      <alignment horizontal="center" vertical="center" shrinkToFit="1"/>
    </xf>
    <xf numFmtId="4" fontId="14" fillId="6" borderId="73" xfId="7" applyNumberFormat="1" applyFont="1" applyFill="1" applyBorder="1" applyAlignment="1">
      <alignment horizontal="center" vertical="center" shrinkToFit="1"/>
    </xf>
    <xf numFmtId="189" fontId="19" fillId="2" borderId="9" xfId="5" applyNumberFormat="1" applyFill="1" applyBorder="1" applyAlignment="1">
      <alignment horizontal="center"/>
    </xf>
    <xf numFmtId="177" fontId="14" fillId="6" borderId="17" xfId="7" applyNumberFormat="1" applyFont="1" applyFill="1" applyBorder="1" applyAlignment="1">
      <alignment horizontal="center" vertical="center" wrapText="1" shrinkToFit="1"/>
    </xf>
    <xf numFmtId="0" fontId="48" fillId="6" borderId="30" xfId="5" applyFont="1" applyFill="1" applyBorder="1" applyAlignment="1">
      <alignment vertical="center" shrinkToFit="1"/>
    </xf>
    <xf numFmtId="189" fontId="19" fillId="2" borderId="9" xfId="5" applyNumberFormat="1" applyFill="1" applyBorder="1" applyAlignment="1">
      <alignment horizontal="center" shrinkToFit="1"/>
    </xf>
    <xf numFmtId="0" fontId="59" fillId="0" borderId="33" xfId="4" applyFont="1" applyBorder="1" applyAlignment="1">
      <alignment horizontal="left" vertical="center" wrapText="1"/>
    </xf>
    <xf numFmtId="0" fontId="52" fillId="0" borderId="15" xfId="4" applyFont="1" applyBorder="1" applyAlignment="1">
      <alignment horizontal="right" vertical="center"/>
    </xf>
    <xf numFmtId="0" fontId="52" fillId="2" borderId="163" xfId="4" applyFont="1" applyFill="1" applyBorder="1" applyAlignment="1">
      <alignment horizontal="center" vertical="center" wrapText="1"/>
    </xf>
    <xf numFmtId="0" fontId="52" fillId="2" borderId="164" xfId="4" applyFont="1" applyFill="1" applyBorder="1" applyAlignment="1">
      <alignment horizontal="center" vertical="center" wrapText="1"/>
    </xf>
    <xf numFmtId="0" fontId="22" fillId="6" borderId="10" xfId="4" applyFont="1" applyFill="1" applyBorder="1" applyAlignment="1">
      <alignment horizontal="left" vertical="center" shrinkToFit="1"/>
    </xf>
    <xf numFmtId="0" fontId="52" fillId="2" borderId="165" xfId="4" applyFont="1" applyFill="1" applyBorder="1" applyAlignment="1">
      <alignment horizontal="center" vertical="center" shrinkToFit="1"/>
    </xf>
    <xf numFmtId="0" fontId="52" fillId="2" borderId="127" xfId="4" applyFont="1" applyFill="1" applyBorder="1" applyAlignment="1">
      <alignment horizontal="center" vertical="center" shrinkToFit="1"/>
    </xf>
    <xf numFmtId="0" fontId="52" fillId="2" borderId="17" xfId="4" applyFont="1" applyFill="1" applyBorder="1" applyAlignment="1">
      <alignment horizontal="center" vertical="center" shrinkToFit="1"/>
    </xf>
    <xf numFmtId="0" fontId="52" fillId="2" borderId="27" xfId="4" applyFont="1" applyFill="1" applyBorder="1" applyAlignment="1">
      <alignment horizontal="center" vertical="center" shrinkToFit="1"/>
    </xf>
    <xf numFmtId="0" fontId="52" fillId="2" borderId="166" xfId="4" applyFont="1" applyFill="1" applyBorder="1" applyAlignment="1">
      <alignment horizontal="left" vertical="center" shrinkToFit="1"/>
    </xf>
    <xf numFmtId="0" fontId="52" fillId="2" borderId="167" xfId="4" applyFont="1" applyFill="1" applyBorder="1" applyAlignment="1">
      <alignment horizontal="left" vertical="center" shrinkToFit="1"/>
    </xf>
    <xf numFmtId="0" fontId="52" fillId="2" borderId="168" xfId="4" applyFont="1" applyFill="1" applyBorder="1" applyAlignment="1">
      <alignment horizontal="left" vertical="center" shrinkToFit="1"/>
    </xf>
    <xf numFmtId="0" fontId="52" fillId="2" borderId="113" xfId="4" applyFont="1" applyFill="1" applyBorder="1" applyAlignment="1">
      <alignment horizontal="left" vertical="center" shrinkToFit="1"/>
    </xf>
    <xf numFmtId="0" fontId="52" fillId="2" borderId="78" xfId="4" applyFont="1" applyFill="1" applyBorder="1" applyAlignment="1">
      <alignment horizontal="left" vertical="center" shrinkToFit="1"/>
    </xf>
    <xf numFmtId="0" fontId="52" fillId="2" borderId="169" xfId="4" applyFont="1" applyFill="1" applyBorder="1" applyAlignment="1">
      <alignment horizontal="left" vertical="center" shrinkToFit="1"/>
    </xf>
    <xf numFmtId="0" fontId="52" fillId="2" borderId="170" xfId="4" applyFont="1" applyFill="1" applyBorder="1" applyAlignment="1">
      <alignment horizontal="center" vertical="center" wrapText="1"/>
    </xf>
    <xf numFmtId="0" fontId="52" fillId="2" borderId="150" xfId="4" applyFont="1" applyFill="1" applyBorder="1" applyAlignment="1">
      <alignment horizontal="center" vertical="center" wrapText="1"/>
    </xf>
    <xf numFmtId="0" fontId="52" fillId="2" borderId="33" xfId="4" applyFont="1" applyFill="1" applyBorder="1" applyAlignment="1">
      <alignment horizontal="center" vertical="center" wrapText="1"/>
    </xf>
    <xf numFmtId="0" fontId="52" fillId="2" borderId="0" xfId="4" applyFont="1" applyFill="1" applyAlignment="1">
      <alignment horizontal="center" vertical="center" wrapText="1"/>
    </xf>
    <xf numFmtId="0" fontId="52" fillId="2" borderId="146" xfId="4" applyFont="1" applyFill="1" applyBorder="1" applyAlignment="1">
      <alignment horizontal="center" vertical="center" wrapText="1"/>
    </xf>
    <xf numFmtId="0" fontId="52" fillId="2" borderId="15" xfId="4" applyFont="1" applyFill="1" applyBorder="1" applyAlignment="1">
      <alignment horizontal="center" vertical="center" wrapText="1"/>
    </xf>
    <xf numFmtId="0" fontId="52" fillId="2" borderId="13" xfId="4" applyFont="1" applyFill="1" applyBorder="1" applyAlignment="1">
      <alignment horizontal="left" vertical="center" shrinkToFit="1"/>
    </xf>
    <xf numFmtId="0" fontId="52" fillId="2" borderId="9" xfId="4" applyFont="1" applyFill="1" applyBorder="1" applyAlignment="1">
      <alignment horizontal="left" vertical="center" shrinkToFit="1"/>
    </xf>
    <xf numFmtId="0" fontId="52" fillId="2" borderId="2" xfId="4" applyFont="1" applyFill="1" applyBorder="1" applyAlignment="1">
      <alignment horizontal="center" vertical="center" shrinkToFit="1"/>
    </xf>
    <xf numFmtId="0" fontId="52" fillId="2" borderId="56" xfId="4" applyFont="1" applyFill="1" applyBorder="1" applyAlignment="1">
      <alignment horizontal="center" vertical="center" shrinkToFit="1"/>
    </xf>
    <xf numFmtId="0" fontId="22" fillId="0" borderId="47" xfId="4" applyFont="1" applyBorder="1" applyAlignment="1" applyProtection="1">
      <alignment horizontal="left" vertical="center" shrinkToFit="1"/>
      <protection locked="0"/>
    </xf>
    <xf numFmtId="0" fontId="22" fillId="0" borderId="137" xfId="4" applyFont="1" applyBorder="1" applyAlignment="1" applyProtection="1">
      <alignment horizontal="left" vertical="center" shrinkToFit="1"/>
      <protection locked="0"/>
    </xf>
    <xf numFmtId="0" fontId="22" fillId="0" borderId="138" xfId="4" applyFont="1" applyBorder="1" applyAlignment="1" applyProtection="1">
      <alignment horizontal="left" vertical="center" shrinkToFit="1"/>
      <protection locked="0"/>
    </xf>
    <xf numFmtId="0" fontId="52" fillId="2" borderId="4" xfId="4" applyFont="1" applyFill="1" applyBorder="1" applyAlignment="1">
      <alignment horizontal="center" vertical="center" shrinkToFit="1"/>
    </xf>
    <xf numFmtId="0" fontId="52" fillId="2" borderId="171" xfId="4" applyFont="1" applyFill="1" applyBorder="1" applyAlignment="1">
      <alignment horizontal="center" vertical="center" shrinkToFit="1"/>
    </xf>
    <xf numFmtId="0" fontId="52" fillId="2" borderId="23" xfId="4" applyFont="1" applyFill="1" applyBorder="1" applyAlignment="1">
      <alignment horizontal="left" vertical="center" shrinkToFit="1"/>
    </xf>
    <xf numFmtId="0" fontId="52" fillId="2" borderId="150" xfId="4" applyFont="1" applyFill="1" applyBorder="1" applyAlignment="1">
      <alignment horizontal="left" vertical="center" shrinkToFit="1"/>
    </xf>
    <xf numFmtId="0" fontId="52" fillId="2" borderId="151" xfId="4" applyFont="1" applyFill="1" applyBorder="1" applyAlignment="1">
      <alignment horizontal="left" vertical="center" shrinkToFit="1"/>
    </xf>
    <xf numFmtId="0" fontId="52" fillId="0" borderId="59" xfId="4" applyFont="1" applyBorder="1" applyAlignment="1">
      <alignment horizontal="left" vertical="center"/>
    </xf>
    <xf numFmtId="0" fontId="52" fillId="2" borderId="172" xfId="4" applyFont="1" applyFill="1" applyBorder="1" applyAlignment="1">
      <alignment horizontal="center" vertical="center" wrapText="1"/>
    </xf>
    <xf numFmtId="0" fontId="52" fillId="2" borderId="56" xfId="4" applyFont="1" applyFill="1" applyBorder="1" applyAlignment="1">
      <alignment horizontal="center" vertical="center" wrapText="1"/>
    </xf>
    <xf numFmtId="0" fontId="52" fillId="2" borderId="141" xfId="4" applyFont="1" applyFill="1" applyBorder="1" applyAlignment="1">
      <alignment horizontal="center" vertical="center" shrinkToFit="1"/>
    </xf>
    <xf numFmtId="0" fontId="52" fillId="2" borderId="173" xfId="4" applyFont="1" applyFill="1" applyBorder="1" applyAlignment="1">
      <alignment horizontal="left" vertical="center" shrinkToFit="1"/>
    </xf>
    <xf numFmtId="49" fontId="52" fillId="2" borderId="41" xfId="4" applyNumberFormat="1" applyFont="1" applyFill="1" applyBorder="1" applyAlignment="1">
      <alignment horizontal="left" vertical="center" shrinkToFit="1"/>
    </xf>
    <xf numFmtId="0" fontId="52" fillId="2" borderId="15" xfId="4" applyFont="1" applyFill="1" applyBorder="1" applyAlignment="1">
      <alignment horizontal="left" vertical="center" shrinkToFit="1"/>
    </xf>
    <xf numFmtId="0" fontId="52" fillId="2" borderId="75" xfId="4" applyFont="1" applyFill="1" applyBorder="1" applyAlignment="1">
      <alignment horizontal="left" vertical="center" shrinkToFit="1"/>
    </xf>
    <xf numFmtId="188" fontId="52" fillId="0" borderId="17" xfId="4" applyNumberFormat="1" applyFont="1" applyBorder="1" applyAlignment="1" applyProtection="1">
      <alignment horizontal="left" vertical="center" shrinkToFit="1"/>
      <protection locked="0"/>
    </xf>
    <xf numFmtId="188" fontId="52" fillId="0" borderId="30" xfId="4" applyNumberFormat="1" applyFont="1" applyBorder="1" applyAlignment="1" applyProtection="1">
      <alignment horizontal="left" vertical="center" shrinkToFit="1"/>
      <protection locked="0"/>
    </xf>
    <xf numFmtId="188" fontId="52" fillId="0" borderId="90" xfId="4" applyNumberFormat="1" applyFont="1" applyBorder="1" applyAlignment="1" applyProtection="1">
      <alignment horizontal="left" vertical="center" shrinkToFit="1"/>
      <protection locked="0"/>
    </xf>
    <xf numFmtId="0" fontId="52" fillId="2" borderId="39" xfId="4" applyFont="1" applyFill="1" applyBorder="1" applyAlignment="1">
      <alignment horizontal="center" vertical="center" shrinkToFit="1"/>
    </xf>
    <xf numFmtId="0" fontId="52" fillId="2" borderId="73" xfId="4" applyFont="1" applyFill="1" applyBorder="1" applyAlignment="1">
      <alignment horizontal="center" vertical="center" shrinkToFit="1"/>
    </xf>
    <xf numFmtId="0" fontId="52" fillId="2" borderId="41" xfId="4" applyFont="1" applyFill="1" applyBorder="1" applyAlignment="1">
      <alignment horizontal="center" vertical="center" shrinkToFit="1"/>
    </xf>
    <xf numFmtId="0" fontId="52" fillId="2" borderId="75" xfId="4" applyFont="1" applyFill="1" applyBorder="1" applyAlignment="1">
      <alignment horizontal="center" vertical="center" shrinkToFit="1"/>
    </xf>
    <xf numFmtId="0" fontId="52" fillId="6" borderId="39" xfId="4" applyFont="1" applyFill="1" applyBorder="1" applyAlignment="1">
      <alignment horizontal="left" vertical="center" shrinkToFit="1"/>
    </xf>
    <xf numFmtId="0" fontId="52" fillId="6" borderId="40" xfId="4" applyFont="1" applyFill="1" applyBorder="1" applyAlignment="1">
      <alignment horizontal="left" vertical="center" shrinkToFit="1"/>
    </xf>
    <xf numFmtId="0" fontId="52" fillId="6" borderId="31" xfId="4" applyFont="1" applyFill="1" applyBorder="1" applyAlignment="1">
      <alignment horizontal="left" vertical="center" shrinkToFit="1"/>
    </xf>
    <xf numFmtId="0" fontId="52" fillId="6" borderId="41" xfId="4" applyFont="1" applyFill="1" applyBorder="1" applyAlignment="1">
      <alignment horizontal="left" vertical="center" shrinkToFit="1"/>
    </xf>
    <xf numFmtId="0" fontId="52" fillId="6" borderId="15" xfId="4" applyFont="1" applyFill="1" applyBorder="1" applyAlignment="1">
      <alignment horizontal="left" vertical="center" shrinkToFit="1"/>
    </xf>
    <xf numFmtId="0" fontId="52" fillId="6" borderId="16" xfId="4" applyFont="1" applyFill="1" applyBorder="1" applyAlignment="1">
      <alignment horizontal="left" vertical="center" shrinkToFit="1"/>
    </xf>
    <xf numFmtId="0" fontId="56" fillId="2" borderId="85" xfId="4" applyFont="1" applyFill="1" applyBorder="1" applyAlignment="1">
      <alignment horizontal="center" vertical="center" wrapText="1"/>
    </xf>
    <xf numFmtId="0" fontId="56" fillId="2" borderId="50" xfId="4" applyFont="1" applyFill="1" applyBorder="1" applyAlignment="1">
      <alignment horizontal="center" vertical="center" wrapText="1"/>
    </xf>
    <xf numFmtId="0" fontId="52" fillId="0" borderId="11" xfId="4" applyFont="1" applyBorder="1" applyAlignment="1" applyProtection="1">
      <alignment horizontal="left" vertical="center" shrinkToFit="1"/>
      <protection locked="0"/>
    </xf>
    <xf numFmtId="0" fontId="52" fillId="0" borderId="50" xfId="4" applyFont="1" applyBorder="1" applyAlignment="1" applyProtection="1">
      <alignment horizontal="left" vertical="center" shrinkToFit="1"/>
      <protection locked="0"/>
    </xf>
    <xf numFmtId="0" fontId="52" fillId="0" borderId="54" xfId="4" applyFont="1" applyBorder="1" applyAlignment="1" applyProtection="1">
      <alignment horizontal="left" vertical="center" shrinkToFit="1"/>
      <protection locked="0"/>
    </xf>
    <xf numFmtId="0" fontId="47" fillId="2" borderId="85" xfId="4" applyFont="1" applyFill="1" applyBorder="1" applyAlignment="1">
      <alignment horizontal="center" vertical="center" wrapText="1"/>
    </xf>
    <xf numFmtId="0" fontId="47" fillId="2" borderId="50" xfId="4" applyFont="1" applyFill="1" applyBorder="1" applyAlignment="1">
      <alignment horizontal="center" vertical="center" wrapText="1"/>
    </xf>
    <xf numFmtId="0" fontId="47" fillId="2" borderId="144" xfId="4" applyFont="1" applyFill="1" applyBorder="1" applyAlignment="1">
      <alignment horizontal="center" vertical="center" textRotation="255" wrapText="1"/>
    </xf>
    <xf numFmtId="0" fontId="47" fillId="2" borderId="73" xfId="4" applyFont="1" applyFill="1" applyBorder="1" applyAlignment="1">
      <alignment horizontal="center" vertical="center" textRotation="255" wrapText="1"/>
    </xf>
    <xf numFmtId="0" fontId="47" fillId="2" borderId="33" xfId="4" applyFont="1" applyFill="1" applyBorder="1" applyAlignment="1">
      <alignment horizontal="center" vertical="center" textRotation="255" wrapText="1"/>
    </xf>
    <xf numFmtId="0" fontId="47" fillId="2" borderId="80" xfId="4" applyFont="1" applyFill="1" applyBorder="1" applyAlignment="1">
      <alignment horizontal="center" vertical="center" textRotation="255" wrapText="1"/>
    </xf>
    <xf numFmtId="0" fontId="47" fillId="2" borderId="146" xfId="4" applyFont="1" applyFill="1" applyBorder="1" applyAlignment="1">
      <alignment horizontal="center" vertical="center" textRotation="255" wrapText="1"/>
    </xf>
    <xf numFmtId="0" fontId="47" fillId="2" borderId="75" xfId="4" applyFont="1" applyFill="1" applyBorder="1" applyAlignment="1">
      <alignment horizontal="center" vertical="center" textRotation="255" wrapText="1"/>
    </xf>
    <xf numFmtId="0" fontId="47" fillId="2" borderId="34" xfId="4" applyFont="1" applyFill="1" applyBorder="1" applyAlignment="1">
      <alignment horizontal="center" vertical="center" wrapText="1"/>
    </xf>
    <xf numFmtId="0" fontId="47" fillId="2" borderId="0" xfId="4" applyFont="1" applyFill="1" applyAlignment="1">
      <alignment horizontal="center" vertical="center" wrapText="1"/>
    </xf>
    <xf numFmtId="0" fontId="47" fillId="2" borderId="80" xfId="4" applyFont="1" applyFill="1" applyBorder="1" applyAlignment="1">
      <alignment horizontal="center" vertical="center" wrapText="1"/>
    </xf>
    <xf numFmtId="0" fontId="47" fillId="2" borderId="41" xfId="4" applyFont="1" applyFill="1" applyBorder="1" applyAlignment="1">
      <alignment horizontal="center" vertical="center" wrapText="1"/>
    </xf>
    <xf numFmtId="0" fontId="47" fillId="2" borderId="15" xfId="4" applyFont="1" applyFill="1" applyBorder="1" applyAlignment="1">
      <alignment horizontal="center" vertical="center" wrapText="1"/>
    </xf>
    <xf numFmtId="0" fontId="47" fillId="2" borderId="16" xfId="4" applyFont="1" applyFill="1" applyBorder="1" applyAlignment="1">
      <alignment horizontal="center" vertical="center" wrapText="1"/>
    </xf>
    <xf numFmtId="0" fontId="52" fillId="0" borderId="23" xfId="4" applyFont="1" applyBorder="1" applyAlignment="1" applyProtection="1">
      <alignment horizontal="left" vertical="top" wrapText="1"/>
      <protection locked="0"/>
    </xf>
    <xf numFmtId="0" fontId="52" fillId="0" borderId="150" xfId="4" applyFont="1" applyBorder="1" applyAlignment="1" applyProtection="1">
      <alignment horizontal="left" vertical="top" wrapText="1"/>
      <protection locked="0"/>
    </xf>
    <xf numFmtId="0" fontId="52" fillId="0" borderId="173" xfId="4" applyFont="1" applyBorder="1" applyAlignment="1" applyProtection="1">
      <alignment horizontal="left" vertical="top" wrapText="1"/>
      <protection locked="0"/>
    </xf>
    <xf numFmtId="0" fontId="52" fillId="0" borderId="34" xfId="4" applyFont="1" applyBorder="1" applyAlignment="1" applyProtection="1">
      <alignment horizontal="left" vertical="top" wrapText="1"/>
      <protection locked="0"/>
    </xf>
    <xf numFmtId="0" fontId="52" fillId="0" borderId="0" xfId="4" applyFont="1" applyAlignment="1" applyProtection="1">
      <alignment horizontal="left" vertical="top" wrapText="1"/>
      <protection locked="0"/>
    </xf>
    <xf numFmtId="0" fontId="52" fillId="0" borderId="80" xfId="4" applyFont="1" applyBorder="1" applyAlignment="1" applyProtection="1">
      <alignment horizontal="left" vertical="top" wrapText="1"/>
      <protection locked="0"/>
    </xf>
    <xf numFmtId="0" fontId="52" fillId="0" borderId="41" xfId="4" applyFont="1" applyBorder="1" applyAlignment="1" applyProtection="1">
      <alignment horizontal="left" vertical="top" wrapText="1"/>
      <protection locked="0"/>
    </xf>
    <xf numFmtId="0" fontId="52" fillId="0" borderId="15" xfId="4" applyFont="1" applyBorder="1" applyAlignment="1" applyProtection="1">
      <alignment horizontal="left" vertical="top" wrapText="1"/>
      <protection locked="0"/>
    </xf>
    <xf numFmtId="0" fontId="52" fillId="0" borderId="75" xfId="4" applyFont="1" applyBorder="1" applyAlignment="1" applyProtection="1">
      <alignment horizontal="left" vertical="top" wrapText="1"/>
      <protection locked="0"/>
    </xf>
    <xf numFmtId="0" fontId="52" fillId="0" borderId="66" xfId="4" applyFont="1" applyBorder="1" applyAlignment="1" applyProtection="1">
      <alignment horizontal="left" vertical="center" shrinkToFit="1"/>
      <protection locked="0"/>
    </xf>
    <xf numFmtId="0" fontId="52" fillId="2" borderId="33" xfId="4" applyFont="1" applyFill="1" applyBorder="1" applyAlignment="1">
      <alignment horizontal="center" vertical="center" textRotation="255" shrinkToFit="1"/>
    </xf>
    <xf numFmtId="0" fontId="52" fillId="2" borderId="0" xfId="4" applyFont="1" applyFill="1" applyAlignment="1">
      <alignment horizontal="center" vertical="center" textRotation="255" shrinkToFit="1"/>
    </xf>
    <xf numFmtId="0" fontId="52" fillId="2" borderId="146" xfId="4" applyFont="1" applyFill="1" applyBorder="1" applyAlignment="1">
      <alignment horizontal="center" vertical="center" textRotation="255" shrinkToFit="1"/>
    </xf>
    <xf numFmtId="0" fontId="52" fillId="2" borderId="15" xfId="4" applyFont="1" applyFill="1" applyBorder="1" applyAlignment="1">
      <alignment horizontal="center" vertical="center" textRotation="255" shrinkToFit="1"/>
    </xf>
    <xf numFmtId="0" fontId="52" fillId="0" borderId="39" xfId="4" applyFont="1" applyBorder="1" applyAlignment="1" applyProtection="1">
      <alignment horizontal="left" vertical="top" wrapText="1"/>
      <protection locked="0"/>
    </xf>
    <xf numFmtId="0" fontId="52" fillId="0" borderId="40" xfId="4" applyFont="1" applyBorder="1" applyAlignment="1" applyProtection="1">
      <alignment horizontal="left" vertical="top" wrapText="1"/>
      <protection locked="0"/>
    </xf>
    <xf numFmtId="0" fontId="52" fillId="0" borderId="31" xfId="4" applyFont="1" applyBorder="1" applyAlignment="1" applyProtection="1">
      <alignment horizontal="left" vertical="top" wrapText="1"/>
      <protection locked="0"/>
    </xf>
    <xf numFmtId="0" fontId="52" fillId="0" borderId="14" xfId="4" applyFont="1" applyBorder="1" applyAlignment="1" applyProtection="1">
      <alignment horizontal="left" vertical="top" wrapText="1"/>
      <protection locked="0"/>
    </xf>
    <xf numFmtId="0" fontId="52" fillId="0" borderId="16" xfId="4" applyFont="1" applyBorder="1" applyAlignment="1" applyProtection="1">
      <alignment horizontal="left" vertical="top" wrapText="1"/>
      <protection locked="0"/>
    </xf>
    <xf numFmtId="0" fontId="52" fillId="2" borderId="11" xfId="4" applyFont="1" applyFill="1" applyBorder="1" applyAlignment="1">
      <alignment horizontal="center" vertical="center" shrinkToFit="1"/>
    </xf>
    <xf numFmtId="0" fontId="52" fillId="2" borderId="66" xfId="4" applyFont="1" applyFill="1" applyBorder="1" applyAlignment="1">
      <alignment horizontal="center" vertical="center" shrinkToFit="1"/>
    </xf>
    <xf numFmtId="55" fontId="52" fillId="0" borderId="11" xfId="4" applyNumberFormat="1" applyFont="1" applyBorder="1" applyAlignment="1" applyProtection="1">
      <alignment horizontal="left" vertical="center" shrinkToFit="1"/>
      <protection locked="0"/>
    </xf>
    <xf numFmtId="55" fontId="52" fillId="0" borderId="50" xfId="4" applyNumberFormat="1" applyFont="1" applyBorder="1" applyAlignment="1" applyProtection="1">
      <alignment horizontal="left" vertical="center" shrinkToFit="1"/>
      <protection locked="0"/>
    </xf>
    <xf numFmtId="55" fontId="52" fillId="0" borderId="54" xfId="4" applyNumberFormat="1" applyFont="1" applyBorder="1" applyAlignment="1" applyProtection="1">
      <alignment horizontal="left" vertical="center" shrinkToFit="1"/>
      <protection locked="0"/>
    </xf>
    <xf numFmtId="55" fontId="52" fillId="0" borderId="66" xfId="4" applyNumberFormat="1" applyFont="1" applyBorder="1" applyAlignment="1" applyProtection="1">
      <alignment horizontal="left" vertical="center" shrinkToFit="1"/>
      <protection locked="0"/>
    </xf>
    <xf numFmtId="0" fontId="47" fillId="2" borderId="172" xfId="4" applyFont="1" applyFill="1" applyBorder="1" applyAlignment="1">
      <alignment horizontal="center" vertical="center" textRotation="255"/>
    </xf>
    <xf numFmtId="0" fontId="47" fillId="2" borderId="56" xfId="4" applyFont="1" applyFill="1" applyBorder="1" applyAlignment="1">
      <alignment horizontal="center" vertical="center" textRotation="255"/>
    </xf>
    <xf numFmtId="0" fontId="47" fillId="2" borderId="174" xfId="4" applyFont="1" applyFill="1" applyBorder="1" applyAlignment="1">
      <alignment horizontal="center" vertical="center" textRotation="255"/>
    </xf>
    <xf numFmtId="0" fontId="47" fillId="2" borderId="57" xfId="4" applyFont="1" applyFill="1" applyBorder="1" applyAlignment="1">
      <alignment horizontal="center" vertical="center" textRotation="255"/>
    </xf>
    <xf numFmtId="0" fontId="47" fillId="2" borderId="175" xfId="4" applyFont="1" applyFill="1" applyBorder="1" applyAlignment="1">
      <alignment horizontal="center" vertical="center" textRotation="255"/>
    </xf>
    <xf numFmtId="0" fontId="47" fillId="2" borderId="171" xfId="4" applyFont="1" applyFill="1" applyBorder="1" applyAlignment="1">
      <alignment horizontal="center" vertical="center" textRotation="255"/>
    </xf>
    <xf numFmtId="3" fontId="47" fillId="8" borderId="27" xfId="3" applyNumberFormat="1" applyFont="1" applyFill="1" applyBorder="1" applyAlignment="1" applyProtection="1">
      <alignment horizontal="right" vertical="center" shrinkToFit="1"/>
      <protection locked="0"/>
    </xf>
    <xf numFmtId="3" fontId="47" fillId="8" borderId="29" xfId="3" applyNumberFormat="1" applyFont="1" applyFill="1" applyBorder="1" applyAlignment="1" applyProtection="1">
      <alignment horizontal="right" vertical="center" shrinkToFit="1"/>
      <protection locked="0"/>
    </xf>
    <xf numFmtId="0" fontId="59" fillId="0" borderId="0" xfId="4" applyFont="1" applyAlignment="1">
      <alignment horizontal="left" vertical="center" wrapText="1"/>
    </xf>
    <xf numFmtId="0" fontId="22" fillId="2" borderId="27" xfId="4" applyFont="1" applyFill="1" applyBorder="1" applyAlignment="1">
      <alignment horizontal="center" vertical="center" wrapText="1"/>
    </xf>
    <xf numFmtId="0" fontId="22" fillId="2" borderId="29" xfId="4" applyFont="1" applyFill="1" applyBorder="1" applyAlignment="1">
      <alignment horizontal="center" vertical="center" wrapText="1"/>
    </xf>
    <xf numFmtId="0" fontId="47" fillId="8" borderId="27" xfId="4" applyFont="1" applyFill="1" applyBorder="1" applyAlignment="1" applyProtection="1">
      <alignment vertical="center" wrapText="1"/>
      <protection locked="0"/>
    </xf>
    <xf numFmtId="0" fontId="47" fillId="8" borderId="50" xfId="4" applyFont="1" applyFill="1" applyBorder="1" applyAlignment="1" applyProtection="1">
      <alignment vertical="center" wrapText="1"/>
      <protection locked="0"/>
    </xf>
    <xf numFmtId="0" fontId="47" fillId="8" borderId="29" xfId="4" applyFont="1" applyFill="1" applyBorder="1" applyAlignment="1" applyProtection="1">
      <alignment vertical="center" wrapText="1"/>
      <protection locked="0"/>
    </xf>
    <xf numFmtId="0" fontId="47" fillId="0" borderId="39" xfId="4" applyFont="1" applyBorder="1" applyAlignment="1" applyProtection="1">
      <alignment horizontal="left" vertical="top" wrapText="1"/>
      <protection locked="0"/>
    </xf>
    <xf numFmtId="0" fontId="47" fillId="0" borderId="40" xfId="4" applyFont="1" applyBorder="1" applyAlignment="1" applyProtection="1">
      <alignment horizontal="left" vertical="top" wrapText="1"/>
      <protection locked="0"/>
    </xf>
    <xf numFmtId="0" fontId="47" fillId="0" borderId="31" xfId="4" applyFont="1" applyBorder="1" applyAlignment="1" applyProtection="1">
      <alignment horizontal="left" vertical="top" wrapText="1"/>
      <protection locked="0"/>
    </xf>
    <xf numFmtId="0" fontId="47" fillId="0" borderId="34" xfId="4" applyFont="1" applyBorder="1" applyAlignment="1" applyProtection="1">
      <alignment horizontal="left" vertical="top" wrapText="1"/>
      <protection locked="0"/>
    </xf>
    <xf numFmtId="0" fontId="47" fillId="0" borderId="0" xfId="4" applyFont="1" applyAlignment="1" applyProtection="1">
      <alignment horizontal="left" vertical="top" wrapText="1"/>
      <protection locked="0"/>
    </xf>
    <xf numFmtId="0" fontId="47" fillId="0" borderId="14" xfId="4" applyFont="1" applyBorder="1" applyAlignment="1" applyProtection="1">
      <alignment horizontal="left" vertical="top" wrapText="1"/>
      <protection locked="0"/>
    </xf>
    <xf numFmtId="0" fontId="47" fillId="0" borderId="41" xfId="4" applyFont="1" applyBorder="1" applyAlignment="1" applyProtection="1">
      <alignment horizontal="left" vertical="top" wrapText="1"/>
      <protection locked="0"/>
    </xf>
    <xf numFmtId="0" fontId="47" fillId="0" borderId="15" xfId="4" applyFont="1" applyBorder="1" applyAlignment="1" applyProtection="1">
      <alignment horizontal="left" vertical="top" wrapText="1"/>
      <protection locked="0"/>
    </xf>
    <xf numFmtId="0" fontId="47" fillId="0" borderId="16" xfId="4" applyFont="1" applyBorder="1" applyAlignment="1" applyProtection="1">
      <alignment horizontal="left" vertical="top" wrapText="1"/>
      <protection locked="0"/>
    </xf>
    <xf numFmtId="38" fontId="47" fillId="8" borderId="178" xfId="3" applyFont="1" applyFill="1" applyBorder="1" applyAlignment="1" applyProtection="1">
      <alignment horizontal="left" vertical="center" wrapText="1"/>
      <protection locked="0"/>
    </xf>
    <xf numFmtId="38" fontId="47" fillId="8" borderId="40" xfId="3" applyFont="1" applyFill="1" applyBorder="1" applyAlignment="1" applyProtection="1">
      <alignment horizontal="left" vertical="center" wrapText="1"/>
      <protection locked="0"/>
    </xf>
    <xf numFmtId="38" fontId="47" fillId="8" borderId="31" xfId="3" applyFont="1" applyFill="1" applyBorder="1" applyAlignment="1" applyProtection="1">
      <alignment horizontal="left" vertical="center" wrapText="1"/>
      <protection locked="0"/>
    </xf>
    <xf numFmtId="0" fontId="22" fillId="2" borderId="50" xfId="4" applyFont="1" applyFill="1" applyBorder="1" applyAlignment="1">
      <alignment horizontal="center" vertical="center" wrapText="1"/>
    </xf>
    <xf numFmtId="38" fontId="47" fillId="8" borderId="27" xfId="3" applyFont="1" applyFill="1" applyBorder="1" applyAlignment="1" applyProtection="1">
      <alignment horizontal="left" vertical="center" wrapText="1"/>
      <protection locked="0"/>
    </xf>
    <xf numFmtId="38" fontId="47" fillId="8" borderId="50" xfId="3" applyFont="1" applyFill="1" applyBorder="1" applyAlignment="1" applyProtection="1">
      <alignment horizontal="left" vertical="center" wrapText="1"/>
      <protection locked="0"/>
    </xf>
    <xf numFmtId="38" fontId="47" fillId="8" borderId="54" xfId="3" applyFont="1" applyFill="1" applyBorder="1" applyAlignment="1" applyProtection="1">
      <alignment horizontal="left" vertical="center" wrapText="1"/>
      <protection locked="0"/>
    </xf>
    <xf numFmtId="0" fontId="47" fillId="2" borderId="27" xfId="4" applyFont="1" applyFill="1" applyBorder="1" applyAlignment="1">
      <alignment horizontal="center" vertical="center" wrapText="1"/>
    </xf>
    <xf numFmtId="0" fontId="47" fillId="2" borderId="54" xfId="4" applyFont="1" applyFill="1" applyBorder="1" applyAlignment="1">
      <alignment horizontal="center" vertical="center" wrapText="1"/>
    </xf>
    <xf numFmtId="0" fontId="47" fillId="2" borderId="40" xfId="4" applyFont="1" applyFill="1" applyBorder="1" applyAlignment="1">
      <alignment horizontal="center" vertical="center" textRotation="255" wrapText="1"/>
    </xf>
    <xf numFmtId="0" fontId="47" fillId="2" borderId="0" xfId="4" applyFont="1" applyFill="1" applyAlignment="1">
      <alignment horizontal="center" vertical="center" textRotation="255" wrapText="1"/>
    </xf>
    <xf numFmtId="0" fontId="47" fillId="2" borderId="15" xfId="4" applyFont="1" applyFill="1" applyBorder="1" applyAlignment="1">
      <alignment horizontal="center" vertical="center" textRotation="255" wrapText="1"/>
    </xf>
    <xf numFmtId="0" fontId="47" fillId="2" borderId="58" xfId="4" applyFont="1" applyFill="1" applyBorder="1" applyAlignment="1">
      <alignment horizontal="center" vertical="center" wrapText="1"/>
    </xf>
    <xf numFmtId="0" fontId="47" fillId="2" borderId="147" xfId="4" applyFont="1" applyFill="1" applyBorder="1" applyAlignment="1">
      <alignment horizontal="center" vertical="center" wrapText="1"/>
    </xf>
    <xf numFmtId="189" fontId="47" fillId="2" borderId="147" xfId="4" applyNumberFormat="1" applyFont="1" applyFill="1" applyBorder="1" applyAlignment="1">
      <alignment horizontal="center" vertical="center" wrapText="1"/>
    </xf>
    <xf numFmtId="189" fontId="47" fillId="2" borderId="148" xfId="4" applyNumberFormat="1" applyFont="1" applyFill="1" applyBorder="1" applyAlignment="1">
      <alignment horizontal="center" vertical="center" wrapText="1"/>
    </xf>
    <xf numFmtId="0" fontId="47" fillId="8" borderId="176" xfId="4" applyFont="1" applyFill="1" applyBorder="1" applyAlignment="1" applyProtection="1">
      <alignment vertical="center" wrapText="1"/>
      <protection locked="0"/>
    </xf>
    <xf numFmtId="0" fontId="47" fillId="8" borderId="130" xfId="4" applyFont="1" applyFill="1" applyBorder="1" applyAlignment="1" applyProtection="1">
      <alignment vertical="center" wrapText="1"/>
      <protection locked="0"/>
    </xf>
    <xf numFmtId="0" fontId="47" fillId="8" borderId="94" xfId="4" applyFont="1" applyFill="1" applyBorder="1" applyAlignment="1" applyProtection="1">
      <alignment vertical="center" wrapText="1"/>
      <protection locked="0"/>
    </xf>
    <xf numFmtId="0" fontId="47" fillId="0" borderId="0" xfId="4" applyFont="1" applyAlignment="1">
      <alignment horizontal="left" vertical="center" wrapText="1"/>
    </xf>
    <xf numFmtId="0" fontId="47" fillId="0" borderId="14" xfId="4" applyFont="1" applyBorder="1" applyAlignment="1">
      <alignment horizontal="left" vertical="center" wrapText="1"/>
    </xf>
    <xf numFmtId="3" fontId="47" fillId="8" borderId="176" xfId="3" applyNumberFormat="1" applyFont="1" applyFill="1" applyBorder="1" applyAlignment="1" applyProtection="1">
      <alignment horizontal="right" vertical="center" shrinkToFit="1"/>
      <protection locked="0"/>
    </xf>
    <xf numFmtId="3" fontId="47" fillId="8" borderId="94" xfId="3" applyNumberFormat="1" applyFont="1" applyFill="1" applyBorder="1" applyAlignment="1" applyProtection="1">
      <alignment horizontal="right" vertical="center" shrinkToFit="1"/>
      <protection locked="0"/>
    </xf>
    <xf numFmtId="3" fontId="47" fillId="2" borderId="176" xfId="3" applyNumberFormat="1" applyFont="1" applyFill="1" applyBorder="1" applyAlignment="1" applyProtection="1">
      <alignment horizontal="right" vertical="center" shrinkToFit="1"/>
    </xf>
    <xf numFmtId="3" fontId="47" fillId="2" borderId="94" xfId="3" applyNumberFormat="1" applyFont="1" applyFill="1" applyBorder="1" applyAlignment="1" applyProtection="1">
      <alignment horizontal="right" vertical="center" shrinkToFit="1"/>
    </xf>
    <xf numFmtId="0" fontId="47" fillId="2" borderId="177" xfId="4" applyFont="1" applyFill="1" applyBorder="1" applyAlignment="1">
      <alignment horizontal="center" vertical="center" textRotation="255"/>
    </xf>
    <xf numFmtId="0" fontId="47" fillId="2" borderId="60" xfId="4" applyFont="1" applyFill="1" applyBorder="1" applyAlignment="1">
      <alignment horizontal="center" vertical="center" textRotation="255"/>
    </xf>
    <xf numFmtId="3" fontId="47" fillId="2" borderId="27" xfId="3" applyNumberFormat="1" applyFont="1" applyFill="1" applyBorder="1" applyAlignment="1" applyProtection="1">
      <alignment horizontal="right" vertical="center" shrinkToFit="1"/>
    </xf>
    <xf numFmtId="3" fontId="47" fillId="2" borderId="29" xfId="3" applyNumberFormat="1" applyFont="1" applyFill="1" applyBorder="1" applyAlignment="1" applyProtection="1">
      <alignment horizontal="right" vertical="center" shrinkToFit="1"/>
    </xf>
  </cellXfs>
  <cellStyles count="9">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_「神様からひと言」（予実算）" xfId="6" xr:uid="{00000000-0005-0000-0000-000007000000}"/>
    <cellStyle name="標準_new実行予算" xfId="7" xr:uid="{00000000-0005-0000-0000-000008000000}"/>
  </cellStyles>
  <dxfs count="39">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patternFill>
      </fill>
    </dxf>
    <dxf>
      <fill>
        <patternFill>
          <bgColor theme="2"/>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38"/>
    </tableStyle>
    <tableStyle name="ピボットテーブル スタイル 1" table="0" count="2" xr9:uid="{00000000-0011-0000-FFFF-FFFF01000000}">
      <tableStyleElement type="wholeTable" dxfId="37"/>
      <tableStyleElement type="headerRow" dxfId="36"/>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190500</xdr:colOff>
      <xdr:row>45</xdr:row>
      <xdr:rowOff>0</xdr:rowOff>
    </xdr:from>
    <xdr:to>
      <xdr:col>3</xdr:col>
      <xdr:colOff>46650</xdr:colOff>
      <xdr:row>45</xdr:row>
      <xdr:rowOff>180000</xdr:rowOff>
    </xdr:to>
    <xdr:cxnSp macro="">
      <xdr:nvCxnSpPr>
        <xdr:cNvPr id="2" name="カギ線コネクタ 35">
          <a:extLst>
            <a:ext uri="{FF2B5EF4-FFF2-40B4-BE49-F238E27FC236}">
              <a16:creationId xmlns:a16="http://schemas.microsoft.com/office/drawing/2014/main" id="{00000000-0008-0000-00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76200</xdr:colOff>
      <xdr:row>9</xdr:row>
      <xdr:rowOff>9526</xdr:rowOff>
    </xdr:from>
    <xdr:to>
      <xdr:col>1</xdr:col>
      <xdr:colOff>161925</xdr:colOff>
      <xdr:row>18</xdr:row>
      <xdr:rowOff>228600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47675" y="2152651"/>
          <a:ext cx="85725" cy="2362199"/>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0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0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27</xdr:row>
      <xdr:rowOff>9524</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0</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44</xdr:row>
      <xdr:rowOff>4764</xdr:rowOff>
    </xdr:from>
    <xdr:to>
      <xdr:col>3</xdr:col>
      <xdr:colOff>1233488</xdr:colOff>
      <xdr:row>46</xdr:row>
      <xdr:rowOff>347664</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44</xdr:row>
      <xdr:rowOff>0</xdr:rowOff>
    </xdr:from>
    <xdr:to>
      <xdr:col>13</xdr:col>
      <xdr:colOff>1441132</xdr:colOff>
      <xdr:row>46</xdr:row>
      <xdr:rowOff>280988</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15</xdr:row>
          <xdr:rowOff>200025</xdr:rowOff>
        </xdr:from>
        <xdr:to>
          <xdr:col>2</xdr:col>
          <xdr:colOff>85725</xdr:colOff>
          <xdr:row>17</xdr:row>
          <xdr:rowOff>19050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0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28575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0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238125</xdr:rowOff>
        </xdr:from>
        <xdr:to>
          <xdr:col>1</xdr:col>
          <xdr:colOff>38100</xdr:colOff>
          <xdr:row>6</xdr:row>
          <xdr:rowOff>47625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0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44</xdr:row>
      <xdr:rowOff>30877</xdr:rowOff>
    </xdr:from>
    <xdr:to>
      <xdr:col>3</xdr:col>
      <xdr:colOff>85725</xdr:colOff>
      <xdr:row>45</xdr:row>
      <xdr:rowOff>1980</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23825" y="8993902"/>
          <a:ext cx="1028700" cy="256853"/>
          <a:chOff x="123825" y="10567512"/>
          <a:chExt cx="1032646" cy="294983"/>
        </a:xfrm>
      </xdr:grpSpPr>
      <xdr:sp macro="" textlink="">
        <xdr:nvSpPr>
          <xdr:cNvPr id="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31000000}"/>
              </a:ext>
            </a:extLst>
          </xdr:cNvPr>
          <xdr:cNvSpPr/>
        </xdr:nvSpPr>
        <xdr:spPr bwMode="auto">
          <a:xfrm>
            <a:off x="123825" y="10567512"/>
            <a:ext cx="307756" cy="285421"/>
          </a:xfrm>
          <a:prstGeom prst="rect">
            <a:avLst/>
          </a:prstGeom>
          <a:noFill/>
          <a:ln w="9525">
            <a:miter lim="800000"/>
            <a:headEnd/>
            <a:tailEnd/>
          </a:ln>
        </xdr:spPr>
      </xdr:sp>
      <mc:AlternateContent xmlns:mc="http://schemas.openxmlformats.org/markup-compatibility/2006">
        <mc:Choice xmlns:a14="http://schemas.microsoft.com/office/drawing/2010/main" Requires="a14">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000-000006A40000}"/>
                  </a:ext>
                </a:extLst>
              </xdr:cNvPr>
              <xdr:cNvSpPr/>
            </xdr:nvSpPr>
            <xdr:spPr bwMode="auto">
              <a:xfrm>
                <a:off x="844113" y="10577074"/>
                <a:ext cx="312358"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9</xdr:col>
          <xdr:colOff>38100</xdr:colOff>
          <xdr:row>4</xdr:row>
          <xdr:rowOff>257175</xdr:rowOff>
        </xdr:from>
        <xdr:to>
          <xdr:col>9</xdr:col>
          <xdr:colOff>323850</xdr:colOff>
          <xdr:row>6</xdr:row>
          <xdr:rowOff>28575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0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xdr:row>
          <xdr:rowOff>209550</xdr:rowOff>
        </xdr:from>
        <xdr:to>
          <xdr:col>10</xdr:col>
          <xdr:colOff>85725</xdr:colOff>
          <xdr:row>7</xdr:row>
          <xdr:rowOff>47625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0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37</xdr:row>
          <xdr:rowOff>209550</xdr:rowOff>
        </xdr:from>
        <xdr:to>
          <xdr:col>2</xdr:col>
          <xdr:colOff>314325</xdr:colOff>
          <xdr:row>39</xdr:row>
          <xdr:rowOff>19050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0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40</xdr:row>
          <xdr:rowOff>219075</xdr:rowOff>
        </xdr:from>
        <xdr:to>
          <xdr:col>2</xdr:col>
          <xdr:colOff>314325</xdr:colOff>
          <xdr:row>42</xdr:row>
          <xdr:rowOff>28575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0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38</xdr:row>
          <xdr:rowOff>219075</xdr:rowOff>
        </xdr:from>
        <xdr:to>
          <xdr:col>3</xdr:col>
          <xdr:colOff>276225</xdr:colOff>
          <xdr:row>40</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0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39</xdr:row>
          <xdr:rowOff>219075</xdr:rowOff>
        </xdr:from>
        <xdr:to>
          <xdr:col>3</xdr:col>
          <xdr:colOff>285750</xdr:colOff>
          <xdr:row>41</xdr:row>
          <xdr:rowOff>28575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0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0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85725</xdr:colOff>
          <xdr:row>12</xdr:row>
          <xdr:rowOff>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0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200025</xdr:rowOff>
        </xdr:from>
        <xdr:to>
          <xdr:col>2</xdr:col>
          <xdr:colOff>85725</xdr:colOff>
          <xdr:row>13</xdr:row>
          <xdr:rowOff>19050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0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85725</xdr:colOff>
          <xdr:row>14</xdr:row>
          <xdr:rowOff>38100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0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85725</xdr:colOff>
          <xdr:row>11</xdr:row>
          <xdr:rowOff>19050</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0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85725</xdr:colOff>
          <xdr:row>10</xdr:row>
          <xdr:rowOff>28575</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0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8</xdr:row>
          <xdr:rowOff>219075</xdr:rowOff>
        </xdr:from>
        <xdr:to>
          <xdr:col>10</xdr:col>
          <xdr:colOff>104775</xdr:colOff>
          <xdr:row>10</xdr:row>
          <xdr:rowOff>19050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0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219075</xdr:rowOff>
        </xdr:from>
        <xdr:to>
          <xdr:col>9</xdr:col>
          <xdr:colOff>323850</xdr:colOff>
          <xdr:row>19</xdr:row>
          <xdr:rowOff>28575</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0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219075</xdr:rowOff>
        </xdr:from>
        <xdr:to>
          <xdr:col>9</xdr:col>
          <xdr:colOff>323850</xdr:colOff>
          <xdr:row>20</xdr:row>
          <xdr:rowOff>28575</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0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15</xdr:row>
          <xdr:rowOff>219075</xdr:rowOff>
        </xdr:from>
        <xdr:to>
          <xdr:col>10</xdr:col>
          <xdr:colOff>104775</xdr:colOff>
          <xdr:row>17</xdr:row>
          <xdr:rowOff>19050</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0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18</xdr:row>
          <xdr:rowOff>219075</xdr:rowOff>
        </xdr:from>
        <xdr:to>
          <xdr:col>1</xdr:col>
          <xdr:colOff>361950</xdr:colOff>
          <xdr:row>20</xdr:row>
          <xdr:rowOff>19050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0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85725</xdr:colOff>
          <xdr:row>18</xdr:row>
          <xdr:rowOff>38100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0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0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00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19</xdr:row>
          <xdr:rowOff>219075</xdr:rowOff>
        </xdr:from>
        <xdr:to>
          <xdr:col>1</xdr:col>
          <xdr:colOff>361950</xdr:colOff>
          <xdr:row>21</xdr:row>
          <xdr:rowOff>19050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0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20</xdr:row>
          <xdr:rowOff>219075</xdr:rowOff>
        </xdr:from>
        <xdr:to>
          <xdr:col>1</xdr:col>
          <xdr:colOff>361950</xdr:colOff>
          <xdr:row>22</xdr:row>
          <xdr:rowOff>19050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0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219075</xdr:rowOff>
        </xdr:from>
        <xdr:to>
          <xdr:col>1</xdr:col>
          <xdr:colOff>361950</xdr:colOff>
          <xdr:row>23</xdr:row>
          <xdr:rowOff>19050</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0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0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44</xdr:row>
          <xdr:rowOff>38100</xdr:rowOff>
        </xdr:from>
        <xdr:to>
          <xdr:col>1</xdr:col>
          <xdr:colOff>38100</xdr:colOff>
          <xdr:row>45</xdr:row>
          <xdr:rowOff>0</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0000-00002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17</xdr:row>
          <xdr:rowOff>209550</xdr:rowOff>
        </xdr:from>
        <xdr:to>
          <xdr:col>2</xdr:col>
          <xdr:colOff>95250</xdr:colOff>
          <xdr:row>19</xdr:row>
          <xdr:rowOff>28575</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00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42032" name="Check Box 48" hidden="1">
              <a:extLst>
                <a:ext uri="{63B3BB69-23CF-44E3-9099-C40C66FF867C}">
                  <a14:compatExt spid="_x0000_s42032"/>
                </a:ext>
                <a:ext uri="{FF2B5EF4-FFF2-40B4-BE49-F238E27FC236}">
                  <a16:creationId xmlns:a16="http://schemas.microsoft.com/office/drawing/2014/main" id="{00000000-0008-0000-0000-00003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2033" name="Check Box 49" hidden="1">
              <a:extLst>
                <a:ext uri="{63B3BB69-23CF-44E3-9099-C40C66FF867C}">
                  <a14:compatExt spid="_x0000_s42033"/>
                </a:ext>
                <a:ext uri="{FF2B5EF4-FFF2-40B4-BE49-F238E27FC236}">
                  <a16:creationId xmlns:a16="http://schemas.microsoft.com/office/drawing/2014/main" id="{00000000-0008-0000-0000-00003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190500</xdr:colOff>
      <xdr:row>43</xdr:row>
      <xdr:rowOff>0</xdr:rowOff>
    </xdr:from>
    <xdr:to>
      <xdr:col>3</xdr:col>
      <xdr:colOff>46650</xdr:colOff>
      <xdr:row>43</xdr:row>
      <xdr:rowOff>180000</xdr:rowOff>
    </xdr:to>
    <xdr:cxnSp macro="">
      <xdr:nvCxnSpPr>
        <xdr:cNvPr id="2" name="カギ線コネクタ 35">
          <a:extLst>
            <a:ext uri="{FF2B5EF4-FFF2-40B4-BE49-F238E27FC236}">
              <a16:creationId xmlns:a16="http://schemas.microsoft.com/office/drawing/2014/main" id="{00000000-0008-0000-01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76200</xdr:colOff>
      <xdr:row>9</xdr:row>
      <xdr:rowOff>9526</xdr:rowOff>
    </xdr:from>
    <xdr:to>
      <xdr:col>1</xdr:col>
      <xdr:colOff>161925</xdr:colOff>
      <xdr:row>17</xdr:row>
      <xdr:rowOff>219075</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447675" y="2152651"/>
          <a:ext cx="85725" cy="2114549"/>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38101</xdr:colOff>
      <xdr:row>7</xdr:row>
      <xdr:rowOff>19050</xdr:rowOff>
    </xdr:from>
    <xdr:to>
      <xdr:col>10</xdr:col>
      <xdr:colOff>109539</xdr:colOff>
      <xdr:row>8</xdr:row>
      <xdr:rowOff>209550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25</xdr:row>
      <xdr:rowOff>9524</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25</xdr:row>
      <xdr:rowOff>0</xdr:rowOff>
    </xdr:to>
    <xdr:sp macro="" textlink="">
      <xdr:nvSpPr>
        <xdr:cNvPr id="6" name="右大かっこ 5">
          <a:extLst>
            <a:ext uri="{FF2B5EF4-FFF2-40B4-BE49-F238E27FC236}">
              <a16:creationId xmlns:a16="http://schemas.microsoft.com/office/drawing/2014/main" id="{00000000-0008-0000-0100-000006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42</xdr:row>
      <xdr:rowOff>4764</xdr:rowOff>
    </xdr:from>
    <xdr:to>
      <xdr:col>3</xdr:col>
      <xdr:colOff>1233488</xdr:colOff>
      <xdr:row>44</xdr:row>
      <xdr:rowOff>347664</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42</xdr:row>
      <xdr:rowOff>0</xdr:rowOff>
    </xdr:from>
    <xdr:to>
      <xdr:col>13</xdr:col>
      <xdr:colOff>1441132</xdr:colOff>
      <xdr:row>44</xdr:row>
      <xdr:rowOff>347663</xdr:rowOff>
    </xdr:to>
    <xdr:sp macro="" textlink="">
      <xdr:nvSpPr>
        <xdr:cNvPr id="9" name="右大かっこ 8">
          <a:extLst>
            <a:ext uri="{FF2B5EF4-FFF2-40B4-BE49-F238E27FC236}">
              <a16:creationId xmlns:a16="http://schemas.microsoft.com/office/drawing/2014/main" id="{00000000-0008-0000-0100-000009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14</xdr:row>
          <xdr:rowOff>200025</xdr:rowOff>
        </xdr:from>
        <xdr:to>
          <xdr:col>2</xdr:col>
          <xdr:colOff>85725</xdr:colOff>
          <xdr:row>16</xdr:row>
          <xdr:rowOff>19050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28575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238125</xdr:rowOff>
        </xdr:from>
        <xdr:to>
          <xdr:col>1</xdr:col>
          <xdr:colOff>38100</xdr:colOff>
          <xdr:row>6</xdr:row>
          <xdr:rowOff>47625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1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42</xdr:row>
          <xdr:rowOff>30868</xdr:rowOff>
        </xdr:from>
        <xdr:to>
          <xdr:col>3</xdr:col>
          <xdr:colOff>85723</xdr:colOff>
          <xdr:row>43</xdr:row>
          <xdr:rowOff>2019</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23825" y="8793868"/>
              <a:ext cx="1028698" cy="256901"/>
              <a:chOff x="123826" y="10567550"/>
              <a:chExt cx="1032620" cy="294983"/>
            </a:xfrm>
          </xdr:grpSpPr>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100-000004A80000}"/>
                  </a:ext>
                </a:extLst>
              </xdr:cNvPr>
              <xdr:cNvSpPr/>
            </xdr:nvSpPr>
            <xdr:spPr bwMode="auto">
              <a:xfrm>
                <a:off x="123826" y="10567550"/>
                <a:ext cx="307743"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100-000005A80000}"/>
                  </a:ext>
                </a:extLst>
              </xdr:cNvPr>
              <xdr:cNvSpPr/>
            </xdr:nvSpPr>
            <xdr:spPr bwMode="auto">
              <a:xfrm>
                <a:off x="844079" y="10577112"/>
                <a:ext cx="312367"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4</xdr:row>
          <xdr:rowOff>257175</xdr:rowOff>
        </xdr:from>
        <xdr:to>
          <xdr:col>9</xdr:col>
          <xdr:colOff>323850</xdr:colOff>
          <xdr:row>6</xdr:row>
          <xdr:rowOff>28575</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1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xdr:row>
          <xdr:rowOff>209550</xdr:rowOff>
        </xdr:from>
        <xdr:to>
          <xdr:col>10</xdr:col>
          <xdr:colOff>85725</xdr:colOff>
          <xdr:row>7</xdr:row>
          <xdr:rowOff>47625</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1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xdr:row>
          <xdr:rowOff>190500</xdr:rowOff>
        </xdr:from>
        <xdr:to>
          <xdr:col>11</xdr:col>
          <xdr:colOff>66675</xdr:colOff>
          <xdr:row>9</xdr:row>
          <xdr:rowOff>28575</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1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6</xdr:row>
          <xdr:rowOff>209550</xdr:rowOff>
        </xdr:from>
        <xdr:to>
          <xdr:col>11</xdr:col>
          <xdr:colOff>57150</xdr:colOff>
          <xdr:row>8</xdr:row>
          <xdr:rowOff>19050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1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35</xdr:row>
          <xdr:rowOff>209550</xdr:rowOff>
        </xdr:from>
        <xdr:to>
          <xdr:col>2</xdr:col>
          <xdr:colOff>314325</xdr:colOff>
          <xdr:row>37</xdr:row>
          <xdr:rowOff>19050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1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38</xdr:row>
          <xdr:rowOff>219075</xdr:rowOff>
        </xdr:from>
        <xdr:to>
          <xdr:col>2</xdr:col>
          <xdr:colOff>314325</xdr:colOff>
          <xdr:row>40</xdr:row>
          <xdr:rowOff>28575</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1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36</xdr:row>
          <xdr:rowOff>219075</xdr:rowOff>
        </xdr:from>
        <xdr:to>
          <xdr:col>3</xdr:col>
          <xdr:colOff>276225</xdr:colOff>
          <xdr:row>38</xdr:row>
          <xdr:rowOff>28575</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1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219075</xdr:rowOff>
        </xdr:from>
        <xdr:to>
          <xdr:col>3</xdr:col>
          <xdr:colOff>285750</xdr:colOff>
          <xdr:row>39</xdr:row>
          <xdr:rowOff>28575</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1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85725</xdr:colOff>
          <xdr:row>12</xdr:row>
          <xdr:rowOff>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1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200025</xdr:rowOff>
        </xdr:from>
        <xdr:to>
          <xdr:col>2</xdr:col>
          <xdr:colOff>85725</xdr:colOff>
          <xdr:row>13</xdr:row>
          <xdr:rowOff>19050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1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85725</xdr:colOff>
          <xdr:row>14</xdr:row>
          <xdr:rowOff>38100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1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85725</xdr:colOff>
          <xdr:row>11</xdr:row>
          <xdr:rowOff>19050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1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85725</xdr:colOff>
          <xdr:row>10</xdr:row>
          <xdr:rowOff>28575</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1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8</xdr:row>
          <xdr:rowOff>219075</xdr:rowOff>
        </xdr:from>
        <xdr:to>
          <xdr:col>10</xdr:col>
          <xdr:colOff>104775</xdr:colOff>
          <xdr:row>10</xdr:row>
          <xdr:rowOff>19050</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1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219075</xdr:rowOff>
        </xdr:from>
        <xdr:to>
          <xdr:col>9</xdr:col>
          <xdr:colOff>323850</xdr:colOff>
          <xdr:row>19</xdr:row>
          <xdr:rowOff>28575</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1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219075</xdr:rowOff>
        </xdr:from>
        <xdr:to>
          <xdr:col>9</xdr:col>
          <xdr:colOff>323850</xdr:colOff>
          <xdr:row>20</xdr:row>
          <xdr:rowOff>28575</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1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15</xdr:row>
          <xdr:rowOff>219075</xdr:rowOff>
        </xdr:from>
        <xdr:to>
          <xdr:col>10</xdr:col>
          <xdr:colOff>104775</xdr:colOff>
          <xdr:row>17</xdr:row>
          <xdr:rowOff>19050</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1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17</xdr:row>
          <xdr:rowOff>219075</xdr:rowOff>
        </xdr:from>
        <xdr:to>
          <xdr:col>1</xdr:col>
          <xdr:colOff>361950</xdr:colOff>
          <xdr:row>19</xdr:row>
          <xdr:rowOff>19050</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1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85725</xdr:colOff>
          <xdr:row>17</xdr:row>
          <xdr:rowOff>38100</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1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1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1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18</xdr:row>
          <xdr:rowOff>219075</xdr:rowOff>
        </xdr:from>
        <xdr:to>
          <xdr:col>1</xdr:col>
          <xdr:colOff>361950</xdr:colOff>
          <xdr:row>20</xdr:row>
          <xdr:rowOff>19050</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1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19</xdr:row>
          <xdr:rowOff>219075</xdr:rowOff>
        </xdr:from>
        <xdr:to>
          <xdr:col>1</xdr:col>
          <xdr:colOff>361950</xdr:colOff>
          <xdr:row>21</xdr:row>
          <xdr:rowOff>19050</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1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219075</xdr:rowOff>
        </xdr:from>
        <xdr:to>
          <xdr:col>1</xdr:col>
          <xdr:colOff>361950</xdr:colOff>
          <xdr:row>23</xdr:row>
          <xdr:rowOff>19050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1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20</xdr:row>
          <xdr:rowOff>219075</xdr:rowOff>
        </xdr:from>
        <xdr:to>
          <xdr:col>1</xdr:col>
          <xdr:colOff>361950</xdr:colOff>
          <xdr:row>22</xdr:row>
          <xdr:rowOff>19050</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1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22</xdr:row>
          <xdr:rowOff>219075</xdr:rowOff>
        </xdr:from>
        <xdr:to>
          <xdr:col>1</xdr:col>
          <xdr:colOff>361950</xdr:colOff>
          <xdr:row>24</xdr:row>
          <xdr:rowOff>0</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1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85725</xdr:colOff>
          <xdr:row>18</xdr:row>
          <xdr:rowOff>38100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1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1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28575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2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238125</xdr:rowOff>
        </xdr:from>
        <xdr:to>
          <xdr:col>1</xdr:col>
          <xdr:colOff>38100</xdr:colOff>
          <xdr:row>6</xdr:row>
          <xdr:rowOff>47625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2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44</xdr:row>
          <xdr:rowOff>30875</xdr:rowOff>
        </xdr:from>
        <xdr:to>
          <xdr:col>3</xdr:col>
          <xdr:colOff>85725</xdr:colOff>
          <xdr:row>45</xdr:row>
          <xdr:rowOff>1971</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3825" y="10746500"/>
              <a:ext cx="1028700" cy="256846"/>
              <a:chOff x="123826" y="10567567"/>
              <a:chExt cx="1032622" cy="294892"/>
            </a:xfrm>
          </xdr:grpSpPr>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200-000003AC0000}"/>
                  </a:ext>
                </a:extLst>
              </xdr:cNvPr>
              <xdr:cNvSpPr/>
            </xdr:nvSpPr>
            <xdr:spPr bwMode="auto">
              <a:xfrm>
                <a:off x="123826" y="10567567"/>
                <a:ext cx="307745"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200-000004AC0000}"/>
                  </a:ext>
                </a:extLst>
              </xdr:cNvPr>
              <xdr:cNvSpPr/>
            </xdr:nvSpPr>
            <xdr:spPr bwMode="auto">
              <a:xfrm>
                <a:off x="844081" y="10577038"/>
                <a:ext cx="312367"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45</xdr:row>
      <xdr:rowOff>0</xdr:rowOff>
    </xdr:from>
    <xdr:to>
      <xdr:col>3</xdr:col>
      <xdr:colOff>46650</xdr:colOff>
      <xdr:row>45</xdr:row>
      <xdr:rowOff>180000</xdr:rowOff>
    </xdr:to>
    <xdr:cxnSp macro="">
      <xdr:nvCxnSpPr>
        <xdr:cNvPr id="7" name="カギ線コネクタ 35">
          <a:extLst>
            <a:ext uri="{FF2B5EF4-FFF2-40B4-BE49-F238E27FC236}">
              <a16:creationId xmlns:a16="http://schemas.microsoft.com/office/drawing/2014/main" id="{00000000-0008-0000-0200-000007000000}"/>
            </a:ext>
          </a:extLst>
        </xdr:cNvPr>
        <xdr:cNvCxnSpPr/>
      </xdr:nvCxnSpPr>
      <xdr:spPr>
        <a:xfrm>
          <a:off x="933450" y="11753850"/>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76199</xdr:colOff>
      <xdr:row>9</xdr:row>
      <xdr:rowOff>9526</xdr:rowOff>
    </xdr:from>
    <xdr:to>
      <xdr:col>1</xdr:col>
      <xdr:colOff>219074</xdr:colOff>
      <xdr:row>18</xdr:row>
      <xdr:rowOff>228600</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447674" y="2152651"/>
          <a:ext cx="142875" cy="2362199"/>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257175</xdr:rowOff>
        </xdr:from>
        <xdr:to>
          <xdr:col>9</xdr:col>
          <xdr:colOff>323850</xdr:colOff>
          <xdr:row>6</xdr:row>
          <xdr:rowOff>28575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2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209550</xdr:rowOff>
        </xdr:from>
        <xdr:to>
          <xdr:col>10</xdr:col>
          <xdr:colOff>85725</xdr:colOff>
          <xdr:row>7</xdr:row>
          <xdr:rowOff>47625</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2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2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2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30</xdr:row>
          <xdr:rowOff>209550</xdr:rowOff>
        </xdr:from>
        <xdr:to>
          <xdr:col>5</xdr:col>
          <xdr:colOff>190500</xdr:colOff>
          <xdr:row>32</xdr:row>
          <xdr:rowOff>28575</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2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30</xdr:row>
          <xdr:rowOff>209550</xdr:rowOff>
        </xdr:from>
        <xdr:to>
          <xdr:col>6</xdr:col>
          <xdr:colOff>485775</xdr:colOff>
          <xdr:row>32</xdr:row>
          <xdr:rowOff>28575</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2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33</xdr:row>
          <xdr:rowOff>238125</xdr:rowOff>
        </xdr:from>
        <xdr:to>
          <xdr:col>5</xdr:col>
          <xdr:colOff>219075</xdr:colOff>
          <xdr:row>35</xdr:row>
          <xdr:rowOff>38100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2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33</xdr:row>
          <xdr:rowOff>238125</xdr:rowOff>
        </xdr:from>
        <xdr:to>
          <xdr:col>6</xdr:col>
          <xdr:colOff>495300</xdr:colOff>
          <xdr:row>35</xdr:row>
          <xdr:rowOff>38100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2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209550</xdr:rowOff>
        </xdr:from>
        <xdr:to>
          <xdr:col>2</xdr:col>
          <xdr:colOff>314325</xdr:colOff>
          <xdr:row>39</xdr:row>
          <xdr:rowOff>19050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2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219075</xdr:rowOff>
        </xdr:from>
        <xdr:to>
          <xdr:col>2</xdr:col>
          <xdr:colOff>314325</xdr:colOff>
          <xdr:row>42</xdr:row>
          <xdr:rowOff>28575</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2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38</xdr:row>
          <xdr:rowOff>219075</xdr:rowOff>
        </xdr:from>
        <xdr:to>
          <xdr:col>3</xdr:col>
          <xdr:colOff>276225</xdr:colOff>
          <xdr:row>40</xdr:row>
          <xdr:rowOff>28575</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2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39</xdr:row>
          <xdr:rowOff>219075</xdr:rowOff>
        </xdr:from>
        <xdr:to>
          <xdr:col>3</xdr:col>
          <xdr:colOff>285750</xdr:colOff>
          <xdr:row>41</xdr:row>
          <xdr:rowOff>28575</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2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219075</xdr:rowOff>
        </xdr:from>
        <xdr:to>
          <xdr:col>1</xdr:col>
          <xdr:colOff>361950</xdr:colOff>
          <xdr:row>9</xdr:row>
          <xdr:rowOff>38100</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0200-00001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2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85725</xdr:colOff>
          <xdr:row>12</xdr:row>
          <xdr:rowOff>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2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200025</xdr:rowOff>
        </xdr:from>
        <xdr:to>
          <xdr:col>2</xdr:col>
          <xdr:colOff>85725</xdr:colOff>
          <xdr:row>13</xdr:row>
          <xdr:rowOff>19050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2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85725</xdr:colOff>
          <xdr:row>14</xdr:row>
          <xdr:rowOff>38100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2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85725</xdr:colOff>
          <xdr:row>11</xdr:row>
          <xdr:rowOff>19050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2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85725</xdr:colOff>
          <xdr:row>10</xdr:row>
          <xdr:rowOff>28575</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2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219075</xdr:rowOff>
        </xdr:from>
        <xdr:to>
          <xdr:col>10</xdr:col>
          <xdr:colOff>104775</xdr:colOff>
          <xdr:row>10</xdr:row>
          <xdr:rowOff>19050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2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32" name="左大かっこ 31">
          <a:extLst>
            <a:ext uri="{FF2B5EF4-FFF2-40B4-BE49-F238E27FC236}">
              <a16:creationId xmlns:a16="http://schemas.microsoft.com/office/drawing/2014/main" id="{00000000-0008-0000-0200-000020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323850</xdr:colOff>
      <xdr:row>26</xdr:row>
      <xdr:rowOff>219075</xdr:rowOff>
    </xdr:to>
    <xdr:sp macro="" textlink="">
      <xdr:nvSpPr>
        <xdr:cNvPr id="33" name="左大かっこ 32">
          <a:extLst>
            <a:ext uri="{FF2B5EF4-FFF2-40B4-BE49-F238E27FC236}">
              <a16:creationId xmlns:a16="http://schemas.microsoft.com/office/drawing/2014/main" id="{00000000-0008-0000-0200-000021000000}"/>
            </a:ext>
          </a:extLst>
        </xdr:cNvPr>
        <xdr:cNvSpPr/>
      </xdr:nvSpPr>
      <xdr:spPr>
        <a:xfrm>
          <a:off x="4867275" y="5000626"/>
          <a:ext cx="47625" cy="14096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9525</xdr:rowOff>
    </xdr:to>
    <xdr:sp macro="" textlink="">
      <xdr:nvSpPr>
        <xdr:cNvPr id="34" name="右大かっこ 33">
          <a:extLst>
            <a:ext uri="{FF2B5EF4-FFF2-40B4-BE49-F238E27FC236}">
              <a16:creationId xmlns:a16="http://schemas.microsoft.com/office/drawing/2014/main" id="{00000000-0008-0000-0200-000022000000}"/>
            </a:ext>
          </a:extLst>
        </xdr:cNvPr>
        <xdr:cNvSpPr/>
      </xdr:nvSpPr>
      <xdr:spPr>
        <a:xfrm>
          <a:off x="6910387" y="5000625"/>
          <a:ext cx="45719" cy="14382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35" name="左大かっこ 34">
          <a:extLst>
            <a:ext uri="{FF2B5EF4-FFF2-40B4-BE49-F238E27FC236}">
              <a16:creationId xmlns:a16="http://schemas.microsoft.com/office/drawing/2014/main" id="{00000000-0008-0000-0200-000023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17</xdr:row>
          <xdr:rowOff>219075</xdr:rowOff>
        </xdr:from>
        <xdr:to>
          <xdr:col>9</xdr:col>
          <xdr:colOff>323850</xdr:colOff>
          <xdr:row>19</xdr:row>
          <xdr:rowOff>28575</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2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219075</xdr:rowOff>
        </xdr:from>
        <xdr:to>
          <xdr:col>9</xdr:col>
          <xdr:colOff>323850</xdr:colOff>
          <xdr:row>20</xdr:row>
          <xdr:rowOff>28575</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2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219075</xdr:rowOff>
        </xdr:from>
        <xdr:to>
          <xdr:col>10</xdr:col>
          <xdr:colOff>104775</xdr:colOff>
          <xdr:row>17</xdr:row>
          <xdr:rowOff>19050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2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44</xdr:row>
      <xdr:rowOff>4764</xdr:rowOff>
    </xdr:from>
    <xdr:to>
      <xdr:col>3</xdr:col>
      <xdr:colOff>1233488</xdr:colOff>
      <xdr:row>46</xdr:row>
      <xdr:rowOff>347664</xdr:rowOff>
    </xdr:to>
    <xdr:sp macro="" textlink="">
      <xdr:nvSpPr>
        <xdr:cNvPr id="39" name="左大かっこ 38">
          <a:extLst>
            <a:ext uri="{FF2B5EF4-FFF2-40B4-BE49-F238E27FC236}">
              <a16:creationId xmlns:a16="http://schemas.microsoft.com/office/drawing/2014/main" id="{00000000-0008-0000-0200-000027000000}"/>
            </a:ext>
          </a:extLst>
        </xdr:cNvPr>
        <xdr:cNvSpPr/>
      </xdr:nvSpPr>
      <xdr:spPr>
        <a:xfrm>
          <a:off x="2243138" y="11472864"/>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44</xdr:row>
      <xdr:rowOff>0</xdr:rowOff>
    </xdr:from>
    <xdr:to>
      <xdr:col>13</xdr:col>
      <xdr:colOff>1441132</xdr:colOff>
      <xdr:row>46</xdr:row>
      <xdr:rowOff>347663</xdr:rowOff>
    </xdr:to>
    <xdr:sp macro="" textlink="">
      <xdr:nvSpPr>
        <xdr:cNvPr id="40" name="右大かっこ 39">
          <a:extLst>
            <a:ext uri="{FF2B5EF4-FFF2-40B4-BE49-F238E27FC236}">
              <a16:creationId xmlns:a16="http://schemas.microsoft.com/office/drawing/2014/main" id="{00000000-0008-0000-0200-000028000000}"/>
            </a:ext>
          </a:extLst>
        </xdr:cNvPr>
        <xdr:cNvSpPr/>
      </xdr:nvSpPr>
      <xdr:spPr>
        <a:xfrm>
          <a:off x="8291513" y="11468100"/>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18</xdr:row>
          <xdr:rowOff>219075</xdr:rowOff>
        </xdr:from>
        <xdr:to>
          <xdr:col>1</xdr:col>
          <xdr:colOff>361950</xdr:colOff>
          <xdr:row>20</xdr:row>
          <xdr:rowOff>19050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2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200025</xdr:rowOff>
        </xdr:from>
        <xdr:to>
          <xdr:col>2</xdr:col>
          <xdr:colOff>85725</xdr:colOff>
          <xdr:row>17</xdr:row>
          <xdr:rowOff>19050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2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209550</xdr:rowOff>
        </xdr:from>
        <xdr:to>
          <xdr:col>2</xdr:col>
          <xdr:colOff>85725</xdr:colOff>
          <xdr:row>18</xdr:row>
          <xdr:rowOff>38100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2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209550</xdr:rowOff>
        </xdr:from>
        <xdr:to>
          <xdr:col>2</xdr:col>
          <xdr:colOff>95250</xdr:colOff>
          <xdr:row>16</xdr:row>
          <xdr:rowOff>19050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2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209550</xdr:rowOff>
        </xdr:from>
        <xdr:to>
          <xdr:col>2</xdr:col>
          <xdr:colOff>95250</xdr:colOff>
          <xdr:row>17</xdr:row>
          <xdr:rowOff>19050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2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219075</xdr:rowOff>
        </xdr:from>
        <xdr:to>
          <xdr:col>1</xdr:col>
          <xdr:colOff>361950</xdr:colOff>
          <xdr:row>21</xdr:row>
          <xdr:rowOff>19050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2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219075</xdr:rowOff>
        </xdr:from>
        <xdr:to>
          <xdr:col>1</xdr:col>
          <xdr:colOff>361950</xdr:colOff>
          <xdr:row>22</xdr:row>
          <xdr:rowOff>19050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2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219075</xdr:rowOff>
        </xdr:from>
        <xdr:to>
          <xdr:col>1</xdr:col>
          <xdr:colOff>361950</xdr:colOff>
          <xdr:row>23</xdr:row>
          <xdr:rowOff>19050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2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219075</xdr:rowOff>
        </xdr:from>
        <xdr:to>
          <xdr:col>1</xdr:col>
          <xdr:colOff>361950</xdr:colOff>
          <xdr:row>24</xdr:row>
          <xdr:rowOff>19050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2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219075</xdr:rowOff>
        </xdr:from>
        <xdr:to>
          <xdr:col>1</xdr:col>
          <xdr:colOff>361950</xdr:colOff>
          <xdr:row>25</xdr:row>
          <xdr:rowOff>19050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2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219075</xdr:rowOff>
        </xdr:from>
        <xdr:to>
          <xdr:col>1</xdr:col>
          <xdr:colOff>361950</xdr:colOff>
          <xdr:row>26</xdr:row>
          <xdr:rowOff>19050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2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219075</xdr:rowOff>
        </xdr:from>
        <xdr:to>
          <xdr:col>1</xdr:col>
          <xdr:colOff>361950</xdr:colOff>
          <xdr:row>27</xdr:row>
          <xdr:rowOff>19050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2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209550</xdr:rowOff>
        </xdr:from>
        <xdr:to>
          <xdr:col>2</xdr:col>
          <xdr:colOff>85725</xdr:colOff>
          <xdr:row>19</xdr:row>
          <xdr:rowOff>38100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2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vmlDrawing" Target="../drawings/vmlDrawing2.v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trlProp" Target="../ctrlProps/ctrlProp106.xml"/><Relationship Id="rId7" Type="http://schemas.openxmlformats.org/officeDocument/2006/relationships/ctrlProp" Target="../ctrlProps/ctrlProp71.xml"/><Relationship Id="rId2" Type="http://schemas.openxmlformats.org/officeDocument/2006/relationships/drawing" Target="../drawings/drawing3.xml"/><Relationship Id="rId16" Type="http://schemas.openxmlformats.org/officeDocument/2006/relationships/ctrlProp" Target="../ctrlProps/ctrlProp80.xml"/><Relationship Id="rId20" Type="http://schemas.openxmlformats.org/officeDocument/2006/relationships/ctrlProp" Target="../ctrlProps/ctrlProp84.xml"/><Relationship Id="rId29" Type="http://schemas.openxmlformats.org/officeDocument/2006/relationships/ctrlProp" Target="../ctrlProps/ctrlProp93.xml"/><Relationship Id="rId41" Type="http://schemas.openxmlformats.org/officeDocument/2006/relationships/ctrlProp" Target="../ctrlProps/ctrlProp105.xml"/><Relationship Id="rId1" Type="http://schemas.openxmlformats.org/officeDocument/2006/relationships/printerSettings" Target="../printerSettings/printerSettings3.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8" Type="http://schemas.openxmlformats.org/officeDocument/2006/relationships/ctrlProp" Target="../ctrlProps/ctrlProp72.xml"/><Relationship Id="rId3" Type="http://schemas.openxmlformats.org/officeDocument/2006/relationships/vmlDrawing" Target="../drawings/vmlDrawing3.v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52"/>
  <sheetViews>
    <sheetView view="pageBreakPreview" topLeftCell="A33" zoomScaleNormal="100" zoomScaleSheetLayoutView="100" zoomScalePageLayoutView="70" workbookViewId="0">
      <selection activeCell="A34" sqref="A34:XFD36"/>
    </sheetView>
  </sheetViews>
  <sheetFormatPr defaultColWidth="9" defaultRowHeight="18.75"/>
  <cols>
    <col min="1" max="2" width="4.875" style="86" customWidth="1"/>
    <col min="3" max="3" width="4.25" style="86" customWidth="1"/>
    <col min="4" max="4" width="16.25" style="86" customWidth="1"/>
    <col min="5" max="5" width="7.5" style="86" customWidth="1"/>
    <col min="6" max="7" width="6.875" style="86" customWidth="1"/>
    <col min="8" max="8" width="1.75" style="86" customWidth="1"/>
    <col min="9" max="9" width="2.625" style="86" customWidth="1"/>
    <col min="10" max="10" width="4.375" style="86" customWidth="1"/>
    <col min="11" max="11" width="4.875" style="86" customWidth="1"/>
    <col min="12" max="12" width="8.625" style="86" customWidth="1"/>
    <col min="13" max="13" width="16.75" style="86" customWidth="1"/>
    <col min="14" max="14" width="19.5" style="86" customWidth="1"/>
    <col min="15" max="15" width="12.375" style="86" customWidth="1"/>
    <col min="16" max="16" width="102.125" style="86" bestFit="1" customWidth="1"/>
    <col min="17" max="16384" width="9" style="86"/>
  </cols>
  <sheetData>
    <row r="1" spans="1:18" ht="25.5" customHeight="1">
      <c r="A1" s="564" t="s">
        <v>581</v>
      </c>
      <c r="B1" s="564"/>
      <c r="C1" s="564"/>
      <c r="D1" s="564"/>
      <c r="E1" s="564"/>
      <c r="F1" s="564"/>
      <c r="G1" s="564"/>
      <c r="H1" s="564"/>
      <c r="I1" s="564"/>
      <c r="J1" s="564"/>
      <c r="K1" s="564"/>
      <c r="L1" s="564"/>
      <c r="M1" s="564"/>
      <c r="N1" s="564"/>
      <c r="O1" s="85"/>
      <c r="P1" s="565"/>
      <c r="Q1" s="565"/>
    </row>
    <row r="2" spans="1:18" ht="19.5" customHeight="1">
      <c r="A2" s="566" t="s">
        <v>346</v>
      </c>
      <c r="B2" s="566"/>
      <c r="C2" s="567">
        <f>IF(総表!$C$7=総表!$N$3,総表!$C$24,IF(総表!$C$7=総表!$N$4,総表!$C$24,IF(総表!$C$7=総表!$N$5,総表!$C$24,"")))</f>
        <v>0</v>
      </c>
      <c r="D2" s="567"/>
      <c r="E2" s="567"/>
      <c r="F2" s="567"/>
      <c r="G2" s="567"/>
      <c r="H2" s="567"/>
      <c r="I2" s="567"/>
      <c r="J2" s="567"/>
      <c r="K2" s="567"/>
      <c r="L2" s="567"/>
      <c r="M2" s="567"/>
      <c r="N2" s="567"/>
      <c r="O2" s="87"/>
      <c r="P2" s="568"/>
      <c r="Q2" s="568"/>
    </row>
    <row r="3" spans="1:18" ht="19.5" customHeight="1">
      <c r="A3" s="566" t="s">
        <v>347</v>
      </c>
      <c r="B3" s="566"/>
      <c r="C3" s="567">
        <f>IF(総表!$C$7=総表!$N$3,総表!$C$12,IF(総表!$C$7=総表!$N$4,総表!$C$12,IF(総表!$C$7=総表!$N$5,総表!$C$12,"")))</f>
        <v>0</v>
      </c>
      <c r="D3" s="567"/>
      <c r="E3" s="567"/>
      <c r="F3" s="567"/>
      <c r="G3" s="567"/>
      <c r="H3" s="567"/>
      <c r="I3" s="567"/>
      <c r="J3" s="567"/>
      <c r="K3" s="567"/>
      <c r="L3" s="567"/>
      <c r="M3" s="567"/>
      <c r="N3" s="567"/>
      <c r="O3" s="87"/>
      <c r="P3" s="568"/>
      <c r="Q3" s="568"/>
    </row>
    <row r="4" spans="1:18" ht="7.5" customHeight="1">
      <c r="A4" s="88"/>
      <c r="B4" s="88"/>
      <c r="C4" s="88"/>
      <c r="D4" s="88"/>
      <c r="E4" s="88"/>
      <c r="F4" s="88"/>
      <c r="G4" s="88"/>
      <c r="H4" s="88"/>
      <c r="I4" s="88"/>
      <c r="J4" s="88"/>
      <c r="K4" s="88"/>
      <c r="L4" s="88"/>
      <c r="M4" s="88"/>
      <c r="N4" s="88"/>
      <c r="O4" s="88"/>
      <c r="P4" s="89"/>
    </row>
    <row r="5" spans="1:18" ht="21.75" customHeight="1">
      <c r="A5" s="90" t="s">
        <v>348</v>
      </c>
      <c r="B5" s="91"/>
      <c r="C5" s="91"/>
      <c r="D5" s="91"/>
      <c r="E5" s="91"/>
      <c r="F5" s="91"/>
      <c r="G5" s="91"/>
      <c r="H5" s="92"/>
      <c r="I5" s="93" t="s">
        <v>349</v>
      </c>
      <c r="J5" s="94"/>
      <c r="K5" s="94"/>
      <c r="L5" s="94"/>
      <c r="M5" s="94"/>
      <c r="N5" s="95"/>
      <c r="O5" s="96" t="s">
        <v>350</v>
      </c>
      <c r="P5" s="97" t="s">
        <v>351</v>
      </c>
    </row>
    <row r="6" spans="1:18" ht="18.75" customHeight="1">
      <c r="A6" s="98"/>
      <c r="B6" s="99" t="s">
        <v>352</v>
      </c>
      <c r="C6" s="99"/>
      <c r="D6" s="99"/>
      <c r="E6" s="99"/>
      <c r="F6" s="99"/>
      <c r="G6" s="99"/>
      <c r="H6" s="100"/>
      <c r="I6" s="101"/>
      <c r="J6" s="102" t="s">
        <v>353</v>
      </c>
      <c r="K6" s="102"/>
      <c r="L6" s="102"/>
      <c r="M6" s="102"/>
      <c r="N6" s="103"/>
      <c r="O6" s="86" t="s">
        <v>354</v>
      </c>
      <c r="P6" s="97" t="s">
        <v>355</v>
      </c>
    </row>
    <row r="7" spans="1:18" ht="18.75" customHeight="1">
      <c r="A7" s="101"/>
      <c r="B7" s="99" t="s">
        <v>356</v>
      </c>
      <c r="C7" s="102"/>
      <c r="D7" s="102"/>
      <c r="E7" s="102"/>
      <c r="F7" s="102"/>
      <c r="G7" s="102"/>
      <c r="H7" s="103"/>
      <c r="I7" s="101"/>
      <c r="J7" s="102"/>
      <c r="K7" s="102" t="s">
        <v>357</v>
      </c>
      <c r="L7" s="102"/>
      <c r="M7" s="102"/>
      <c r="N7" s="103"/>
      <c r="O7" s="86" t="s">
        <v>358</v>
      </c>
      <c r="P7" s="97" t="s">
        <v>359</v>
      </c>
    </row>
    <row r="8" spans="1:18" ht="18.75" customHeight="1">
      <c r="A8" s="101"/>
      <c r="B8" s="104" t="s">
        <v>360</v>
      </c>
      <c r="C8" s="105"/>
      <c r="D8" s="105"/>
      <c r="E8" s="105"/>
      <c r="F8" s="105"/>
      <c r="G8" s="105"/>
      <c r="H8" s="106"/>
      <c r="I8" s="107"/>
      <c r="J8" s="102"/>
      <c r="K8" s="104"/>
      <c r="L8" s="108" t="s">
        <v>361</v>
      </c>
      <c r="M8" s="108"/>
      <c r="N8" s="109"/>
      <c r="O8" s="86" t="s">
        <v>362</v>
      </c>
      <c r="P8" s="97" t="s">
        <v>363</v>
      </c>
    </row>
    <row r="9" spans="1:18" ht="18.75" customHeight="1">
      <c r="A9" s="101"/>
      <c r="B9" s="102"/>
      <c r="C9" s="569"/>
      <c r="D9" s="569"/>
      <c r="E9" s="110"/>
      <c r="F9" s="111"/>
      <c r="G9" s="111"/>
      <c r="H9" s="112"/>
      <c r="I9" s="101"/>
      <c r="J9" s="102"/>
      <c r="K9" s="113"/>
      <c r="L9" s="570" t="s">
        <v>365</v>
      </c>
      <c r="M9" s="570"/>
      <c r="N9" s="571"/>
      <c r="O9" s="86" t="s">
        <v>366</v>
      </c>
      <c r="P9" s="97" t="s">
        <v>367</v>
      </c>
    </row>
    <row r="10" spans="1:18" ht="18.75" customHeight="1">
      <c r="A10" s="101"/>
      <c r="B10" s="102"/>
      <c r="C10" s="569" t="s">
        <v>368</v>
      </c>
      <c r="D10" s="569"/>
      <c r="E10" s="111"/>
      <c r="F10" s="111"/>
      <c r="G10" s="111"/>
      <c r="H10" s="112"/>
      <c r="I10" s="101"/>
      <c r="J10" s="102"/>
      <c r="K10" s="102" t="s">
        <v>369</v>
      </c>
      <c r="L10" s="102"/>
      <c r="M10" s="114"/>
      <c r="N10" s="115"/>
      <c r="O10" s="86" t="s">
        <v>370</v>
      </c>
      <c r="P10" s="97" t="s">
        <v>371</v>
      </c>
    </row>
    <row r="11" spans="1:18" ht="18.75" customHeight="1">
      <c r="A11" s="101"/>
      <c r="B11" s="102"/>
      <c r="C11" s="569" t="s">
        <v>372</v>
      </c>
      <c r="D11" s="569"/>
      <c r="E11" s="111"/>
      <c r="F11" s="111"/>
      <c r="G11" s="111"/>
      <c r="H11" s="112"/>
      <c r="I11" s="101"/>
      <c r="K11" s="102"/>
      <c r="L11" s="562" t="s">
        <v>583</v>
      </c>
      <c r="M11" s="562"/>
      <c r="N11" s="563"/>
      <c r="O11" s="86" t="s">
        <v>373</v>
      </c>
      <c r="P11" s="97" t="s">
        <v>374</v>
      </c>
    </row>
    <row r="12" spans="1:18" ht="18.75" customHeight="1">
      <c r="A12" s="101"/>
      <c r="B12" s="102"/>
      <c r="C12" s="569" t="s">
        <v>459</v>
      </c>
      <c r="D12" s="569"/>
      <c r="E12" s="569"/>
      <c r="F12" s="111"/>
      <c r="G12" s="111"/>
      <c r="H12" s="112"/>
      <c r="I12" s="101"/>
      <c r="K12" s="102"/>
      <c r="L12" s="562" t="s">
        <v>375</v>
      </c>
      <c r="M12" s="562"/>
      <c r="N12" s="563"/>
      <c r="O12" s="86" t="s">
        <v>376</v>
      </c>
      <c r="P12" s="97" t="s">
        <v>377</v>
      </c>
    </row>
    <row r="13" spans="1:18" ht="18.75" customHeight="1">
      <c r="A13" s="101"/>
      <c r="B13" s="102"/>
      <c r="C13" s="569" t="s">
        <v>460</v>
      </c>
      <c r="D13" s="569"/>
      <c r="E13" s="569"/>
      <c r="F13" s="111"/>
      <c r="G13" s="111"/>
      <c r="H13" s="112"/>
      <c r="I13" s="101"/>
      <c r="K13" s="102"/>
      <c r="L13" s="562" t="s">
        <v>379</v>
      </c>
      <c r="M13" s="562"/>
      <c r="N13" s="563"/>
      <c r="O13" s="102"/>
      <c r="P13" s="97" t="s">
        <v>380</v>
      </c>
    </row>
    <row r="14" spans="1:18" ht="18.75" customHeight="1">
      <c r="A14" s="101"/>
      <c r="B14" s="102"/>
      <c r="C14" s="569" t="s">
        <v>378</v>
      </c>
      <c r="D14" s="569"/>
      <c r="E14" s="569"/>
      <c r="F14" s="111"/>
      <c r="G14" s="111"/>
      <c r="H14" s="112"/>
      <c r="I14" s="101"/>
      <c r="K14" s="102"/>
      <c r="L14" s="562" t="s">
        <v>382</v>
      </c>
      <c r="M14" s="562"/>
      <c r="N14" s="563"/>
      <c r="O14" s="102"/>
      <c r="P14" s="97" t="s">
        <v>383</v>
      </c>
    </row>
    <row r="15" spans="1:18" ht="18.75" customHeight="1">
      <c r="A15" s="101"/>
      <c r="B15" s="102"/>
      <c r="C15" s="569" t="s">
        <v>381</v>
      </c>
      <c r="D15" s="569"/>
      <c r="E15" s="110"/>
      <c r="F15" s="111"/>
      <c r="G15" s="111"/>
      <c r="H15" s="112"/>
      <c r="I15" s="101"/>
      <c r="K15" s="102"/>
      <c r="L15" s="562" t="s">
        <v>385</v>
      </c>
      <c r="M15" s="562"/>
      <c r="N15" s="563"/>
      <c r="O15" s="102"/>
      <c r="P15" s="97" t="s">
        <v>386</v>
      </c>
    </row>
    <row r="16" spans="1:18" ht="18.75" customHeight="1">
      <c r="A16" s="101"/>
      <c r="B16" s="102"/>
      <c r="C16" s="569" t="s">
        <v>387</v>
      </c>
      <c r="D16" s="569"/>
      <c r="E16" s="569"/>
      <c r="F16" s="111"/>
      <c r="G16" s="111"/>
      <c r="H16" s="112"/>
      <c r="I16" s="101"/>
      <c r="J16" s="102"/>
      <c r="K16" s="102"/>
      <c r="L16" s="562" t="s">
        <v>388</v>
      </c>
      <c r="M16" s="562"/>
      <c r="N16" s="563"/>
      <c r="O16" s="116"/>
      <c r="P16" s="97" t="s">
        <v>389</v>
      </c>
      <c r="Q16" s="102"/>
      <c r="R16" s="102"/>
    </row>
    <row r="17" spans="1:19" ht="18.75" customHeight="1">
      <c r="A17" s="101"/>
      <c r="B17" s="102"/>
      <c r="C17" s="569" t="s">
        <v>384</v>
      </c>
      <c r="D17" s="569"/>
      <c r="E17" s="569"/>
      <c r="F17" s="111"/>
      <c r="G17" s="111"/>
      <c r="H17" s="112"/>
      <c r="I17" s="101"/>
      <c r="J17" s="102"/>
      <c r="K17" s="102" t="s">
        <v>391</v>
      </c>
      <c r="L17" s="108"/>
      <c r="M17" s="102"/>
      <c r="N17" s="103"/>
      <c r="O17" s="116"/>
      <c r="P17" s="97" t="s">
        <v>392</v>
      </c>
    </row>
    <row r="18" spans="1:19" ht="18.75" customHeight="1">
      <c r="A18" s="101"/>
      <c r="B18" s="102"/>
      <c r="C18" s="569" t="s">
        <v>390</v>
      </c>
      <c r="D18" s="569"/>
      <c r="E18" s="569"/>
      <c r="F18" s="111"/>
      <c r="G18" s="111"/>
      <c r="H18" s="112"/>
      <c r="I18" s="101"/>
      <c r="K18" s="569" t="s">
        <v>394</v>
      </c>
      <c r="L18" s="569"/>
      <c r="M18" s="569"/>
      <c r="N18" s="572"/>
      <c r="O18" s="117"/>
      <c r="P18" s="97" t="s">
        <v>395</v>
      </c>
    </row>
    <row r="19" spans="1:19" ht="18.75" customHeight="1">
      <c r="A19" s="101"/>
      <c r="B19" s="102"/>
      <c r="C19" s="569" t="s">
        <v>393</v>
      </c>
      <c r="D19" s="569"/>
      <c r="E19" s="569"/>
      <c r="F19" s="111"/>
      <c r="G19" s="111"/>
      <c r="H19" s="112"/>
      <c r="I19" s="101"/>
      <c r="J19" s="573" t="s">
        <v>397</v>
      </c>
      <c r="K19" s="573"/>
      <c r="L19" s="573"/>
      <c r="N19" s="118"/>
      <c r="O19" s="119"/>
      <c r="P19" s="97" t="s">
        <v>398</v>
      </c>
      <c r="Q19" s="117"/>
      <c r="R19" s="117"/>
      <c r="S19" s="117"/>
    </row>
    <row r="20" spans="1:19" ht="18.75" customHeight="1">
      <c r="A20" s="101"/>
      <c r="B20" s="102"/>
      <c r="C20" s="569" t="s">
        <v>396</v>
      </c>
      <c r="D20" s="569"/>
      <c r="E20" s="569"/>
      <c r="F20" s="111"/>
      <c r="G20" s="111"/>
      <c r="H20" s="120"/>
      <c r="I20" s="101"/>
      <c r="J20" s="573" t="s">
        <v>400</v>
      </c>
      <c r="K20" s="573"/>
      <c r="L20" s="573"/>
      <c r="M20" s="102"/>
      <c r="N20" s="103"/>
      <c r="O20" s="119"/>
      <c r="P20" s="97" t="s">
        <v>401</v>
      </c>
    </row>
    <row r="21" spans="1:19" ht="18.75" customHeight="1">
      <c r="A21" s="101"/>
      <c r="B21" s="102"/>
      <c r="C21" s="569" t="s">
        <v>399</v>
      </c>
      <c r="D21" s="569"/>
      <c r="E21" s="569"/>
      <c r="F21" s="111"/>
      <c r="G21" s="111"/>
      <c r="H21" s="120"/>
      <c r="I21" s="101"/>
      <c r="J21" s="102"/>
      <c r="K21" s="119" t="s">
        <v>403</v>
      </c>
      <c r="L21" s="116"/>
      <c r="M21" s="116"/>
      <c r="N21" s="106"/>
      <c r="O21" s="119"/>
      <c r="P21" s="97" t="s">
        <v>404</v>
      </c>
    </row>
    <row r="22" spans="1:19" ht="18.75" customHeight="1">
      <c r="A22" s="101"/>
      <c r="B22" s="102"/>
      <c r="C22" s="569" t="s">
        <v>402</v>
      </c>
      <c r="D22" s="569"/>
      <c r="E22" s="569"/>
      <c r="F22" s="110"/>
      <c r="G22" s="110"/>
      <c r="H22" s="120"/>
      <c r="I22" s="101"/>
      <c r="J22" s="102"/>
      <c r="K22" s="102"/>
      <c r="L22" s="574"/>
      <c r="M22" s="574"/>
      <c r="N22" s="121"/>
      <c r="O22" s="119"/>
      <c r="P22" s="97" t="s">
        <v>405</v>
      </c>
    </row>
    <row r="23" spans="1:19" ht="18.75" customHeight="1">
      <c r="A23" s="101"/>
      <c r="B23" s="102"/>
      <c r="C23" s="569" t="s">
        <v>573</v>
      </c>
      <c r="D23" s="569"/>
      <c r="E23" s="569"/>
      <c r="F23" s="110"/>
      <c r="G23" s="110"/>
      <c r="H23" s="120"/>
      <c r="I23" s="101"/>
      <c r="J23" s="102"/>
      <c r="K23" s="102"/>
      <c r="L23" s="574"/>
      <c r="M23" s="574"/>
      <c r="N23" s="103"/>
      <c r="O23" s="119"/>
      <c r="P23" s="97" t="s">
        <v>406</v>
      </c>
    </row>
    <row r="24" spans="1:19" ht="18.75" hidden="1" customHeight="1">
      <c r="A24" s="101"/>
      <c r="B24" s="102"/>
      <c r="C24" s="569"/>
      <c r="D24" s="569"/>
      <c r="E24" s="569"/>
      <c r="F24" s="122"/>
      <c r="G24" s="122"/>
      <c r="H24" s="123"/>
      <c r="I24" s="101"/>
      <c r="J24" s="102"/>
      <c r="L24" s="574"/>
      <c r="M24" s="574"/>
      <c r="N24" s="118"/>
      <c r="O24" s="119"/>
      <c r="P24" s="97" t="s">
        <v>407</v>
      </c>
    </row>
    <row r="25" spans="1:19" ht="18.75" hidden="1" customHeight="1">
      <c r="A25" s="101"/>
      <c r="B25" s="102"/>
      <c r="C25" s="111"/>
      <c r="D25" s="122"/>
      <c r="E25" s="122"/>
      <c r="F25" s="122"/>
      <c r="G25" s="122"/>
      <c r="H25" s="123"/>
      <c r="I25" s="101"/>
      <c r="J25" s="102"/>
      <c r="K25" s="102"/>
      <c r="L25" s="574"/>
      <c r="M25" s="574"/>
      <c r="N25" s="121"/>
      <c r="O25" s="119"/>
      <c r="P25" s="97" t="s">
        <v>408</v>
      </c>
    </row>
    <row r="26" spans="1:19" ht="18.75" hidden="1" customHeight="1">
      <c r="A26" s="101"/>
      <c r="B26" s="102"/>
      <c r="C26" s="569"/>
      <c r="D26" s="569"/>
      <c r="E26" s="122"/>
      <c r="F26" s="122"/>
      <c r="G26" s="122"/>
      <c r="H26" s="123"/>
      <c r="I26" s="101"/>
      <c r="J26" s="102"/>
      <c r="K26" s="102"/>
      <c r="L26" s="574"/>
      <c r="M26" s="574"/>
      <c r="N26" s="103"/>
      <c r="O26" s="119"/>
      <c r="P26" s="97" t="s">
        <v>409</v>
      </c>
    </row>
    <row r="27" spans="1:19" ht="18.75" customHeight="1">
      <c r="A27" s="101"/>
      <c r="B27" s="102"/>
      <c r="C27" s="569"/>
      <c r="D27" s="569"/>
      <c r="E27" s="569"/>
      <c r="F27" s="122"/>
      <c r="G27" s="122"/>
      <c r="H27" s="123"/>
      <c r="I27" s="101"/>
      <c r="J27" s="102"/>
      <c r="L27" s="574"/>
      <c r="M27" s="574"/>
      <c r="N27" s="118"/>
      <c r="O27" s="116"/>
      <c r="P27" s="97" t="s">
        <v>410</v>
      </c>
    </row>
    <row r="28" spans="1:19" ht="21.75" customHeight="1">
      <c r="A28" s="124"/>
      <c r="B28" s="125"/>
      <c r="C28" s="588"/>
      <c r="D28" s="588"/>
      <c r="E28" s="588"/>
      <c r="F28" s="174"/>
      <c r="G28" s="174"/>
      <c r="H28" s="126"/>
      <c r="I28" s="124"/>
      <c r="J28" s="125"/>
      <c r="K28" s="127"/>
      <c r="L28" s="128"/>
      <c r="M28" s="128"/>
      <c r="N28" s="129"/>
    </row>
    <row r="29" spans="1:19" ht="21.75" customHeight="1">
      <c r="A29" s="90" t="s">
        <v>411</v>
      </c>
      <c r="B29" s="130"/>
      <c r="C29" s="131"/>
      <c r="D29" s="131"/>
      <c r="E29" s="131"/>
      <c r="F29" s="131"/>
      <c r="G29" s="131"/>
      <c r="H29" s="131"/>
      <c r="I29" s="94"/>
      <c r="J29" s="589"/>
      <c r="K29" s="589"/>
      <c r="L29" s="589"/>
      <c r="M29" s="589"/>
      <c r="N29" s="132"/>
    </row>
    <row r="30" spans="1:19" ht="14.25" hidden="1" customHeight="1">
      <c r="A30" s="133"/>
      <c r="B30" s="590" t="s">
        <v>412</v>
      </c>
      <c r="C30" s="590"/>
      <c r="D30" s="590"/>
      <c r="E30" s="590"/>
      <c r="F30" s="590"/>
      <c r="G30" s="590"/>
      <c r="H30" s="590"/>
      <c r="I30" s="102"/>
      <c r="J30" s="102"/>
      <c r="K30" s="116"/>
      <c r="L30" s="116"/>
      <c r="M30" s="116"/>
      <c r="N30" s="106"/>
    </row>
    <row r="31" spans="1:19" ht="18.75" customHeight="1">
      <c r="A31" s="101"/>
      <c r="B31" s="102"/>
      <c r="C31" s="102"/>
      <c r="D31" s="134" t="s">
        <v>414</v>
      </c>
      <c r="E31" s="591"/>
      <c r="F31" s="592"/>
      <c r="G31" s="592"/>
      <c r="H31" s="592"/>
      <c r="I31" s="135" t="s">
        <v>415</v>
      </c>
      <c r="J31" s="591" t="s">
        <v>416</v>
      </c>
      <c r="K31" s="593"/>
      <c r="L31" s="591"/>
      <c r="M31" s="593"/>
      <c r="N31" s="118"/>
    </row>
    <row r="32" spans="1:19" ht="18.75" hidden="1" customHeight="1">
      <c r="A32" s="107"/>
      <c r="B32" s="102"/>
      <c r="C32" s="102"/>
      <c r="D32" s="134" t="s">
        <v>417</v>
      </c>
      <c r="E32" s="585" t="s">
        <v>418</v>
      </c>
      <c r="F32" s="586"/>
      <c r="G32" s="586"/>
      <c r="H32" s="586"/>
      <c r="I32" s="586"/>
      <c r="J32" s="586"/>
      <c r="K32" s="586"/>
      <c r="L32" s="586"/>
      <c r="M32" s="587"/>
      <c r="N32" s="118"/>
    </row>
    <row r="33" spans="1:18" ht="61.5" customHeight="1">
      <c r="A33" s="107"/>
      <c r="B33" s="102"/>
      <c r="C33" s="102"/>
      <c r="D33" s="136" t="s">
        <v>419</v>
      </c>
      <c r="E33" s="578"/>
      <c r="F33" s="579"/>
      <c r="G33" s="579"/>
      <c r="H33" s="579"/>
      <c r="I33" s="579"/>
      <c r="J33" s="579"/>
      <c r="K33" s="579"/>
      <c r="L33" s="579"/>
      <c r="M33" s="580"/>
      <c r="N33" s="118"/>
    </row>
    <row r="34" spans="1:18" ht="21" hidden="1" customHeight="1">
      <c r="A34" s="101"/>
      <c r="B34" s="102" t="s">
        <v>420</v>
      </c>
      <c r="C34" s="102"/>
      <c r="D34" s="134" t="s">
        <v>414</v>
      </c>
      <c r="E34" s="591"/>
      <c r="F34" s="592"/>
      <c r="G34" s="592"/>
      <c r="H34" s="592"/>
      <c r="I34" s="135" t="s">
        <v>415</v>
      </c>
      <c r="J34" s="591" t="s">
        <v>416</v>
      </c>
      <c r="K34" s="593"/>
      <c r="L34" s="591"/>
      <c r="M34" s="593"/>
      <c r="N34" s="118"/>
    </row>
    <row r="35" spans="1:18" ht="18.75" hidden="1" customHeight="1">
      <c r="A35" s="101"/>
      <c r="C35" s="102"/>
      <c r="D35" s="134" t="s">
        <v>417</v>
      </c>
      <c r="E35" s="585" t="s">
        <v>418</v>
      </c>
      <c r="F35" s="586"/>
      <c r="G35" s="586"/>
      <c r="H35" s="586"/>
      <c r="I35" s="586"/>
      <c r="J35" s="586"/>
      <c r="K35" s="586"/>
      <c r="L35" s="586"/>
      <c r="M35" s="587"/>
      <c r="N35" s="118"/>
      <c r="P35" s="137"/>
    </row>
    <row r="36" spans="1:18" ht="37.5" hidden="1" customHeight="1">
      <c r="A36" s="107"/>
      <c r="B36" s="102"/>
      <c r="C36" s="102"/>
      <c r="D36" s="136" t="s">
        <v>419</v>
      </c>
      <c r="E36" s="578"/>
      <c r="F36" s="579"/>
      <c r="G36" s="579"/>
      <c r="H36" s="579"/>
      <c r="I36" s="579"/>
      <c r="J36" s="579"/>
      <c r="K36" s="579"/>
      <c r="L36" s="579"/>
      <c r="M36" s="580"/>
      <c r="N36" s="118"/>
      <c r="P36" s="138"/>
    </row>
    <row r="37" spans="1:18" ht="9.75" customHeight="1">
      <c r="A37" s="101"/>
      <c r="B37" s="102"/>
      <c r="C37" s="102"/>
      <c r="D37" s="102"/>
      <c r="E37" s="102"/>
      <c r="F37" s="102"/>
      <c r="G37" s="102"/>
      <c r="H37" s="102"/>
      <c r="I37" s="102"/>
      <c r="J37" s="137"/>
      <c r="K37" s="138"/>
      <c r="L37" s="102"/>
      <c r="M37" s="102"/>
      <c r="N37" s="118"/>
      <c r="P37" s="138"/>
    </row>
    <row r="38" spans="1:18" ht="18.75" customHeight="1">
      <c r="A38" s="101"/>
      <c r="B38" s="102"/>
      <c r="C38" s="102" t="s">
        <v>421</v>
      </c>
      <c r="D38" s="139"/>
      <c r="E38" s="139"/>
      <c r="F38" s="139"/>
      <c r="G38" s="139"/>
      <c r="H38" s="139"/>
      <c r="I38" s="102"/>
      <c r="J38" s="137"/>
      <c r="K38" s="137"/>
      <c r="L38" s="102"/>
      <c r="M38" s="102"/>
      <c r="N38" s="118"/>
      <c r="O38" s="137"/>
      <c r="P38" s="138"/>
    </row>
    <row r="39" spans="1:18" ht="18.75" customHeight="1">
      <c r="A39" s="101"/>
      <c r="B39" s="119"/>
      <c r="C39" s="102" t="s">
        <v>422</v>
      </c>
      <c r="D39" s="102"/>
      <c r="E39" s="102"/>
      <c r="F39" s="102"/>
      <c r="G39" s="102"/>
      <c r="H39" s="102"/>
      <c r="I39" s="102"/>
      <c r="J39" s="102"/>
      <c r="K39" s="139"/>
      <c r="L39" s="139"/>
      <c r="M39" s="139"/>
      <c r="N39" s="103"/>
      <c r="O39" s="137"/>
      <c r="P39" s="140"/>
      <c r="Q39" s="102"/>
      <c r="R39" s="102"/>
    </row>
    <row r="40" spans="1:18" ht="18.75" customHeight="1">
      <c r="A40" s="101"/>
      <c r="B40" s="102"/>
      <c r="C40" s="102" t="s">
        <v>423</v>
      </c>
      <c r="D40" s="102"/>
      <c r="E40" s="102"/>
      <c r="F40" s="102"/>
      <c r="G40" s="102"/>
      <c r="I40" s="581" t="s">
        <v>424</v>
      </c>
      <c r="J40" s="581"/>
      <c r="K40" s="582"/>
      <c r="L40" s="582"/>
      <c r="M40" s="102"/>
      <c r="N40" s="103"/>
      <c r="O40" s="141"/>
    </row>
    <row r="41" spans="1:18" ht="18.75" customHeight="1">
      <c r="A41" s="101"/>
      <c r="B41" s="102"/>
      <c r="C41" s="102" t="s">
        <v>425</v>
      </c>
      <c r="H41" s="102"/>
      <c r="I41" s="102"/>
      <c r="J41" s="102"/>
      <c r="K41" s="102"/>
      <c r="L41" s="102"/>
      <c r="M41" s="122"/>
      <c r="N41" s="142"/>
      <c r="O41" s="137"/>
    </row>
    <row r="42" spans="1:18" ht="18.75" customHeight="1">
      <c r="A42" s="101"/>
      <c r="C42" s="102" t="s">
        <v>426</v>
      </c>
      <c r="D42" s="102"/>
      <c r="H42" s="102"/>
      <c r="I42" s="143"/>
      <c r="J42" s="102"/>
      <c r="M42" s="102"/>
      <c r="N42" s="103"/>
      <c r="O42" s="140"/>
    </row>
    <row r="43" spans="1:18" ht="6.75" customHeight="1">
      <c r="A43" s="124"/>
      <c r="B43" s="125"/>
      <c r="C43" s="144"/>
      <c r="D43" s="144"/>
      <c r="E43" s="144"/>
      <c r="F43" s="144"/>
      <c r="G43" s="144"/>
      <c r="H43" s="144"/>
      <c r="I43" s="125"/>
      <c r="J43" s="125"/>
      <c r="K43" s="125"/>
      <c r="L43" s="145"/>
      <c r="M43" s="145"/>
      <c r="N43" s="146"/>
      <c r="O43" s="108"/>
      <c r="P43" s="147"/>
    </row>
    <row r="44" spans="1:18" ht="21.75" customHeight="1">
      <c r="A44" s="93" t="s">
        <v>427</v>
      </c>
      <c r="B44" s="94"/>
      <c r="C44" s="148"/>
      <c r="D44" s="148"/>
      <c r="E44" s="148"/>
      <c r="F44" s="148"/>
      <c r="G44" s="148"/>
      <c r="H44" s="148"/>
      <c r="I44" s="94"/>
      <c r="J44" s="94"/>
      <c r="K44" s="94"/>
      <c r="L44" s="94"/>
      <c r="M44" s="94"/>
      <c r="N44" s="95"/>
      <c r="O44" s="108"/>
    </row>
    <row r="45" spans="1:18" ht="22.5" customHeight="1">
      <c r="A45" s="101"/>
      <c r="B45" s="102" t="s">
        <v>428</v>
      </c>
      <c r="C45" s="102"/>
      <c r="D45" s="102" t="s">
        <v>429</v>
      </c>
      <c r="E45" s="583"/>
      <c r="F45" s="583"/>
      <c r="G45" s="583"/>
      <c r="H45" s="583"/>
      <c r="I45" s="583"/>
      <c r="J45" s="583"/>
      <c r="K45" s="583"/>
      <c r="L45" s="583"/>
      <c r="M45" s="583"/>
      <c r="N45" s="584"/>
      <c r="O45" s="108"/>
    </row>
    <row r="46" spans="1:18" ht="22.5" customHeight="1">
      <c r="A46" s="101"/>
      <c r="B46" s="102"/>
      <c r="C46" s="119"/>
      <c r="D46" s="116" t="s">
        <v>430</v>
      </c>
      <c r="E46" s="583"/>
      <c r="F46" s="583"/>
      <c r="G46" s="583"/>
      <c r="H46" s="583"/>
      <c r="I46" s="583"/>
      <c r="J46" s="583"/>
      <c r="K46" s="583"/>
      <c r="L46" s="583"/>
      <c r="M46" s="583"/>
      <c r="N46" s="584"/>
      <c r="O46" s="147"/>
    </row>
    <row r="47" spans="1:18" ht="22.5" customHeight="1">
      <c r="A47" s="101"/>
      <c r="B47" s="102"/>
      <c r="C47" s="102"/>
      <c r="E47" s="583"/>
      <c r="F47" s="583"/>
      <c r="G47" s="583"/>
      <c r="H47" s="583"/>
      <c r="I47" s="583"/>
      <c r="J47" s="583"/>
      <c r="K47" s="583"/>
      <c r="L47" s="583"/>
      <c r="M47" s="583"/>
      <c r="N47" s="584"/>
      <c r="O47" s="108"/>
    </row>
    <row r="48" spans="1:18" ht="7.5" customHeight="1">
      <c r="A48" s="124"/>
      <c r="B48" s="125"/>
      <c r="C48" s="125"/>
      <c r="D48" s="125"/>
      <c r="E48" s="149"/>
      <c r="F48" s="149"/>
      <c r="G48" s="149"/>
      <c r="H48" s="149"/>
      <c r="I48" s="125"/>
      <c r="J48" s="125"/>
      <c r="K48" s="125"/>
      <c r="L48" s="125"/>
      <c r="M48" s="125"/>
      <c r="N48" s="150"/>
      <c r="O48" s="108"/>
    </row>
    <row r="49" spans="1:15" ht="6.75" customHeight="1">
      <c r="A49" s="151"/>
      <c r="B49" s="151"/>
      <c r="C49" s="152"/>
      <c r="D49" s="152"/>
      <c r="E49" s="152"/>
      <c r="F49" s="152"/>
      <c r="G49" s="152"/>
      <c r="H49" s="152"/>
      <c r="I49" s="151"/>
      <c r="J49" s="151"/>
      <c r="K49" s="151"/>
      <c r="L49" s="151"/>
      <c r="M49" s="151"/>
      <c r="N49" s="151"/>
      <c r="O49" s="108"/>
    </row>
    <row r="50" spans="1:15" ht="21.75" customHeight="1">
      <c r="A50" s="93" t="s">
        <v>431</v>
      </c>
      <c r="B50" s="94"/>
      <c r="C50" s="148"/>
      <c r="D50" s="148"/>
      <c r="E50" s="148"/>
      <c r="F50" s="148"/>
      <c r="G50" s="148"/>
      <c r="H50" s="148"/>
      <c r="I50" s="94"/>
      <c r="J50" s="94"/>
      <c r="K50" s="94"/>
      <c r="L50" s="94"/>
      <c r="M50" s="94"/>
      <c r="N50" s="95"/>
      <c r="O50" s="102"/>
    </row>
    <row r="51" spans="1:15" ht="61.5" customHeight="1">
      <c r="A51" s="575"/>
      <c r="B51" s="576"/>
      <c r="C51" s="576"/>
      <c r="D51" s="576"/>
      <c r="E51" s="576"/>
      <c r="F51" s="576"/>
      <c r="G51" s="576"/>
      <c r="H51" s="576"/>
      <c r="I51" s="576"/>
      <c r="J51" s="576"/>
      <c r="K51" s="576"/>
      <c r="L51" s="576"/>
      <c r="M51" s="576"/>
      <c r="N51" s="577"/>
      <c r="O51" s="153"/>
    </row>
    <row r="52" spans="1:15" ht="15.75" customHeight="1">
      <c r="A52" s="99"/>
      <c r="B52" s="99"/>
      <c r="C52" s="154"/>
      <c r="D52" s="154"/>
      <c r="E52" s="154"/>
      <c r="F52" s="154"/>
      <c r="G52" s="154"/>
      <c r="H52" s="154"/>
      <c r="I52" s="153"/>
      <c r="J52" s="153"/>
      <c r="K52" s="99"/>
      <c r="L52" s="153"/>
      <c r="M52" s="155" t="s">
        <v>432</v>
      </c>
      <c r="N52" s="374">
        <f>総表!J44</f>
        <v>0</v>
      </c>
    </row>
  </sheetData>
  <mergeCells count="60">
    <mergeCell ref="E35:M35"/>
    <mergeCell ref="C28:E28"/>
    <mergeCell ref="J29:M29"/>
    <mergeCell ref="B30:H30"/>
    <mergeCell ref="E31:H31"/>
    <mergeCell ref="J31:K31"/>
    <mergeCell ref="L31:M31"/>
    <mergeCell ref="E32:M32"/>
    <mergeCell ref="E33:M33"/>
    <mergeCell ref="E34:H34"/>
    <mergeCell ref="J34:K34"/>
    <mergeCell ref="L34:M34"/>
    <mergeCell ref="A51:N51"/>
    <mergeCell ref="E36:M36"/>
    <mergeCell ref="I40:J40"/>
    <mergeCell ref="K40:L40"/>
    <mergeCell ref="E45:N45"/>
    <mergeCell ref="E46:N46"/>
    <mergeCell ref="E47:N47"/>
    <mergeCell ref="L22:M22"/>
    <mergeCell ref="C27:E27"/>
    <mergeCell ref="L27:M27"/>
    <mergeCell ref="L25:M25"/>
    <mergeCell ref="C26:D26"/>
    <mergeCell ref="L26:M26"/>
    <mergeCell ref="C24:E24"/>
    <mergeCell ref="L23:M23"/>
    <mergeCell ref="L24:M24"/>
    <mergeCell ref="C23:E23"/>
    <mergeCell ref="C22:E22"/>
    <mergeCell ref="C19:E19"/>
    <mergeCell ref="J19:L19"/>
    <mergeCell ref="C20:E20"/>
    <mergeCell ref="J20:L20"/>
    <mergeCell ref="C21:E21"/>
    <mergeCell ref="C13:E13"/>
    <mergeCell ref="L13:N13"/>
    <mergeCell ref="L14:N14"/>
    <mergeCell ref="L15:N15"/>
    <mergeCell ref="C16:E16"/>
    <mergeCell ref="L16:N16"/>
    <mergeCell ref="C17:E17"/>
    <mergeCell ref="C18:E18"/>
    <mergeCell ref="K18:N18"/>
    <mergeCell ref="C15:D15"/>
    <mergeCell ref="C14:E14"/>
    <mergeCell ref="L12:N12"/>
    <mergeCell ref="A1:N1"/>
    <mergeCell ref="P1:Q1"/>
    <mergeCell ref="A2:B2"/>
    <mergeCell ref="C2:N2"/>
    <mergeCell ref="P2:Q3"/>
    <mergeCell ref="A3:B3"/>
    <mergeCell ref="C3:N3"/>
    <mergeCell ref="C9:D9"/>
    <mergeCell ref="L9:N9"/>
    <mergeCell ref="C10:D10"/>
    <mergeCell ref="C11:D11"/>
    <mergeCell ref="L11:N11"/>
    <mergeCell ref="C12:E12"/>
  </mergeCells>
  <phoneticPr fontId="36"/>
  <dataValidations count="2">
    <dataValidation type="list" allowBlank="1" showInputMessage="1" showErrorMessage="1" sqref="E45:N47" xr:uid="{00000000-0002-0000-0000-000000000000}">
      <formula1>不適合理由</formula1>
    </dataValidation>
    <dataValidation type="list" allowBlank="1" showInputMessage="1" showErrorMessage="1" sqref="L22:M27" xr:uid="{00000000-0002-0000-00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ゴシック,標準"&amp;12【劇映画】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1986" r:id="rId5" name="Check Box 2">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xdr:col>
                    <xdr:colOff>152400</xdr:colOff>
                    <xdr:row>15</xdr:row>
                    <xdr:rowOff>200025</xdr:rowOff>
                  </from>
                  <to>
                    <xdr:col>2</xdr:col>
                    <xdr:colOff>85725</xdr:colOff>
                    <xdr:row>17</xdr:row>
                    <xdr:rowOff>19050</xdr:rowOff>
                  </to>
                </anchor>
              </controlPr>
            </control>
          </mc:Choice>
        </mc:AlternateContent>
        <mc:AlternateContent xmlns:mc="http://schemas.openxmlformats.org/markup-compatibility/2006">
          <mc:Choice Requires="x14">
            <control shapeId="41988" r:id="rId7" name="Check Box 4">
              <controlPr defaultSize="0" autoFill="0" autoLine="0" autoPict="0" altText="">
                <anchor moveWithCells="1" siz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41989" r:id="rId8" name="Check Box 5">
              <controlPr defaultSize="0" autoFill="0" autoLine="0" autoPict="0" altText="">
                <anchor moveWithCells="1" siz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sizeWithCells="1">
                  <from>
                    <xdr:col>2</xdr:col>
                    <xdr:colOff>95250</xdr:colOff>
                    <xdr:row>44</xdr:row>
                    <xdr:rowOff>38100</xdr:rowOff>
                  </from>
                  <to>
                    <xdr:col>3</xdr:col>
                    <xdr:colOff>85725</xdr:colOff>
                    <xdr:row>45</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ltText="">
                <anchor moveWithCells="1" siz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41992" r:id="rId11" name="Check Box 8">
              <controlPr defaultSize="0" autoFill="0" autoLine="0" autoPict="0" altText="">
                <anchor moveWithCells="1" siz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41997" r:id="rId12" name="Check Box 13">
              <controlPr defaultSize="0" autoFill="0" autoLine="0" autoPict="0">
                <anchor moveWithCells="1" sizeWithCells="1">
                  <from>
                    <xdr:col>2</xdr:col>
                    <xdr:colOff>9525</xdr:colOff>
                    <xdr:row>37</xdr:row>
                    <xdr:rowOff>209550</xdr:rowOff>
                  </from>
                  <to>
                    <xdr:col>2</xdr:col>
                    <xdr:colOff>314325</xdr:colOff>
                    <xdr:row>39</xdr:row>
                    <xdr:rowOff>19050</xdr:rowOff>
                  </to>
                </anchor>
              </controlPr>
            </control>
          </mc:Choice>
        </mc:AlternateContent>
        <mc:AlternateContent xmlns:mc="http://schemas.openxmlformats.org/markup-compatibility/2006">
          <mc:Choice Requires="x14">
            <control shapeId="41998" r:id="rId13" name="Check Box 14">
              <controlPr defaultSize="0" autoFill="0" autoLine="0" autoPict="0">
                <anchor moveWithCells="1" sizeWithCells="1">
                  <from>
                    <xdr:col>2</xdr:col>
                    <xdr:colOff>9525</xdr:colOff>
                    <xdr:row>40</xdr:row>
                    <xdr:rowOff>219075</xdr:rowOff>
                  </from>
                  <to>
                    <xdr:col>2</xdr:col>
                    <xdr:colOff>314325</xdr:colOff>
                    <xdr:row>42</xdr:row>
                    <xdr:rowOff>28575</xdr:rowOff>
                  </to>
                </anchor>
              </controlPr>
            </control>
          </mc:Choice>
        </mc:AlternateContent>
        <mc:AlternateContent xmlns:mc="http://schemas.openxmlformats.org/markup-compatibility/2006">
          <mc:Choice Requires="x14">
            <control shapeId="41999" r:id="rId14" name="Check Box 15">
              <controlPr defaultSize="0" autoFill="0" autoLine="0" autoPict="0">
                <anchor moveWithCells="1" sizeWithCells="1">
                  <from>
                    <xdr:col>2</xdr:col>
                    <xdr:colOff>295275</xdr:colOff>
                    <xdr:row>38</xdr:row>
                    <xdr:rowOff>219075</xdr:rowOff>
                  </from>
                  <to>
                    <xdr:col>3</xdr:col>
                    <xdr:colOff>276225</xdr:colOff>
                    <xdr:row>40</xdr:row>
                    <xdr:rowOff>28575</xdr:rowOff>
                  </to>
                </anchor>
              </controlPr>
            </control>
          </mc:Choice>
        </mc:AlternateContent>
        <mc:AlternateContent xmlns:mc="http://schemas.openxmlformats.org/markup-compatibility/2006">
          <mc:Choice Requires="x14">
            <control shapeId="42000" r:id="rId15" name="Check Box 16">
              <controlPr defaultSize="0" autoFill="0" autoLine="0" autoPict="0">
                <anchor moveWithCells="1" sizeWithCells="1">
                  <from>
                    <xdr:col>2</xdr:col>
                    <xdr:colOff>295275</xdr:colOff>
                    <xdr:row>39</xdr:row>
                    <xdr:rowOff>219075</xdr:rowOff>
                  </from>
                  <to>
                    <xdr:col>3</xdr:col>
                    <xdr:colOff>285750</xdr:colOff>
                    <xdr:row>41</xdr:row>
                    <xdr:rowOff>28575</xdr:rowOff>
                  </to>
                </anchor>
              </controlPr>
            </control>
          </mc:Choice>
        </mc:AlternateContent>
        <mc:AlternateContent xmlns:mc="http://schemas.openxmlformats.org/markup-compatibility/2006">
          <mc:Choice Requires="x14">
            <control shapeId="42002" r:id="rId16" name="Check Box 18">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2003" r:id="rId17" name="Check Box 19">
              <controlPr defaultSize="0" autoFill="0" autoLine="0" autoPict="0">
                <anchor moveWithCells="1" siz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42004" r:id="rId18" name="Check Box 20">
              <controlPr defaultSize="0" autoFill="0" autoLine="0" autoPict="0">
                <anchor moveWithCells="1" siz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42005" r:id="rId19" name="Check Box 21">
              <controlPr defaultSize="0" autoFill="0" autoLine="0" autoPict="0">
                <anchor moveWithCells="1" siz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42006" r:id="rId20" name="Check Box 22">
              <controlPr defaultSize="0" autoFill="0" autoLine="0" autoPict="0">
                <anchor moveWithCells="1" siz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42007" r:id="rId21" name="Check Box 23">
              <controlPr defaultSize="0" autoFill="0" autoLine="0" autoPict="0">
                <anchor moveWithCells="1" siz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42008" r:id="rId22" name="Check Box 24">
              <controlPr defaultSize="0" autoFill="0" autoLine="0" autoPict="0">
                <anchor moveWithCells="1" siz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42012" r:id="rId23" name="Check Box 28">
              <controlPr defaultSize="0" autoFill="0" autoLine="0" autoPict="0" altText="">
                <anchor moveWithCells="1" siz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42013" r:id="rId24" name="Check Box 29">
              <controlPr defaultSize="0" autoFill="0" autoLine="0" autoPict="0" altText="">
                <anchor moveWithCells="1" siz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42014" r:id="rId25" name="Check Box 30">
              <controlPr defaultSize="0" autoFill="0" autoLine="0" autoPict="0">
                <anchor moveWithCells="1" siz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42016" r:id="rId26" name="Check Box 32">
              <controlPr defaultSize="0" autoFill="0" autoLine="0" autoPict="0">
                <anchor moveWithCells="1" sizeWithCells="1">
                  <from>
                    <xdr:col>1</xdr:col>
                    <xdr:colOff>47625</xdr:colOff>
                    <xdr:row>18</xdr:row>
                    <xdr:rowOff>219075</xdr:rowOff>
                  </from>
                  <to>
                    <xdr:col>1</xdr:col>
                    <xdr:colOff>361950</xdr:colOff>
                    <xdr:row>20</xdr:row>
                    <xdr:rowOff>19050</xdr:rowOff>
                  </to>
                </anchor>
              </controlPr>
            </control>
          </mc:Choice>
        </mc:AlternateContent>
        <mc:AlternateContent xmlns:mc="http://schemas.openxmlformats.org/markup-compatibility/2006">
          <mc:Choice Requires="x14">
            <control shapeId="42017" r:id="rId27" name="Check Box 33">
              <controlPr defaultSize="0" autoFill="0" autoLine="0" autoPict="0">
                <anchor moveWithCells="1" siz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42018" r:id="rId28" name="Check Box 3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2019" r:id="rId29" name="Check Box 35">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2020" r:id="rId30" name="Check Box 36">
              <controlPr defaultSize="0" autoFill="0" autoLine="0" autoPict="0">
                <anchor moveWithCells="1" sizeWithCells="1">
                  <from>
                    <xdr:col>1</xdr:col>
                    <xdr:colOff>47625</xdr:colOff>
                    <xdr:row>19</xdr:row>
                    <xdr:rowOff>219075</xdr:rowOff>
                  </from>
                  <to>
                    <xdr:col>1</xdr:col>
                    <xdr:colOff>361950</xdr:colOff>
                    <xdr:row>21</xdr:row>
                    <xdr:rowOff>19050</xdr:rowOff>
                  </to>
                </anchor>
              </controlPr>
            </control>
          </mc:Choice>
        </mc:AlternateContent>
        <mc:AlternateContent xmlns:mc="http://schemas.openxmlformats.org/markup-compatibility/2006">
          <mc:Choice Requires="x14">
            <control shapeId="42021" r:id="rId31" name="Check Box 37">
              <controlPr defaultSize="0" autoFill="0" autoLine="0" autoPict="0">
                <anchor moveWithCells="1" siz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42022" r:id="rId32" name="Check Box 38">
              <controlPr defaultSize="0" autoFill="0" autoLine="0" autoPict="0">
                <anchor moveWithCells="1" siz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42024" r:id="rId33" name="Check Box 40">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2025" r:id="rId34" name="Check Box 41">
              <controlPr defaultSize="0" autoFill="0" autoLine="0" autoPict="0">
                <anchor moveWithCells="1" sizeWithCells="1">
                  <from>
                    <xdr:col>0</xdr:col>
                    <xdr:colOff>95250</xdr:colOff>
                    <xdr:row>44</xdr:row>
                    <xdr:rowOff>38100</xdr:rowOff>
                  </from>
                  <to>
                    <xdr:col>1</xdr:col>
                    <xdr:colOff>38100</xdr:colOff>
                    <xdr:row>45</xdr:row>
                    <xdr:rowOff>0</xdr:rowOff>
                  </to>
                </anchor>
              </controlPr>
            </control>
          </mc:Choice>
        </mc:AlternateContent>
        <mc:AlternateContent xmlns:mc="http://schemas.openxmlformats.org/markup-compatibility/2006">
          <mc:Choice Requires="x14">
            <control shapeId="42028" r:id="rId35" name="Check Box 44">
              <controlPr defaultSize="0" autoFill="0" autoLine="0" autoPict="0">
                <anchor moveWithCells="1" sizeWithCells="1">
                  <from>
                    <xdr:col>1</xdr:col>
                    <xdr:colOff>152400</xdr:colOff>
                    <xdr:row>17</xdr:row>
                    <xdr:rowOff>209550</xdr:rowOff>
                  </from>
                  <to>
                    <xdr:col>2</xdr:col>
                    <xdr:colOff>95250</xdr:colOff>
                    <xdr:row>19</xdr:row>
                    <xdr:rowOff>28575</xdr:rowOff>
                  </to>
                </anchor>
              </controlPr>
            </control>
          </mc:Choice>
        </mc:AlternateContent>
        <mc:AlternateContent xmlns:mc="http://schemas.openxmlformats.org/markup-compatibility/2006">
          <mc:Choice Requires="x14">
            <control shapeId="42032" r:id="rId36" name="Check Box 48">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2033" r:id="rId37" name="Check Box 49">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0"/>
  <sheetViews>
    <sheetView view="pageBreakPreview" zoomScaleNormal="100" zoomScaleSheetLayoutView="100" zoomScalePageLayoutView="70" workbookViewId="0">
      <selection sqref="A1:N1"/>
    </sheetView>
  </sheetViews>
  <sheetFormatPr defaultColWidth="9" defaultRowHeight="18.75"/>
  <cols>
    <col min="1" max="2" width="4.875" style="86" customWidth="1"/>
    <col min="3" max="3" width="4.25" style="86" customWidth="1"/>
    <col min="4" max="4" width="16.25" style="86" customWidth="1"/>
    <col min="5" max="5" width="7.5" style="86" customWidth="1"/>
    <col min="6" max="7" width="6.875" style="86" customWidth="1"/>
    <col min="8" max="8" width="1.75" style="86" customWidth="1"/>
    <col min="9" max="9" width="2.625" style="86" customWidth="1"/>
    <col min="10" max="10" width="4.375" style="86" customWidth="1"/>
    <col min="11" max="11" width="4.875" style="86" customWidth="1"/>
    <col min="12" max="12" width="8.625" style="86" customWidth="1"/>
    <col min="13" max="13" width="16.75" style="86" customWidth="1"/>
    <col min="14" max="14" width="19.5" style="86" customWidth="1"/>
    <col min="15" max="15" width="12.375" style="86" customWidth="1"/>
    <col min="16" max="16" width="102.125" style="86" bestFit="1" customWidth="1"/>
    <col min="17" max="16384" width="9" style="86"/>
  </cols>
  <sheetData>
    <row r="1" spans="1:18" ht="25.5" customHeight="1">
      <c r="A1" s="564" t="s">
        <v>581</v>
      </c>
      <c r="B1" s="564"/>
      <c r="C1" s="564"/>
      <c r="D1" s="564"/>
      <c r="E1" s="564"/>
      <c r="F1" s="564"/>
      <c r="G1" s="564"/>
      <c r="H1" s="564"/>
      <c r="I1" s="564"/>
      <c r="J1" s="564"/>
      <c r="K1" s="564"/>
      <c r="L1" s="564"/>
      <c r="M1" s="564"/>
      <c r="N1" s="564"/>
      <c r="O1" s="85"/>
      <c r="P1" s="565"/>
      <c r="Q1" s="565"/>
    </row>
    <row r="2" spans="1:18" ht="19.5" customHeight="1">
      <c r="A2" s="566" t="s">
        <v>346</v>
      </c>
      <c r="B2" s="566"/>
      <c r="C2" s="567" t="str">
        <f>IF(総表!$C$7=総表!$N$6,総表!$C$24,IF(総表!$C$7=総表!$N$7,総表!$C$24,IF(総表!$C$7=総表!$N$8,総表!$C$24,"")))</f>
        <v/>
      </c>
      <c r="D2" s="567"/>
      <c r="E2" s="567"/>
      <c r="F2" s="567"/>
      <c r="G2" s="567"/>
      <c r="H2" s="567"/>
      <c r="I2" s="567"/>
      <c r="J2" s="567"/>
      <c r="K2" s="567"/>
      <c r="L2" s="567"/>
      <c r="M2" s="567"/>
      <c r="N2" s="567"/>
      <c r="O2" s="87"/>
      <c r="P2" s="568"/>
      <c r="Q2" s="568"/>
    </row>
    <row r="3" spans="1:18" ht="19.5" customHeight="1">
      <c r="A3" s="566" t="s">
        <v>347</v>
      </c>
      <c r="B3" s="566"/>
      <c r="C3" s="567" t="str">
        <f>IF(総表!$C$7=総表!$N$6,総表!$C$12,IF(総表!$C$7=総表!$N$7,総表!$C$12,IF(総表!$C$7=総表!$N$8,総表!$C$12,"")))</f>
        <v/>
      </c>
      <c r="D3" s="567"/>
      <c r="E3" s="567"/>
      <c r="F3" s="567"/>
      <c r="G3" s="567"/>
      <c r="H3" s="567"/>
      <c r="I3" s="567"/>
      <c r="J3" s="567"/>
      <c r="K3" s="567"/>
      <c r="L3" s="567"/>
      <c r="M3" s="567"/>
      <c r="N3" s="567"/>
      <c r="O3" s="87"/>
      <c r="P3" s="568"/>
      <c r="Q3" s="568"/>
    </row>
    <row r="4" spans="1:18" ht="7.5" customHeight="1">
      <c r="A4" s="88"/>
      <c r="B4" s="88"/>
      <c r="C4" s="88"/>
      <c r="D4" s="88"/>
      <c r="E4" s="88"/>
      <c r="F4" s="88"/>
      <c r="G4" s="88"/>
      <c r="H4" s="88"/>
      <c r="I4" s="88"/>
      <c r="J4" s="88"/>
      <c r="K4" s="88"/>
      <c r="L4" s="88"/>
      <c r="M4" s="88"/>
      <c r="N4" s="88"/>
      <c r="O4" s="88"/>
      <c r="P4" s="89"/>
    </row>
    <row r="5" spans="1:18" ht="21.75" customHeight="1">
      <c r="A5" s="90" t="s">
        <v>348</v>
      </c>
      <c r="B5" s="91"/>
      <c r="C5" s="91"/>
      <c r="D5" s="91"/>
      <c r="E5" s="91"/>
      <c r="F5" s="91"/>
      <c r="G5" s="91"/>
      <c r="H5" s="92"/>
      <c r="I5" s="93" t="s">
        <v>453</v>
      </c>
      <c r="J5" s="94"/>
      <c r="K5" s="94"/>
      <c r="L5" s="94"/>
      <c r="M5" s="94"/>
      <c r="N5" s="95"/>
      <c r="O5" s="96" t="s">
        <v>350</v>
      </c>
      <c r="P5" s="97" t="s">
        <v>351</v>
      </c>
    </row>
    <row r="6" spans="1:18" ht="18.75" customHeight="1">
      <c r="A6" s="98"/>
      <c r="B6" s="99" t="s">
        <v>352</v>
      </c>
      <c r="C6" s="99"/>
      <c r="D6" s="99"/>
      <c r="E6" s="99"/>
      <c r="F6" s="99"/>
      <c r="G6" s="99"/>
      <c r="H6" s="100"/>
      <c r="I6" s="101"/>
      <c r="J6" s="102" t="s">
        <v>353</v>
      </c>
      <c r="K6" s="102"/>
      <c r="L6" s="102"/>
      <c r="M6" s="102"/>
      <c r="N6" s="103"/>
      <c r="O6" s="86" t="s">
        <v>354</v>
      </c>
      <c r="P6" s="97" t="s">
        <v>355</v>
      </c>
    </row>
    <row r="7" spans="1:18" ht="18.75" customHeight="1">
      <c r="A7" s="101"/>
      <c r="B7" s="99" t="s">
        <v>356</v>
      </c>
      <c r="C7" s="102"/>
      <c r="D7" s="102"/>
      <c r="E7" s="102"/>
      <c r="F7" s="102"/>
      <c r="G7" s="102"/>
      <c r="H7" s="103"/>
      <c r="I7" s="101"/>
      <c r="J7" s="102"/>
      <c r="K7" s="102" t="s">
        <v>357</v>
      </c>
      <c r="L7" s="102"/>
      <c r="M7" s="102"/>
      <c r="N7" s="103"/>
      <c r="O7" s="86" t="s">
        <v>358</v>
      </c>
      <c r="P7" s="97" t="s">
        <v>359</v>
      </c>
    </row>
    <row r="8" spans="1:18" ht="18.75" customHeight="1">
      <c r="A8" s="101"/>
      <c r="B8" s="104" t="s">
        <v>360</v>
      </c>
      <c r="C8" s="105"/>
      <c r="D8" s="105"/>
      <c r="E8" s="105"/>
      <c r="F8" s="105"/>
      <c r="G8" s="105"/>
      <c r="H8" s="106"/>
      <c r="I8" s="107"/>
      <c r="J8" s="102"/>
      <c r="K8" s="104"/>
      <c r="L8" s="108" t="s">
        <v>361</v>
      </c>
      <c r="M8" s="108"/>
      <c r="N8" s="109"/>
      <c r="O8" s="86" t="s">
        <v>362</v>
      </c>
      <c r="P8" s="97" t="s">
        <v>363</v>
      </c>
    </row>
    <row r="9" spans="1:18" ht="18.75" customHeight="1">
      <c r="A9" s="101"/>
      <c r="B9" s="102"/>
      <c r="C9" s="569"/>
      <c r="D9" s="569"/>
      <c r="E9" s="110"/>
      <c r="F9" s="111"/>
      <c r="G9" s="111"/>
      <c r="H9" s="112"/>
      <c r="I9" s="101"/>
      <c r="J9" s="102"/>
      <c r="K9" s="113"/>
      <c r="L9" s="570" t="s">
        <v>365</v>
      </c>
      <c r="M9" s="570"/>
      <c r="N9" s="571"/>
      <c r="O9" s="86" t="s">
        <v>366</v>
      </c>
      <c r="P9" s="97" t="s">
        <v>367</v>
      </c>
    </row>
    <row r="10" spans="1:18" ht="18.75" customHeight="1">
      <c r="A10" s="101"/>
      <c r="B10" s="102"/>
      <c r="C10" s="569" t="s">
        <v>368</v>
      </c>
      <c r="D10" s="569"/>
      <c r="E10" s="111"/>
      <c r="F10" s="111"/>
      <c r="G10" s="111"/>
      <c r="H10" s="112"/>
      <c r="I10" s="101"/>
      <c r="J10" s="102"/>
      <c r="K10" s="102" t="s">
        <v>369</v>
      </c>
      <c r="L10" s="102"/>
      <c r="M10" s="114"/>
      <c r="N10" s="115"/>
      <c r="O10" s="86" t="s">
        <v>370</v>
      </c>
      <c r="P10" s="97" t="s">
        <v>371</v>
      </c>
    </row>
    <row r="11" spans="1:18" ht="18.75" customHeight="1">
      <c r="A11" s="101"/>
      <c r="B11" s="102"/>
      <c r="C11" s="569" t="s">
        <v>372</v>
      </c>
      <c r="D11" s="569"/>
      <c r="E11" s="111"/>
      <c r="F11" s="111"/>
      <c r="G11" s="111"/>
      <c r="H11" s="112"/>
      <c r="I11" s="101"/>
      <c r="K11" s="102"/>
      <c r="L11" s="562" t="s">
        <v>583</v>
      </c>
      <c r="M11" s="562"/>
      <c r="N11" s="563"/>
      <c r="O11" s="86" t="s">
        <v>373</v>
      </c>
      <c r="P11" s="97" t="s">
        <v>374</v>
      </c>
    </row>
    <row r="12" spans="1:18" ht="18.75" customHeight="1">
      <c r="A12" s="101"/>
      <c r="B12" s="102"/>
      <c r="C12" s="569" t="s">
        <v>461</v>
      </c>
      <c r="D12" s="569"/>
      <c r="E12" s="569"/>
      <c r="F12" s="111"/>
      <c r="G12" s="111"/>
      <c r="H12" s="112"/>
      <c r="I12" s="101"/>
      <c r="K12" s="102"/>
      <c r="L12" s="562" t="s">
        <v>375</v>
      </c>
      <c r="M12" s="562"/>
      <c r="N12" s="563"/>
      <c r="O12" s="86" t="s">
        <v>376</v>
      </c>
      <c r="P12" s="97" t="s">
        <v>377</v>
      </c>
    </row>
    <row r="13" spans="1:18" ht="18.75" customHeight="1">
      <c r="A13" s="101"/>
      <c r="B13" s="102"/>
      <c r="C13" s="569" t="s">
        <v>462</v>
      </c>
      <c r="D13" s="569"/>
      <c r="E13" s="569"/>
      <c r="F13" s="111"/>
      <c r="G13" s="111"/>
      <c r="H13" s="112"/>
      <c r="I13" s="101"/>
      <c r="K13" s="102"/>
      <c r="L13" s="562" t="s">
        <v>379</v>
      </c>
      <c r="M13" s="562"/>
      <c r="N13" s="563"/>
      <c r="O13" s="102"/>
      <c r="P13" s="97" t="s">
        <v>380</v>
      </c>
    </row>
    <row r="14" spans="1:18" ht="18.75" customHeight="1">
      <c r="A14" s="101"/>
      <c r="B14" s="102"/>
      <c r="C14" s="569" t="s">
        <v>378</v>
      </c>
      <c r="D14" s="569"/>
      <c r="E14" s="569"/>
      <c r="F14" s="111"/>
      <c r="G14" s="111"/>
      <c r="H14" s="112"/>
      <c r="I14" s="101"/>
      <c r="K14" s="102"/>
      <c r="L14" s="562" t="s">
        <v>433</v>
      </c>
      <c r="M14" s="562"/>
      <c r="N14" s="563"/>
      <c r="O14" s="102"/>
      <c r="P14" s="97" t="s">
        <v>383</v>
      </c>
    </row>
    <row r="15" spans="1:18" ht="18.75" customHeight="1">
      <c r="A15" s="101"/>
      <c r="B15" s="102"/>
      <c r="C15" s="569" t="s">
        <v>381</v>
      </c>
      <c r="D15" s="569"/>
      <c r="E15" s="110"/>
      <c r="F15" s="111"/>
      <c r="G15" s="111"/>
      <c r="H15" s="112"/>
      <c r="I15" s="101"/>
      <c r="K15" s="102"/>
      <c r="L15" s="562" t="s">
        <v>434</v>
      </c>
      <c r="M15" s="562"/>
      <c r="N15" s="563"/>
      <c r="O15" s="102"/>
      <c r="P15" s="97" t="s">
        <v>386</v>
      </c>
    </row>
    <row r="16" spans="1:18" ht="18.75" customHeight="1">
      <c r="A16" s="101"/>
      <c r="B16" s="102"/>
      <c r="C16" s="569" t="s">
        <v>387</v>
      </c>
      <c r="D16" s="569"/>
      <c r="E16" s="569"/>
      <c r="F16" s="111"/>
      <c r="G16" s="111"/>
      <c r="H16" s="112"/>
      <c r="I16" s="101"/>
      <c r="J16" s="102"/>
      <c r="K16" s="102"/>
      <c r="L16" s="562" t="s">
        <v>388</v>
      </c>
      <c r="M16" s="562"/>
      <c r="N16" s="563"/>
      <c r="O16" s="116"/>
      <c r="P16" s="97" t="s">
        <v>389</v>
      </c>
      <c r="Q16" s="102"/>
      <c r="R16" s="102"/>
    </row>
    <row r="17" spans="1:19" ht="18.75" customHeight="1">
      <c r="A17" s="101"/>
      <c r="B17" s="102"/>
      <c r="C17" s="569" t="s">
        <v>390</v>
      </c>
      <c r="D17" s="569"/>
      <c r="E17" s="569"/>
      <c r="F17" s="111"/>
      <c r="G17" s="111"/>
      <c r="H17" s="112"/>
      <c r="I17" s="101"/>
      <c r="J17" s="102"/>
      <c r="K17" s="102" t="s">
        <v>391</v>
      </c>
      <c r="L17" s="108"/>
      <c r="M17" s="102"/>
      <c r="N17" s="103"/>
      <c r="O17" s="116"/>
      <c r="P17" s="97" t="s">
        <v>392</v>
      </c>
    </row>
    <row r="18" spans="1:19" ht="18.75" customHeight="1">
      <c r="A18" s="101"/>
      <c r="B18" s="102"/>
      <c r="C18" s="569" t="s">
        <v>393</v>
      </c>
      <c r="D18" s="569"/>
      <c r="E18" s="569"/>
      <c r="F18" s="110"/>
      <c r="G18" s="111"/>
      <c r="H18" s="112"/>
      <c r="I18" s="101"/>
      <c r="K18" s="569" t="s">
        <v>394</v>
      </c>
      <c r="L18" s="569"/>
      <c r="M18" s="569"/>
      <c r="N18" s="572"/>
      <c r="O18" s="117"/>
      <c r="P18" s="97" t="s">
        <v>395</v>
      </c>
    </row>
    <row r="19" spans="1:19" ht="18.75" customHeight="1">
      <c r="A19" s="101"/>
      <c r="B19" s="102"/>
      <c r="C19" s="569" t="s">
        <v>396</v>
      </c>
      <c r="D19" s="569"/>
      <c r="E19" s="569"/>
      <c r="F19" s="569"/>
      <c r="G19" s="110"/>
      <c r="H19" s="112"/>
      <c r="I19" s="101"/>
      <c r="J19" s="573" t="s">
        <v>397</v>
      </c>
      <c r="K19" s="573"/>
      <c r="L19" s="573"/>
      <c r="N19" s="118"/>
      <c r="O19" s="119"/>
      <c r="P19" s="97" t="s">
        <v>398</v>
      </c>
      <c r="Q19" s="117"/>
      <c r="R19" s="117"/>
      <c r="S19" s="117"/>
    </row>
    <row r="20" spans="1:19" ht="18.75" customHeight="1">
      <c r="A20" s="101"/>
      <c r="B20" s="102"/>
      <c r="C20" s="569" t="s">
        <v>435</v>
      </c>
      <c r="D20" s="569"/>
      <c r="E20" s="569"/>
      <c r="F20" s="569"/>
      <c r="G20" s="569"/>
      <c r="H20" s="120"/>
      <c r="I20" s="101"/>
      <c r="J20" s="573" t="s">
        <v>400</v>
      </c>
      <c r="K20" s="573"/>
      <c r="L20" s="573"/>
      <c r="M20" s="102"/>
      <c r="N20" s="103"/>
      <c r="O20" s="119"/>
      <c r="P20" s="97" t="s">
        <v>401</v>
      </c>
    </row>
    <row r="21" spans="1:19" ht="18.75" customHeight="1">
      <c r="A21" s="101"/>
      <c r="B21" s="102"/>
      <c r="C21" s="569" t="s">
        <v>402</v>
      </c>
      <c r="D21" s="569"/>
      <c r="E21" s="569"/>
      <c r="F21" s="569"/>
      <c r="G21" s="569"/>
      <c r="H21" s="120"/>
      <c r="I21" s="101"/>
      <c r="J21" s="102"/>
      <c r="K21" s="119" t="s">
        <v>403</v>
      </c>
      <c r="L21" s="116"/>
      <c r="M21" s="116"/>
      <c r="N21" s="106"/>
      <c r="O21" s="119"/>
      <c r="P21" s="97" t="s">
        <v>404</v>
      </c>
    </row>
    <row r="22" spans="1:19" ht="18.75" customHeight="1">
      <c r="A22" s="101"/>
      <c r="B22" s="102"/>
      <c r="C22" s="569" t="s">
        <v>436</v>
      </c>
      <c r="D22" s="569"/>
      <c r="E22" s="569"/>
      <c r="H22" s="120"/>
      <c r="I22" s="101"/>
      <c r="J22" s="102"/>
      <c r="K22" s="102"/>
      <c r="L22" s="574"/>
      <c r="M22" s="574"/>
      <c r="N22" s="121"/>
      <c r="O22" s="119"/>
      <c r="P22" s="97" t="s">
        <v>405</v>
      </c>
    </row>
    <row r="23" spans="1:19" ht="18.75" customHeight="1">
      <c r="A23" s="101"/>
      <c r="B23" s="102"/>
      <c r="C23" s="569" t="s">
        <v>437</v>
      </c>
      <c r="D23" s="569"/>
      <c r="E23" s="569"/>
      <c r="F23" s="111"/>
      <c r="G23" s="111"/>
      <c r="H23" s="120"/>
      <c r="I23" s="101"/>
      <c r="J23" s="102"/>
      <c r="K23" s="102"/>
      <c r="L23" s="574"/>
      <c r="M23" s="574"/>
      <c r="N23" s="103"/>
      <c r="O23" s="119"/>
      <c r="P23" s="97" t="s">
        <v>438</v>
      </c>
    </row>
    <row r="24" spans="1:19" ht="18.75" customHeight="1">
      <c r="A24" s="101"/>
      <c r="B24" s="102"/>
      <c r="C24" s="569" t="s">
        <v>439</v>
      </c>
      <c r="D24" s="569"/>
      <c r="E24" s="569"/>
      <c r="F24" s="122"/>
      <c r="G24" s="122"/>
      <c r="H24" s="123"/>
      <c r="I24" s="101"/>
      <c r="J24" s="102"/>
      <c r="L24" s="574"/>
      <c r="M24" s="574"/>
      <c r="N24" s="118"/>
      <c r="O24" s="119"/>
      <c r="P24" s="97" t="s">
        <v>440</v>
      </c>
    </row>
    <row r="25" spans="1:19" ht="18.75" hidden="1" customHeight="1">
      <c r="A25" s="101"/>
      <c r="B25" s="102"/>
      <c r="C25" s="569"/>
      <c r="D25" s="569"/>
      <c r="E25" s="569"/>
      <c r="F25" s="122"/>
      <c r="G25" s="122"/>
      <c r="H25" s="123"/>
      <c r="I25" s="101"/>
      <c r="J25" s="102"/>
      <c r="L25" s="574"/>
      <c r="M25" s="574"/>
      <c r="N25" s="118"/>
      <c r="O25" s="116"/>
      <c r="P25" s="97" t="s">
        <v>409</v>
      </c>
    </row>
    <row r="26" spans="1:19" ht="12" customHeight="1">
      <c r="A26" s="124"/>
      <c r="B26" s="125"/>
      <c r="C26" s="588"/>
      <c r="D26" s="588"/>
      <c r="E26" s="588"/>
      <c r="F26" s="174"/>
      <c r="G26" s="174"/>
      <c r="H26" s="126"/>
      <c r="I26" s="124"/>
      <c r="J26" s="125"/>
      <c r="K26" s="127"/>
      <c r="L26" s="128"/>
      <c r="M26" s="128"/>
      <c r="N26" s="129"/>
      <c r="P26" s="97" t="s">
        <v>410</v>
      </c>
    </row>
    <row r="27" spans="1:19" ht="21.75" customHeight="1">
      <c r="A27" s="90" t="s">
        <v>454</v>
      </c>
      <c r="B27" s="130"/>
      <c r="C27" s="131"/>
      <c r="D27" s="131"/>
      <c r="E27" s="131"/>
      <c r="F27" s="131"/>
      <c r="G27" s="131"/>
      <c r="H27" s="131"/>
      <c r="I27" s="94"/>
      <c r="J27" s="589"/>
      <c r="K27" s="589"/>
      <c r="L27" s="589"/>
      <c r="M27" s="589"/>
      <c r="N27" s="132"/>
    </row>
    <row r="28" spans="1:19" ht="14.25" hidden="1" customHeight="1">
      <c r="A28" s="133"/>
      <c r="B28" s="590" t="s">
        <v>412</v>
      </c>
      <c r="C28" s="590"/>
      <c r="D28" s="590"/>
      <c r="E28" s="590"/>
      <c r="F28" s="590"/>
      <c r="G28" s="590"/>
      <c r="H28" s="590"/>
      <c r="I28" s="102"/>
      <c r="J28" s="102"/>
      <c r="K28" s="116"/>
      <c r="L28" s="116"/>
      <c r="M28" s="116"/>
      <c r="N28" s="106"/>
    </row>
    <row r="29" spans="1:19" ht="18.75" customHeight="1">
      <c r="A29" s="101"/>
      <c r="B29" s="102"/>
      <c r="C29" s="102"/>
      <c r="D29" s="134" t="s">
        <v>414</v>
      </c>
      <c r="E29" s="591"/>
      <c r="F29" s="592"/>
      <c r="G29" s="592"/>
      <c r="H29" s="592"/>
      <c r="I29" s="135" t="s">
        <v>415</v>
      </c>
      <c r="J29" s="591" t="s">
        <v>416</v>
      </c>
      <c r="K29" s="593"/>
      <c r="L29" s="591"/>
      <c r="M29" s="593"/>
      <c r="N29" s="118"/>
    </row>
    <row r="30" spans="1:19" ht="18.75" hidden="1" customHeight="1">
      <c r="A30" s="107"/>
      <c r="B30" s="102"/>
      <c r="C30" s="102"/>
      <c r="D30" s="134" t="s">
        <v>417</v>
      </c>
      <c r="E30" s="585" t="s">
        <v>418</v>
      </c>
      <c r="F30" s="586"/>
      <c r="G30" s="586"/>
      <c r="H30" s="586"/>
      <c r="I30" s="586"/>
      <c r="J30" s="586"/>
      <c r="K30" s="586"/>
      <c r="L30" s="586"/>
      <c r="M30" s="587"/>
      <c r="N30" s="118"/>
    </row>
    <row r="31" spans="1:19" ht="55.5" customHeight="1">
      <c r="A31" s="107"/>
      <c r="B31" s="102"/>
      <c r="C31" s="102"/>
      <c r="D31" s="136" t="s">
        <v>419</v>
      </c>
      <c r="E31" s="578"/>
      <c r="F31" s="579"/>
      <c r="G31" s="579"/>
      <c r="H31" s="579"/>
      <c r="I31" s="579"/>
      <c r="J31" s="579"/>
      <c r="K31" s="579"/>
      <c r="L31" s="579"/>
      <c r="M31" s="580"/>
      <c r="N31" s="118"/>
      <c r="P31" s="137"/>
    </row>
    <row r="32" spans="1:19" ht="21" hidden="1" customHeight="1">
      <c r="A32" s="101"/>
      <c r="B32" s="102" t="s">
        <v>420</v>
      </c>
      <c r="C32" s="102"/>
      <c r="D32" s="134" t="s">
        <v>414</v>
      </c>
      <c r="E32" s="591"/>
      <c r="F32" s="592"/>
      <c r="G32" s="592"/>
      <c r="H32" s="592"/>
      <c r="I32" s="135" t="s">
        <v>415</v>
      </c>
      <c r="J32" s="591" t="s">
        <v>416</v>
      </c>
      <c r="K32" s="593"/>
      <c r="L32" s="591"/>
      <c r="M32" s="593"/>
      <c r="N32" s="118"/>
      <c r="P32" s="138"/>
    </row>
    <row r="33" spans="1:18" ht="18.75" hidden="1" customHeight="1">
      <c r="A33" s="101"/>
      <c r="C33" s="102"/>
      <c r="D33" s="134" t="s">
        <v>417</v>
      </c>
      <c r="E33" s="585" t="s">
        <v>418</v>
      </c>
      <c r="F33" s="586"/>
      <c r="G33" s="586"/>
      <c r="H33" s="586"/>
      <c r="I33" s="586"/>
      <c r="J33" s="586"/>
      <c r="K33" s="586"/>
      <c r="L33" s="586"/>
      <c r="M33" s="587"/>
      <c r="N33" s="118"/>
      <c r="P33" s="138"/>
    </row>
    <row r="34" spans="1:18" ht="37.5" hidden="1" customHeight="1">
      <c r="A34" s="107"/>
      <c r="B34" s="102"/>
      <c r="C34" s="102"/>
      <c r="D34" s="136" t="s">
        <v>419</v>
      </c>
      <c r="E34" s="578"/>
      <c r="F34" s="579"/>
      <c r="G34" s="579"/>
      <c r="H34" s="579"/>
      <c r="I34" s="579"/>
      <c r="J34" s="579"/>
      <c r="K34" s="579"/>
      <c r="L34" s="579"/>
      <c r="M34" s="580"/>
      <c r="N34" s="118"/>
      <c r="P34" s="138"/>
    </row>
    <row r="35" spans="1:18" ht="9.75" customHeight="1">
      <c r="A35" s="101"/>
      <c r="B35" s="102"/>
      <c r="C35" s="102"/>
      <c r="D35" s="102"/>
      <c r="E35" s="102"/>
      <c r="F35" s="102"/>
      <c r="G35" s="102"/>
      <c r="H35" s="102"/>
      <c r="I35" s="102"/>
      <c r="J35" s="137"/>
      <c r="K35" s="138"/>
      <c r="L35" s="102"/>
      <c r="M35" s="102"/>
      <c r="N35" s="118"/>
      <c r="P35" s="140"/>
    </row>
    <row r="36" spans="1:18" ht="18.75" customHeight="1">
      <c r="A36" s="101"/>
      <c r="B36" s="102"/>
      <c r="C36" s="102" t="s">
        <v>421</v>
      </c>
      <c r="D36" s="139"/>
      <c r="E36" s="139"/>
      <c r="F36" s="139"/>
      <c r="G36" s="139"/>
      <c r="H36" s="139"/>
      <c r="I36" s="102"/>
      <c r="J36" s="137"/>
      <c r="K36" s="137"/>
      <c r="L36" s="102"/>
      <c r="M36" s="102"/>
      <c r="N36" s="118"/>
      <c r="O36" s="137"/>
    </row>
    <row r="37" spans="1:18" ht="18.75" customHeight="1">
      <c r="A37" s="101"/>
      <c r="B37" s="119"/>
      <c r="C37" s="102" t="s">
        <v>422</v>
      </c>
      <c r="D37" s="102"/>
      <c r="E37" s="102"/>
      <c r="F37" s="102"/>
      <c r="G37" s="102"/>
      <c r="H37" s="102"/>
      <c r="I37" s="102"/>
      <c r="J37" s="102"/>
      <c r="K37" s="139"/>
      <c r="L37" s="139"/>
      <c r="M37" s="139"/>
      <c r="N37" s="103"/>
      <c r="O37" s="137"/>
      <c r="Q37" s="102"/>
      <c r="R37" s="102"/>
    </row>
    <row r="38" spans="1:18" ht="18.75" customHeight="1">
      <c r="A38" s="101"/>
      <c r="B38" s="102"/>
      <c r="C38" s="102" t="s">
        <v>423</v>
      </c>
      <c r="D38" s="102"/>
      <c r="E38" s="102"/>
      <c r="F38" s="102"/>
      <c r="G38" s="102"/>
      <c r="I38" s="581" t="s">
        <v>424</v>
      </c>
      <c r="J38" s="581"/>
      <c r="K38" s="582"/>
      <c r="L38" s="582"/>
      <c r="M38" s="102"/>
      <c r="N38" s="103"/>
      <c r="O38" s="141"/>
    </row>
    <row r="39" spans="1:18" ht="18.75" customHeight="1">
      <c r="A39" s="101"/>
      <c r="B39" s="102"/>
      <c r="C39" s="102" t="s">
        <v>425</v>
      </c>
      <c r="H39" s="102"/>
      <c r="I39" s="102"/>
      <c r="J39" s="102"/>
      <c r="K39" s="102"/>
      <c r="L39" s="102"/>
      <c r="M39" s="122"/>
      <c r="N39" s="142"/>
      <c r="O39" s="137"/>
      <c r="P39" s="147"/>
    </row>
    <row r="40" spans="1:18" ht="18.75" customHeight="1">
      <c r="A40" s="101"/>
      <c r="C40" s="102" t="s">
        <v>426</v>
      </c>
      <c r="D40" s="102"/>
      <c r="H40" s="102"/>
      <c r="I40" s="143"/>
      <c r="J40" s="102"/>
      <c r="M40" s="102"/>
      <c r="N40" s="103"/>
      <c r="O40" s="140"/>
    </row>
    <row r="41" spans="1:18" ht="6.75" customHeight="1">
      <c r="A41" s="124"/>
      <c r="B41" s="125"/>
      <c r="C41" s="144"/>
      <c r="D41" s="144"/>
      <c r="E41" s="144"/>
      <c r="F41" s="144"/>
      <c r="G41" s="144"/>
      <c r="H41" s="144"/>
      <c r="I41" s="125"/>
      <c r="J41" s="125"/>
      <c r="K41" s="125"/>
      <c r="L41" s="145"/>
      <c r="M41" s="145"/>
      <c r="N41" s="146"/>
      <c r="O41" s="108"/>
    </row>
    <row r="42" spans="1:18" ht="21.75" customHeight="1">
      <c r="A42" s="93" t="s">
        <v>427</v>
      </c>
      <c r="B42" s="94"/>
      <c r="C42" s="148"/>
      <c r="D42" s="148"/>
      <c r="E42" s="148"/>
      <c r="F42" s="148"/>
      <c r="G42" s="148"/>
      <c r="H42" s="148"/>
      <c r="I42" s="94"/>
      <c r="J42" s="94"/>
      <c r="K42" s="94"/>
      <c r="L42" s="94"/>
      <c r="M42" s="94"/>
      <c r="N42" s="95"/>
      <c r="O42" s="108"/>
    </row>
    <row r="43" spans="1:18" ht="22.5" customHeight="1">
      <c r="A43" s="101"/>
      <c r="B43" s="102" t="s">
        <v>428</v>
      </c>
      <c r="C43" s="102"/>
      <c r="D43" s="102" t="s">
        <v>429</v>
      </c>
      <c r="E43" s="583"/>
      <c r="F43" s="583"/>
      <c r="G43" s="583"/>
      <c r="H43" s="583"/>
      <c r="I43" s="583"/>
      <c r="J43" s="583"/>
      <c r="K43" s="583"/>
      <c r="L43" s="583"/>
      <c r="M43" s="583"/>
      <c r="N43" s="584"/>
      <c r="O43" s="108"/>
    </row>
    <row r="44" spans="1:18" ht="22.5" customHeight="1">
      <c r="A44" s="101"/>
      <c r="B44" s="102"/>
      <c r="C44" s="119"/>
      <c r="D44" s="116" t="s">
        <v>430</v>
      </c>
      <c r="E44" s="583"/>
      <c r="F44" s="583"/>
      <c r="G44" s="583"/>
      <c r="H44" s="583"/>
      <c r="I44" s="583"/>
      <c r="J44" s="583"/>
      <c r="K44" s="583"/>
      <c r="L44" s="583"/>
      <c r="M44" s="583"/>
      <c r="N44" s="584"/>
      <c r="O44" s="147"/>
    </row>
    <row r="45" spans="1:18" ht="22.5" customHeight="1">
      <c r="A45" s="101"/>
      <c r="B45" s="102"/>
      <c r="C45" s="102"/>
      <c r="E45" s="583"/>
      <c r="F45" s="583"/>
      <c r="G45" s="583"/>
      <c r="H45" s="583"/>
      <c r="I45" s="583"/>
      <c r="J45" s="583"/>
      <c r="K45" s="583"/>
      <c r="L45" s="583"/>
      <c r="M45" s="583"/>
      <c r="N45" s="584"/>
      <c r="O45" s="108"/>
    </row>
    <row r="46" spans="1:18" ht="7.5" customHeight="1">
      <c r="A46" s="124"/>
      <c r="B46" s="125"/>
      <c r="C46" s="125"/>
      <c r="D46" s="125"/>
      <c r="E46" s="149"/>
      <c r="F46" s="149"/>
      <c r="G46" s="149"/>
      <c r="H46" s="149"/>
      <c r="I46" s="125"/>
      <c r="J46" s="125"/>
      <c r="K46" s="125"/>
      <c r="L46" s="125"/>
      <c r="M46" s="125"/>
      <c r="N46" s="150"/>
      <c r="O46" s="108"/>
    </row>
    <row r="47" spans="1:18" ht="6.75" customHeight="1">
      <c r="A47" s="151"/>
      <c r="B47" s="151"/>
      <c r="C47" s="152"/>
      <c r="D47" s="152"/>
      <c r="E47" s="152"/>
      <c r="F47" s="152"/>
      <c r="G47" s="152"/>
      <c r="H47" s="152"/>
      <c r="I47" s="151"/>
      <c r="J47" s="151"/>
      <c r="K47" s="151"/>
      <c r="L47" s="151"/>
      <c r="M47" s="151"/>
      <c r="N47" s="151"/>
      <c r="O47" s="108"/>
    </row>
    <row r="48" spans="1:18" ht="21.75" customHeight="1">
      <c r="A48" s="93" t="s">
        <v>431</v>
      </c>
      <c r="B48" s="94"/>
      <c r="C48" s="148"/>
      <c r="D48" s="148"/>
      <c r="E48" s="148"/>
      <c r="F48" s="148"/>
      <c r="G48" s="148"/>
      <c r="H48" s="148"/>
      <c r="I48" s="94"/>
      <c r="J48" s="94"/>
      <c r="K48" s="94"/>
      <c r="L48" s="94"/>
      <c r="M48" s="94"/>
      <c r="N48" s="95"/>
      <c r="O48" s="102"/>
    </row>
    <row r="49" spans="1:15" ht="61.5" customHeight="1">
      <c r="A49" s="575"/>
      <c r="B49" s="576"/>
      <c r="C49" s="576"/>
      <c r="D49" s="576"/>
      <c r="E49" s="576"/>
      <c r="F49" s="576"/>
      <c r="G49" s="576"/>
      <c r="H49" s="576"/>
      <c r="I49" s="576"/>
      <c r="J49" s="576"/>
      <c r="K49" s="576"/>
      <c r="L49" s="576"/>
      <c r="M49" s="576"/>
      <c r="N49" s="577"/>
      <c r="O49" s="153"/>
    </row>
    <row r="50" spans="1:15" ht="15.75" customHeight="1">
      <c r="A50" s="99"/>
      <c r="B50" s="99"/>
      <c r="C50" s="154"/>
      <c r="D50" s="154"/>
      <c r="E50" s="154"/>
      <c r="F50" s="154"/>
      <c r="G50" s="154"/>
      <c r="H50" s="154"/>
      <c r="I50" s="153"/>
      <c r="J50" s="153"/>
      <c r="K50" s="99"/>
      <c r="L50" s="153"/>
      <c r="M50" s="155" t="s">
        <v>432</v>
      </c>
      <c r="N50" s="374">
        <f>総表!J44</f>
        <v>0</v>
      </c>
    </row>
  </sheetData>
  <mergeCells count="57">
    <mergeCell ref="E33:M33"/>
    <mergeCell ref="C26:E26"/>
    <mergeCell ref="J27:M27"/>
    <mergeCell ref="B28:H28"/>
    <mergeCell ref="E29:H29"/>
    <mergeCell ref="J29:K29"/>
    <mergeCell ref="L29:M29"/>
    <mergeCell ref="E30:M30"/>
    <mergeCell ref="E31:M31"/>
    <mergeCell ref="E32:H32"/>
    <mergeCell ref="J32:K32"/>
    <mergeCell ref="L32:M32"/>
    <mergeCell ref="A49:N49"/>
    <mergeCell ref="E34:M34"/>
    <mergeCell ref="I38:J38"/>
    <mergeCell ref="K38:L38"/>
    <mergeCell ref="E43:N43"/>
    <mergeCell ref="E44:N44"/>
    <mergeCell ref="E45:N45"/>
    <mergeCell ref="C25:E25"/>
    <mergeCell ref="L25:M25"/>
    <mergeCell ref="C20:G20"/>
    <mergeCell ref="J20:L20"/>
    <mergeCell ref="C21:G21"/>
    <mergeCell ref="C22:E22"/>
    <mergeCell ref="L22:M22"/>
    <mergeCell ref="C23:E23"/>
    <mergeCell ref="L23:M23"/>
    <mergeCell ref="C24:E24"/>
    <mergeCell ref="L24:M24"/>
    <mergeCell ref="J19:L19"/>
    <mergeCell ref="C13:E13"/>
    <mergeCell ref="L13:N13"/>
    <mergeCell ref="L14:N14"/>
    <mergeCell ref="L15:N15"/>
    <mergeCell ref="C16:E16"/>
    <mergeCell ref="L16:N16"/>
    <mergeCell ref="C17:E17"/>
    <mergeCell ref="K18:N18"/>
    <mergeCell ref="C19:F19"/>
    <mergeCell ref="C18:E18"/>
    <mergeCell ref="C15:D15"/>
    <mergeCell ref="C14:E14"/>
    <mergeCell ref="L12:N12"/>
    <mergeCell ref="A1:N1"/>
    <mergeCell ref="P1:Q1"/>
    <mergeCell ref="A2:B2"/>
    <mergeCell ref="C2:N2"/>
    <mergeCell ref="P2:Q3"/>
    <mergeCell ref="A3:B3"/>
    <mergeCell ref="C3:N3"/>
    <mergeCell ref="C9:D9"/>
    <mergeCell ref="L9:N9"/>
    <mergeCell ref="C10:D10"/>
    <mergeCell ref="C11:D11"/>
    <mergeCell ref="L11:N11"/>
    <mergeCell ref="C12:E12"/>
  </mergeCells>
  <phoneticPr fontId="36"/>
  <dataValidations count="2">
    <dataValidation type="list" allowBlank="1" showInputMessage="1" showErrorMessage="1" sqref="E43:N45" xr:uid="{00000000-0002-0000-0100-000001000000}">
      <formula1>不適合理由</formula1>
    </dataValidation>
    <dataValidation type="list" allowBlank="1" showInputMessage="1" showErrorMessage="1" sqref="L22:M25" xr:uid="{00000000-0002-0000-0100-000000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ゴシック,標準"&amp;12【記録映画】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xdr:col>
                    <xdr:colOff>152400</xdr:colOff>
                    <xdr:row>14</xdr:row>
                    <xdr:rowOff>200025</xdr:rowOff>
                  </from>
                  <to>
                    <xdr:col>2</xdr:col>
                    <xdr:colOff>85725</xdr:colOff>
                    <xdr:row>16</xdr:row>
                    <xdr:rowOff>19050</xdr:rowOff>
                  </to>
                </anchor>
              </controlPr>
            </control>
          </mc:Choice>
        </mc:AlternateContent>
        <mc:AlternateContent xmlns:mc="http://schemas.openxmlformats.org/markup-compatibility/2006">
          <mc:Choice Requires="x14">
            <control shapeId="43010" r:id="rId5" name="Check Box 2">
              <controlPr defaultSize="0" autoFill="0" autoLine="0" autoPict="0" altText="">
                <anchor moveWithCells="1" siz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43011" r:id="rId6" name="Check Box 3">
              <controlPr defaultSize="0" autoFill="0" autoLine="0" autoPict="0" altText="">
                <anchor moveWithCells="1" siz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sizeWithCells="1">
                  <from>
                    <xdr:col>0</xdr:col>
                    <xdr:colOff>123825</xdr:colOff>
                    <xdr:row>42</xdr:row>
                    <xdr:rowOff>28575</xdr:rowOff>
                  </from>
                  <to>
                    <xdr:col>1</xdr:col>
                    <xdr:colOff>57150</xdr:colOff>
                    <xdr:row>42</xdr:row>
                    <xdr:rowOff>276225</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sizeWithCells="1">
                  <from>
                    <xdr:col>2</xdr:col>
                    <xdr:colOff>95250</xdr:colOff>
                    <xdr:row>42</xdr:row>
                    <xdr:rowOff>38100</xdr:rowOff>
                  </from>
                  <to>
                    <xdr:col>3</xdr:col>
                    <xdr:colOff>85725</xdr:colOff>
                    <xdr:row>43</xdr:row>
                    <xdr:rowOff>0</xdr:rowOff>
                  </to>
                </anchor>
              </controlPr>
            </control>
          </mc:Choice>
        </mc:AlternateContent>
        <mc:AlternateContent xmlns:mc="http://schemas.openxmlformats.org/markup-compatibility/2006">
          <mc:Choice Requires="x14">
            <control shapeId="43014" r:id="rId9" name="Check Box 6">
              <controlPr defaultSize="0" autoFill="0" autoLine="0" autoPict="0" altText="">
                <anchor moveWithCells="1" siz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43015" r:id="rId10" name="Check Box 7">
              <controlPr defaultSize="0" autoFill="0" autoLine="0" autoPict="0" altText="">
                <anchor moveWithCells="1" siz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43016" r:id="rId11" name="Check Box 8">
              <controlPr defaultSize="0" autoFill="0" autoLine="0" autoPict="0" altText="">
                <anchor moveWithCells="1" siz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3017" r:id="rId12" name="Check Box 9">
              <controlPr defaultSize="0" autoFill="0" autoLine="0" autoPict="0" altText="">
                <anchor moveWithCells="1" siz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3022" r:id="rId13" name="Check Box 14">
              <controlPr defaultSize="0" autoFill="0" autoLine="0" autoPict="0">
                <anchor moveWithCells="1" sizeWithCells="1">
                  <from>
                    <xdr:col>2</xdr:col>
                    <xdr:colOff>9525</xdr:colOff>
                    <xdr:row>35</xdr:row>
                    <xdr:rowOff>209550</xdr:rowOff>
                  </from>
                  <to>
                    <xdr:col>2</xdr:col>
                    <xdr:colOff>314325</xdr:colOff>
                    <xdr:row>37</xdr:row>
                    <xdr:rowOff>19050</xdr:rowOff>
                  </to>
                </anchor>
              </controlPr>
            </control>
          </mc:Choice>
        </mc:AlternateContent>
        <mc:AlternateContent xmlns:mc="http://schemas.openxmlformats.org/markup-compatibility/2006">
          <mc:Choice Requires="x14">
            <control shapeId="43023" r:id="rId14" name="Check Box 15">
              <controlPr defaultSize="0" autoFill="0" autoLine="0" autoPict="0">
                <anchor moveWithCells="1" sizeWithCells="1">
                  <from>
                    <xdr:col>2</xdr:col>
                    <xdr:colOff>9525</xdr:colOff>
                    <xdr:row>38</xdr:row>
                    <xdr:rowOff>219075</xdr:rowOff>
                  </from>
                  <to>
                    <xdr:col>2</xdr:col>
                    <xdr:colOff>314325</xdr:colOff>
                    <xdr:row>40</xdr:row>
                    <xdr:rowOff>28575</xdr:rowOff>
                  </to>
                </anchor>
              </controlPr>
            </control>
          </mc:Choice>
        </mc:AlternateContent>
        <mc:AlternateContent xmlns:mc="http://schemas.openxmlformats.org/markup-compatibility/2006">
          <mc:Choice Requires="x14">
            <control shapeId="43024" r:id="rId15" name="Check Box 16">
              <controlPr defaultSize="0" autoFill="0" autoLine="0" autoPict="0">
                <anchor moveWithCells="1" sizeWithCells="1">
                  <from>
                    <xdr:col>2</xdr:col>
                    <xdr:colOff>295275</xdr:colOff>
                    <xdr:row>36</xdr:row>
                    <xdr:rowOff>219075</xdr:rowOff>
                  </from>
                  <to>
                    <xdr:col>3</xdr:col>
                    <xdr:colOff>276225</xdr:colOff>
                    <xdr:row>38</xdr:row>
                    <xdr:rowOff>28575</xdr:rowOff>
                  </to>
                </anchor>
              </controlPr>
            </control>
          </mc:Choice>
        </mc:AlternateContent>
        <mc:AlternateContent xmlns:mc="http://schemas.openxmlformats.org/markup-compatibility/2006">
          <mc:Choice Requires="x14">
            <control shapeId="43025" r:id="rId16" name="Check Box 17">
              <controlPr defaultSize="0" autoFill="0" autoLine="0" autoPict="0">
                <anchor moveWithCells="1" sizeWithCells="1">
                  <from>
                    <xdr:col>2</xdr:col>
                    <xdr:colOff>295275</xdr:colOff>
                    <xdr:row>37</xdr:row>
                    <xdr:rowOff>219075</xdr:rowOff>
                  </from>
                  <to>
                    <xdr:col>3</xdr:col>
                    <xdr:colOff>285750</xdr:colOff>
                    <xdr:row>39</xdr:row>
                    <xdr:rowOff>28575</xdr:rowOff>
                  </to>
                </anchor>
              </controlPr>
            </control>
          </mc:Choice>
        </mc:AlternateContent>
        <mc:AlternateContent xmlns:mc="http://schemas.openxmlformats.org/markup-compatibility/2006">
          <mc:Choice Requires="x14">
            <control shapeId="43027" r:id="rId17" name="Check Box 19">
              <controlPr defaultSize="0" autoFill="0" autoLine="0" autoPict="0">
                <anchor moveWithCells="1" siz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43028" r:id="rId18" name="Check Box 20">
              <controlPr defaultSize="0" autoFill="0" autoLine="0" autoPict="0">
                <anchor moveWithCells="1" siz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43029" r:id="rId19" name="Check Box 21">
              <controlPr defaultSize="0" autoFill="0" autoLine="0" autoPict="0">
                <anchor moveWithCells="1" siz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43030" r:id="rId20" name="Check Box 22">
              <controlPr defaultSize="0" autoFill="0" autoLine="0" autoPict="0">
                <anchor moveWithCells="1" siz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43031" r:id="rId21" name="Check Box 23">
              <controlPr defaultSize="0" autoFill="0" autoLine="0" autoPict="0">
                <anchor moveWithCells="1" siz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43032" r:id="rId22" name="Check Box 24">
              <controlPr defaultSize="0" autoFill="0" autoLine="0" autoPict="0">
                <anchor moveWithCells="1" siz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43036" r:id="rId23" name="Check Box 28">
              <controlPr defaultSize="0" autoFill="0" autoLine="0" autoPict="0" altText="">
                <anchor moveWithCells="1" siz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43037" r:id="rId24" name="Check Box 29">
              <controlPr defaultSize="0" autoFill="0" autoLine="0" autoPict="0" altText="">
                <anchor moveWithCells="1" siz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43038" r:id="rId25" name="Check Box 30">
              <controlPr defaultSize="0" autoFill="0" autoLine="0" autoPict="0">
                <anchor moveWithCells="1" siz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43040" r:id="rId26" name="Check Box 32">
              <controlPr defaultSize="0" autoFill="0" autoLine="0" autoPict="0">
                <anchor moveWithCells="1" sizeWithCells="1">
                  <from>
                    <xdr:col>1</xdr:col>
                    <xdr:colOff>47625</xdr:colOff>
                    <xdr:row>17</xdr:row>
                    <xdr:rowOff>219075</xdr:rowOff>
                  </from>
                  <to>
                    <xdr:col>1</xdr:col>
                    <xdr:colOff>361950</xdr:colOff>
                    <xdr:row>19</xdr:row>
                    <xdr:rowOff>19050</xdr:rowOff>
                  </to>
                </anchor>
              </controlPr>
            </control>
          </mc:Choice>
        </mc:AlternateContent>
        <mc:AlternateContent xmlns:mc="http://schemas.openxmlformats.org/markup-compatibility/2006">
          <mc:Choice Requires="x14">
            <control shapeId="43041" r:id="rId27" name="Check Box 33">
              <controlPr defaultSize="0" autoFill="0" autoLine="0" autoPict="0">
                <anchor moveWithCells="1" sizeWithCells="1">
                  <from>
                    <xdr:col>1</xdr:col>
                    <xdr:colOff>152400</xdr:colOff>
                    <xdr:row>15</xdr:row>
                    <xdr:rowOff>209550</xdr:rowOff>
                  </from>
                  <to>
                    <xdr:col>2</xdr:col>
                    <xdr:colOff>85725</xdr:colOff>
                    <xdr:row>17</xdr:row>
                    <xdr:rowOff>38100</xdr:rowOff>
                  </to>
                </anchor>
              </controlPr>
            </control>
          </mc:Choice>
        </mc:AlternateContent>
        <mc:AlternateContent xmlns:mc="http://schemas.openxmlformats.org/markup-compatibility/2006">
          <mc:Choice Requires="x14">
            <control shapeId="43042" r:id="rId28" name="Check Box 34">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3043" r:id="rId29" name="Check Box 35">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3044" r:id="rId30" name="Check Box 36">
              <controlPr defaultSize="0" autoFill="0" autoLine="0" autoPict="0">
                <anchor moveWithCells="1" sizeWithCells="1">
                  <from>
                    <xdr:col>1</xdr:col>
                    <xdr:colOff>47625</xdr:colOff>
                    <xdr:row>18</xdr:row>
                    <xdr:rowOff>219075</xdr:rowOff>
                  </from>
                  <to>
                    <xdr:col>1</xdr:col>
                    <xdr:colOff>361950</xdr:colOff>
                    <xdr:row>20</xdr:row>
                    <xdr:rowOff>19050</xdr:rowOff>
                  </to>
                </anchor>
              </controlPr>
            </control>
          </mc:Choice>
        </mc:AlternateContent>
        <mc:AlternateContent xmlns:mc="http://schemas.openxmlformats.org/markup-compatibility/2006">
          <mc:Choice Requires="x14">
            <control shapeId="43045" r:id="rId31" name="Check Box 37">
              <controlPr defaultSize="0" autoFill="0" autoLine="0" autoPict="0">
                <anchor moveWithCells="1" sizeWithCells="1">
                  <from>
                    <xdr:col>1</xdr:col>
                    <xdr:colOff>47625</xdr:colOff>
                    <xdr:row>19</xdr:row>
                    <xdr:rowOff>219075</xdr:rowOff>
                  </from>
                  <to>
                    <xdr:col>1</xdr:col>
                    <xdr:colOff>361950</xdr:colOff>
                    <xdr:row>21</xdr:row>
                    <xdr:rowOff>19050</xdr:rowOff>
                  </to>
                </anchor>
              </controlPr>
            </control>
          </mc:Choice>
        </mc:AlternateContent>
        <mc:AlternateContent xmlns:mc="http://schemas.openxmlformats.org/markup-compatibility/2006">
          <mc:Choice Requires="x14">
            <control shapeId="43046" r:id="rId32" name="Check Box 38">
              <controlPr defaultSize="0" autoFill="0" autoLine="0" autoPict="0">
                <anchor moveWithCells="1" siz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43047" r:id="rId33" name="Check Box 39">
              <controlPr defaultSize="0" autoFill="0" autoLine="0" autoPict="0">
                <anchor moveWithCells="1" siz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43048" r:id="rId34" name="Check Box 40">
              <controlPr defaultSize="0" autoFill="0" autoLine="0" autoPict="0">
                <anchor moveWithCells="1" sizeWithCells="1">
                  <from>
                    <xdr:col>1</xdr:col>
                    <xdr:colOff>47625</xdr:colOff>
                    <xdr:row>22</xdr:row>
                    <xdr:rowOff>219075</xdr:rowOff>
                  </from>
                  <to>
                    <xdr:col>1</xdr:col>
                    <xdr:colOff>361950</xdr:colOff>
                    <xdr:row>24</xdr:row>
                    <xdr:rowOff>0</xdr:rowOff>
                  </to>
                </anchor>
              </controlPr>
            </control>
          </mc:Choice>
        </mc:AlternateContent>
        <mc:AlternateContent xmlns:mc="http://schemas.openxmlformats.org/markup-compatibility/2006">
          <mc:Choice Requires="x14">
            <control shapeId="43049" r:id="rId35" name="Check Box 41">
              <controlPr defaultSize="0" autoFill="0" autoLine="0" autoPict="0">
                <anchor moveWithCells="1" siz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43052" r:id="rId36" name="Check Box 4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52"/>
  <sheetViews>
    <sheetView view="pageBreakPreview" zoomScaleNormal="100" zoomScaleSheetLayoutView="100" zoomScalePageLayoutView="70" workbookViewId="0">
      <selection activeCell="L12" sqref="L12:N12"/>
    </sheetView>
  </sheetViews>
  <sheetFormatPr defaultColWidth="9" defaultRowHeight="18.75"/>
  <cols>
    <col min="1" max="2" width="4.875" style="86" customWidth="1"/>
    <col min="3" max="3" width="4.25" style="86" customWidth="1"/>
    <col min="4" max="4" width="16.25" style="86" customWidth="1"/>
    <col min="5" max="5" width="7.5" style="86" customWidth="1"/>
    <col min="6" max="7" width="6.875" style="86" customWidth="1"/>
    <col min="8" max="8" width="1.75" style="86" customWidth="1"/>
    <col min="9" max="9" width="2.625" style="86" customWidth="1"/>
    <col min="10" max="10" width="4.375" style="86" customWidth="1"/>
    <col min="11" max="11" width="4.875" style="86" customWidth="1"/>
    <col min="12" max="12" width="8.625" style="86" customWidth="1"/>
    <col min="13" max="13" width="16.75" style="86" customWidth="1"/>
    <col min="14" max="14" width="19.5" style="86" customWidth="1"/>
    <col min="15" max="15" width="12.375" style="86" customWidth="1"/>
    <col min="16" max="16" width="102.125" style="86" bestFit="1" customWidth="1"/>
    <col min="17" max="16384" width="9" style="86"/>
  </cols>
  <sheetData>
    <row r="1" spans="1:18" ht="25.5" customHeight="1">
      <c r="A1" s="564" t="s">
        <v>581</v>
      </c>
      <c r="B1" s="564"/>
      <c r="C1" s="564"/>
      <c r="D1" s="564"/>
      <c r="E1" s="564"/>
      <c r="F1" s="564"/>
      <c r="G1" s="564"/>
      <c r="H1" s="564"/>
      <c r="I1" s="564"/>
      <c r="J1" s="564"/>
      <c r="K1" s="564"/>
      <c r="L1" s="564"/>
      <c r="M1" s="564"/>
      <c r="N1" s="564"/>
      <c r="O1" s="85"/>
      <c r="P1" s="565"/>
      <c r="Q1" s="565"/>
    </row>
    <row r="2" spans="1:18" ht="19.5" customHeight="1">
      <c r="A2" s="566" t="s">
        <v>346</v>
      </c>
      <c r="B2" s="566"/>
      <c r="C2" s="567" t="str">
        <f>IF(総表!$C$7=総表!$N$9,総表!$C$24,IF(総表!$C$7=総表!$N$10,総表!$C$24,IF(総表!$C$7=総表!$N$12,総表!$C$24,"")))</f>
        <v/>
      </c>
      <c r="D2" s="567"/>
      <c r="E2" s="567"/>
      <c r="F2" s="567"/>
      <c r="G2" s="567"/>
      <c r="H2" s="567"/>
      <c r="I2" s="567"/>
      <c r="J2" s="567"/>
      <c r="K2" s="567"/>
      <c r="L2" s="567"/>
      <c r="M2" s="567"/>
      <c r="N2" s="567"/>
      <c r="O2" s="87"/>
      <c r="P2" s="568"/>
      <c r="Q2" s="568"/>
    </row>
    <row r="3" spans="1:18" ht="19.5" customHeight="1">
      <c r="A3" s="566" t="s">
        <v>347</v>
      </c>
      <c r="B3" s="566"/>
      <c r="C3" s="567" t="str">
        <f>IF(総表!$C$7=総表!$N$9,総表!$C$12,IF(総表!$C$7=総表!$N$10,総表!$C$12,IF(総表!$C$7=総表!$N$12,総表!$C$12,"")))</f>
        <v/>
      </c>
      <c r="D3" s="567"/>
      <c r="E3" s="567"/>
      <c r="F3" s="567"/>
      <c r="G3" s="567"/>
      <c r="H3" s="567"/>
      <c r="I3" s="567"/>
      <c r="J3" s="567"/>
      <c r="K3" s="567"/>
      <c r="L3" s="567"/>
      <c r="M3" s="567"/>
      <c r="N3" s="567"/>
      <c r="O3" s="87"/>
      <c r="P3" s="568"/>
      <c r="Q3" s="568"/>
    </row>
    <row r="4" spans="1:18" ht="7.5" customHeight="1">
      <c r="A4" s="88"/>
      <c r="B4" s="88"/>
      <c r="C4" s="88"/>
      <c r="D4" s="88"/>
      <c r="E4" s="88"/>
      <c r="F4" s="88"/>
      <c r="G4" s="88"/>
      <c r="H4" s="88"/>
      <c r="I4" s="88"/>
      <c r="J4" s="88"/>
      <c r="K4" s="88"/>
      <c r="L4" s="88"/>
      <c r="M4" s="88"/>
      <c r="N4" s="88"/>
      <c r="O4" s="88"/>
      <c r="P4" s="89"/>
    </row>
    <row r="5" spans="1:18" ht="21.75" customHeight="1">
      <c r="A5" s="90" t="s">
        <v>348</v>
      </c>
      <c r="B5" s="91"/>
      <c r="C5" s="91"/>
      <c r="D5" s="91"/>
      <c r="E5" s="91"/>
      <c r="F5" s="91"/>
      <c r="G5" s="91"/>
      <c r="H5" s="92"/>
      <c r="I5" s="93" t="s">
        <v>453</v>
      </c>
      <c r="J5" s="94"/>
      <c r="K5" s="94"/>
      <c r="L5" s="94"/>
      <c r="M5" s="94"/>
      <c r="N5" s="95"/>
      <c r="O5" s="96" t="s">
        <v>350</v>
      </c>
      <c r="P5" s="97" t="s">
        <v>351</v>
      </c>
    </row>
    <row r="6" spans="1:18" ht="18.75" customHeight="1">
      <c r="A6" s="98"/>
      <c r="B6" s="99" t="s">
        <v>352</v>
      </c>
      <c r="C6" s="99"/>
      <c r="D6" s="99"/>
      <c r="E6" s="99"/>
      <c r="F6" s="99"/>
      <c r="G6" s="99"/>
      <c r="H6" s="100"/>
      <c r="I6" s="101"/>
      <c r="J6" s="102" t="s">
        <v>353</v>
      </c>
      <c r="K6" s="102"/>
      <c r="L6" s="102"/>
      <c r="M6" s="102"/>
      <c r="N6" s="103"/>
      <c r="O6" s="86" t="s">
        <v>354</v>
      </c>
      <c r="P6" s="97" t="s">
        <v>355</v>
      </c>
    </row>
    <row r="7" spans="1:18" ht="18.75" customHeight="1">
      <c r="A7" s="101"/>
      <c r="B7" s="99" t="s">
        <v>356</v>
      </c>
      <c r="C7" s="102"/>
      <c r="D7" s="102"/>
      <c r="E7" s="102"/>
      <c r="F7" s="102"/>
      <c r="G7" s="102"/>
      <c r="H7" s="103"/>
      <c r="I7" s="101"/>
      <c r="J7" s="102"/>
      <c r="K7" s="102" t="s">
        <v>357</v>
      </c>
      <c r="L7" s="102"/>
      <c r="M7" s="102"/>
      <c r="N7" s="103"/>
      <c r="O7" s="86" t="s">
        <v>358</v>
      </c>
      <c r="P7" s="97" t="s">
        <v>359</v>
      </c>
    </row>
    <row r="8" spans="1:18" ht="18.75" customHeight="1">
      <c r="A8" s="101"/>
      <c r="B8" s="104" t="s">
        <v>360</v>
      </c>
      <c r="C8" s="105"/>
      <c r="D8" s="105"/>
      <c r="E8" s="105"/>
      <c r="F8" s="105"/>
      <c r="G8" s="105"/>
      <c r="H8" s="106"/>
      <c r="I8" s="107"/>
      <c r="J8" s="102"/>
      <c r="K8" s="104"/>
      <c r="L8" s="108" t="s">
        <v>361</v>
      </c>
      <c r="M8" s="108"/>
      <c r="N8" s="109"/>
      <c r="O8" s="86" t="s">
        <v>362</v>
      </c>
      <c r="P8" s="97" t="s">
        <v>363</v>
      </c>
    </row>
    <row r="9" spans="1:18" ht="18.75" customHeight="1">
      <c r="A9" s="101"/>
      <c r="B9" s="102"/>
      <c r="C9" s="569" t="s">
        <v>364</v>
      </c>
      <c r="D9" s="569"/>
      <c r="E9" s="110"/>
      <c r="F9" s="111"/>
      <c r="G9" s="111"/>
      <c r="H9" s="112"/>
      <c r="I9" s="101"/>
      <c r="J9" s="102"/>
      <c r="K9" s="113"/>
      <c r="L9" s="570" t="s">
        <v>365</v>
      </c>
      <c r="M9" s="570"/>
      <c r="N9" s="571"/>
      <c r="O9" s="86" t="s">
        <v>366</v>
      </c>
      <c r="P9" s="97" t="s">
        <v>441</v>
      </c>
    </row>
    <row r="10" spans="1:18" ht="18.75" customHeight="1">
      <c r="A10" s="101"/>
      <c r="B10" s="102"/>
      <c r="C10" s="569" t="s">
        <v>368</v>
      </c>
      <c r="D10" s="569"/>
      <c r="E10" s="111"/>
      <c r="F10" s="111"/>
      <c r="G10" s="111"/>
      <c r="H10" s="112"/>
      <c r="I10" s="101"/>
      <c r="J10" s="102"/>
      <c r="K10" s="102" t="s">
        <v>369</v>
      </c>
      <c r="L10" s="102"/>
      <c r="M10" s="114"/>
      <c r="N10" s="115"/>
      <c r="O10" s="86" t="s">
        <v>370</v>
      </c>
      <c r="P10" s="97" t="s">
        <v>371</v>
      </c>
    </row>
    <row r="11" spans="1:18" ht="18.75" customHeight="1">
      <c r="A11" s="101"/>
      <c r="B11" s="102"/>
      <c r="C11" s="569" t="s">
        <v>372</v>
      </c>
      <c r="D11" s="569"/>
      <c r="E11" s="111"/>
      <c r="F11" s="111"/>
      <c r="G11" s="111"/>
      <c r="H11" s="112"/>
      <c r="I11" s="101"/>
      <c r="K11" s="102"/>
      <c r="L11" s="562" t="s">
        <v>584</v>
      </c>
      <c r="M11" s="562"/>
      <c r="N11" s="563"/>
      <c r="O11" s="86" t="s">
        <v>373</v>
      </c>
      <c r="P11" s="97" t="s">
        <v>374</v>
      </c>
    </row>
    <row r="12" spans="1:18" ht="18.75" customHeight="1">
      <c r="A12" s="101"/>
      <c r="B12" s="102"/>
      <c r="C12" s="569" t="s">
        <v>461</v>
      </c>
      <c r="D12" s="569"/>
      <c r="E12" s="569"/>
      <c r="F12" s="111"/>
      <c r="G12" s="111"/>
      <c r="H12" s="112"/>
      <c r="I12" s="101"/>
      <c r="K12" s="102"/>
      <c r="L12" s="562" t="s">
        <v>375</v>
      </c>
      <c r="M12" s="562"/>
      <c r="N12" s="563"/>
      <c r="O12" s="86" t="s">
        <v>376</v>
      </c>
      <c r="P12" s="97" t="s">
        <v>377</v>
      </c>
    </row>
    <row r="13" spans="1:18" ht="18.75" customHeight="1">
      <c r="A13" s="101"/>
      <c r="B13" s="102"/>
      <c r="C13" s="569" t="s">
        <v>465</v>
      </c>
      <c r="D13" s="569"/>
      <c r="E13" s="569"/>
      <c r="F13" s="111"/>
      <c r="G13" s="111"/>
      <c r="H13" s="112"/>
      <c r="I13" s="101"/>
      <c r="K13" s="102"/>
      <c r="L13" s="562" t="s">
        <v>379</v>
      </c>
      <c r="M13" s="562"/>
      <c r="N13" s="563"/>
      <c r="O13" s="102"/>
      <c r="P13" s="97" t="s">
        <v>380</v>
      </c>
    </row>
    <row r="14" spans="1:18" ht="18.75" customHeight="1">
      <c r="A14" s="101"/>
      <c r="B14" s="102"/>
      <c r="C14" s="569" t="s">
        <v>464</v>
      </c>
      <c r="D14" s="569"/>
      <c r="E14" s="569"/>
      <c r="F14" s="111"/>
      <c r="G14" s="111"/>
      <c r="H14" s="112"/>
      <c r="I14" s="101"/>
      <c r="K14" s="102"/>
      <c r="L14" s="562" t="s">
        <v>442</v>
      </c>
      <c r="M14" s="562"/>
      <c r="N14" s="563"/>
      <c r="O14" s="102"/>
      <c r="P14" s="97" t="s">
        <v>383</v>
      </c>
    </row>
    <row r="15" spans="1:18" ht="18.75" customHeight="1">
      <c r="A15" s="101"/>
      <c r="B15" s="102"/>
      <c r="C15" s="569" t="s">
        <v>463</v>
      </c>
      <c r="D15" s="569"/>
      <c r="E15" s="569"/>
      <c r="F15" s="111"/>
      <c r="G15" s="111"/>
      <c r="H15" s="112"/>
      <c r="I15" s="101"/>
      <c r="K15" s="102"/>
      <c r="L15" s="562" t="s">
        <v>443</v>
      </c>
      <c r="M15" s="562"/>
      <c r="N15" s="563"/>
      <c r="O15" s="102"/>
      <c r="P15" s="97" t="s">
        <v>386</v>
      </c>
    </row>
    <row r="16" spans="1:18" ht="18.75" customHeight="1">
      <c r="A16" s="101"/>
      <c r="B16" s="102"/>
      <c r="C16" s="569" t="s">
        <v>532</v>
      </c>
      <c r="D16" s="569"/>
      <c r="E16" s="569"/>
      <c r="F16" s="111"/>
      <c r="G16" s="111"/>
      <c r="H16" s="112"/>
      <c r="I16" s="101"/>
      <c r="J16" s="102"/>
      <c r="K16" s="102"/>
      <c r="L16" s="562" t="s">
        <v>388</v>
      </c>
      <c r="M16" s="562"/>
      <c r="N16" s="563"/>
      <c r="O16" s="116"/>
      <c r="P16" s="97" t="s">
        <v>389</v>
      </c>
      <c r="Q16" s="102"/>
      <c r="R16" s="102"/>
    </row>
    <row r="17" spans="1:19" ht="18.75" customHeight="1">
      <c r="A17" s="101"/>
      <c r="B17" s="102"/>
      <c r="C17" s="569" t="s">
        <v>533</v>
      </c>
      <c r="D17" s="569"/>
      <c r="E17" s="569"/>
      <c r="F17" s="111"/>
      <c r="G17" s="111"/>
      <c r="H17" s="112"/>
      <c r="I17" s="101"/>
      <c r="J17" s="102"/>
      <c r="K17" s="102" t="s">
        <v>391</v>
      </c>
      <c r="L17" s="108"/>
      <c r="M17" s="102"/>
      <c r="N17" s="103"/>
      <c r="O17" s="116"/>
      <c r="P17" s="97" t="s">
        <v>392</v>
      </c>
    </row>
    <row r="18" spans="1:19" ht="18.75" customHeight="1">
      <c r="A18" s="101"/>
      <c r="B18" s="102"/>
      <c r="C18" s="569" t="s">
        <v>393</v>
      </c>
      <c r="D18" s="569"/>
      <c r="E18" s="569"/>
      <c r="F18" s="569"/>
      <c r="G18" s="569"/>
      <c r="H18" s="112"/>
      <c r="I18" s="101"/>
      <c r="K18" s="569" t="s">
        <v>394</v>
      </c>
      <c r="L18" s="569"/>
      <c r="M18" s="569"/>
      <c r="N18" s="572"/>
      <c r="O18" s="117"/>
      <c r="P18" s="97" t="s">
        <v>395</v>
      </c>
    </row>
    <row r="19" spans="1:19" ht="18.75" customHeight="1">
      <c r="A19" s="101"/>
      <c r="B19" s="102"/>
      <c r="C19" s="569" t="s">
        <v>444</v>
      </c>
      <c r="D19" s="569"/>
      <c r="E19" s="569"/>
      <c r="F19" s="569"/>
      <c r="G19" s="569"/>
      <c r="H19" s="112"/>
      <c r="I19" s="101"/>
      <c r="J19" s="573" t="s">
        <v>397</v>
      </c>
      <c r="K19" s="573"/>
      <c r="L19" s="573"/>
      <c r="N19" s="118"/>
      <c r="O19" s="119"/>
      <c r="P19" s="97" t="s">
        <v>398</v>
      </c>
      <c r="Q19" s="117"/>
      <c r="R19" s="117"/>
      <c r="S19" s="117"/>
    </row>
    <row r="20" spans="1:19" ht="18.75" customHeight="1">
      <c r="A20" s="101"/>
      <c r="B20" s="102"/>
      <c r="C20" s="569" t="s">
        <v>396</v>
      </c>
      <c r="D20" s="569"/>
      <c r="E20" s="569"/>
      <c r="F20" s="111"/>
      <c r="G20" s="111"/>
      <c r="H20" s="120"/>
      <c r="I20" s="101"/>
      <c r="J20" s="573" t="s">
        <v>400</v>
      </c>
      <c r="K20" s="573"/>
      <c r="L20" s="573"/>
      <c r="M20" s="102"/>
      <c r="N20" s="103"/>
      <c r="O20" s="119"/>
      <c r="P20" s="97" t="s">
        <v>401</v>
      </c>
    </row>
    <row r="21" spans="1:19" ht="18.75" customHeight="1">
      <c r="A21" s="101"/>
      <c r="B21" s="102"/>
      <c r="C21" s="569" t="s">
        <v>435</v>
      </c>
      <c r="D21" s="569"/>
      <c r="E21" s="569"/>
      <c r="F21" s="111"/>
      <c r="G21" s="111"/>
      <c r="H21" s="120"/>
      <c r="I21" s="101"/>
      <c r="J21" s="102"/>
      <c r="K21" s="119" t="s">
        <v>403</v>
      </c>
      <c r="L21" s="116"/>
      <c r="M21" s="116"/>
      <c r="N21" s="106"/>
      <c r="O21" s="119"/>
      <c r="P21" s="97" t="s">
        <v>404</v>
      </c>
    </row>
    <row r="22" spans="1:19" ht="18.75" customHeight="1">
      <c r="A22" s="101"/>
      <c r="B22" s="102"/>
      <c r="C22" s="569" t="s">
        <v>402</v>
      </c>
      <c r="D22" s="569"/>
      <c r="E22" s="569"/>
      <c r="F22" s="110"/>
      <c r="G22" s="110"/>
      <c r="H22" s="120"/>
      <c r="I22" s="101"/>
      <c r="J22" s="102"/>
      <c r="K22" s="102"/>
      <c r="L22" s="574"/>
      <c r="M22" s="574"/>
      <c r="N22" s="121"/>
      <c r="O22" s="119"/>
      <c r="P22" s="97" t="s">
        <v>405</v>
      </c>
    </row>
    <row r="23" spans="1:19" ht="18.75" customHeight="1">
      <c r="A23" s="101"/>
      <c r="B23" s="102"/>
      <c r="C23" s="569" t="s">
        <v>439</v>
      </c>
      <c r="D23" s="569"/>
      <c r="E23" s="569"/>
      <c r="F23" s="111"/>
      <c r="G23" s="111"/>
      <c r="H23" s="120"/>
      <c r="I23" s="101"/>
      <c r="J23" s="102"/>
      <c r="K23" s="102"/>
      <c r="L23" s="574"/>
      <c r="M23" s="574"/>
      <c r="N23" s="103"/>
      <c r="O23" s="119"/>
      <c r="P23" s="97" t="s">
        <v>445</v>
      </c>
    </row>
    <row r="24" spans="1:19" ht="18.75" customHeight="1">
      <c r="A24" s="101"/>
      <c r="B24" s="102"/>
      <c r="C24" s="569" t="s">
        <v>446</v>
      </c>
      <c r="D24" s="569"/>
      <c r="E24" s="569"/>
      <c r="F24" s="111"/>
      <c r="G24" s="111"/>
      <c r="H24" s="120"/>
      <c r="I24" s="101"/>
      <c r="J24" s="102"/>
      <c r="K24" s="102"/>
      <c r="L24" s="574"/>
      <c r="M24" s="574"/>
      <c r="N24" s="103"/>
      <c r="O24" s="119"/>
      <c r="P24" s="97" t="s">
        <v>447</v>
      </c>
    </row>
    <row r="25" spans="1:19" ht="18.75" customHeight="1">
      <c r="A25" s="101"/>
      <c r="B25" s="102"/>
      <c r="C25" s="569" t="s">
        <v>448</v>
      </c>
      <c r="D25" s="569"/>
      <c r="E25" s="569"/>
      <c r="F25" s="569"/>
      <c r="G25" s="569"/>
      <c r="H25" s="120"/>
      <c r="I25" s="101"/>
      <c r="J25" s="102"/>
      <c r="K25" s="102"/>
      <c r="L25" s="574"/>
      <c r="M25" s="574"/>
      <c r="N25" s="103"/>
      <c r="O25" s="119"/>
      <c r="P25" s="97" t="s">
        <v>407</v>
      </c>
    </row>
    <row r="26" spans="1:19" ht="18.75" customHeight="1">
      <c r="A26" s="101"/>
      <c r="B26" s="102"/>
      <c r="C26" s="569" t="s">
        <v>449</v>
      </c>
      <c r="D26" s="569"/>
      <c r="E26" s="569"/>
      <c r="F26" s="111"/>
      <c r="G26" s="111"/>
      <c r="H26" s="120"/>
      <c r="I26" s="101"/>
      <c r="J26" s="102"/>
      <c r="K26" s="102"/>
      <c r="L26" s="574"/>
      <c r="M26" s="574"/>
      <c r="N26" s="103"/>
      <c r="O26" s="119"/>
      <c r="P26" s="97" t="s">
        <v>450</v>
      </c>
    </row>
    <row r="27" spans="1:19" ht="18.75" customHeight="1">
      <c r="A27" s="101"/>
      <c r="B27" s="102"/>
      <c r="C27" s="569" t="s">
        <v>451</v>
      </c>
      <c r="D27" s="569"/>
      <c r="E27" s="569"/>
      <c r="F27" s="569"/>
      <c r="G27" s="569"/>
      <c r="H27" s="123"/>
      <c r="I27" s="101"/>
      <c r="J27" s="102"/>
      <c r="L27" s="574"/>
      <c r="M27" s="574"/>
      <c r="N27" s="118"/>
      <c r="O27" s="119"/>
      <c r="P27" s="97" t="s">
        <v>409</v>
      </c>
    </row>
    <row r="28" spans="1:19" ht="18.75" customHeight="1">
      <c r="A28" s="101"/>
      <c r="B28" s="102"/>
      <c r="C28" s="111"/>
      <c r="D28" s="122"/>
      <c r="E28" s="122"/>
      <c r="F28" s="122"/>
      <c r="G28" s="122"/>
      <c r="H28" s="123"/>
      <c r="I28" s="101"/>
      <c r="J28" s="102"/>
      <c r="K28" s="102"/>
      <c r="L28" s="574"/>
      <c r="M28" s="574"/>
      <c r="N28" s="121"/>
      <c r="O28" s="119"/>
      <c r="P28" s="97" t="s">
        <v>410</v>
      </c>
    </row>
    <row r="29" spans="1:19" ht="21.75" customHeight="1">
      <c r="A29" s="90" t="s">
        <v>454</v>
      </c>
      <c r="B29" s="130"/>
      <c r="C29" s="131"/>
      <c r="D29" s="131"/>
      <c r="E29" s="131"/>
      <c r="F29" s="131"/>
      <c r="G29" s="131"/>
      <c r="H29" s="131"/>
      <c r="I29" s="94"/>
      <c r="J29" s="589"/>
      <c r="K29" s="589"/>
      <c r="L29" s="589"/>
      <c r="M29" s="589"/>
      <c r="N29" s="132"/>
      <c r="P29" s="97"/>
    </row>
    <row r="30" spans="1:19" ht="14.25" customHeight="1">
      <c r="A30" s="133"/>
      <c r="B30" s="590" t="s">
        <v>412</v>
      </c>
      <c r="C30" s="590"/>
      <c r="D30" s="590"/>
      <c r="E30" s="590"/>
      <c r="F30" s="590"/>
      <c r="G30" s="590"/>
      <c r="H30" s="590"/>
      <c r="I30" s="102"/>
      <c r="J30" s="102"/>
      <c r="K30" s="116"/>
      <c r="L30" s="116"/>
      <c r="M30" s="116"/>
      <c r="N30" s="106"/>
    </row>
    <row r="31" spans="1:19" ht="18.75" customHeight="1">
      <c r="A31" s="101"/>
      <c r="B31" s="102" t="s">
        <v>413</v>
      </c>
      <c r="C31" s="102"/>
      <c r="D31" s="134" t="s">
        <v>414</v>
      </c>
      <c r="E31" s="591"/>
      <c r="F31" s="592"/>
      <c r="G31" s="592"/>
      <c r="H31" s="592"/>
      <c r="I31" s="135" t="s">
        <v>415</v>
      </c>
      <c r="J31" s="591" t="s">
        <v>416</v>
      </c>
      <c r="K31" s="593"/>
      <c r="L31" s="591"/>
      <c r="M31" s="593"/>
      <c r="N31" s="118"/>
    </row>
    <row r="32" spans="1:19" ht="18.75" customHeight="1">
      <c r="A32" s="107"/>
      <c r="B32" s="102"/>
      <c r="C32" s="102"/>
      <c r="D32" s="134" t="s">
        <v>417</v>
      </c>
      <c r="E32" s="585" t="s">
        <v>418</v>
      </c>
      <c r="F32" s="586"/>
      <c r="G32" s="586"/>
      <c r="H32" s="586"/>
      <c r="I32" s="586"/>
      <c r="J32" s="586"/>
      <c r="K32" s="586"/>
      <c r="L32" s="586"/>
      <c r="M32" s="587"/>
      <c r="N32" s="118"/>
    </row>
    <row r="33" spans="1:18" ht="36" customHeight="1">
      <c r="A33" s="107"/>
      <c r="B33" s="102"/>
      <c r="C33" s="102"/>
      <c r="D33" s="136" t="s">
        <v>419</v>
      </c>
      <c r="E33" s="578"/>
      <c r="F33" s="579"/>
      <c r="G33" s="579"/>
      <c r="H33" s="579"/>
      <c r="I33" s="579"/>
      <c r="J33" s="579"/>
      <c r="K33" s="579"/>
      <c r="L33" s="579"/>
      <c r="M33" s="580"/>
      <c r="N33" s="118"/>
    </row>
    <row r="34" spans="1:18" ht="21" customHeight="1">
      <c r="A34" s="101"/>
      <c r="B34" s="102" t="s">
        <v>420</v>
      </c>
      <c r="C34" s="102"/>
      <c r="D34" s="134" t="s">
        <v>414</v>
      </c>
      <c r="E34" s="591"/>
      <c r="F34" s="592"/>
      <c r="G34" s="592"/>
      <c r="H34" s="592"/>
      <c r="I34" s="135" t="s">
        <v>415</v>
      </c>
      <c r="J34" s="591" t="s">
        <v>416</v>
      </c>
      <c r="K34" s="593"/>
      <c r="L34" s="591"/>
      <c r="M34" s="593"/>
      <c r="N34" s="118"/>
    </row>
    <row r="35" spans="1:18" ht="18.75" customHeight="1">
      <c r="A35" s="101"/>
      <c r="C35" s="102"/>
      <c r="D35" s="134" t="s">
        <v>417</v>
      </c>
      <c r="E35" s="585" t="s">
        <v>418</v>
      </c>
      <c r="F35" s="586"/>
      <c r="G35" s="586"/>
      <c r="H35" s="586"/>
      <c r="I35" s="586"/>
      <c r="J35" s="586"/>
      <c r="K35" s="586"/>
      <c r="L35" s="586"/>
      <c r="M35" s="587"/>
      <c r="N35" s="118"/>
    </row>
    <row r="36" spans="1:18" ht="37.5" customHeight="1">
      <c r="A36" s="107"/>
      <c r="B36" s="102"/>
      <c r="C36" s="102"/>
      <c r="D36" s="136" t="s">
        <v>419</v>
      </c>
      <c r="E36" s="578"/>
      <c r="F36" s="579"/>
      <c r="G36" s="579"/>
      <c r="H36" s="579"/>
      <c r="I36" s="579"/>
      <c r="J36" s="579"/>
      <c r="K36" s="579"/>
      <c r="L36" s="579"/>
      <c r="M36" s="580"/>
      <c r="N36" s="118"/>
    </row>
    <row r="37" spans="1:18" ht="9.75" customHeight="1">
      <c r="A37" s="101"/>
      <c r="B37" s="102"/>
      <c r="C37" s="102"/>
      <c r="D37" s="102"/>
      <c r="E37" s="102"/>
      <c r="F37" s="102"/>
      <c r="G37" s="102"/>
      <c r="H37" s="102"/>
      <c r="I37" s="102"/>
      <c r="J37" s="137"/>
      <c r="K37" s="138"/>
      <c r="L37" s="102"/>
      <c r="M37" s="102"/>
      <c r="N37" s="118"/>
      <c r="P37" s="137"/>
    </row>
    <row r="38" spans="1:18" ht="18.75" customHeight="1">
      <c r="A38" s="101"/>
      <c r="B38" s="102"/>
      <c r="C38" s="102" t="s">
        <v>421</v>
      </c>
      <c r="D38" s="139"/>
      <c r="E38" s="139"/>
      <c r="F38" s="139"/>
      <c r="G38" s="139"/>
      <c r="H38" s="139"/>
      <c r="I38" s="102"/>
      <c r="J38" s="137"/>
      <c r="K38" s="137"/>
      <c r="L38" s="102"/>
      <c r="M38" s="102"/>
      <c r="N38" s="118"/>
      <c r="O38" s="137"/>
      <c r="P38" s="138"/>
    </row>
    <row r="39" spans="1:18" ht="18.75" customHeight="1">
      <c r="A39" s="101"/>
      <c r="B39" s="119"/>
      <c r="C39" s="102" t="s">
        <v>422</v>
      </c>
      <c r="D39" s="102"/>
      <c r="E39" s="102"/>
      <c r="F39" s="102"/>
      <c r="G39" s="102"/>
      <c r="H39" s="102"/>
      <c r="I39" s="102"/>
      <c r="J39" s="102"/>
      <c r="K39" s="139"/>
      <c r="L39" s="139"/>
      <c r="M39" s="139"/>
      <c r="N39" s="103"/>
      <c r="O39" s="137"/>
      <c r="P39" s="138"/>
      <c r="Q39" s="102"/>
      <c r="R39" s="102"/>
    </row>
    <row r="40" spans="1:18" ht="18.75" customHeight="1">
      <c r="A40" s="101"/>
      <c r="B40" s="102"/>
      <c r="C40" s="102" t="s">
        <v>423</v>
      </c>
      <c r="D40" s="102"/>
      <c r="E40" s="102"/>
      <c r="F40" s="102"/>
      <c r="G40" s="102"/>
      <c r="I40" s="581" t="s">
        <v>424</v>
      </c>
      <c r="J40" s="581"/>
      <c r="K40" s="582"/>
      <c r="L40" s="582"/>
      <c r="M40" s="102"/>
      <c r="N40" s="103"/>
      <c r="O40" s="141"/>
      <c r="P40" s="138"/>
    </row>
    <row r="41" spans="1:18" ht="18.75" customHeight="1">
      <c r="A41" s="101"/>
      <c r="B41" s="102"/>
      <c r="C41" s="102" t="s">
        <v>425</v>
      </c>
      <c r="H41" s="102"/>
      <c r="I41" s="102"/>
      <c r="J41" s="102"/>
      <c r="K41" s="102"/>
      <c r="L41" s="102"/>
      <c r="M41" s="122"/>
      <c r="N41" s="142"/>
      <c r="O41" s="137"/>
      <c r="P41" s="140"/>
    </row>
    <row r="42" spans="1:18" ht="18.75" customHeight="1">
      <c r="A42" s="101"/>
      <c r="C42" s="102" t="s">
        <v>426</v>
      </c>
      <c r="D42" s="102"/>
      <c r="H42" s="102"/>
      <c r="I42" s="143"/>
      <c r="J42" s="102"/>
      <c r="M42" s="102"/>
      <c r="N42" s="103"/>
      <c r="O42" s="140"/>
    </row>
    <row r="43" spans="1:18" ht="6.75" customHeight="1">
      <c r="A43" s="124"/>
      <c r="B43" s="125"/>
      <c r="C43" s="144"/>
      <c r="D43" s="144"/>
      <c r="E43" s="144"/>
      <c r="F43" s="144"/>
      <c r="G43" s="144"/>
      <c r="H43" s="144"/>
      <c r="I43" s="125"/>
      <c r="J43" s="125"/>
      <c r="K43" s="125"/>
      <c r="L43" s="145"/>
      <c r="M43" s="145"/>
      <c r="N43" s="146"/>
      <c r="O43" s="108"/>
    </row>
    <row r="44" spans="1:18" ht="21.75" customHeight="1">
      <c r="A44" s="93" t="s">
        <v>427</v>
      </c>
      <c r="B44" s="94"/>
      <c r="C44" s="148"/>
      <c r="D44" s="148"/>
      <c r="E44" s="148"/>
      <c r="F44" s="148"/>
      <c r="G44" s="148"/>
      <c r="H44" s="148"/>
      <c r="I44" s="94"/>
      <c r="J44" s="94"/>
      <c r="K44" s="94"/>
      <c r="L44" s="94"/>
      <c r="M44" s="94"/>
      <c r="N44" s="95"/>
      <c r="O44" s="108"/>
    </row>
    <row r="45" spans="1:18" ht="22.5" customHeight="1">
      <c r="A45" s="101"/>
      <c r="B45" s="102" t="s">
        <v>428</v>
      </c>
      <c r="C45" s="102"/>
      <c r="D45" s="102" t="s">
        <v>429</v>
      </c>
      <c r="E45" s="583"/>
      <c r="F45" s="583"/>
      <c r="G45" s="583"/>
      <c r="H45" s="583"/>
      <c r="I45" s="583"/>
      <c r="J45" s="583"/>
      <c r="K45" s="583"/>
      <c r="L45" s="583"/>
      <c r="M45" s="583"/>
      <c r="N45" s="584"/>
      <c r="O45" s="108"/>
      <c r="P45" s="147"/>
    </row>
    <row r="46" spans="1:18" ht="22.5" customHeight="1">
      <c r="A46" s="101"/>
      <c r="B46" s="102"/>
      <c r="C46" s="119"/>
      <c r="D46" s="116" t="s">
        <v>430</v>
      </c>
      <c r="E46" s="583"/>
      <c r="F46" s="583"/>
      <c r="G46" s="583"/>
      <c r="H46" s="583"/>
      <c r="I46" s="583"/>
      <c r="J46" s="583"/>
      <c r="K46" s="583"/>
      <c r="L46" s="583"/>
      <c r="M46" s="583"/>
      <c r="N46" s="584"/>
      <c r="O46" s="147"/>
    </row>
    <row r="47" spans="1:18" ht="22.5" customHeight="1">
      <c r="A47" s="101"/>
      <c r="B47" s="102"/>
      <c r="C47" s="102"/>
      <c r="E47" s="583"/>
      <c r="F47" s="583"/>
      <c r="G47" s="583"/>
      <c r="H47" s="583"/>
      <c r="I47" s="583"/>
      <c r="J47" s="583"/>
      <c r="K47" s="583"/>
      <c r="L47" s="583"/>
      <c r="M47" s="583"/>
      <c r="N47" s="584"/>
      <c r="O47" s="108"/>
    </row>
    <row r="48" spans="1:18" ht="7.5" customHeight="1">
      <c r="A48" s="124"/>
      <c r="B48" s="125"/>
      <c r="C48" s="125"/>
      <c r="D48" s="125"/>
      <c r="E48" s="149"/>
      <c r="F48" s="149"/>
      <c r="G48" s="149"/>
      <c r="H48" s="149"/>
      <c r="I48" s="125"/>
      <c r="J48" s="125"/>
      <c r="K48" s="125"/>
      <c r="L48" s="125"/>
      <c r="M48" s="125"/>
      <c r="N48" s="150"/>
      <c r="O48" s="108"/>
    </row>
    <row r="49" spans="1:15" ht="6.75" customHeight="1">
      <c r="A49" s="151"/>
      <c r="B49" s="151"/>
      <c r="C49" s="152"/>
      <c r="D49" s="152"/>
      <c r="E49" s="152"/>
      <c r="F49" s="152"/>
      <c r="G49" s="152"/>
      <c r="H49" s="152"/>
      <c r="I49" s="151"/>
      <c r="J49" s="151"/>
      <c r="K49" s="151"/>
      <c r="L49" s="151"/>
      <c r="M49" s="151"/>
      <c r="N49" s="151"/>
      <c r="O49" s="108"/>
    </row>
    <row r="50" spans="1:15" ht="21.75" customHeight="1">
      <c r="A50" s="93" t="s">
        <v>431</v>
      </c>
      <c r="B50" s="94"/>
      <c r="C50" s="148"/>
      <c r="D50" s="148"/>
      <c r="E50" s="148"/>
      <c r="F50" s="148"/>
      <c r="G50" s="148"/>
      <c r="H50" s="148"/>
      <c r="I50" s="94"/>
      <c r="J50" s="94"/>
      <c r="K50" s="94"/>
      <c r="L50" s="94"/>
      <c r="M50" s="94"/>
      <c r="N50" s="95"/>
      <c r="O50" s="102"/>
    </row>
    <row r="51" spans="1:15" ht="61.5" customHeight="1">
      <c r="A51" s="575"/>
      <c r="B51" s="576"/>
      <c r="C51" s="576"/>
      <c r="D51" s="576"/>
      <c r="E51" s="576"/>
      <c r="F51" s="576"/>
      <c r="G51" s="576"/>
      <c r="H51" s="576"/>
      <c r="I51" s="576"/>
      <c r="J51" s="576"/>
      <c r="K51" s="576"/>
      <c r="L51" s="576"/>
      <c r="M51" s="576"/>
      <c r="N51" s="577"/>
      <c r="O51" s="153"/>
    </row>
    <row r="52" spans="1:15" ht="15.75" customHeight="1">
      <c r="A52" s="99"/>
      <c r="B52" s="99"/>
      <c r="C52" s="154"/>
      <c r="D52" s="154"/>
      <c r="E52" s="154"/>
      <c r="F52" s="154"/>
      <c r="G52" s="154"/>
      <c r="H52" s="154"/>
      <c r="I52" s="153"/>
      <c r="J52" s="153"/>
      <c r="K52" s="99"/>
      <c r="L52" s="153"/>
      <c r="M52" s="155" t="s">
        <v>432</v>
      </c>
      <c r="N52" s="374">
        <f>総表!J44</f>
        <v>0</v>
      </c>
    </row>
  </sheetData>
  <mergeCells count="61">
    <mergeCell ref="A51:N51"/>
    <mergeCell ref="E36:M36"/>
    <mergeCell ref="I40:J40"/>
    <mergeCell ref="K40:L40"/>
    <mergeCell ref="E45:N45"/>
    <mergeCell ref="E46:N46"/>
    <mergeCell ref="E47:N47"/>
    <mergeCell ref="C27:G27"/>
    <mergeCell ref="L27:M27"/>
    <mergeCell ref="L28:M28"/>
    <mergeCell ref="E35:M35"/>
    <mergeCell ref="J29:M29"/>
    <mergeCell ref="B30:H30"/>
    <mergeCell ref="E31:H31"/>
    <mergeCell ref="J31:K31"/>
    <mergeCell ref="L31:M31"/>
    <mergeCell ref="E32:M32"/>
    <mergeCell ref="E33:M33"/>
    <mergeCell ref="E34:H34"/>
    <mergeCell ref="J34:K34"/>
    <mergeCell ref="L34:M34"/>
    <mergeCell ref="C24:E24"/>
    <mergeCell ref="L24:M24"/>
    <mergeCell ref="C25:G25"/>
    <mergeCell ref="L25:M25"/>
    <mergeCell ref="C26:E26"/>
    <mergeCell ref="L26:M26"/>
    <mergeCell ref="C23:E23"/>
    <mergeCell ref="L23:M23"/>
    <mergeCell ref="C16:E16"/>
    <mergeCell ref="L16:N16"/>
    <mergeCell ref="C17:E17"/>
    <mergeCell ref="C18:G18"/>
    <mergeCell ref="K18:N18"/>
    <mergeCell ref="J19:L19"/>
    <mergeCell ref="C20:E20"/>
    <mergeCell ref="J20:L20"/>
    <mergeCell ref="C21:E21"/>
    <mergeCell ref="L22:M22"/>
    <mergeCell ref="C22:E22"/>
    <mergeCell ref="C19:G19"/>
    <mergeCell ref="C13:E13"/>
    <mergeCell ref="L13:N13"/>
    <mergeCell ref="L14:N14"/>
    <mergeCell ref="C15:E15"/>
    <mergeCell ref="L15:N15"/>
    <mergeCell ref="C14:E14"/>
    <mergeCell ref="L12:N12"/>
    <mergeCell ref="A1:N1"/>
    <mergeCell ref="P1:Q1"/>
    <mergeCell ref="A2:B2"/>
    <mergeCell ref="C2:N2"/>
    <mergeCell ref="P2:Q3"/>
    <mergeCell ref="A3:B3"/>
    <mergeCell ref="C3:N3"/>
    <mergeCell ref="C9:D9"/>
    <mergeCell ref="L9:N9"/>
    <mergeCell ref="C10:D10"/>
    <mergeCell ref="C11:D11"/>
    <mergeCell ref="L11:N11"/>
    <mergeCell ref="C12:E12"/>
  </mergeCells>
  <phoneticPr fontId="36"/>
  <dataValidations count="2">
    <dataValidation type="list" allowBlank="1" showInputMessage="1" showErrorMessage="1" sqref="L22:M28" xr:uid="{00000000-0002-0000-0200-000000000000}">
      <formula1>$O$6:$O$12</formula1>
    </dataValidation>
    <dataValidation type="list" allowBlank="1" showInputMessage="1" showErrorMessage="1" sqref="E45:N47" xr:uid="{00000000-0002-0000-0200-000001000000}">
      <formula1>不適合理由</formula1>
    </dataValidation>
  </dataValidations>
  <printOptions horizontalCentered="1"/>
  <pageMargins left="0.78740157480314965" right="0.19685039370078741" top="0.59055118110236227" bottom="0.19685039370078741" header="0.39370078740157483" footer="0.19685039370078741"/>
  <pageSetup paperSize="9" scale="73" orientation="portrait" r:id="rId1"/>
  <headerFooter>
    <oddHeader>&amp;R&amp;"ＭＳ ゴシック,標準"&amp;12【アニメーション映画】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ltText="">
                <anchor mov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44034" r:id="rId5" name="Check Box 2">
              <controlPr defaultSize="0" autoFill="0" autoLine="0" autoPict="0" altText="">
                <anchor mov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sizeWithCells="1">
                  <from>
                    <xdr:col>0</xdr:col>
                    <xdr:colOff>123825</xdr:colOff>
                    <xdr:row>44</xdr:row>
                    <xdr:rowOff>28575</xdr:rowOff>
                  </from>
                  <to>
                    <xdr:col>1</xdr:col>
                    <xdr:colOff>57150</xdr:colOff>
                    <xdr:row>44</xdr:row>
                    <xdr:rowOff>276225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sizeWithCells="1">
                  <from>
                    <xdr:col>2</xdr:col>
                    <xdr:colOff>95250</xdr:colOff>
                    <xdr:row>44</xdr:row>
                    <xdr:rowOff>38100</xdr:rowOff>
                  </from>
                  <to>
                    <xdr:col>3</xdr:col>
                    <xdr:colOff>85725</xdr:colOff>
                    <xdr:row>45</xdr:row>
                    <xdr:rowOff>0</xdr:rowOff>
                  </to>
                </anchor>
              </controlPr>
            </control>
          </mc:Choice>
        </mc:AlternateContent>
        <mc:AlternateContent xmlns:mc="http://schemas.openxmlformats.org/markup-compatibility/2006">
          <mc:Choice Requires="x14">
            <control shapeId="44037" r:id="rId8" name="Check Box 5">
              <controlPr defaultSize="0" autoFill="0" autoLine="0" autoPict="0" altText="">
                <anchor mov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44038" r:id="rId9" name="Check Box 6">
              <controlPr defaultSize="0" autoFill="0" autoLine="0" autoPict="0" altText="">
                <anchor mov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44039" r:id="rId10" name="Check Box 7">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4040" r:id="rId11" name="Check Box 8">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4</xdr:col>
                    <xdr:colOff>466725</xdr:colOff>
                    <xdr:row>30</xdr:row>
                    <xdr:rowOff>209550</xdr:rowOff>
                  </from>
                  <to>
                    <xdr:col>5</xdr:col>
                    <xdr:colOff>190500</xdr:colOff>
                    <xdr:row>32</xdr:row>
                    <xdr:rowOff>28575</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6</xdr:col>
                    <xdr:colOff>180975</xdr:colOff>
                    <xdr:row>30</xdr:row>
                    <xdr:rowOff>209550</xdr:rowOff>
                  </from>
                  <to>
                    <xdr:col>6</xdr:col>
                    <xdr:colOff>485775</xdr:colOff>
                    <xdr:row>32</xdr:row>
                    <xdr:rowOff>28575</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4</xdr:col>
                    <xdr:colOff>476250</xdr:colOff>
                    <xdr:row>33</xdr:row>
                    <xdr:rowOff>238125</xdr:rowOff>
                  </from>
                  <to>
                    <xdr:col>5</xdr:col>
                    <xdr:colOff>219075</xdr:colOff>
                    <xdr:row>35</xdr:row>
                    <xdr:rowOff>38100</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6</xdr:col>
                    <xdr:colOff>180975</xdr:colOff>
                    <xdr:row>33</xdr:row>
                    <xdr:rowOff>238125</xdr:rowOff>
                  </from>
                  <to>
                    <xdr:col>6</xdr:col>
                    <xdr:colOff>495300</xdr:colOff>
                    <xdr:row>35</xdr:row>
                    <xdr:rowOff>38100</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2</xdr:col>
                    <xdr:colOff>9525</xdr:colOff>
                    <xdr:row>37</xdr:row>
                    <xdr:rowOff>209550</xdr:rowOff>
                  </from>
                  <to>
                    <xdr:col>2</xdr:col>
                    <xdr:colOff>314325</xdr:colOff>
                    <xdr:row>39</xdr:row>
                    <xdr:rowOff>19050</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2</xdr:col>
                    <xdr:colOff>9525</xdr:colOff>
                    <xdr:row>40</xdr:row>
                    <xdr:rowOff>219075</xdr:rowOff>
                  </from>
                  <to>
                    <xdr:col>2</xdr:col>
                    <xdr:colOff>314325</xdr:colOff>
                    <xdr:row>42</xdr:row>
                    <xdr:rowOff>28575</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2</xdr:col>
                    <xdr:colOff>295275</xdr:colOff>
                    <xdr:row>38</xdr:row>
                    <xdr:rowOff>219075</xdr:rowOff>
                  </from>
                  <to>
                    <xdr:col>3</xdr:col>
                    <xdr:colOff>276225</xdr:colOff>
                    <xdr:row>40</xdr:row>
                    <xdr:rowOff>28575</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2</xdr:col>
                    <xdr:colOff>295275</xdr:colOff>
                    <xdr:row>39</xdr:row>
                    <xdr:rowOff>219075</xdr:rowOff>
                  </from>
                  <to>
                    <xdr:col>3</xdr:col>
                    <xdr:colOff>285750</xdr:colOff>
                    <xdr:row>41</xdr:row>
                    <xdr:rowOff>28575</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from>
                    <xdr:col>1</xdr:col>
                    <xdr:colOff>47625</xdr:colOff>
                    <xdr:row>7</xdr:row>
                    <xdr:rowOff>219075</xdr:rowOff>
                  </from>
                  <to>
                    <xdr:col>1</xdr:col>
                    <xdr:colOff>361950</xdr:colOff>
                    <xdr:row>9</xdr:row>
                    <xdr:rowOff>38100</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4051" r:id="rId22" name="Check Box 19">
              <controlPr defaultSize="0" autoFill="0" autoLine="0" autoPict="0">
                <anchor mov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44053" r:id="rId24" name="Check Box 21">
              <controlPr defaultSize="0" autoFill="0" autoLine="0" autoPict="0">
                <anchor mov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44054" r:id="rId25" name="Check Box 22">
              <controlPr defaultSize="0" autoFill="0" autoLine="0" autoPict="0">
                <anchor mov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44055" r:id="rId26" name="Check Box 23">
              <controlPr defaultSize="0" autoFill="0" autoLine="0" autoPict="0">
                <anchor mov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44056" r:id="rId27" name="Check Box 24">
              <controlPr defaultSize="0" autoFill="0" autoLine="0" autoPict="0">
                <anchor mov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44060" r:id="rId28" name="Check Box 28">
              <controlPr defaultSize="0" autoFill="0" autoLine="0" autoPict="0" altText="">
                <anchor mov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44061" r:id="rId29" name="Check Box 29">
              <controlPr defaultSize="0" autoFill="0" autoLine="0" autoPict="0" altText="">
                <anchor mov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44064" r:id="rId30" name="Check Box 32">
              <controlPr defaultSize="0" autoFill="0" autoLine="0" autoPict="0">
                <anchor moveWithCells="1">
                  <from>
                    <xdr:col>1</xdr:col>
                    <xdr:colOff>47625</xdr:colOff>
                    <xdr:row>18</xdr:row>
                    <xdr:rowOff>219075</xdr:rowOff>
                  </from>
                  <to>
                    <xdr:col>1</xdr:col>
                    <xdr:colOff>361950</xdr:colOff>
                    <xdr:row>20</xdr:row>
                    <xdr:rowOff>19050</xdr:rowOff>
                  </to>
                </anchor>
              </controlPr>
            </control>
          </mc:Choice>
        </mc:AlternateContent>
        <mc:AlternateContent xmlns:mc="http://schemas.openxmlformats.org/markup-compatibility/2006">
          <mc:Choice Requires="x14">
            <control shapeId="44065" r:id="rId31" name="Check Box 33">
              <controlPr defaultSize="0" autoFill="0" autoLine="0" autoPict="0">
                <anchor moveWithCells="1">
                  <from>
                    <xdr:col>1</xdr:col>
                    <xdr:colOff>152400</xdr:colOff>
                    <xdr:row>15</xdr:row>
                    <xdr:rowOff>200025</xdr:rowOff>
                  </from>
                  <to>
                    <xdr:col>2</xdr:col>
                    <xdr:colOff>85725</xdr:colOff>
                    <xdr:row>17</xdr:row>
                    <xdr:rowOff>19050</xdr:rowOff>
                  </to>
                </anchor>
              </controlPr>
            </control>
          </mc:Choice>
        </mc:AlternateContent>
        <mc:AlternateContent xmlns:mc="http://schemas.openxmlformats.org/markup-compatibility/2006">
          <mc:Choice Requires="x14">
            <control shapeId="44066" r:id="rId32" name="Check Box 34">
              <controlPr defaultSize="0" autoFill="0" autoLine="0" autoPict="0">
                <anchor mov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44067" r:id="rId33" name="Check Box 35">
              <controlPr defaultSize="0" autoFill="0" autoLine="0" autoPict="0">
                <anchor mov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4068" r:id="rId34" name="Check Box 36">
              <controlPr defaultSize="0" autoFill="0" autoLine="0" autoPict="0">
                <anchor mov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4069" r:id="rId35" name="Check Box 37">
              <controlPr defaultSize="0" autoFill="0" autoLine="0" autoPict="0">
                <anchor moveWithCells="1">
                  <from>
                    <xdr:col>1</xdr:col>
                    <xdr:colOff>47625</xdr:colOff>
                    <xdr:row>19</xdr:row>
                    <xdr:rowOff>219075</xdr:rowOff>
                  </from>
                  <to>
                    <xdr:col>1</xdr:col>
                    <xdr:colOff>361950</xdr:colOff>
                    <xdr:row>21</xdr:row>
                    <xdr:rowOff>19050</xdr:rowOff>
                  </to>
                </anchor>
              </controlPr>
            </control>
          </mc:Choice>
        </mc:AlternateContent>
        <mc:AlternateContent xmlns:mc="http://schemas.openxmlformats.org/markup-compatibility/2006">
          <mc:Choice Requires="x14">
            <control shapeId="44070" r:id="rId36" name="Check Box 38">
              <controlPr defaultSize="0" autoFill="0" autoLine="0" autoPict="0">
                <anchor mov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44071" r:id="rId37" name="Check Box 39">
              <controlPr defaultSize="0" autoFill="0" autoLine="0" autoPict="0">
                <anchor mov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44072" r:id="rId38" name="Check Box 40">
              <controlPr defaultSize="0" autoFill="0" autoLine="0" autoPict="0">
                <anchor moveWithCells="1">
                  <from>
                    <xdr:col>1</xdr:col>
                    <xdr:colOff>47625</xdr:colOff>
                    <xdr:row>22</xdr:row>
                    <xdr:rowOff>219075</xdr:rowOff>
                  </from>
                  <to>
                    <xdr:col>1</xdr:col>
                    <xdr:colOff>361950</xdr:colOff>
                    <xdr:row>24</xdr:row>
                    <xdr:rowOff>19050</xdr:rowOff>
                  </to>
                </anchor>
              </controlPr>
            </control>
          </mc:Choice>
        </mc:AlternateContent>
        <mc:AlternateContent xmlns:mc="http://schemas.openxmlformats.org/markup-compatibility/2006">
          <mc:Choice Requires="x14">
            <control shapeId="44073" r:id="rId39" name="Check Box 41">
              <controlPr defaultSize="0" autoFill="0" autoLine="0" autoPict="0">
                <anchor moveWithCells="1">
                  <from>
                    <xdr:col>1</xdr:col>
                    <xdr:colOff>47625</xdr:colOff>
                    <xdr:row>23</xdr:row>
                    <xdr:rowOff>219075</xdr:rowOff>
                  </from>
                  <to>
                    <xdr:col>1</xdr:col>
                    <xdr:colOff>361950</xdr:colOff>
                    <xdr:row>25</xdr:row>
                    <xdr:rowOff>19050</xdr:rowOff>
                  </to>
                </anchor>
              </controlPr>
            </control>
          </mc:Choice>
        </mc:AlternateContent>
        <mc:AlternateContent xmlns:mc="http://schemas.openxmlformats.org/markup-compatibility/2006">
          <mc:Choice Requires="x14">
            <control shapeId="44074" r:id="rId40" name="Check Box 42">
              <controlPr defaultSize="0" autoFill="0" autoLine="0" autoPict="0">
                <anchor moveWithCells="1">
                  <from>
                    <xdr:col>1</xdr:col>
                    <xdr:colOff>47625</xdr:colOff>
                    <xdr:row>24</xdr:row>
                    <xdr:rowOff>219075</xdr:rowOff>
                  </from>
                  <to>
                    <xdr:col>1</xdr:col>
                    <xdr:colOff>361950</xdr:colOff>
                    <xdr:row>26</xdr:row>
                    <xdr:rowOff>19050</xdr:rowOff>
                  </to>
                </anchor>
              </controlPr>
            </control>
          </mc:Choice>
        </mc:AlternateContent>
        <mc:AlternateContent xmlns:mc="http://schemas.openxmlformats.org/markup-compatibility/2006">
          <mc:Choice Requires="x14">
            <control shapeId="44075" r:id="rId41" name="Check Box 43">
              <controlPr defaultSize="0" autoFill="0" autoLine="0" autoPict="0">
                <anchor moveWithCells="1">
                  <from>
                    <xdr:col>1</xdr:col>
                    <xdr:colOff>47625</xdr:colOff>
                    <xdr:row>25</xdr:row>
                    <xdr:rowOff>219075</xdr:rowOff>
                  </from>
                  <to>
                    <xdr:col>1</xdr:col>
                    <xdr:colOff>361950</xdr:colOff>
                    <xdr:row>27</xdr:row>
                    <xdr:rowOff>19050</xdr:rowOff>
                  </to>
                </anchor>
              </controlPr>
            </control>
          </mc:Choice>
        </mc:AlternateContent>
        <mc:AlternateContent xmlns:mc="http://schemas.openxmlformats.org/markup-compatibility/2006">
          <mc:Choice Requires="x14">
            <control shapeId="44076" r:id="rId42" name="Check Box 44">
              <controlPr defaultSize="0" autoFill="0" autoLine="0" autoPict="0">
                <anchor moveWithCells="1">
                  <from>
                    <xdr:col>1</xdr:col>
                    <xdr:colOff>152400</xdr:colOff>
                    <xdr:row>17</xdr:row>
                    <xdr:rowOff>209550</xdr:rowOff>
                  </from>
                  <to>
                    <xdr:col>2</xdr:col>
                    <xdr:colOff>85725</xdr:colOff>
                    <xdr:row>19</xdr:row>
                    <xdr:rowOff>38100</xdr:rowOff>
                  </to>
                </anchor>
              </controlPr>
            </control>
          </mc:Choice>
        </mc:AlternateContent>
        <mc:AlternateContent xmlns:mc="http://schemas.openxmlformats.org/markup-compatibility/2006">
          <mc:Choice Requires="x14">
            <control shapeId="44062" r:id="rId43" name="Check Box 30">
              <controlPr defaultSize="0" autoFill="0" autoLine="0" autoPict="0">
                <anchor moveWithCells="1">
                  <from>
                    <xdr:col>9</xdr:col>
                    <xdr:colOff>123825</xdr:colOff>
                    <xdr:row>15</xdr:row>
                    <xdr:rowOff>219075</xdr:rowOff>
                  </from>
                  <to>
                    <xdr:col>10</xdr:col>
                    <xdr:colOff>104775</xdr:colOff>
                    <xdr:row>17</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11777-8F9A-4615-9A8C-BC171CB7DB84}">
  <dimension ref="A1:F109"/>
  <sheetViews>
    <sheetView zoomScale="85" zoomScaleNormal="85" workbookViewId="0">
      <selection activeCell="D15" sqref="D15"/>
    </sheetView>
  </sheetViews>
  <sheetFormatPr defaultColWidth="9" defaultRowHeight="18.75"/>
  <cols>
    <col min="1" max="1" width="52.25" bestFit="1" customWidth="1"/>
    <col min="2" max="2" width="5" customWidth="1"/>
    <col min="3" max="3" width="11.25" style="375" bestFit="1" customWidth="1"/>
    <col min="4" max="4" width="63.5" bestFit="1" customWidth="1"/>
    <col min="5" max="5" width="4.75" customWidth="1"/>
    <col min="6" max="7" width="5" customWidth="1"/>
  </cols>
  <sheetData>
    <row r="1" spans="1:6">
      <c r="A1" s="84" t="s">
        <v>507</v>
      </c>
      <c r="B1" s="84"/>
      <c r="C1" s="457"/>
      <c r="F1" s="84"/>
    </row>
    <row r="2" spans="1:6" ht="19.5" thickBot="1">
      <c r="A2" s="406" t="s">
        <v>508</v>
      </c>
      <c r="B2" s="406" t="s">
        <v>509</v>
      </c>
      <c r="C2" s="458" t="s">
        <v>510</v>
      </c>
      <c r="D2" s="406" t="s">
        <v>511</v>
      </c>
      <c r="E2" s="407"/>
      <c r="F2" s="84"/>
    </row>
    <row r="3" spans="1:6" ht="19.5" thickBot="1">
      <c r="A3" s="408" t="s">
        <v>512</v>
      </c>
      <c r="B3" s="409"/>
      <c r="C3" s="459"/>
      <c r="D3" s="410" t="s">
        <v>527</v>
      </c>
      <c r="F3" s="411"/>
    </row>
    <row r="4" spans="1:6">
      <c r="A4" s="412" t="s">
        <v>296</v>
      </c>
      <c r="B4" s="413"/>
      <c r="C4" s="460" t="s">
        <v>545</v>
      </c>
      <c r="D4" s="414" t="str">
        <f t="array" aca="1" ref="D4" ca="1">IF($C4="-","",IF(ISBLANK(INDIRECT($C4)),"",INDIRECT($C4)))</f>
        <v/>
      </c>
      <c r="F4" s="411"/>
    </row>
    <row r="5" spans="1:6">
      <c r="A5" s="415" t="s">
        <v>297</v>
      </c>
      <c r="B5" s="416"/>
      <c r="C5" s="418" t="s">
        <v>528</v>
      </c>
      <c r="D5" s="417" t="str">
        <f t="array" aca="1" ref="D5" ca="1">IF($C5="-","",IF(ISBLANK(INDIRECT($C5)),"",INDIRECT($C5)))</f>
        <v/>
      </c>
      <c r="F5" s="411"/>
    </row>
    <row r="6" spans="1:6">
      <c r="A6" s="415" t="s">
        <v>298</v>
      </c>
      <c r="B6" s="416"/>
      <c r="C6" s="418" t="s">
        <v>546</v>
      </c>
      <c r="D6" s="417">
        <f t="array" aca="1" ref="D6" ca="1">IF($C6="-","",IF(ISBLANK(INDIRECT($C6)),"",INDIRECT($C6)))</f>
        <v>0</v>
      </c>
      <c r="F6" s="411"/>
    </row>
    <row r="7" spans="1:6">
      <c r="A7" s="415" t="s">
        <v>344</v>
      </c>
      <c r="B7" s="416"/>
      <c r="C7" s="418" t="s">
        <v>585</v>
      </c>
      <c r="D7" s="417" t="str">
        <f t="array" aca="1" ref="D7" ca="1">IF($C7="-","",IF(ISBLANK(INDIRECT($C7)),"",INDIRECT($C7)))</f>
        <v/>
      </c>
    </row>
    <row r="8" spans="1:6">
      <c r="A8" s="415" t="s">
        <v>299</v>
      </c>
      <c r="B8" s="416"/>
      <c r="C8" s="418" t="s">
        <v>547</v>
      </c>
      <c r="D8" s="417">
        <f t="array" aca="1" ref="D8" ca="1">IF($C8="-","",IF(ISBLANK(INDIRECT($C8)),"",INDIRECT($C8)))</f>
        <v>0</v>
      </c>
    </row>
    <row r="9" spans="1:6">
      <c r="A9" s="415" t="s">
        <v>300</v>
      </c>
      <c r="B9" s="416"/>
      <c r="C9" s="418" t="s">
        <v>548</v>
      </c>
      <c r="D9" s="417">
        <f t="array" aca="1" ref="D9" ca="1">IF($C9="-","",IF(ISBLANK(INDIRECT($C9)),"",INDIRECT($C9)))</f>
        <v>0</v>
      </c>
    </row>
    <row r="10" spans="1:6">
      <c r="A10" s="415" t="s">
        <v>301</v>
      </c>
      <c r="B10" s="416"/>
      <c r="C10" s="418" t="s">
        <v>549</v>
      </c>
      <c r="D10" s="417">
        <f t="array" aca="1" ref="D10" ca="1">IF($C10="-","",IF(ISBLANK(INDIRECT($C10)),"",INDIRECT($C10)))</f>
        <v>0</v>
      </c>
    </row>
    <row r="11" spans="1:6">
      <c r="A11" s="415" t="s">
        <v>302</v>
      </c>
      <c r="B11" s="416"/>
      <c r="C11" s="418" t="s">
        <v>585</v>
      </c>
      <c r="D11" s="417" t="str">
        <f t="array" aca="1" ref="D11" ca="1">IF($C11="-","",IF(ISBLANK(INDIRECT($C11)),"",INDIRECT($C11)))</f>
        <v/>
      </c>
      <c r="F11" s="411"/>
    </row>
    <row r="12" spans="1:6">
      <c r="A12" s="415" t="s">
        <v>345</v>
      </c>
      <c r="B12" s="416"/>
      <c r="C12" s="418" t="s">
        <v>550</v>
      </c>
      <c r="D12" s="438" t="str">
        <f ca="1">IF($C12="-","",IF(ISBLANK(INDIRECT($C12)),"","助成金算入可能経費："&amp;INDIRECT($C12)&amp;"、本体額："&amp;総表!D36&amp;"、バリアフリー字幕制作費："&amp;総表!D37&amp;"、音声ガイド制作費："&amp;総表!J37))</f>
        <v>助成金算入可能経費：0、本体額：21400、バリアフリー字幕制作費：0、音声ガイド制作費：0</v>
      </c>
    </row>
    <row r="13" spans="1:6">
      <c r="A13" s="419" t="s">
        <v>303</v>
      </c>
      <c r="B13" s="420"/>
      <c r="C13" s="430" t="s">
        <v>528</v>
      </c>
      <c r="D13" s="421" t="str">
        <f t="array" aca="1" ref="D13" ca="1">IF($C13="-","",IF(AND(ISBLANK(INDIRECT($C13))=FALSE,OFFSET(INDIRECT($C13),0,-3)="あり"),INDIRECT($C13),""))</f>
        <v/>
      </c>
      <c r="F13" s="411"/>
    </row>
    <row r="14" spans="1:6">
      <c r="A14" s="422" t="s">
        <v>304</v>
      </c>
      <c r="B14" s="423"/>
      <c r="C14" s="424" t="s">
        <v>534</v>
      </c>
      <c r="D14" s="422" t="str">
        <f t="array" aca="1" ref="D14" ca="1">IF($C14="-","",IF(ISBLANK(INDIRECT($C14)),"",INDIRECT($C14)))</f>
        <v/>
      </c>
    </row>
    <row r="15" spans="1:6">
      <c r="A15" s="417" t="s">
        <v>305</v>
      </c>
      <c r="B15" s="425"/>
      <c r="C15" s="418" t="s">
        <v>536</v>
      </c>
      <c r="D15" s="426">
        <f t="array" aca="1" ref="D15" ca="1">IF($C15="-","",IF(ISBLANK(INDIRECT($C15)),"",INDIRECT($C15)))</f>
        <v>44956</v>
      </c>
      <c r="F15" s="427"/>
    </row>
    <row r="16" spans="1:6">
      <c r="A16" s="417" t="s">
        <v>306</v>
      </c>
      <c r="B16" s="425"/>
      <c r="C16" s="418" t="s">
        <v>537</v>
      </c>
      <c r="D16" s="426">
        <f t="array" aca="1" ref="D16" ca="1">IF($C16="-","",IF(ISBLANK(INDIRECT($C16)),"",INDIRECT($C16)))</f>
        <v>45322</v>
      </c>
    </row>
    <row r="17" spans="1:4">
      <c r="A17" s="417" t="s">
        <v>307</v>
      </c>
      <c r="B17" s="425"/>
      <c r="C17" s="418" t="s">
        <v>535</v>
      </c>
      <c r="D17" s="417" t="str">
        <f t="array" aca="1" ref="D17" ca="1">IF($C17="-","",IF(ISBLANK(INDIRECT($C17)),"",INDIRECT($C17)))</f>
        <v/>
      </c>
    </row>
    <row r="18" spans="1:4">
      <c r="A18" s="417" t="s">
        <v>308</v>
      </c>
      <c r="B18" s="425"/>
      <c r="C18" s="418" t="s">
        <v>538</v>
      </c>
      <c r="D18" s="417" t="str">
        <f t="array" aca="1" ref="D18" ca="1">IF($C18="-","",IF(ISBLANK(INDIRECT($C18)),"",INDIRECT($C18)))</f>
        <v/>
      </c>
    </row>
    <row r="19" spans="1:4">
      <c r="A19" s="417" t="s">
        <v>309</v>
      </c>
      <c r="B19" s="425"/>
      <c r="C19" s="418" t="s">
        <v>539</v>
      </c>
      <c r="D19" s="417" t="str">
        <f t="array" aca="1" ref="D19" ca="1">IF($C19="-","",IF(ISBLANK(INDIRECT($C19)),"",INDIRECT($C19)))</f>
        <v/>
      </c>
    </row>
    <row r="20" spans="1:4">
      <c r="A20" s="417" t="s">
        <v>310</v>
      </c>
      <c r="B20" s="425"/>
      <c r="C20" s="418" t="s">
        <v>540</v>
      </c>
      <c r="D20" s="417" t="str">
        <f t="array" aca="1" ref="D20" ca="1">IF($C20="-","",IF(ISBLANK(INDIRECT($C20)),"",INDIRECT($C20)))</f>
        <v/>
      </c>
    </row>
    <row r="21" spans="1:4">
      <c r="A21" s="417" t="s">
        <v>311</v>
      </c>
      <c r="B21" s="425"/>
      <c r="C21" s="418" t="s">
        <v>541</v>
      </c>
      <c r="D21" s="417" t="str">
        <f t="array" aca="1" ref="D21" ca="1">IF($C21="-","",IF(ISBLANK(INDIRECT($C21)),"",INDIRECT($C21)))</f>
        <v/>
      </c>
    </row>
    <row r="22" spans="1:4">
      <c r="A22" s="417" t="s">
        <v>312</v>
      </c>
      <c r="B22" s="425"/>
      <c r="C22" s="418" t="s">
        <v>542</v>
      </c>
      <c r="D22" s="417" t="str">
        <f t="array" aca="1" ref="D22" ca="1">IF($C22="-","",IF(ISBLANK(INDIRECT($C22)),"",INDIRECT($C22)))</f>
        <v>●●株式会社</v>
      </c>
    </row>
    <row r="23" spans="1:4">
      <c r="A23" s="417" t="s">
        <v>313</v>
      </c>
      <c r="B23" s="425"/>
      <c r="C23" s="418" t="s">
        <v>543</v>
      </c>
      <c r="D23" s="426">
        <f t="array" aca="1" ref="D23" ca="1">IF($C23="-","",IF(ISBLANK(INDIRECT($C23)),"",INDIRECT($C23)))</f>
        <v>45383</v>
      </c>
    </row>
    <row r="24" spans="1:4">
      <c r="A24" s="428" t="s">
        <v>314</v>
      </c>
      <c r="B24" s="429"/>
      <c r="C24" s="430" t="s">
        <v>544</v>
      </c>
      <c r="D24" s="431">
        <f t="array" aca="1" ref="D24" ca="1">IF($C24="-","",IF(ISBLANK(INDIRECT($C24)),"",INDIRECT($C24)))</f>
        <v>45406</v>
      </c>
    </row>
    <row r="25" spans="1:4">
      <c r="A25" s="422" t="s">
        <v>315</v>
      </c>
      <c r="B25" s="423"/>
      <c r="C25" s="424" t="s">
        <v>528</v>
      </c>
      <c r="D25" s="422" t="str">
        <f t="array" aca="1" ref="D25" ca="1">IF($C25="-","",IF(ISBLANK(INDIRECT($C25)),"",INDIRECT($C25)))</f>
        <v/>
      </c>
    </row>
    <row r="26" spans="1:4">
      <c r="A26" s="417" t="s">
        <v>316</v>
      </c>
      <c r="B26" s="425"/>
      <c r="C26" s="418" t="s">
        <v>528</v>
      </c>
      <c r="D26" s="417" t="str">
        <f t="array" aca="1" ref="D26" ca="1">IF($C26="-","",IF(ISBLANK(INDIRECT($C26)),"",INDIRECT($C26)))</f>
        <v/>
      </c>
    </row>
    <row r="27" spans="1:4">
      <c r="A27" s="417" t="s">
        <v>317</v>
      </c>
      <c r="B27" s="425"/>
      <c r="C27" s="418" t="s">
        <v>528</v>
      </c>
      <c r="D27" s="417" t="str">
        <f t="array" aca="1" ref="D27" ca="1">IF($C27="-","",IF(ISBLANK(INDIRECT($C27)),"",INDIRECT($C27)))</f>
        <v/>
      </c>
    </row>
    <row r="28" spans="1:4" ht="37.5">
      <c r="A28" s="432" t="s">
        <v>318</v>
      </c>
      <c r="B28" s="425"/>
      <c r="C28" s="461" t="s">
        <v>551</v>
      </c>
      <c r="D28" s="417" t="str">
        <f t="array" aca="1" ref="D28" ca="1">IF($C28="-","",IF(ISBLANK(INDIRECT($C28)),"",INDIRECT($C28)))</f>
        <v>映画製作への支援</v>
      </c>
    </row>
    <row r="29" spans="1:4" ht="37.5">
      <c r="A29" s="432" t="s">
        <v>319</v>
      </c>
      <c r="B29" s="425"/>
      <c r="C29" s="461" t="s">
        <v>552</v>
      </c>
      <c r="D29" s="417" t="str">
        <f t="array" aca="1" ref="D29" ca="1">IF($C29="-","",IF(ISBLANK(INDIRECT($C29)),"",INDIRECT($C29)))</f>
        <v>劇映画（特別）</v>
      </c>
    </row>
    <row r="30" spans="1:4" ht="37.5">
      <c r="A30" s="433" t="s">
        <v>513</v>
      </c>
      <c r="B30" s="425"/>
      <c r="C30" s="461" t="s">
        <v>552</v>
      </c>
      <c r="D30" s="417" t="str">
        <f t="array" aca="1" ref="D30" ca="1">IF($C30="-","",IF(ISBLANK(INDIRECT($C30)),"",INDIRECT($C30)))</f>
        <v>劇映画（特別）</v>
      </c>
    </row>
    <row r="31" spans="1:4" ht="37.5">
      <c r="A31" s="434" t="s">
        <v>320</v>
      </c>
      <c r="B31" s="416"/>
      <c r="C31" s="464" t="s">
        <v>553</v>
      </c>
      <c r="D31" s="426" t="str">
        <f t="array" aca="1" ref="D31" ca="1">IF($C31="-","",IF(ISBLANK(INDIRECT($C31)),"",INDIRECT($C31)))</f>
        <v/>
      </c>
    </row>
    <row r="32" spans="1:4" ht="37.5">
      <c r="A32" s="435" t="s">
        <v>321</v>
      </c>
      <c r="B32" s="420"/>
      <c r="C32" s="462" t="s">
        <v>528</v>
      </c>
      <c r="D32" s="428" t="str">
        <f t="array" aca="1" ref="D32" ca="1">IF($C32="-","",IF(ISBLANK(INDIRECT($C32)),"",INDIRECT($C32)))</f>
        <v/>
      </c>
    </row>
    <row r="33" spans="1:4">
      <c r="A33" s="436" t="s">
        <v>322</v>
      </c>
      <c r="B33" s="436">
        <v>1</v>
      </c>
      <c r="C33" s="463" t="s">
        <v>528</v>
      </c>
      <c r="D33" s="437" t="str">
        <f t="array" aca="1" ref="D33" ca="1">IF($C33="-","",IF(ISBLANK(INDIRECT($C33)),"",INDIRECT($C33)))</f>
        <v/>
      </c>
    </row>
    <row r="34" spans="1:4">
      <c r="A34" s="415" t="s">
        <v>323</v>
      </c>
      <c r="B34" s="415">
        <v>1</v>
      </c>
      <c r="C34" s="461" t="s">
        <v>528</v>
      </c>
      <c r="D34" s="426" t="str">
        <f t="array" aca="1" ref="D34" ca="1">IF($C34="-","",IF(ISBLANK(INDIRECT($C34)),"",INDIRECT($C34)))</f>
        <v/>
      </c>
    </row>
    <row r="35" spans="1:4">
      <c r="A35" s="415" t="s">
        <v>324</v>
      </c>
      <c r="B35" s="415">
        <v>1</v>
      </c>
      <c r="C35" s="461" t="s">
        <v>528</v>
      </c>
      <c r="D35" s="438" t="str">
        <f t="array" aca="1" ref="D35" ca="1">IF($C35="-","",IF(ISBLANK(INDIRECT($C35)),"",INDIRECT($C35))&amp;IF(OFFSET(INDIRECT($C35),0,2)&amp;OFFSET(INDIRECT($C35),0,3)="","","("&amp;OFFSET(INDIRECT($C35),0,2)&amp;OFFSET(INDIRECT($C35),0,3)&amp;")"))</f>
        <v/>
      </c>
    </row>
    <row r="36" spans="1:4">
      <c r="A36" s="415" t="s">
        <v>322</v>
      </c>
      <c r="B36" s="415">
        <v>2</v>
      </c>
      <c r="C36" s="418" t="s">
        <v>528</v>
      </c>
      <c r="D36" s="426" t="str">
        <f t="array" aca="1" ref="D36" ca="1">IF($C36="-","",IF(ISBLANK(INDIRECT($C36)),"",INDIRECT($C36)))</f>
        <v/>
      </c>
    </row>
    <row r="37" spans="1:4">
      <c r="A37" s="415" t="s">
        <v>323</v>
      </c>
      <c r="B37" s="415">
        <v>2</v>
      </c>
      <c r="C37" s="418" t="s">
        <v>528</v>
      </c>
      <c r="D37" s="426" t="str">
        <f t="array" aca="1" ref="D37" ca="1">IF($C37="-","",IF(ISBLANK(INDIRECT($C37)),"",INDIRECT($C37)))</f>
        <v/>
      </c>
    </row>
    <row r="38" spans="1:4">
      <c r="A38" s="415" t="s">
        <v>324</v>
      </c>
      <c r="B38" s="415">
        <v>2</v>
      </c>
      <c r="C38" s="418" t="s">
        <v>528</v>
      </c>
      <c r="D38" s="438" t="str">
        <f t="array" aca="1" ref="D38" ca="1">IF($C38="-","",IF(ISBLANK(INDIRECT($C38)),"",INDIRECT($C38))&amp;IF(OFFSET(INDIRECT($C38),0,2)&amp;OFFSET(INDIRECT($C38),0,3)="","","("&amp;OFFSET(INDIRECT($C38),0,2)&amp;OFFSET(INDIRECT($C38),0,3)&amp;")"))</f>
        <v/>
      </c>
    </row>
    <row r="39" spans="1:4">
      <c r="A39" s="415" t="s">
        <v>322</v>
      </c>
      <c r="B39" s="415">
        <v>3</v>
      </c>
      <c r="C39" s="418" t="s">
        <v>528</v>
      </c>
      <c r="D39" s="426" t="str">
        <f t="array" aca="1" ref="D39" ca="1">IF($C39="-","",IF(ISBLANK(INDIRECT($C39)),"",INDIRECT($C39)))</f>
        <v/>
      </c>
    </row>
    <row r="40" spans="1:4">
      <c r="A40" s="415" t="s">
        <v>323</v>
      </c>
      <c r="B40" s="415">
        <v>3</v>
      </c>
      <c r="C40" s="418" t="s">
        <v>528</v>
      </c>
      <c r="D40" s="426" t="str">
        <f t="array" aca="1" ref="D40" ca="1">IF($C40="-","",IF(ISBLANK(INDIRECT($C40)),"",INDIRECT($C40)))</f>
        <v/>
      </c>
    </row>
    <row r="41" spans="1:4">
      <c r="A41" s="415" t="s">
        <v>324</v>
      </c>
      <c r="B41" s="415">
        <v>3</v>
      </c>
      <c r="C41" s="418" t="s">
        <v>528</v>
      </c>
      <c r="D41" s="438" t="str">
        <f t="array" aca="1" ref="D41" ca="1">IF($C41="-","",IF(ISBLANK(INDIRECT($C41)),"",INDIRECT($C41))&amp;IF(OFFSET(INDIRECT($C41),0,2)&amp;OFFSET(INDIRECT($C41),0,3)="","","("&amp;OFFSET(INDIRECT($C41),0,2)&amp;OFFSET(INDIRECT($C41),0,3)&amp;")"))</f>
        <v/>
      </c>
    </row>
    <row r="42" spans="1:4">
      <c r="A42" s="415" t="s">
        <v>322</v>
      </c>
      <c r="B42" s="415">
        <v>4</v>
      </c>
      <c r="C42" s="418" t="s">
        <v>528</v>
      </c>
      <c r="D42" s="426" t="str">
        <f t="array" aca="1" ref="D42" ca="1">IF($C42="-","",IF(ISBLANK(INDIRECT($C42)),"",INDIRECT($C42)))</f>
        <v/>
      </c>
    </row>
    <row r="43" spans="1:4">
      <c r="A43" s="415" t="s">
        <v>323</v>
      </c>
      <c r="B43" s="415">
        <v>4</v>
      </c>
      <c r="C43" s="418" t="s">
        <v>528</v>
      </c>
      <c r="D43" s="426" t="str">
        <f t="array" aca="1" ref="D43" ca="1">IF($C43="-","",IF(ISBLANK(INDIRECT($C43)),"",INDIRECT($C43)))</f>
        <v/>
      </c>
    </row>
    <row r="44" spans="1:4">
      <c r="A44" s="415" t="s">
        <v>324</v>
      </c>
      <c r="B44" s="415">
        <v>4</v>
      </c>
      <c r="C44" s="418" t="s">
        <v>528</v>
      </c>
      <c r="D44" s="438" t="str">
        <f t="array" aca="1" ref="D44" ca="1">IF($C44="-","",IF(ISBLANK(INDIRECT($C44)),"",INDIRECT($C44))&amp;IF(OFFSET(INDIRECT($C44),0,2)&amp;OFFSET(INDIRECT($C44),0,3)="","","("&amp;OFFSET(INDIRECT($C44),0,2)&amp;OFFSET(INDIRECT($C44),0,3)&amp;")"))</f>
        <v/>
      </c>
    </row>
    <row r="45" spans="1:4">
      <c r="A45" s="415" t="s">
        <v>322</v>
      </c>
      <c r="B45" s="415">
        <v>5</v>
      </c>
      <c r="C45" s="418" t="s">
        <v>528</v>
      </c>
      <c r="D45" s="426" t="str">
        <f t="array" aca="1" ref="D45" ca="1">IF($C45="-","",IF(ISBLANK(INDIRECT($C45)),"",INDIRECT($C45)))</f>
        <v/>
      </c>
    </row>
    <row r="46" spans="1:4">
      <c r="A46" s="415" t="s">
        <v>323</v>
      </c>
      <c r="B46" s="415">
        <v>5</v>
      </c>
      <c r="C46" s="418" t="s">
        <v>528</v>
      </c>
      <c r="D46" s="426" t="str">
        <f t="array" aca="1" ref="D46" ca="1">IF($C46="-","",IF(ISBLANK(INDIRECT($C46)),"",INDIRECT($C46)))</f>
        <v/>
      </c>
    </row>
    <row r="47" spans="1:4">
      <c r="A47" s="415" t="s">
        <v>324</v>
      </c>
      <c r="B47" s="415">
        <v>5</v>
      </c>
      <c r="C47" s="418" t="s">
        <v>528</v>
      </c>
      <c r="D47" s="438" t="str">
        <f t="array" aca="1" ref="D47" ca="1">IF($C47="-","",IF(ISBLANK(INDIRECT($C47)),"",INDIRECT($C47))&amp;IF(OFFSET(INDIRECT($C47),0,2)&amp;OFFSET(INDIRECT($C47),0,3)="","","("&amp;OFFSET(INDIRECT($C47),0,2)&amp;OFFSET(INDIRECT($C47),0,3)&amp;")"))</f>
        <v/>
      </c>
    </row>
    <row r="48" spans="1:4">
      <c r="A48" s="415" t="s">
        <v>322</v>
      </c>
      <c r="B48" s="415">
        <v>6</v>
      </c>
      <c r="C48" s="418" t="s">
        <v>528</v>
      </c>
      <c r="D48" s="426" t="str">
        <f t="array" aca="1" ref="D48" ca="1">IF($C48="-","",IF(ISBLANK(INDIRECT($C48)),"",INDIRECT($C48)))</f>
        <v/>
      </c>
    </row>
    <row r="49" spans="1:4">
      <c r="A49" s="415" t="s">
        <v>323</v>
      </c>
      <c r="B49" s="415">
        <v>6</v>
      </c>
      <c r="C49" s="418" t="s">
        <v>528</v>
      </c>
      <c r="D49" s="426" t="str">
        <f t="array" aca="1" ref="D49" ca="1">IF($C49="-","",IF(ISBLANK(INDIRECT($C49)),"",INDIRECT($C49)))</f>
        <v/>
      </c>
    </row>
    <row r="50" spans="1:4">
      <c r="A50" s="415" t="s">
        <v>324</v>
      </c>
      <c r="B50" s="415">
        <v>6</v>
      </c>
      <c r="C50" s="418" t="s">
        <v>528</v>
      </c>
      <c r="D50" s="438" t="str">
        <f t="array" aca="1" ref="D50" ca="1">IF($C50="-","",IF(ISBLANK(INDIRECT($C50)),"",INDIRECT($C50))&amp;IF(OFFSET(INDIRECT($C50),0,2)&amp;OFFSET(INDIRECT($C50),0,3)="","","("&amp;OFFSET(INDIRECT($C50),0,2)&amp;OFFSET(INDIRECT($C50),0,3)&amp;")"))</f>
        <v/>
      </c>
    </row>
    <row r="51" spans="1:4">
      <c r="A51" s="415" t="s">
        <v>322</v>
      </c>
      <c r="B51" s="415">
        <v>7</v>
      </c>
      <c r="C51" s="418" t="s">
        <v>528</v>
      </c>
      <c r="D51" s="426" t="str">
        <f t="array" aca="1" ref="D51" ca="1">IF($C51="-","",IF(ISBLANK(INDIRECT($C51)),"",INDIRECT($C51)))</f>
        <v/>
      </c>
    </row>
    <row r="52" spans="1:4">
      <c r="A52" s="415" t="s">
        <v>323</v>
      </c>
      <c r="B52" s="415">
        <v>7</v>
      </c>
      <c r="C52" s="418" t="s">
        <v>528</v>
      </c>
      <c r="D52" s="426" t="str">
        <f t="array" aca="1" ref="D52" ca="1">IF($C52="-","",IF(ISBLANK(INDIRECT($C52)),"",INDIRECT($C52)))</f>
        <v/>
      </c>
    </row>
    <row r="53" spans="1:4">
      <c r="A53" s="415" t="s">
        <v>324</v>
      </c>
      <c r="B53" s="415">
        <v>7</v>
      </c>
      <c r="C53" s="418" t="s">
        <v>528</v>
      </c>
      <c r="D53" s="438" t="str">
        <f t="array" aca="1" ref="D53" ca="1">IF($C53="-","",IF(ISBLANK(INDIRECT($C53)),"",INDIRECT($C53))&amp;IF(OFFSET(INDIRECT($C53),0,2)&amp;OFFSET(INDIRECT($C53),0,3)="","","("&amp;OFFSET(INDIRECT($C53),0,2)&amp;OFFSET(INDIRECT($C53),0,3)&amp;")"))</f>
        <v/>
      </c>
    </row>
    <row r="54" spans="1:4">
      <c r="A54" s="415" t="s">
        <v>322</v>
      </c>
      <c r="B54" s="415">
        <v>8</v>
      </c>
      <c r="C54" s="418" t="s">
        <v>528</v>
      </c>
      <c r="D54" s="426" t="str">
        <f t="array" aca="1" ref="D54" ca="1">IF($C54="-","",IF(ISBLANK(INDIRECT($C54)),"",INDIRECT($C54)))</f>
        <v/>
      </c>
    </row>
    <row r="55" spans="1:4">
      <c r="A55" s="415" t="s">
        <v>323</v>
      </c>
      <c r="B55" s="415">
        <v>8</v>
      </c>
      <c r="C55" s="418" t="s">
        <v>528</v>
      </c>
      <c r="D55" s="426" t="str">
        <f t="array" aca="1" ref="D55" ca="1">IF($C55="-","",IF(ISBLANK(INDIRECT($C55)),"",INDIRECT($C55)))</f>
        <v/>
      </c>
    </row>
    <row r="56" spans="1:4">
      <c r="A56" s="415" t="s">
        <v>324</v>
      </c>
      <c r="B56" s="415">
        <v>8</v>
      </c>
      <c r="C56" s="418" t="s">
        <v>528</v>
      </c>
      <c r="D56" s="438" t="str">
        <f t="array" aca="1" ref="D56" ca="1">IF($C56="-","",IF(ISBLANK(INDIRECT($C56)),"",INDIRECT($C56))&amp;IF(OFFSET(INDIRECT($C56),0,2)&amp;OFFSET(INDIRECT($C56),0,3)="","","("&amp;OFFSET(INDIRECT($C56),0,2)&amp;OFFSET(INDIRECT($C56),0,3)&amp;")"))</f>
        <v/>
      </c>
    </row>
    <row r="57" spans="1:4">
      <c r="A57" s="415" t="s">
        <v>322</v>
      </c>
      <c r="B57" s="415">
        <v>9</v>
      </c>
      <c r="C57" s="418" t="s">
        <v>528</v>
      </c>
      <c r="D57" s="426" t="str">
        <f t="array" aca="1" ref="D57" ca="1">IF($C57="-","",IF(ISBLANK(INDIRECT($C57)),"",INDIRECT($C57)))</f>
        <v/>
      </c>
    </row>
    <row r="58" spans="1:4">
      <c r="A58" s="415" t="s">
        <v>323</v>
      </c>
      <c r="B58" s="415">
        <v>9</v>
      </c>
      <c r="C58" s="418" t="s">
        <v>528</v>
      </c>
      <c r="D58" s="426" t="str">
        <f t="array" aca="1" ref="D58" ca="1">IF($C58="-","",IF(ISBLANK(INDIRECT($C58)),"",INDIRECT($C58)))</f>
        <v/>
      </c>
    </row>
    <row r="59" spans="1:4">
      <c r="A59" s="415" t="s">
        <v>324</v>
      </c>
      <c r="B59" s="415">
        <v>9</v>
      </c>
      <c r="C59" s="418" t="s">
        <v>528</v>
      </c>
      <c r="D59" s="438" t="str">
        <f t="array" aca="1" ref="D59" ca="1">IF($C59="-","",IF(ISBLANK(INDIRECT($C59)),"",INDIRECT($C59))&amp;IF(OFFSET(INDIRECT($C59),0,2)&amp;OFFSET(INDIRECT($C59),0,3)="","","("&amp;OFFSET(INDIRECT($C59),0,2)&amp;OFFSET(INDIRECT($C59),0,3)&amp;")"))</f>
        <v/>
      </c>
    </row>
    <row r="60" spans="1:4">
      <c r="A60" s="415" t="s">
        <v>322</v>
      </c>
      <c r="B60" s="415">
        <v>10</v>
      </c>
      <c r="C60" s="418" t="s">
        <v>528</v>
      </c>
      <c r="D60" s="426" t="str">
        <f t="array" aca="1" ref="D60" ca="1">IF($C60="-","",IF(ISBLANK(INDIRECT($C60)),"",INDIRECT($C60)))</f>
        <v/>
      </c>
    </row>
    <row r="61" spans="1:4">
      <c r="A61" s="415" t="s">
        <v>323</v>
      </c>
      <c r="B61" s="415">
        <v>10</v>
      </c>
      <c r="C61" s="418" t="s">
        <v>528</v>
      </c>
      <c r="D61" s="426" t="str">
        <f t="array" aca="1" ref="D61" ca="1">IF($C61="-","",IF(ISBLANK(INDIRECT($C61)),"",INDIRECT($C61)))</f>
        <v/>
      </c>
    </row>
    <row r="62" spans="1:4">
      <c r="A62" s="415" t="s">
        <v>324</v>
      </c>
      <c r="B62" s="415">
        <v>10</v>
      </c>
      <c r="C62" s="418" t="s">
        <v>528</v>
      </c>
      <c r="D62" s="438" t="str">
        <f t="array" aca="1" ref="D62" ca="1">IF($C62="-","",IF(ISBLANK(INDIRECT($C62)),"",INDIRECT($C62))&amp;IF(OFFSET(INDIRECT($C62),0,2)&amp;OFFSET(INDIRECT($C62),0,3)="","","("&amp;OFFSET(INDIRECT($C62),0,2)&amp;OFFSET(INDIRECT($C62),0,3)&amp;")"))</f>
        <v/>
      </c>
    </row>
    <row r="63" spans="1:4">
      <c r="A63" s="415" t="s">
        <v>322</v>
      </c>
      <c r="B63" s="415">
        <v>11</v>
      </c>
      <c r="C63" s="418" t="s">
        <v>528</v>
      </c>
      <c r="D63" s="426" t="str">
        <f t="array" aca="1" ref="D63" ca="1">IF($C63="-","",IF(ISBLANK(INDIRECT($C63)),"",INDIRECT($C63)))</f>
        <v/>
      </c>
    </row>
    <row r="64" spans="1:4">
      <c r="A64" s="415" t="s">
        <v>323</v>
      </c>
      <c r="B64" s="415">
        <v>11</v>
      </c>
      <c r="C64" s="418" t="s">
        <v>528</v>
      </c>
      <c r="D64" s="426" t="str">
        <f t="array" aca="1" ref="D64" ca="1">IF($C64="-","",IF(ISBLANK(INDIRECT($C64)),"",INDIRECT($C64)))</f>
        <v/>
      </c>
    </row>
    <row r="65" spans="1:4">
      <c r="A65" s="415" t="s">
        <v>324</v>
      </c>
      <c r="B65" s="415">
        <v>11</v>
      </c>
      <c r="C65" s="418" t="s">
        <v>528</v>
      </c>
      <c r="D65" s="438" t="str">
        <f t="array" aca="1" ref="D65" ca="1">IF($C65="-","",IF(ISBLANK(INDIRECT($C65)),"",INDIRECT($C65))&amp;IF(OFFSET(INDIRECT($C65),0,2)&amp;OFFSET(INDIRECT($C65),0,3)="","","("&amp;OFFSET(INDIRECT($C65),0,2)&amp;OFFSET(INDIRECT($C65),0,3)&amp;")"))</f>
        <v/>
      </c>
    </row>
    <row r="66" spans="1:4">
      <c r="A66" s="415" t="s">
        <v>322</v>
      </c>
      <c r="B66" s="415">
        <v>12</v>
      </c>
      <c r="C66" s="418" t="s">
        <v>528</v>
      </c>
      <c r="D66" s="426" t="str">
        <f t="array" aca="1" ref="D66" ca="1">IF($C66="-","",IF(ISBLANK(INDIRECT($C66)),"",INDIRECT($C66)))</f>
        <v/>
      </c>
    </row>
    <row r="67" spans="1:4">
      <c r="A67" s="415" t="s">
        <v>323</v>
      </c>
      <c r="B67" s="415">
        <v>12</v>
      </c>
      <c r="C67" s="418" t="s">
        <v>528</v>
      </c>
      <c r="D67" s="426" t="str">
        <f t="array" aca="1" ref="D67" ca="1">IF($C67="-","",IF(ISBLANK(INDIRECT($C67)),"",INDIRECT($C67)))</f>
        <v/>
      </c>
    </row>
    <row r="68" spans="1:4">
      <c r="A68" s="415" t="s">
        <v>324</v>
      </c>
      <c r="B68" s="415">
        <v>12</v>
      </c>
      <c r="C68" s="418" t="s">
        <v>528</v>
      </c>
      <c r="D68" s="438" t="str">
        <f t="array" aca="1" ref="D68" ca="1">IF($C68="-","",IF(ISBLANK(INDIRECT($C68)),"",INDIRECT($C68))&amp;IF(OFFSET(INDIRECT($C68),0,2)&amp;OFFSET(INDIRECT($C68),0,3)="","","("&amp;OFFSET(INDIRECT($C68),0,2)&amp;OFFSET(INDIRECT($C68),0,3)&amp;")"))</f>
        <v/>
      </c>
    </row>
    <row r="69" spans="1:4">
      <c r="A69" s="415" t="s">
        <v>322</v>
      </c>
      <c r="B69" s="415">
        <v>13</v>
      </c>
      <c r="C69" s="418" t="s">
        <v>528</v>
      </c>
      <c r="D69" s="426" t="str">
        <f t="array" aca="1" ref="D69" ca="1">IF($C69="-","",IF(ISBLANK(INDIRECT($C69)),"",INDIRECT($C69)))</f>
        <v/>
      </c>
    </row>
    <row r="70" spans="1:4">
      <c r="A70" s="415" t="s">
        <v>323</v>
      </c>
      <c r="B70" s="415">
        <v>13</v>
      </c>
      <c r="C70" s="418" t="s">
        <v>528</v>
      </c>
      <c r="D70" s="426" t="str">
        <f t="array" aca="1" ref="D70" ca="1">IF($C70="-","",IF(ISBLANK(INDIRECT($C70)),"",INDIRECT($C70)))</f>
        <v/>
      </c>
    </row>
    <row r="71" spans="1:4">
      <c r="A71" s="415" t="s">
        <v>324</v>
      </c>
      <c r="B71" s="415">
        <v>13</v>
      </c>
      <c r="C71" s="418" t="s">
        <v>528</v>
      </c>
      <c r="D71" s="438" t="str">
        <f t="array" aca="1" ref="D71" ca="1">IF($C71="-","",IF(ISBLANK(INDIRECT($C71)),"",INDIRECT($C71))&amp;IF(OFFSET(INDIRECT($C71),0,2)&amp;OFFSET(INDIRECT($C71),0,3)="","","("&amp;OFFSET(INDIRECT($C71),0,2)&amp;OFFSET(INDIRECT($C71),0,3)&amp;")"))</f>
        <v/>
      </c>
    </row>
    <row r="72" spans="1:4">
      <c r="A72" s="415" t="s">
        <v>322</v>
      </c>
      <c r="B72" s="415">
        <v>14</v>
      </c>
      <c r="C72" s="418" t="s">
        <v>528</v>
      </c>
      <c r="D72" s="426" t="str">
        <f t="array" aca="1" ref="D72" ca="1">IF($C72="-","",IF(ISBLANK(INDIRECT($C72)),"",INDIRECT($C72)))</f>
        <v/>
      </c>
    </row>
    <row r="73" spans="1:4">
      <c r="A73" s="415" t="s">
        <v>323</v>
      </c>
      <c r="B73" s="415">
        <v>14</v>
      </c>
      <c r="C73" s="418" t="s">
        <v>528</v>
      </c>
      <c r="D73" s="426" t="str">
        <f t="array" aca="1" ref="D73" ca="1">IF($C73="-","",IF(ISBLANK(INDIRECT($C73)),"",INDIRECT($C73)))</f>
        <v/>
      </c>
    </row>
    <row r="74" spans="1:4">
      <c r="A74" s="415" t="s">
        <v>324</v>
      </c>
      <c r="B74" s="415">
        <v>14</v>
      </c>
      <c r="C74" s="418" t="s">
        <v>528</v>
      </c>
      <c r="D74" s="438" t="str">
        <f t="array" aca="1" ref="D74" ca="1">IF($C74="-","",IF(ISBLANK(INDIRECT($C74)),"",INDIRECT($C74))&amp;IF(OFFSET(INDIRECT($C74),0,2)&amp;OFFSET(INDIRECT($C74),0,3)="","","("&amp;OFFSET(INDIRECT($C74),0,2)&amp;OFFSET(INDIRECT($C74),0,3)&amp;")"))</f>
        <v/>
      </c>
    </row>
    <row r="75" spans="1:4">
      <c r="A75" s="415" t="s">
        <v>322</v>
      </c>
      <c r="B75" s="415">
        <v>15</v>
      </c>
      <c r="C75" s="418" t="s">
        <v>528</v>
      </c>
      <c r="D75" s="426" t="str">
        <f t="array" aca="1" ref="D75" ca="1">IF($C75="-","",IF(ISBLANK(INDIRECT($C75)),"",INDIRECT($C75)))</f>
        <v/>
      </c>
    </row>
    <row r="76" spans="1:4">
      <c r="A76" s="415" t="s">
        <v>323</v>
      </c>
      <c r="B76" s="415">
        <v>15</v>
      </c>
      <c r="C76" s="418" t="s">
        <v>528</v>
      </c>
      <c r="D76" s="426" t="str">
        <f t="array" aca="1" ref="D76" ca="1">IF($C76="-","",IF(ISBLANK(INDIRECT($C76)),"",INDIRECT($C76)))</f>
        <v/>
      </c>
    </row>
    <row r="77" spans="1:4">
      <c r="A77" s="419" t="s">
        <v>324</v>
      </c>
      <c r="B77" s="419">
        <v>15</v>
      </c>
      <c r="C77" s="430" t="s">
        <v>528</v>
      </c>
      <c r="D77" s="421" t="str">
        <f t="array" aca="1" ref="D77" ca="1">IF($C77="-","",IF(ISBLANK(INDIRECT($C77)),"",INDIRECT($C77))&amp;IF(OFFSET(INDIRECT($C77),0,2)&amp;OFFSET(INDIRECT($C77),0,3)="","","("&amp;OFFSET(INDIRECT($C77),0,2)&amp;OFFSET(INDIRECT($C77),0,3)&amp;")"))</f>
        <v/>
      </c>
    </row>
    <row r="78" spans="1:4">
      <c r="A78" s="436" t="s">
        <v>325</v>
      </c>
      <c r="B78" s="439"/>
      <c r="C78" s="424" t="s">
        <v>554</v>
      </c>
      <c r="D78" s="422" t="str">
        <f t="array" aca="1" ref="D78" ca="1">IF($C78="-","",IF(ISBLANK(INDIRECT($C78)),"",INDIRECT($C78)))</f>
        <v/>
      </c>
    </row>
    <row r="79" spans="1:4">
      <c r="A79" s="415" t="s">
        <v>326</v>
      </c>
      <c r="B79" s="416"/>
      <c r="C79" s="418" t="s">
        <v>555</v>
      </c>
      <c r="D79" s="417" t="str">
        <f t="array" aca="1" ref="D79" ca="1">IF($C79="-","",IF(ISBLANK(INDIRECT($C79)),"",INDIRECT($C79)))</f>
        <v/>
      </c>
    </row>
    <row r="80" spans="1:4">
      <c r="A80" s="415" t="s">
        <v>327</v>
      </c>
      <c r="B80" s="416"/>
      <c r="C80" s="418" t="s">
        <v>556</v>
      </c>
      <c r="D80" s="417" t="str">
        <f t="array" aca="1" ref="D80" ca="1">IF($C80="-","",IF(ISBLANK(INDIRECT($C80)),"",INDIRECT($C80)))</f>
        <v/>
      </c>
    </row>
    <row r="81" spans="1:4">
      <c r="A81" s="415" t="s">
        <v>328</v>
      </c>
      <c r="B81" s="416"/>
      <c r="C81" s="418" t="s">
        <v>557</v>
      </c>
      <c r="D81" s="417" t="str">
        <f t="array" aca="1" ref="D81" ca="1">IF($C81="-","",IF(ISBLANK(INDIRECT($C81)),"",INDIRECT($C81)))</f>
        <v/>
      </c>
    </row>
    <row r="82" spans="1:4">
      <c r="A82" s="415" t="s">
        <v>329</v>
      </c>
      <c r="B82" s="416"/>
      <c r="C82" s="418" t="s">
        <v>558</v>
      </c>
      <c r="D82" s="438" t="str">
        <f t="array" aca="1" ref="D82" ca="1">IF($C82="-","",IF(ISBLANK(INDIRECT($C82)),"",INDIRECT($C82)&amp;"-"&amp;OFFSET(INDIRECT($C82),0,2)))</f>
        <v/>
      </c>
    </row>
    <row r="83" spans="1:4">
      <c r="A83" s="415" t="s">
        <v>330</v>
      </c>
      <c r="B83" s="416"/>
      <c r="C83" s="418" t="s">
        <v>559</v>
      </c>
      <c r="D83" s="417" t="str">
        <f t="array" aca="1" ref="D83" ca="1">IF($C83="-","",IF(ISBLANK(INDIRECT($C83)),"",INDIRECT($C83)))</f>
        <v>北海道</v>
      </c>
    </row>
    <row r="84" spans="1:4">
      <c r="A84" s="415" t="s">
        <v>331</v>
      </c>
      <c r="B84" s="416"/>
      <c r="C84" s="418" t="s">
        <v>560</v>
      </c>
      <c r="D84" s="417" t="str">
        <f t="array" aca="1" ref="D84" ca="1">IF($C84="-","",IF(ISBLANK(INDIRECT($C84)),"",INDIRECT($C84)))</f>
        <v/>
      </c>
    </row>
    <row r="85" spans="1:4">
      <c r="A85" s="415" t="s">
        <v>332</v>
      </c>
      <c r="B85" s="416"/>
      <c r="C85" s="465" t="s">
        <v>561</v>
      </c>
      <c r="D85" s="417" t="str">
        <f t="array" aca="1" ref="D85" ca="1">IF($C85="-","",IF(ISBLANK(INDIRECT($C85)),"",INDIRECT($C85)))</f>
        <v/>
      </c>
    </row>
    <row r="86" spans="1:4">
      <c r="A86" s="415" t="s">
        <v>333</v>
      </c>
      <c r="B86" s="416"/>
      <c r="C86" s="418" t="s">
        <v>562</v>
      </c>
      <c r="D86" s="417" t="str">
        <f t="array" aca="1" ref="D86" ca="1">IF($C86="-","",IF(ISBLANK(INDIRECT($C86)),"",INDIRECT($C86)))</f>
        <v/>
      </c>
    </row>
    <row r="87" spans="1:4">
      <c r="A87" s="415" t="s">
        <v>334</v>
      </c>
      <c r="B87" s="416"/>
      <c r="C87" s="418" t="s">
        <v>528</v>
      </c>
      <c r="D87" s="417" t="str">
        <f t="array" aca="1" ref="D87" ca="1">IF($C87="-","",IF(ISBLANK(INDIRECT($C87)),"",INDIRECT($C87)))</f>
        <v/>
      </c>
    </row>
    <row r="88" spans="1:4">
      <c r="A88" s="417" t="s">
        <v>335</v>
      </c>
      <c r="B88" s="425"/>
      <c r="C88" s="418" t="s">
        <v>528</v>
      </c>
      <c r="D88" s="417" t="str">
        <f t="array" aca="1" ref="D88" ca="1">IF($C88="-","",IF(ISBLANK(INDIRECT($C88)),"",INDIRECT($C88)))</f>
        <v/>
      </c>
    </row>
    <row r="89" spans="1:4">
      <c r="A89" s="440" t="s">
        <v>336</v>
      </c>
      <c r="B89" s="441"/>
      <c r="C89" s="442" t="s">
        <v>528</v>
      </c>
      <c r="D89" s="443" t="str">
        <f t="array" aca="1" ref="D89" ca="1">IF($C89="-","",IF(ISBLANK(INDIRECT($C89)),"",INDIRECT($C89)))</f>
        <v/>
      </c>
    </row>
    <row r="90" spans="1:4">
      <c r="A90" s="415" t="s">
        <v>337</v>
      </c>
      <c r="B90" s="416"/>
      <c r="C90" s="418" t="s">
        <v>554</v>
      </c>
      <c r="D90" s="417" t="str">
        <f t="array" aca="1" ref="D90" ca="1">IF($C90="-","",IF(ISBLANK(INDIRECT($C90)),"",INDIRECT($C90)))</f>
        <v/>
      </c>
    </row>
    <row r="91" spans="1:4">
      <c r="A91" s="428" t="s">
        <v>338</v>
      </c>
      <c r="B91" s="429"/>
      <c r="C91" s="430" t="s">
        <v>528</v>
      </c>
      <c r="D91" s="428" t="str">
        <f t="array" aca="1" ref="D91" ca="1">IF($C91="-","",IF(ISBLANK(INDIRECT($C91)),"",INDIRECT($C91)))</f>
        <v/>
      </c>
    </row>
    <row r="92" spans="1:4">
      <c r="A92" s="436" t="s">
        <v>339</v>
      </c>
      <c r="B92" s="439"/>
      <c r="C92" s="424" t="s">
        <v>528</v>
      </c>
      <c r="D92" s="444" t="str">
        <f ca="1">IF($C92="-","",IF(ISBLANK(INDIRECT($C92)),"",(INDIRECT($C92)&amp;IF(ISBLANK(OFFSET(INDIRECT($C92),1,0)),"","("&amp;OFFSET(INDIRECT($C92),1,0)&amp;")"))))</f>
        <v/>
      </c>
    </row>
    <row r="93" spans="1:4">
      <c r="A93" s="415" t="s">
        <v>340</v>
      </c>
      <c r="B93" s="416"/>
      <c r="C93" s="418" t="s">
        <v>528</v>
      </c>
      <c r="D93" s="438" t="str">
        <f t="array" aca="1" ref="D93" ca="1">IF($C93="-","",IF(ISBLANK(INDIRECT($C93)),"",INDIRECT($C93)&amp;"-"&amp;OFFSET(INDIRECT($C93),0,2)))</f>
        <v/>
      </c>
    </row>
    <row r="94" spans="1:4">
      <c r="A94" s="415" t="s">
        <v>341</v>
      </c>
      <c r="B94" s="416"/>
      <c r="C94" s="418" t="s">
        <v>528</v>
      </c>
      <c r="D94" s="417" t="str">
        <f t="array" aca="1" ref="D94" ca="1">IF($C94="-","",IF(ISBLANK(INDIRECT($C94)),"",INDIRECT($C94)))</f>
        <v/>
      </c>
    </row>
    <row r="95" spans="1:4">
      <c r="A95" s="415" t="s">
        <v>342</v>
      </c>
      <c r="B95" s="416"/>
      <c r="C95" s="418" t="s">
        <v>528</v>
      </c>
      <c r="D95" s="417" t="str">
        <f t="array" aca="1" ref="D95" ca="1">IF($C95="-","",IF(ISBLANK(INDIRECT($C95)),"",INDIRECT($C95)))</f>
        <v/>
      </c>
    </row>
    <row r="96" spans="1:4">
      <c r="A96" s="419" t="s">
        <v>343</v>
      </c>
      <c r="B96" s="420"/>
      <c r="C96" s="430" t="s">
        <v>528</v>
      </c>
      <c r="D96" s="428" t="str">
        <f t="array" aca="1" ref="D96" ca="1">IF($C96="-","",IF(ISBLANK(INDIRECT($C96)),"",INDIRECT($C96)))</f>
        <v/>
      </c>
    </row>
    <row r="97" spans="1:4">
      <c r="A97" s="436" t="s">
        <v>514</v>
      </c>
      <c r="B97" s="439"/>
      <c r="C97" s="424" t="s">
        <v>563</v>
      </c>
      <c r="D97" s="444" t="str">
        <f t="array" aca="1" ref="D97" ca="1">IF($C97="-","",IF(ISBLANK(INDIRECT($C97)),"",INDIRECT($C97)&amp;"-"&amp;OFFSET(INDIRECT($C97),0,2)))</f>
        <v/>
      </c>
    </row>
    <row r="98" spans="1:4">
      <c r="A98" s="415" t="s">
        <v>515</v>
      </c>
      <c r="B98" s="416"/>
      <c r="C98" s="418" t="s">
        <v>564</v>
      </c>
      <c r="D98" s="438" t="str">
        <f t="array" aca="1" ref="D98" ca="1">IF($C98="-","",IF(ISBLANK(INDIRECT($C98)),"",INDIRECT($C98)&amp;OFFSET(INDIRECT($C98),0,1)))</f>
        <v>北海道</v>
      </c>
    </row>
    <row r="99" spans="1:4">
      <c r="A99" s="415" t="s">
        <v>516</v>
      </c>
      <c r="B99" s="416"/>
      <c r="C99" s="465" t="s">
        <v>565</v>
      </c>
      <c r="D99" s="417" t="str">
        <f t="array" aca="1" ref="D99" ca="1">IF($C99="-","",IF(ISBLANK(INDIRECT($C99)),"",INDIRECT($C99)))</f>
        <v/>
      </c>
    </row>
    <row r="100" spans="1:4">
      <c r="A100" s="415" t="s">
        <v>517</v>
      </c>
      <c r="B100" s="416"/>
      <c r="C100" s="418" t="s">
        <v>566</v>
      </c>
      <c r="D100" s="417" t="str">
        <f t="array" aca="1" ref="D100" ca="1">IF($C100="-","",IF(ISBLANK(INDIRECT($C100)),"",INDIRECT($C100)))</f>
        <v/>
      </c>
    </row>
    <row r="101" spans="1:4">
      <c r="A101" s="415" t="s">
        <v>518</v>
      </c>
      <c r="B101" s="416"/>
      <c r="C101" s="418" t="s">
        <v>528</v>
      </c>
      <c r="D101" s="417" t="str">
        <f t="array" aca="1" ref="D101" ca="1">IF($C101="-","",IF(ISBLANK(INDIRECT($C101)),"",INDIRECT($C101)))</f>
        <v/>
      </c>
    </row>
    <row r="102" spans="1:4">
      <c r="A102" s="415" t="s">
        <v>519</v>
      </c>
      <c r="B102" s="416"/>
      <c r="C102" s="418" t="s">
        <v>567</v>
      </c>
      <c r="D102" s="417" t="str">
        <f t="array" aca="1" ref="D102" ca="1">IF($C102="-","",IF(ISBLANK(INDIRECT($C102)),"",INDIRECT($C102)))</f>
        <v/>
      </c>
    </row>
    <row r="103" spans="1:4">
      <c r="A103" s="415" t="s">
        <v>520</v>
      </c>
      <c r="B103" s="416"/>
      <c r="C103" s="418" t="s">
        <v>568</v>
      </c>
      <c r="D103" s="417" t="str">
        <f t="array" aca="1" ref="D103" ca="1">IF($C103="-","",IF(ISBLANK(INDIRECT($C103)),"",INDIRECT($C103)))</f>
        <v/>
      </c>
    </row>
    <row r="104" spans="1:4">
      <c r="A104" s="415" t="s">
        <v>521</v>
      </c>
      <c r="B104" s="416"/>
      <c r="C104" s="418" t="s">
        <v>528</v>
      </c>
      <c r="D104" s="417" t="str">
        <f t="array" aca="1" ref="D104" ca="1">IF($C104="-","",IF(ISBLANK(INDIRECT($C104)),"",INDIRECT($C104)))</f>
        <v/>
      </c>
    </row>
    <row r="105" spans="1:4" ht="19.5" thickBot="1">
      <c r="A105" s="445" t="s">
        <v>522</v>
      </c>
      <c r="B105" s="446"/>
      <c r="C105" s="447" t="s">
        <v>569</v>
      </c>
      <c r="D105" s="448" t="str">
        <f t="array" aca="1" ref="D105" ca="1">IF($C105="-","",IF(ISBLANK(INDIRECT($C105)),"",INDIRECT($C105)))</f>
        <v/>
      </c>
    </row>
    <row r="106" spans="1:4">
      <c r="A106" s="449" t="s">
        <v>523</v>
      </c>
      <c r="B106" s="450"/>
      <c r="C106" s="451" t="s">
        <v>531</v>
      </c>
      <c r="D106" s="452"/>
    </row>
    <row r="107" spans="1:4">
      <c r="A107" s="453" t="s">
        <v>524</v>
      </c>
      <c r="B107" s="416"/>
      <c r="C107" s="418" t="s">
        <v>531</v>
      </c>
      <c r="D107" s="454"/>
    </row>
    <row r="108" spans="1:4">
      <c r="A108" s="453" t="s">
        <v>525</v>
      </c>
      <c r="B108" s="416"/>
      <c r="C108" s="418" t="s">
        <v>528</v>
      </c>
      <c r="D108" s="454" t="str">
        <f t="array" aca="1" ref="D108" ca="1">IF($C108="-","",IF(ISBLANK(INDIRECT($C108)),"",INDIRECT($C108)))</f>
        <v/>
      </c>
    </row>
    <row r="109" spans="1:4" ht="19.5" thickBot="1">
      <c r="A109" s="455" t="s">
        <v>526</v>
      </c>
      <c r="B109" s="446"/>
      <c r="C109" s="447" t="s">
        <v>528</v>
      </c>
      <c r="D109" s="456" t="str">
        <f t="array" aca="1" ref="D109" ca="1">IF($C109="-","",IF(ISBLANK(INDIRECT($C109)),"",INDIRECT($C109)))</f>
        <v/>
      </c>
    </row>
  </sheetData>
  <phoneticPr fontId="36"/>
  <conditionalFormatting sqref="D14:D27 E2 D29:D32 D93:D96 D78:D91 D110:D1048576 D1:D9 D11:D12">
    <cfRule type="expression" dxfId="35" priority="27">
      <formula>$C1="-"</formula>
    </cfRule>
  </conditionalFormatting>
  <conditionalFormatting sqref="D28">
    <cfRule type="expression" dxfId="34" priority="26">
      <formula>$C28="-"</formula>
    </cfRule>
  </conditionalFormatting>
  <conditionalFormatting sqref="D13">
    <cfRule type="expression" dxfId="33" priority="25">
      <formula>$C13="-"</formula>
    </cfRule>
  </conditionalFormatting>
  <conditionalFormatting sqref="D99:D105">
    <cfRule type="expression" dxfId="32" priority="24">
      <formula>$C99="-"</formula>
    </cfRule>
  </conditionalFormatting>
  <conditionalFormatting sqref="D106:D109">
    <cfRule type="expression" dxfId="31" priority="23">
      <formula>$C106="-"</formula>
    </cfRule>
  </conditionalFormatting>
  <conditionalFormatting sqref="F15">
    <cfRule type="expression" dxfId="30" priority="22">
      <formula>$C15="-"</formula>
    </cfRule>
  </conditionalFormatting>
  <conditionalFormatting sqref="G3:G4">
    <cfRule type="expression" dxfId="29" priority="21">
      <formula>$C3="-"</formula>
    </cfRule>
  </conditionalFormatting>
  <conditionalFormatting sqref="D92">
    <cfRule type="expression" dxfId="28" priority="20">
      <formula>$C92="-"</formula>
    </cfRule>
  </conditionalFormatting>
  <conditionalFormatting sqref="D97">
    <cfRule type="expression" dxfId="27" priority="19">
      <formula>$C97="-"</formula>
    </cfRule>
  </conditionalFormatting>
  <conditionalFormatting sqref="D98">
    <cfRule type="expression" dxfId="26" priority="18">
      <formula>$C98="-"</formula>
    </cfRule>
  </conditionalFormatting>
  <conditionalFormatting sqref="D33:D34 D36:D37 D39:D40 D42:D43 D45:D46 D48:D49 D51:D52 D54:D55 D57:D58 D60:D61 D63:D64 D66:D67 D69:D70 D72:D73 D75:D76">
    <cfRule type="expression" dxfId="25" priority="17">
      <formula>$C33="-"</formula>
    </cfRule>
  </conditionalFormatting>
  <conditionalFormatting sqref="D35">
    <cfRule type="expression" dxfId="24" priority="16">
      <formula>$C35="-"</formula>
    </cfRule>
  </conditionalFormatting>
  <conditionalFormatting sqref="D38">
    <cfRule type="expression" dxfId="23" priority="15">
      <formula>$C38="-"</formula>
    </cfRule>
  </conditionalFormatting>
  <conditionalFormatting sqref="D41">
    <cfRule type="expression" dxfId="22" priority="14">
      <formula>$C41="-"</formula>
    </cfRule>
  </conditionalFormatting>
  <conditionalFormatting sqref="D44">
    <cfRule type="expression" dxfId="21" priority="13">
      <formula>$C44="-"</formula>
    </cfRule>
  </conditionalFormatting>
  <conditionalFormatting sqref="D47">
    <cfRule type="expression" dxfId="20" priority="12">
      <formula>$C47="-"</formula>
    </cfRule>
  </conditionalFormatting>
  <conditionalFormatting sqref="D50">
    <cfRule type="expression" dxfId="19" priority="11">
      <formula>$C50="-"</formula>
    </cfRule>
  </conditionalFormatting>
  <conditionalFormatting sqref="D53">
    <cfRule type="expression" dxfId="18" priority="10">
      <formula>$C53="-"</formula>
    </cfRule>
  </conditionalFormatting>
  <conditionalFormatting sqref="D56">
    <cfRule type="expression" dxfId="17" priority="9">
      <formula>$C56="-"</formula>
    </cfRule>
  </conditionalFormatting>
  <conditionalFormatting sqref="D59">
    <cfRule type="expression" dxfId="16" priority="8">
      <formula>$C59="-"</formula>
    </cfRule>
  </conditionalFormatting>
  <conditionalFormatting sqref="D62">
    <cfRule type="expression" dxfId="15" priority="7">
      <formula>$C62="-"</formula>
    </cfRule>
  </conditionalFormatting>
  <conditionalFormatting sqref="D65">
    <cfRule type="expression" dxfId="14" priority="6">
      <formula>$C65="-"</formula>
    </cfRule>
  </conditionalFormatting>
  <conditionalFormatting sqref="D68">
    <cfRule type="expression" dxfId="13" priority="5">
      <formula>$C68="-"</formula>
    </cfRule>
  </conditionalFormatting>
  <conditionalFormatting sqref="D71">
    <cfRule type="expression" dxfId="12" priority="4">
      <formula>$C71="-"</formula>
    </cfRule>
  </conditionalFormatting>
  <conditionalFormatting sqref="D74">
    <cfRule type="expression" dxfId="11" priority="3">
      <formula>$C74="-"</formula>
    </cfRule>
  </conditionalFormatting>
  <conditionalFormatting sqref="D77">
    <cfRule type="expression" dxfId="10" priority="2">
      <formula>$C77="-"</formula>
    </cfRule>
  </conditionalFormatting>
  <conditionalFormatting sqref="D10">
    <cfRule type="expression" dxfId="9" priority="1">
      <formula>$C10="-"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W71"/>
  <sheetViews>
    <sheetView tabSelected="1" view="pageBreakPreview" topLeftCell="A5" zoomScale="70" zoomScaleNormal="70" zoomScaleSheetLayoutView="70" workbookViewId="0">
      <selection activeCell="D31" sqref="D31:J31"/>
    </sheetView>
  </sheetViews>
  <sheetFormatPr defaultColWidth="9" defaultRowHeight="18.75"/>
  <cols>
    <col min="2" max="2" width="19.625" customWidth="1"/>
    <col min="3" max="3" width="22.5" customWidth="1"/>
    <col min="4" max="4" width="5.25" customWidth="1"/>
    <col min="5" max="6" width="8.625" customWidth="1"/>
    <col min="7" max="7" width="4.25" customWidth="1"/>
    <col min="8" max="9" width="9.875" customWidth="1"/>
    <col min="10" max="10" width="23.5" customWidth="1"/>
    <col min="11" max="11" width="98.625" customWidth="1"/>
    <col min="12" max="12" width="0" hidden="1" customWidth="1"/>
    <col min="13" max="13" width="9" hidden="1" customWidth="1"/>
    <col min="14" max="14" width="26.875" hidden="1" customWidth="1"/>
    <col min="15" max="15" width="11" hidden="1" customWidth="1"/>
    <col min="16" max="16" width="9" hidden="1" customWidth="1"/>
    <col min="17" max="17" width="0" hidden="1" customWidth="1"/>
  </cols>
  <sheetData>
    <row r="1" spans="1:23" ht="40.5" customHeight="1">
      <c r="A1" s="668" t="s">
        <v>288</v>
      </c>
      <c r="B1" s="669"/>
      <c r="C1" s="669"/>
      <c r="K1" s="390" t="s">
        <v>579</v>
      </c>
    </row>
    <row r="2" spans="1:23" ht="51.75" customHeight="1">
      <c r="A2" s="683" t="s">
        <v>598</v>
      </c>
      <c r="B2" s="684"/>
      <c r="C2" s="684"/>
      <c r="D2" s="684"/>
      <c r="E2" s="684"/>
      <c r="F2" s="684"/>
      <c r="G2" s="684"/>
      <c r="H2" s="684"/>
      <c r="I2" s="684"/>
      <c r="J2" s="684"/>
      <c r="K2" s="390" t="s">
        <v>452</v>
      </c>
      <c r="N2" s="23"/>
      <c r="O2" s="23" t="s">
        <v>110</v>
      </c>
    </row>
    <row r="3" spans="1:23" ht="46.5" customHeight="1" thickBot="1">
      <c r="A3" s="668" t="s">
        <v>594</v>
      </c>
      <c r="B3" s="668"/>
      <c r="C3" s="668"/>
      <c r="D3" s="668"/>
      <c r="E3" s="668"/>
      <c r="F3" s="668"/>
      <c r="G3" s="668"/>
      <c r="H3" s="668"/>
      <c r="I3" s="668"/>
      <c r="J3" s="668"/>
      <c r="K3" s="391"/>
      <c r="N3" s="23" t="s">
        <v>101</v>
      </c>
      <c r="O3" s="24">
        <v>21400</v>
      </c>
    </row>
    <row r="4" spans="1:23" ht="30" customHeight="1" thickBot="1">
      <c r="A4" s="688" t="s">
        <v>56</v>
      </c>
      <c r="B4" s="689"/>
      <c r="C4" s="690"/>
      <c r="D4" s="691"/>
      <c r="K4" s="391" t="s">
        <v>603</v>
      </c>
      <c r="N4" s="23" t="s">
        <v>102</v>
      </c>
      <c r="O4" s="24">
        <v>10700</v>
      </c>
    </row>
    <row r="5" spans="1:23" ht="33.75" customHeight="1">
      <c r="A5" s="175" t="s">
        <v>23</v>
      </c>
      <c r="B5" s="685" t="s">
        <v>262</v>
      </c>
      <c r="C5" s="686"/>
      <c r="D5" s="686"/>
      <c r="E5" s="686"/>
      <c r="F5" s="686"/>
      <c r="G5" s="686"/>
      <c r="H5" s="686"/>
      <c r="I5" s="686"/>
      <c r="J5" s="687"/>
      <c r="K5" s="390" t="s">
        <v>487</v>
      </c>
      <c r="N5" s="23" t="s">
        <v>103</v>
      </c>
      <c r="O5" s="24">
        <v>5350</v>
      </c>
    </row>
    <row r="6" spans="1:23" ht="33.75" customHeight="1">
      <c r="A6" s="700" t="s">
        <v>6</v>
      </c>
      <c r="B6" s="692" t="s">
        <v>49</v>
      </c>
      <c r="C6" s="693"/>
      <c r="D6" s="693"/>
      <c r="E6" s="693"/>
      <c r="F6" s="693"/>
      <c r="G6" s="693"/>
      <c r="H6" s="693"/>
      <c r="I6" s="693"/>
      <c r="J6" s="694"/>
      <c r="K6" s="391"/>
      <c r="N6" s="23" t="s">
        <v>104</v>
      </c>
      <c r="O6" s="24">
        <v>16050</v>
      </c>
    </row>
    <row r="7" spans="1:23" ht="35.1" customHeight="1" thickBot="1">
      <c r="A7" s="701"/>
      <c r="B7" s="268" t="s">
        <v>29</v>
      </c>
      <c r="C7" s="702" t="s">
        <v>483</v>
      </c>
      <c r="D7" s="703"/>
      <c r="E7" s="703"/>
      <c r="F7" s="703"/>
      <c r="G7" s="703"/>
      <c r="H7" s="703"/>
      <c r="I7" s="703"/>
      <c r="J7" s="704"/>
      <c r="K7" s="390" t="s">
        <v>578</v>
      </c>
      <c r="N7" s="23" t="s">
        <v>105</v>
      </c>
      <c r="O7" s="24">
        <v>5350</v>
      </c>
      <c r="V7" s="22"/>
      <c r="W7" s="22"/>
    </row>
    <row r="8" spans="1:23" ht="24.75" customHeight="1">
      <c r="A8" s="723" t="s">
        <v>0</v>
      </c>
      <c r="B8" s="261" t="s">
        <v>7</v>
      </c>
      <c r="C8" s="265"/>
      <c r="D8" s="266" t="s">
        <v>20</v>
      </c>
      <c r="E8" s="594"/>
      <c r="F8" s="595"/>
      <c r="G8" s="596"/>
      <c r="H8" s="381"/>
      <c r="I8" s="382"/>
      <c r="J8" s="383"/>
      <c r="K8" s="627" t="s">
        <v>488</v>
      </c>
      <c r="N8" s="23" t="s">
        <v>106</v>
      </c>
      <c r="O8" s="24">
        <v>2140</v>
      </c>
      <c r="V8" s="22"/>
      <c r="W8" s="22"/>
    </row>
    <row r="9" spans="1:23" ht="15" customHeight="1">
      <c r="A9" s="724"/>
      <c r="B9" s="638" t="s">
        <v>21</v>
      </c>
      <c r="C9" s="2" t="s">
        <v>50</v>
      </c>
      <c r="D9" s="610" t="s">
        <v>51</v>
      </c>
      <c r="E9" s="611"/>
      <c r="F9" s="611"/>
      <c r="G9" s="612"/>
      <c r="H9" s="384" t="s">
        <v>52</v>
      </c>
      <c r="I9" s="385"/>
      <c r="J9" s="386"/>
      <c r="K9" s="627"/>
      <c r="N9" s="23" t="s">
        <v>571</v>
      </c>
      <c r="O9" s="24">
        <v>21400</v>
      </c>
    </row>
    <row r="10" spans="1:23" ht="31.5" customHeight="1">
      <c r="A10" s="724"/>
      <c r="B10" s="639"/>
      <c r="C10" s="267" t="s">
        <v>477</v>
      </c>
      <c r="D10" s="613"/>
      <c r="E10" s="614"/>
      <c r="F10" s="614"/>
      <c r="G10" s="615"/>
      <c r="H10" s="616"/>
      <c r="I10" s="617"/>
      <c r="J10" s="618"/>
      <c r="K10" s="390"/>
      <c r="N10" s="23" t="s">
        <v>572</v>
      </c>
      <c r="O10" s="24">
        <v>3210</v>
      </c>
    </row>
    <row r="11" spans="1:23" ht="22.5" customHeight="1">
      <c r="A11" s="724"/>
      <c r="B11" s="262" t="s">
        <v>529</v>
      </c>
      <c r="C11" s="606"/>
      <c r="D11" s="607"/>
      <c r="E11" s="607"/>
      <c r="F11" s="607"/>
      <c r="G11" s="607"/>
      <c r="H11" s="607"/>
      <c r="I11" s="608"/>
      <c r="J11" s="609"/>
      <c r="K11" s="605" t="s">
        <v>530</v>
      </c>
      <c r="N11" s="23" t="s">
        <v>107</v>
      </c>
      <c r="O11" s="24">
        <v>1070</v>
      </c>
    </row>
    <row r="12" spans="1:23" ht="31.5" customHeight="1">
      <c r="A12" s="724"/>
      <c r="B12" s="262" t="s">
        <v>22</v>
      </c>
      <c r="C12" s="619"/>
      <c r="D12" s="620"/>
      <c r="E12" s="620"/>
      <c r="F12" s="620"/>
      <c r="G12" s="620"/>
      <c r="H12" s="620"/>
      <c r="I12" s="621"/>
      <c r="J12" s="622"/>
      <c r="K12" s="605"/>
      <c r="N12" s="499"/>
      <c r="O12" s="500"/>
    </row>
    <row r="13" spans="1:23" ht="31.5" customHeight="1">
      <c r="A13" s="724"/>
      <c r="B13" s="262" t="s">
        <v>55</v>
      </c>
      <c r="C13" s="619"/>
      <c r="D13" s="620"/>
      <c r="E13" s="620"/>
      <c r="F13" s="620"/>
      <c r="G13" s="620"/>
      <c r="H13" s="620"/>
      <c r="I13" s="621"/>
      <c r="J13" s="622"/>
      <c r="K13" s="391"/>
    </row>
    <row r="14" spans="1:23" ht="31.5" customHeight="1">
      <c r="A14" s="724"/>
      <c r="B14" s="262" t="s">
        <v>9</v>
      </c>
      <c r="C14" s="619"/>
      <c r="D14" s="620"/>
      <c r="E14" s="620"/>
      <c r="F14" s="620"/>
      <c r="G14" s="620"/>
      <c r="H14" s="620"/>
      <c r="I14" s="621"/>
      <c r="J14" s="622"/>
      <c r="K14" s="391"/>
    </row>
    <row r="15" spans="1:23" ht="31.5" customHeight="1" thickBot="1">
      <c r="A15" s="725"/>
      <c r="B15" s="380" t="s">
        <v>482</v>
      </c>
      <c r="C15" s="623"/>
      <c r="D15" s="624"/>
      <c r="E15" s="624"/>
      <c r="F15" s="624"/>
      <c r="G15" s="624"/>
      <c r="H15" s="624"/>
      <c r="I15" s="625"/>
      <c r="J15" s="626"/>
      <c r="K15" s="391"/>
    </row>
    <row r="16" spans="1:23" ht="24.75" customHeight="1">
      <c r="A16" s="632" t="s">
        <v>474</v>
      </c>
      <c r="B16" s="376" t="s">
        <v>475</v>
      </c>
      <c r="C16" s="265"/>
      <c r="D16" s="266" t="s">
        <v>20</v>
      </c>
      <c r="E16" s="594"/>
      <c r="F16" s="595"/>
      <c r="G16" s="596"/>
      <c r="H16" s="381"/>
      <c r="I16" s="382"/>
      <c r="J16" s="383"/>
      <c r="K16" s="392" t="s">
        <v>489</v>
      </c>
    </row>
    <row r="17" spans="1:11" ht="15" customHeight="1">
      <c r="A17" s="633"/>
      <c r="B17" s="638" t="s">
        <v>476</v>
      </c>
      <c r="C17" s="2" t="s">
        <v>50</v>
      </c>
      <c r="D17" s="610" t="s">
        <v>51</v>
      </c>
      <c r="E17" s="611"/>
      <c r="F17" s="611"/>
      <c r="G17" s="612"/>
      <c r="H17" s="384" t="s">
        <v>52</v>
      </c>
      <c r="I17" s="385"/>
      <c r="J17" s="386"/>
      <c r="K17" s="390"/>
    </row>
    <row r="18" spans="1:11" ht="31.5" customHeight="1">
      <c r="A18" s="633"/>
      <c r="B18" s="639"/>
      <c r="C18" s="267" t="s">
        <v>477</v>
      </c>
      <c r="D18" s="613"/>
      <c r="E18" s="614"/>
      <c r="F18" s="614"/>
      <c r="G18" s="615"/>
      <c r="H18" s="616"/>
      <c r="I18" s="617"/>
      <c r="J18" s="618"/>
      <c r="K18" s="390"/>
    </row>
    <row r="19" spans="1:11" ht="32.1" customHeight="1">
      <c r="A19" s="633"/>
      <c r="B19" s="377" t="s">
        <v>478</v>
      </c>
      <c r="C19" s="640"/>
      <c r="D19" s="641"/>
      <c r="E19" s="641"/>
      <c r="F19" s="641"/>
      <c r="G19" s="641"/>
      <c r="H19" s="641"/>
      <c r="I19" s="641"/>
      <c r="J19" s="642"/>
      <c r="K19" s="391"/>
    </row>
    <row r="20" spans="1:11" ht="32.1" customHeight="1">
      <c r="A20" s="633"/>
      <c r="B20" s="378" t="s">
        <v>479</v>
      </c>
      <c r="C20" s="643"/>
      <c r="D20" s="644"/>
      <c r="E20" s="644"/>
      <c r="F20" s="644"/>
      <c r="G20" s="644"/>
      <c r="H20" s="644"/>
      <c r="I20" s="644"/>
      <c r="J20" s="645"/>
      <c r="K20" s="391" t="s">
        <v>490</v>
      </c>
    </row>
    <row r="21" spans="1:11" ht="32.1" customHeight="1">
      <c r="A21" s="633"/>
      <c r="B21" s="378" t="s">
        <v>480</v>
      </c>
      <c r="C21" s="643"/>
      <c r="D21" s="644"/>
      <c r="E21" s="644"/>
      <c r="F21" s="644"/>
      <c r="G21" s="644"/>
      <c r="H21" s="644"/>
      <c r="I21" s="644"/>
      <c r="J21" s="645"/>
      <c r="K21" s="390"/>
    </row>
    <row r="22" spans="1:11" ht="32.1" customHeight="1" thickBot="1">
      <c r="A22" s="634"/>
      <c r="B22" s="379" t="s">
        <v>481</v>
      </c>
      <c r="C22" s="599"/>
      <c r="D22" s="600"/>
      <c r="E22" s="600"/>
      <c r="F22" s="600"/>
      <c r="G22" s="600"/>
      <c r="H22" s="600"/>
      <c r="I22" s="600"/>
      <c r="J22" s="601"/>
      <c r="K22" s="391" t="s">
        <v>574</v>
      </c>
    </row>
    <row r="23" spans="1:11" ht="25.5" customHeight="1">
      <c r="A23" s="717" t="s">
        <v>1</v>
      </c>
      <c r="B23" s="176" t="s">
        <v>53</v>
      </c>
      <c r="C23" s="670"/>
      <c r="D23" s="671"/>
      <c r="E23" s="671"/>
      <c r="F23" s="671"/>
      <c r="G23" s="671"/>
      <c r="H23" s="671"/>
      <c r="I23" s="672"/>
      <c r="J23" s="673"/>
      <c r="K23" s="605" t="s">
        <v>491</v>
      </c>
    </row>
    <row r="24" spans="1:11" ht="36" customHeight="1">
      <c r="A24" s="718"/>
      <c r="B24" s="263" t="s">
        <v>24</v>
      </c>
      <c r="C24" s="674"/>
      <c r="D24" s="675"/>
      <c r="E24" s="675"/>
      <c r="F24" s="675"/>
      <c r="G24" s="675"/>
      <c r="H24" s="675"/>
      <c r="I24" s="676"/>
      <c r="J24" s="677"/>
      <c r="K24" s="605"/>
    </row>
    <row r="25" spans="1:11" ht="30" customHeight="1">
      <c r="A25" s="718"/>
      <c r="B25" s="635" t="s">
        <v>43</v>
      </c>
      <c r="C25" s="269" t="s">
        <v>37</v>
      </c>
      <c r="D25" s="628"/>
      <c r="E25" s="629"/>
      <c r="F25" s="629"/>
      <c r="G25" s="519" t="s">
        <v>54</v>
      </c>
      <c r="H25" s="630" t="s">
        <v>38</v>
      </c>
      <c r="I25" s="631"/>
      <c r="J25" s="270"/>
      <c r="K25" s="391" t="s">
        <v>493</v>
      </c>
    </row>
    <row r="26" spans="1:11" ht="30" customHeight="1">
      <c r="A26" s="718"/>
      <c r="B26" s="636"/>
      <c r="C26" s="269" t="s">
        <v>40</v>
      </c>
      <c r="D26" s="708" t="str">
        <f>個表!E23</f>
        <v>●●株式会社</v>
      </c>
      <c r="E26" s="709"/>
      <c r="F26" s="709"/>
      <c r="G26" s="709"/>
      <c r="H26" s="709"/>
      <c r="I26" s="709"/>
      <c r="J26" s="710"/>
      <c r="K26" s="391" t="s">
        <v>492</v>
      </c>
    </row>
    <row r="27" spans="1:11" ht="30" customHeight="1">
      <c r="A27" s="718"/>
      <c r="B27" s="636"/>
      <c r="C27" s="269" t="s">
        <v>41</v>
      </c>
      <c r="D27" s="602"/>
      <c r="E27" s="603"/>
      <c r="F27" s="603"/>
      <c r="G27" s="603"/>
      <c r="H27" s="603"/>
      <c r="I27" s="603"/>
      <c r="J27" s="604"/>
      <c r="K27" s="605" t="s">
        <v>494</v>
      </c>
    </row>
    <row r="28" spans="1:11" ht="30" customHeight="1">
      <c r="A28" s="718"/>
      <c r="B28" s="636"/>
      <c r="C28" s="269" t="s">
        <v>42</v>
      </c>
      <c r="D28" s="602"/>
      <c r="E28" s="603"/>
      <c r="F28" s="603"/>
      <c r="G28" s="603"/>
      <c r="H28" s="603"/>
      <c r="I28" s="603"/>
      <c r="J28" s="604"/>
      <c r="K28" s="605"/>
    </row>
    <row r="29" spans="1:11" ht="30" customHeight="1">
      <c r="A29" s="718"/>
      <c r="B29" s="636"/>
      <c r="C29" s="269" t="s">
        <v>466</v>
      </c>
      <c r="D29" s="602"/>
      <c r="E29" s="603"/>
      <c r="F29" s="603"/>
      <c r="G29" s="603"/>
      <c r="H29" s="603"/>
      <c r="I29" s="603"/>
      <c r="J29" s="604"/>
      <c r="K29" s="391"/>
    </row>
    <row r="30" spans="1:11" ht="30" customHeight="1">
      <c r="A30" s="718"/>
      <c r="B30" s="636"/>
      <c r="C30" s="269" t="s">
        <v>467</v>
      </c>
      <c r="D30" s="602"/>
      <c r="E30" s="603"/>
      <c r="F30" s="603"/>
      <c r="G30" s="603"/>
      <c r="H30" s="603"/>
      <c r="I30" s="603"/>
      <c r="J30" s="604"/>
      <c r="K30" s="391"/>
    </row>
    <row r="31" spans="1:11" ht="30" customHeight="1">
      <c r="A31" s="718"/>
      <c r="B31" s="636"/>
      <c r="C31" s="269" t="s">
        <v>47</v>
      </c>
      <c r="D31" s="602"/>
      <c r="E31" s="603"/>
      <c r="F31" s="603"/>
      <c r="G31" s="603"/>
      <c r="H31" s="603"/>
      <c r="I31" s="603"/>
      <c r="J31" s="604"/>
      <c r="K31" s="391"/>
    </row>
    <row r="32" spans="1:11" ht="36.75" customHeight="1">
      <c r="A32" s="718"/>
      <c r="B32" s="636"/>
      <c r="C32" s="177" t="s">
        <v>48</v>
      </c>
      <c r="D32" s="714"/>
      <c r="E32" s="715"/>
      <c r="F32" s="715"/>
      <c r="G32" s="715"/>
      <c r="H32" s="715"/>
      <c r="I32" s="715"/>
      <c r="J32" s="716"/>
      <c r="K32" s="391"/>
    </row>
    <row r="33" spans="1:17" ht="31.5" customHeight="1">
      <c r="A33" s="718"/>
      <c r="B33" s="637"/>
      <c r="C33" s="387" t="s">
        <v>484</v>
      </c>
      <c r="D33" s="388" t="s">
        <v>502</v>
      </c>
      <c r="E33" s="389" t="s">
        <v>485</v>
      </c>
      <c r="F33" s="602"/>
      <c r="G33" s="603"/>
      <c r="H33" s="728"/>
      <c r="I33" s="394" t="s">
        <v>486</v>
      </c>
      <c r="J33" s="466"/>
      <c r="K33" s="390" t="s">
        <v>495</v>
      </c>
    </row>
    <row r="34" spans="1:17" ht="31.5" customHeight="1">
      <c r="A34" s="718"/>
      <c r="B34" s="262" t="s">
        <v>39</v>
      </c>
      <c r="C34" s="271">
        <f>個表!E16</f>
        <v>44956</v>
      </c>
      <c r="D34" s="272" t="s">
        <v>25</v>
      </c>
      <c r="E34" s="705">
        <f>個表!G18</f>
        <v>45322</v>
      </c>
      <c r="F34" s="706"/>
      <c r="G34" s="706"/>
      <c r="H34" s="659" t="s">
        <v>83</v>
      </c>
      <c r="I34" s="660"/>
      <c r="J34" s="273" t="str">
        <f>個表!L18&amp;個表!M18&amp;個表!N18&amp;個表!O18&amp;個表!P18</f>
        <v>令和6年2月</v>
      </c>
      <c r="K34" s="391" t="s">
        <v>496</v>
      </c>
    </row>
    <row r="35" spans="1:17" ht="31.5" customHeight="1">
      <c r="A35" s="718"/>
      <c r="B35" s="262" t="s">
        <v>26</v>
      </c>
      <c r="C35" s="271">
        <f>個表!E21</f>
        <v>45383</v>
      </c>
      <c r="D35" s="272" t="s">
        <v>25</v>
      </c>
      <c r="E35" s="705">
        <f>個表!G21</f>
        <v>45406</v>
      </c>
      <c r="F35" s="706"/>
      <c r="G35" s="707"/>
      <c r="H35" s="711" t="str">
        <f>"（"&amp;個表!H21&amp;個表!I21&amp;"）"</f>
        <v>（3週間）</v>
      </c>
      <c r="I35" s="712"/>
      <c r="J35" s="713"/>
      <c r="K35" s="391" t="s">
        <v>497</v>
      </c>
    </row>
    <row r="36" spans="1:17" ht="37.5" customHeight="1">
      <c r="A36" s="718"/>
      <c r="B36" s="695" t="s">
        <v>2</v>
      </c>
      <c r="C36" s="518" t="s">
        <v>580</v>
      </c>
      <c r="D36" s="649">
        <f>IF($C$7=$N$3,$O$3,IF($C$7=$N$4,$O$4,IF($C$7=$N$5,$O$5,IF($C$7=$N$6,$O$6,IF($C$7=$N$7,$O$7,IF($C$7=$N$8,$O$8,IF($C$7=$N$9,$O$9,IF($C$7=$N$10,$O$10,$O$11))))))))</f>
        <v>21400</v>
      </c>
      <c r="E36" s="649"/>
      <c r="F36" s="649"/>
      <c r="G36" s="650"/>
      <c r="H36" s="651"/>
      <c r="I36" s="652"/>
      <c r="J36" s="653"/>
      <c r="K36" s="390" t="s">
        <v>498</v>
      </c>
    </row>
    <row r="37" spans="1:17" ht="38.25" customHeight="1" thickBot="1">
      <c r="A37" s="718"/>
      <c r="B37" s="696"/>
      <c r="C37" s="178" t="s">
        <v>108</v>
      </c>
      <c r="D37" s="681">
        <f>ROUNDDOWN(IF(支出!$G$11&gt;1000,1000,支出!$G$11),-1)</f>
        <v>0</v>
      </c>
      <c r="E37" s="681"/>
      <c r="F37" s="681"/>
      <c r="G37" s="682"/>
      <c r="H37" s="661" t="s">
        <v>109</v>
      </c>
      <c r="I37" s="662"/>
      <c r="J37" s="279">
        <f>ROUNDDOWN(IF(支出!$G$12&gt;1000,1000,支出!$G$12),-1)</f>
        <v>0</v>
      </c>
      <c r="K37" s="390"/>
    </row>
    <row r="38" spans="1:17" ht="37.5" customHeight="1" thickBot="1">
      <c r="A38" s="718"/>
      <c r="B38" s="697"/>
      <c r="C38" s="179" t="s">
        <v>111</v>
      </c>
      <c r="D38" s="720">
        <f>D36+D37+J37</f>
        <v>21400</v>
      </c>
      <c r="E38" s="721"/>
      <c r="F38" s="721"/>
      <c r="G38" s="722"/>
      <c r="H38" s="180"/>
      <c r="I38" s="180"/>
      <c r="J38" s="181"/>
      <c r="K38" s="390"/>
    </row>
    <row r="39" spans="1:17" ht="26.25" customHeight="1">
      <c r="A39" s="718"/>
      <c r="B39" s="698"/>
      <c r="C39" s="678"/>
      <c r="D39" s="679"/>
      <c r="E39" s="679"/>
      <c r="F39" s="679"/>
      <c r="G39" s="680"/>
      <c r="H39" s="663" t="s">
        <v>3</v>
      </c>
      <c r="I39" s="664"/>
      <c r="J39" s="278">
        <f>支出!G5</f>
        <v>0</v>
      </c>
      <c r="K39" s="391" t="s">
        <v>499</v>
      </c>
    </row>
    <row r="40" spans="1:17" ht="26.25" customHeight="1">
      <c r="A40" s="718"/>
      <c r="B40" s="698"/>
      <c r="C40" s="274" t="s">
        <v>27</v>
      </c>
      <c r="D40" s="665">
        <f>収入!D4</f>
        <v>0</v>
      </c>
      <c r="E40" s="666"/>
      <c r="F40" s="666"/>
      <c r="G40" s="667"/>
      <c r="H40" s="597" t="s">
        <v>10</v>
      </c>
      <c r="I40" s="598"/>
      <c r="J40" s="275">
        <f>支出!H9</f>
        <v>0</v>
      </c>
      <c r="K40" s="391"/>
    </row>
    <row r="41" spans="1:17" ht="26.25" customHeight="1">
      <c r="A41" s="718"/>
      <c r="B41" s="698"/>
      <c r="C41" s="274" t="s">
        <v>4</v>
      </c>
      <c r="D41" s="665">
        <f>収入!D3</f>
        <v>0</v>
      </c>
      <c r="E41" s="666"/>
      <c r="F41" s="666"/>
      <c r="G41" s="667"/>
      <c r="H41" s="597" t="s">
        <v>280</v>
      </c>
      <c r="I41" s="598"/>
      <c r="J41" s="275">
        <f>支出!H10</f>
        <v>0</v>
      </c>
      <c r="K41" s="391"/>
    </row>
    <row r="42" spans="1:17" ht="26.25" customHeight="1">
      <c r="A42" s="718"/>
      <c r="B42" s="698"/>
      <c r="C42" s="274" t="s">
        <v>11</v>
      </c>
      <c r="D42" s="665">
        <f>D43-D41</f>
        <v>0</v>
      </c>
      <c r="E42" s="666"/>
      <c r="F42" s="666"/>
      <c r="G42" s="667"/>
      <c r="H42" s="597" t="s">
        <v>5</v>
      </c>
      <c r="I42" s="598"/>
      <c r="J42" s="275">
        <f>支出!G13</f>
        <v>0</v>
      </c>
      <c r="K42" s="391"/>
    </row>
    <row r="43" spans="1:17" ht="26.25" customHeight="1">
      <c r="A43" s="718"/>
      <c r="B43" s="699"/>
      <c r="C43" s="276" t="s">
        <v>12</v>
      </c>
      <c r="D43" s="646">
        <f>J43</f>
        <v>0</v>
      </c>
      <c r="E43" s="647"/>
      <c r="F43" s="647"/>
      <c r="G43" s="648"/>
      <c r="H43" s="657" t="s">
        <v>597</v>
      </c>
      <c r="I43" s="658"/>
      <c r="J43" s="277">
        <f>支出!G4</f>
        <v>0</v>
      </c>
      <c r="K43" s="391"/>
      <c r="N43" s="1"/>
      <c r="O43" s="1"/>
    </row>
    <row r="44" spans="1:17" ht="26.25" customHeight="1" thickBot="1">
      <c r="A44" s="719"/>
      <c r="B44" s="264" t="s">
        <v>28</v>
      </c>
      <c r="C44" s="654" t="s">
        <v>279</v>
      </c>
      <c r="D44" s="655"/>
      <c r="E44" s="655"/>
      <c r="F44" s="655"/>
      <c r="G44" s="656"/>
      <c r="H44" s="726" t="s">
        <v>227</v>
      </c>
      <c r="I44" s="727"/>
      <c r="J44" s="182"/>
      <c r="K44" s="393" t="s">
        <v>500</v>
      </c>
      <c r="N44" s="1"/>
      <c r="O44" s="1"/>
    </row>
    <row r="45" spans="1:17" ht="19.5">
      <c r="K45" s="393" t="s">
        <v>501</v>
      </c>
      <c r="L45" s="1"/>
      <c r="M45" s="1"/>
      <c r="N45" s="1"/>
      <c r="O45" s="1"/>
      <c r="P45" s="1"/>
      <c r="Q45" s="1"/>
    </row>
    <row r="46" spans="1:17">
      <c r="K46" s="77"/>
      <c r="L46" s="1"/>
      <c r="M46" s="1"/>
      <c r="N46" s="1"/>
      <c r="O46" s="1"/>
      <c r="P46" s="1"/>
      <c r="Q46" s="1"/>
    </row>
    <row r="47" spans="1:17">
      <c r="K47" s="77"/>
      <c r="L47" s="1"/>
      <c r="M47" s="1"/>
      <c r="N47" s="1"/>
      <c r="O47" s="1"/>
      <c r="P47" s="1"/>
      <c r="Q47" s="1"/>
    </row>
    <row r="48" spans="1:17">
      <c r="K48" s="77"/>
      <c r="L48" s="1"/>
      <c r="M48" s="1"/>
      <c r="N48" s="1"/>
      <c r="O48" s="1"/>
      <c r="P48" s="1"/>
      <c r="Q48" s="1"/>
    </row>
    <row r="49" spans="11:17">
      <c r="K49" s="77"/>
      <c r="L49" s="1"/>
      <c r="M49" s="1"/>
      <c r="N49" s="1"/>
      <c r="O49" s="1"/>
      <c r="P49" s="1"/>
      <c r="Q49" s="1"/>
    </row>
    <row r="50" spans="11:17">
      <c r="K50" s="77"/>
      <c r="L50" s="1"/>
      <c r="M50" s="1"/>
      <c r="N50" s="1"/>
      <c r="O50" s="1"/>
      <c r="P50" s="1"/>
      <c r="Q50" s="1"/>
    </row>
    <row r="51" spans="11:17">
      <c r="K51" s="77"/>
      <c r="L51" s="1"/>
      <c r="M51" s="1"/>
      <c r="N51" s="1"/>
      <c r="O51" s="1"/>
      <c r="P51" s="1"/>
      <c r="Q51" s="1"/>
    </row>
    <row r="52" spans="11:17">
      <c r="K52" s="77"/>
      <c r="L52" s="1"/>
      <c r="M52" s="1"/>
      <c r="N52" s="1"/>
      <c r="O52" s="1"/>
      <c r="P52" s="1"/>
      <c r="Q52" s="1"/>
    </row>
    <row r="53" spans="11:17">
      <c r="K53" s="77"/>
      <c r="L53" s="1"/>
      <c r="M53" s="1"/>
      <c r="N53" s="1"/>
      <c r="O53" s="1"/>
      <c r="P53" s="1"/>
      <c r="Q53" s="1"/>
    </row>
    <row r="54" spans="11:17">
      <c r="K54" s="77"/>
      <c r="L54" s="1"/>
      <c r="M54" s="1"/>
      <c r="N54" s="1"/>
      <c r="O54" s="1"/>
      <c r="P54" s="1"/>
      <c r="Q54" s="1"/>
    </row>
    <row r="55" spans="11:17">
      <c r="K55" s="77"/>
      <c r="L55" s="1"/>
      <c r="M55" s="1"/>
      <c r="N55" s="1"/>
      <c r="O55" s="1"/>
      <c r="P55" s="1"/>
      <c r="Q55" s="1"/>
    </row>
    <row r="56" spans="11:17">
      <c r="K56" s="77"/>
      <c r="L56" s="1"/>
      <c r="M56" s="1"/>
      <c r="N56" s="1"/>
      <c r="O56" s="1"/>
      <c r="P56" s="1"/>
      <c r="Q56" s="1"/>
    </row>
    <row r="57" spans="11:17">
      <c r="K57" s="77"/>
      <c r="L57" s="1"/>
      <c r="M57" s="1"/>
      <c r="N57" s="1"/>
      <c r="O57" s="1"/>
      <c r="P57" s="1"/>
      <c r="Q57" s="1"/>
    </row>
    <row r="58" spans="11:17">
      <c r="K58" s="77"/>
      <c r="L58" s="1"/>
      <c r="M58" s="1"/>
      <c r="N58" s="1"/>
      <c r="O58" s="1"/>
      <c r="P58" s="1"/>
      <c r="Q58" s="1"/>
    </row>
    <row r="59" spans="11:17">
      <c r="K59" s="77"/>
      <c r="L59" s="1"/>
      <c r="M59" s="1"/>
      <c r="N59" s="1"/>
      <c r="O59" s="1"/>
      <c r="P59" s="1"/>
      <c r="Q59" s="1"/>
    </row>
    <row r="60" spans="11:17">
      <c r="K60" s="77"/>
      <c r="L60" s="1"/>
      <c r="M60" s="1"/>
      <c r="N60" s="1"/>
      <c r="O60" s="1"/>
      <c r="P60" s="1"/>
      <c r="Q60" s="1"/>
    </row>
    <row r="61" spans="11:17">
      <c r="K61" s="77"/>
      <c r="L61" s="1"/>
      <c r="M61" s="1"/>
      <c r="N61" s="1"/>
      <c r="O61" s="1"/>
      <c r="P61" s="1"/>
      <c r="Q61" s="1"/>
    </row>
    <row r="62" spans="11:17">
      <c r="K62" s="77"/>
      <c r="L62" s="1"/>
      <c r="M62" s="1"/>
      <c r="N62" s="1"/>
      <c r="O62" s="1"/>
      <c r="P62" s="1"/>
      <c r="Q62" s="1"/>
    </row>
    <row r="63" spans="11:17">
      <c r="K63" s="77"/>
      <c r="L63" s="1"/>
      <c r="M63" s="1"/>
      <c r="N63" s="1"/>
      <c r="O63" s="1"/>
      <c r="P63" s="1"/>
      <c r="Q63" s="1"/>
    </row>
    <row r="64" spans="11:17">
      <c r="K64" s="77"/>
      <c r="L64" s="1"/>
      <c r="M64" s="1"/>
      <c r="N64" s="1"/>
      <c r="O64" s="1"/>
      <c r="P64" s="1"/>
      <c r="Q64" s="1"/>
    </row>
    <row r="65" spans="11:17">
      <c r="K65" s="77"/>
      <c r="L65" s="1"/>
      <c r="M65" s="1"/>
      <c r="N65" s="1"/>
      <c r="O65" s="1"/>
      <c r="P65" s="1"/>
      <c r="Q65" s="1"/>
    </row>
    <row r="66" spans="11:17">
      <c r="K66" s="77"/>
      <c r="L66" s="1"/>
      <c r="M66" s="1"/>
      <c r="N66" s="1"/>
      <c r="O66" s="1"/>
      <c r="P66" s="1"/>
      <c r="Q66" s="1"/>
    </row>
    <row r="67" spans="11:17">
      <c r="K67" s="77"/>
      <c r="L67" s="1"/>
      <c r="M67" s="1"/>
      <c r="N67" s="1"/>
      <c r="O67" s="1"/>
      <c r="P67" s="1"/>
      <c r="Q67" s="1"/>
    </row>
    <row r="68" spans="11:17">
      <c r="K68" s="77"/>
      <c r="L68" s="1"/>
      <c r="M68" s="1"/>
      <c r="N68" s="1"/>
      <c r="O68" s="1"/>
      <c r="P68" s="1"/>
      <c r="Q68" s="1"/>
    </row>
    <row r="69" spans="11:17">
      <c r="K69" s="77"/>
      <c r="L69" s="1"/>
      <c r="M69" s="1"/>
      <c r="N69" s="1"/>
      <c r="O69" s="1"/>
      <c r="P69" s="1"/>
      <c r="Q69" s="1"/>
    </row>
    <row r="70" spans="11:17">
      <c r="K70" s="77"/>
      <c r="L70" s="1"/>
      <c r="M70" s="1"/>
      <c r="P70" s="1"/>
      <c r="Q70" s="1"/>
    </row>
    <row r="71" spans="11:17">
      <c r="K71" s="77"/>
      <c r="L71" s="1"/>
      <c r="M71" s="1"/>
      <c r="P71" s="1"/>
      <c r="Q71" s="1"/>
    </row>
  </sheetData>
  <sheetProtection algorithmName="SHA-512" hashValue="kqidwoyFWsxqIvMS+AeJ2f3GQkNOZzleQSeJv8FEjm+eAPCgTnBVpTS+NMI3x4kjKx+xXY5PAMbFbRjWKN0EFA==" saltValue="IDzrs/Vj+EHqYIn3+kIahA==" spinCount="100000" sheet="1" objects="1" scenarios="1"/>
  <mergeCells count="70">
    <mergeCell ref="A6:A7"/>
    <mergeCell ref="C7:J7"/>
    <mergeCell ref="E35:G35"/>
    <mergeCell ref="D26:J26"/>
    <mergeCell ref="D27:J27"/>
    <mergeCell ref="H35:J35"/>
    <mergeCell ref="D29:J29"/>
    <mergeCell ref="D30:J30"/>
    <mergeCell ref="D32:J32"/>
    <mergeCell ref="D31:J31"/>
    <mergeCell ref="A23:A44"/>
    <mergeCell ref="D38:G38"/>
    <mergeCell ref="E34:G34"/>
    <mergeCell ref="A8:A15"/>
    <mergeCell ref="H44:I44"/>
    <mergeCell ref="F33:H33"/>
    <mergeCell ref="A1:C1"/>
    <mergeCell ref="C23:J23"/>
    <mergeCell ref="C24:J24"/>
    <mergeCell ref="C39:G39"/>
    <mergeCell ref="D37:G37"/>
    <mergeCell ref="A2:J2"/>
    <mergeCell ref="C12:J12"/>
    <mergeCell ref="B9:B10"/>
    <mergeCell ref="B5:J5"/>
    <mergeCell ref="A4:B4"/>
    <mergeCell ref="C4:D4"/>
    <mergeCell ref="B6:J6"/>
    <mergeCell ref="B36:B43"/>
    <mergeCell ref="D40:G40"/>
    <mergeCell ref="D41:G41"/>
    <mergeCell ref="A3:J3"/>
    <mergeCell ref="H34:I34"/>
    <mergeCell ref="H37:I37"/>
    <mergeCell ref="H39:I39"/>
    <mergeCell ref="H40:I40"/>
    <mergeCell ref="D42:G42"/>
    <mergeCell ref="D43:G43"/>
    <mergeCell ref="D36:G36"/>
    <mergeCell ref="H36:J36"/>
    <mergeCell ref="C44:G44"/>
    <mergeCell ref="H42:I42"/>
    <mergeCell ref="H43:I43"/>
    <mergeCell ref="H25:I25"/>
    <mergeCell ref="A16:A22"/>
    <mergeCell ref="B25:B33"/>
    <mergeCell ref="B17:B18"/>
    <mergeCell ref="D17:G17"/>
    <mergeCell ref="D18:G18"/>
    <mergeCell ref="H18:J18"/>
    <mergeCell ref="C19:J19"/>
    <mergeCell ref="C20:J20"/>
    <mergeCell ref="C21:J21"/>
    <mergeCell ref="E16:G16"/>
    <mergeCell ref="E8:G8"/>
    <mergeCell ref="H41:I41"/>
    <mergeCell ref="C22:J22"/>
    <mergeCell ref="D28:J28"/>
    <mergeCell ref="K27:K28"/>
    <mergeCell ref="C11:J11"/>
    <mergeCell ref="K11:K12"/>
    <mergeCell ref="D9:G9"/>
    <mergeCell ref="D10:G10"/>
    <mergeCell ref="H10:J10"/>
    <mergeCell ref="C13:J13"/>
    <mergeCell ref="C14:J14"/>
    <mergeCell ref="C15:J15"/>
    <mergeCell ref="K8:K9"/>
    <mergeCell ref="K23:K24"/>
    <mergeCell ref="D25:F25"/>
  </mergeCells>
  <phoneticPr fontId="2"/>
  <conditionalFormatting sqref="D29:J29">
    <cfRule type="expression" dxfId="8" priority="6" stopIfTrue="1">
      <formula>OR($C$7=$N$6,$C$7=$N$7,$N$8)</formula>
    </cfRule>
  </conditionalFormatting>
  <conditionalFormatting sqref="D30:J30">
    <cfRule type="expression" dxfId="7" priority="5" stopIfTrue="1">
      <formula>OR($C$7=$N$9,$C$7=$N$10,$C$7=$N$12)</formula>
    </cfRule>
  </conditionalFormatting>
  <conditionalFormatting sqref="D32:J32">
    <cfRule type="expression" dxfId="6" priority="4" stopIfTrue="1">
      <formula>OR($C$7=$N$3,$C$7=$N$4,$C$7=$N$5,$C$7=$N$6,$C$7=$N$7,$C$7=$N$8)</formula>
    </cfRule>
  </conditionalFormatting>
  <conditionalFormatting sqref="I33:J33">
    <cfRule type="expression" dxfId="5" priority="3">
      <formula>$D$33="無"</formula>
    </cfRule>
  </conditionalFormatting>
  <conditionalFormatting sqref="F33:H33">
    <cfRule type="expression" dxfId="4" priority="1">
      <formula>$D$33="無"</formula>
    </cfRule>
  </conditionalFormatting>
  <dataValidations xWindow="292" yWindow="730" count="11">
    <dataValidation imeMode="halfAlpha" operator="greaterThanOrEqual" allowBlank="1" showInputMessage="1" showErrorMessage="1" sqref="C16:C17 C8:C9 H16:I16 E16:F16 H8:I8 E8:F8" xr:uid="{00000000-0002-0000-0400-000000000000}"/>
    <dataValidation type="date" allowBlank="1" showInputMessage="1" sqref="E34:F35 C34:C35" xr:uid="{00000000-0002-0000-0400-000001000000}">
      <formula1>44287</formula1>
      <formula2>44651</formula2>
    </dataValidation>
    <dataValidation type="list" allowBlank="1" showInputMessage="1" sqref="C44:G44" xr:uid="{00000000-0002-0000-0400-000002000000}">
      <formula1>"課税事業者,免税事業者及び簡易課税事業者"</formula1>
    </dataValidation>
    <dataValidation type="list" allowBlank="1" showInputMessage="1" sqref="J25" xr:uid="{00000000-0002-0000-0400-000004000000}">
      <formula1>"DCP,35mmフィルム,16mmフィルム,DVD,ブルーレイ,ビデオテープ,その他"</formula1>
    </dataValidation>
    <dataValidation type="whole" allowBlank="1" showInputMessage="1" errorTitle="要望額について" error="助成対象経費（Ａ）の２分の１以内、かつ自己負担金（ロ）と同額以下の額を記入してください。_x000a_なお、本助成金に応募するには、この欄の額が２０万円以上の活動規模である必要があります。" sqref="D36:G37" xr:uid="{00000000-0002-0000-0400-000005000000}">
      <formula1>0</formula1>
      <formula2>20000</formula2>
    </dataValidation>
    <dataValidation type="whole" allowBlank="1" showInputMessage="1" errorTitle="要望額について" error="助成対象経費（Ａ）の２分の１以内、かつ自己負担金（ロ）と同額以下の額を記入してください。_x000a_なお、本助成金に応募するには、この欄の額が２０万円以上の活動規模である必要があります。" sqref="D38:G38" xr:uid="{00000000-0002-0000-0400-000006000000}">
      <formula1>0</formula1>
      <formula2>27000</formula2>
    </dataValidation>
    <dataValidation type="date" allowBlank="1" showInputMessage="1" showErrorMessage="1" errorTitle="提出期間内で入力してください。" error="2022/5/16～2022/5/27" sqref="C4:D4" xr:uid="{00000000-0002-0000-0400-000007000000}">
      <formula1>45061</formula1>
      <formula2>45072</formula2>
    </dataValidation>
    <dataValidation type="whole" operator="greaterThanOrEqual" allowBlank="1" showInputMessage="1" showErrorMessage="1" sqref="D25" xr:uid="{00000000-0002-0000-0400-000008000000}">
      <formula1>0</formula1>
    </dataValidation>
    <dataValidation type="list" allowBlank="1" showInputMessage="1" sqref="C18 C10" xr:uid="{00000000-0002-0000-04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33" xr:uid="{00000000-0002-0000-0400-00000A000000}">
      <formula1>"有,無"</formula1>
    </dataValidation>
    <dataValidation type="list" allowBlank="1" showInputMessage="1" sqref="C7:J7" xr:uid="{BA2380CC-9236-4F21-98BF-28BFE56370A1}">
      <formula1>"劇映画（特別）,劇映画（A）,記録映画（特別）,記録映画（A）,記録映画（B）,アニメーション映画（長編）,アニメーション映画（短編A）,アニメーション映画（短編B）"</formula1>
    </dataValidation>
  </dataValidations>
  <printOptions horizontalCentered="1"/>
  <pageMargins left="0.78740157480314965" right="0.19685039370078741" top="0.39370078740157483" bottom="0.19685039370078741" header="0.19685039370078741" footer="0.11811023622047245"/>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Q59"/>
  <sheetViews>
    <sheetView view="pageBreakPreview" topLeftCell="A4" zoomScale="80" zoomScaleNormal="100" zoomScaleSheetLayoutView="80" workbookViewId="0">
      <selection activeCell="M23" sqref="M23"/>
    </sheetView>
  </sheetViews>
  <sheetFormatPr defaultColWidth="9" defaultRowHeight="24"/>
  <cols>
    <col min="1" max="1" width="3.75" bestFit="1" customWidth="1"/>
    <col min="2" max="2" width="3.75" style="3" bestFit="1" customWidth="1"/>
    <col min="3" max="3" width="6.125" style="3" customWidth="1"/>
    <col min="4" max="4" width="21.25" style="3" customWidth="1"/>
    <col min="5" max="5" width="22.5" style="3" customWidth="1"/>
    <col min="6" max="6" width="5.625" style="3" customWidth="1"/>
    <col min="7" max="7" width="22.5" style="3" customWidth="1"/>
    <col min="8" max="8" width="13.75" style="3" customWidth="1"/>
    <col min="9" max="9" width="8.75" style="3" customWidth="1"/>
    <col min="10" max="10" width="13.75" style="3" customWidth="1"/>
    <col min="11" max="11" width="10.75" style="3" customWidth="1"/>
    <col min="12" max="12" width="7.125" style="3" customWidth="1"/>
    <col min="13" max="13" width="5.625" style="3" customWidth="1"/>
    <col min="14" max="14" width="4.5" style="3" customWidth="1"/>
    <col min="15" max="15" width="5.625" style="3" customWidth="1"/>
    <col min="16" max="16" width="3.625" style="3" customWidth="1"/>
    <col min="17" max="17" width="77.875" customWidth="1"/>
    <col min="18" max="18" width="68.75" customWidth="1"/>
  </cols>
  <sheetData>
    <row r="1" spans="1:17" ht="24.75" thickBot="1">
      <c r="B1" s="739" t="s">
        <v>273</v>
      </c>
      <c r="C1" s="740"/>
      <c r="D1" s="741">
        <f>総表!C24</f>
        <v>0</v>
      </c>
      <c r="E1" s="741"/>
      <c r="F1" s="741"/>
      <c r="G1" s="741"/>
      <c r="H1" s="534" t="s">
        <v>274</v>
      </c>
      <c r="I1" s="741">
        <f>総表!C12</f>
        <v>0</v>
      </c>
      <c r="J1" s="741"/>
      <c r="K1" s="741"/>
      <c r="L1" s="741"/>
      <c r="M1" s="741"/>
      <c r="N1" s="741"/>
      <c r="O1" s="741"/>
      <c r="P1" s="742"/>
      <c r="Q1" s="391"/>
    </row>
    <row r="2" spans="1:17" ht="18.75" customHeight="1">
      <c r="B2" s="787" t="s">
        <v>59</v>
      </c>
      <c r="C2" s="743" t="s">
        <v>60</v>
      </c>
      <c r="D2" s="743"/>
      <c r="E2" s="743"/>
      <c r="F2" s="743"/>
      <c r="G2" s="743"/>
      <c r="H2" s="743"/>
      <c r="I2" s="743"/>
      <c r="J2" s="743"/>
      <c r="K2" s="743"/>
      <c r="L2" s="743"/>
      <c r="M2" s="743"/>
      <c r="N2" s="743"/>
      <c r="O2" s="743"/>
      <c r="P2" s="744"/>
      <c r="Q2" s="391" t="s">
        <v>238</v>
      </c>
    </row>
    <row r="3" spans="1:17" ht="24" customHeight="1">
      <c r="A3">
        <v>1</v>
      </c>
      <c r="B3" s="788"/>
      <c r="C3" s="753"/>
      <c r="D3" s="754"/>
      <c r="E3" s="754"/>
      <c r="F3" s="754"/>
      <c r="G3" s="754"/>
      <c r="H3" s="754"/>
      <c r="I3" s="754"/>
      <c r="J3" s="754"/>
      <c r="K3" s="754"/>
      <c r="L3" s="754"/>
      <c r="M3" s="754"/>
      <c r="N3" s="754"/>
      <c r="O3" s="754"/>
      <c r="P3" s="755"/>
      <c r="Q3" s="395" t="s">
        <v>472</v>
      </c>
    </row>
    <row r="4" spans="1:17" ht="24" customHeight="1">
      <c r="A4">
        <v>2</v>
      </c>
      <c r="B4" s="788"/>
      <c r="C4" s="756"/>
      <c r="D4" s="757"/>
      <c r="E4" s="757"/>
      <c r="F4" s="757"/>
      <c r="G4" s="757"/>
      <c r="H4" s="757"/>
      <c r="I4" s="757"/>
      <c r="J4" s="757"/>
      <c r="K4" s="757"/>
      <c r="L4" s="757"/>
      <c r="M4" s="757"/>
      <c r="N4" s="757"/>
      <c r="O4" s="757"/>
      <c r="P4" s="758"/>
      <c r="Q4" s="393" t="s">
        <v>250</v>
      </c>
    </row>
    <row r="5" spans="1:17" ht="24" customHeight="1">
      <c r="A5">
        <v>3</v>
      </c>
      <c r="B5" s="788"/>
      <c r="C5" s="756"/>
      <c r="D5" s="757"/>
      <c r="E5" s="757"/>
      <c r="F5" s="757"/>
      <c r="G5" s="757"/>
      <c r="H5" s="757"/>
      <c r="I5" s="757"/>
      <c r="J5" s="757"/>
      <c r="K5" s="757"/>
      <c r="L5" s="757"/>
      <c r="M5" s="757"/>
      <c r="N5" s="757"/>
      <c r="O5" s="757"/>
      <c r="P5" s="758"/>
      <c r="Q5" s="393"/>
    </row>
    <row r="6" spans="1:17" ht="24" customHeight="1">
      <c r="A6">
        <v>4</v>
      </c>
      <c r="B6" s="788"/>
      <c r="C6" s="756"/>
      <c r="D6" s="757"/>
      <c r="E6" s="757"/>
      <c r="F6" s="757"/>
      <c r="G6" s="757"/>
      <c r="H6" s="757"/>
      <c r="I6" s="757"/>
      <c r="J6" s="757"/>
      <c r="K6" s="757"/>
      <c r="L6" s="757"/>
      <c r="M6" s="757"/>
      <c r="N6" s="757"/>
      <c r="O6" s="757"/>
      <c r="P6" s="758"/>
      <c r="Q6" s="783" t="s">
        <v>244</v>
      </c>
    </row>
    <row r="7" spans="1:17" ht="24" customHeight="1">
      <c r="A7">
        <v>5</v>
      </c>
      <c r="B7" s="788"/>
      <c r="C7" s="756"/>
      <c r="D7" s="757"/>
      <c r="E7" s="757"/>
      <c r="F7" s="757"/>
      <c r="G7" s="757"/>
      <c r="H7" s="757"/>
      <c r="I7" s="757"/>
      <c r="J7" s="757"/>
      <c r="K7" s="757"/>
      <c r="L7" s="757"/>
      <c r="M7" s="757"/>
      <c r="N7" s="757"/>
      <c r="O7" s="757"/>
      <c r="P7" s="758"/>
      <c r="Q7" s="783"/>
    </row>
    <row r="8" spans="1:17" ht="24" customHeight="1">
      <c r="A8">
        <v>6</v>
      </c>
      <c r="B8" s="788"/>
      <c r="C8" s="756"/>
      <c r="D8" s="757"/>
      <c r="E8" s="757"/>
      <c r="F8" s="757"/>
      <c r="G8" s="757"/>
      <c r="H8" s="757"/>
      <c r="I8" s="757"/>
      <c r="J8" s="757"/>
      <c r="K8" s="757"/>
      <c r="L8" s="757"/>
      <c r="M8" s="757"/>
      <c r="N8" s="757"/>
      <c r="O8" s="757"/>
      <c r="P8" s="758"/>
      <c r="Q8" s="783"/>
    </row>
    <row r="9" spans="1:17" ht="24" customHeight="1">
      <c r="A9">
        <v>7</v>
      </c>
      <c r="B9" s="788"/>
      <c r="C9" s="756"/>
      <c r="D9" s="757"/>
      <c r="E9" s="757"/>
      <c r="F9" s="757"/>
      <c r="G9" s="757"/>
      <c r="H9" s="757"/>
      <c r="I9" s="757"/>
      <c r="J9" s="757"/>
      <c r="K9" s="757"/>
      <c r="L9" s="757"/>
      <c r="M9" s="757"/>
      <c r="N9" s="757"/>
      <c r="O9" s="757"/>
      <c r="P9" s="758"/>
      <c r="Q9" s="783"/>
    </row>
    <row r="10" spans="1:17" ht="24" customHeight="1">
      <c r="A10">
        <v>8</v>
      </c>
      <c r="B10" s="788"/>
      <c r="C10" s="756"/>
      <c r="D10" s="757"/>
      <c r="E10" s="757"/>
      <c r="F10" s="757"/>
      <c r="G10" s="757"/>
      <c r="H10" s="757"/>
      <c r="I10" s="757"/>
      <c r="J10" s="757"/>
      <c r="K10" s="757"/>
      <c r="L10" s="757"/>
      <c r="M10" s="757"/>
      <c r="N10" s="757"/>
      <c r="O10" s="757"/>
      <c r="P10" s="758"/>
      <c r="Q10" s="783"/>
    </row>
    <row r="11" spans="1:17" ht="24" customHeight="1">
      <c r="A11">
        <v>9</v>
      </c>
      <c r="B11" s="788"/>
      <c r="C11" s="756"/>
      <c r="D11" s="757"/>
      <c r="E11" s="757"/>
      <c r="F11" s="757"/>
      <c r="G11" s="757"/>
      <c r="H11" s="757"/>
      <c r="I11" s="757"/>
      <c r="J11" s="757"/>
      <c r="K11" s="757"/>
      <c r="L11" s="757"/>
      <c r="M11" s="757"/>
      <c r="N11" s="757"/>
      <c r="O11" s="757"/>
      <c r="P11" s="758"/>
      <c r="Q11" s="783"/>
    </row>
    <row r="12" spans="1:17" ht="24" customHeight="1">
      <c r="A12">
        <v>10</v>
      </c>
      <c r="B12" s="788"/>
      <c r="C12" s="756"/>
      <c r="D12" s="757"/>
      <c r="E12" s="757"/>
      <c r="F12" s="757"/>
      <c r="G12" s="757"/>
      <c r="H12" s="757"/>
      <c r="I12" s="757"/>
      <c r="J12" s="757"/>
      <c r="K12" s="757"/>
      <c r="L12" s="757"/>
      <c r="M12" s="757"/>
      <c r="N12" s="757"/>
      <c r="O12" s="757"/>
      <c r="P12" s="758"/>
      <c r="Q12" s="783"/>
    </row>
    <row r="13" spans="1:17" ht="39.75" customHeight="1">
      <c r="B13" s="788"/>
      <c r="C13" s="734" t="s">
        <v>37</v>
      </c>
      <c r="D13" s="735"/>
      <c r="E13" s="535">
        <f>総表!D25</f>
        <v>0</v>
      </c>
      <c r="F13" s="536" t="s">
        <v>80</v>
      </c>
      <c r="G13" s="537" t="s">
        <v>61</v>
      </c>
      <c r="H13" s="795"/>
      <c r="I13" s="796"/>
      <c r="J13" s="797"/>
      <c r="K13" s="537" t="s">
        <v>62</v>
      </c>
      <c r="L13" s="801">
        <f>総表!J25</f>
        <v>0</v>
      </c>
      <c r="M13" s="802"/>
      <c r="N13" s="802"/>
      <c r="O13" s="802"/>
      <c r="P13" s="803"/>
      <c r="Q13" s="391" t="s">
        <v>285</v>
      </c>
    </row>
    <row r="14" spans="1:17" ht="26.25" customHeight="1">
      <c r="B14" s="788"/>
      <c r="C14" s="736" t="s">
        <v>63</v>
      </c>
      <c r="D14" s="737"/>
      <c r="E14" s="737"/>
      <c r="F14" s="737"/>
      <c r="G14" s="737"/>
      <c r="H14" s="737"/>
      <c r="I14" s="737"/>
      <c r="J14" s="737"/>
      <c r="K14" s="737"/>
      <c r="L14" s="737"/>
      <c r="M14" s="737"/>
      <c r="N14" s="737"/>
      <c r="O14" s="737"/>
      <c r="P14" s="738"/>
      <c r="Q14" s="391"/>
    </row>
    <row r="15" spans="1:17" ht="26.25" customHeight="1">
      <c r="B15" s="788"/>
      <c r="C15" s="794"/>
      <c r="D15" s="786"/>
      <c r="E15" s="784" t="s">
        <v>82</v>
      </c>
      <c r="F15" s="785"/>
      <c r="G15" s="786"/>
      <c r="H15" s="730" t="s">
        <v>243</v>
      </c>
      <c r="I15" s="731"/>
      <c r="J15" s="540"/>
      <c r="K15" s="541"/>
      <c r="L15" s="541"/>
      <c r="M15" s="541"/>
      <c r="N15" s="541"/>
      <c r="O15" s="541"/>
      <c r="P15" s="542"/>
      <c r="Q15" s="391" t="s">
        <v>245</v>
      </c>
    </row>
    <row r="16" spans="1:17" ht="26.25" customHeight="1">
      <c r="B16" s="788"/>
      <c r="C16" s="549"/>
      <c r="D16" s="547" t="s">
        <v>65</v>
      </c>
      <c r="E16" s="280">
        <v>44956</v>
      </c>
      <c r="F16" s="545" t="s">
        <v>64</v>
      </c>
      <c r="G16" s="281">
        <v>45005</v>
      </c>
      <c r="H16" s="282">
        <v>40</v>
      </c>
      <c r="I16" s="543" t="s">
        <v>68</v>
      </c>
      <c r="J16" s="798"/>
      <c r="K16" s="799"/>
      <c r="L16" s="799"/>
      <c r="M16" s="799"/>
      <c r="N16" s="799"/>
      <c r="O16" s="799"/>
      <c r="P16" s="800"/>
      <c r="Q16" s="391" t="s">
        <v>246</v>
      </c>
    </row>
    <row r="17" spans="1:17" ht="26.25" customHeight="1">
      <c r="B17" s="788"/>
      <c r="C17" s="549"/>
      <c r="D17" s="547" t="s">
        <v>66</v>
      </c>
      <c r="E17" s="280">
        <v>45026</v>
      </c>
      <c r="F17" s="545" t="s">
        <v>64</v>
      </c>
      <c r="G17" s="281">
        <v>45127</v>
      </c>
      <c r="H17" s="282">
        <v>60</v>
      </c>
      <c r="I17" s="543" t="s">
        <v>68</v>
      </c>
      <c r="J17" s="798"/>
      <c r="K17" s="799"/>
      <c r="L17" s="799"/>
      <c r="M17" s="799"/>
      <c r="N17" s="799"/>
      <c r="O17" s="799"/>
      <c r="P17" s="800"/>
      <c r="Q17" s="391"/>
    </row>
    <row r="18" spans="1:17" ht="26.25" customHeight="1">
      <c r="B18" s="788"/>
      <c r="C18" s="550"/>
      <c r="D18" s="548" t="s">
        <v>67</v>
      </c>
      <c r="E18" s="283">
        <v>45128</v>
      </c>
      <c r="F18" s="546" t="s">
        <v>64</v>
      </c>
      <c r="G18" s="284">
        <v>45322</v>
      </c>
      <c r="H18" s="285">
        <v>30</v>
      </c>
      <c r="I18" s="544" t="s">
        <v>68</v>
      </c>
      <c r="J18" s="732" t="s">
        <v>78</v>
      </c>
      <c r="K18" s="733"/>
      <c r="L18" s="538" t="s">
        <v>242</v>
      </c>
      <c r="M18" s="286">
        <v>6</v>
      </c>
      <c r="N18" s="538" t="s">
        <v>240</v>
      </c>
      <c r="O18" s="287">
        <v>2</v>
      </c>
      <c r="P18" s="539" t="s">
        <v>241</v>
      </c>
      <c r="Q18" s="391" t="s">
        <v>570</v>
      </c>
    </row>
    <row r="19" spans="1:17" ht="26.25" customHeight="1">
      <c r="B19" s="788"/>
      <c r="C19" s="736" t="s">
        <v>73</v>
      </c>
      <c r="D19" s="737"/>
      <c r="E19" s="737"/>
      <c r="F19" s="737"/>
      <c r="G19" s="737"/>
      <c r="H19" s="737"/>
      <c r="I19" s="737"/>
      <c r="J19" s="790"/>
      <c r="K19" s="737"/>
      <c r="L19" s="737"/>
      <c r="M19" s="737"/>
      <c r="N19" s="737"/>
      <c r="O19" s="737"/>
      <c r="P19" s="738"/>
      <c r="Q19" s="391"/>
    </row>
    <row r="20" spans="1:17" ht="26.25" customHeight="1">
      <c r="B20" s="788"/>
      <c r="C20" s="553"/>
      <c r="D20" s="804" t="s">
        <v>74</v>
      </c>
      <c r="E20" s="784" t="s">
        <v>81</v>
      </c>
      <c r="F20" s="785"/>
      <c r="G20" s="786"/>
      <c r="H20" s="730" t="s">
        <v>75</v>
      </c>
      <c r="I20" s="731"/>
      <c r="J20" s="552" t="s">
        <v>79</v>
      </c>
      <c r="K20" s="541"/>
      <c r="L20" s="541"/>
      <c r="M20" s="541"/>
      <c r="N20" s="541"/>
      <c r="O20" s="541"/>
      <c r="P20" s="542"/>
      <c r="Q20" s="391" t="s">
        <v>247</v>
      </c>
    </row>
    <row r="21" spans="1:17" ht="26.25" customHeight="1">
      <c r="B21" s="788"/>
      <c r="C21" s="554"/>
      <c r="D21" s="805"/>
      <c r="E21" s="281">
        <v>45383</v>
      </c>
      <c r="F21" s="545" t="s">
        <v>64</v>
      </c>
      <c r="G21" s="281">
        <v>45406</v>
      </c>
      <c r="H21" s="282">
        <v>3</v>
      </c>
      <c r="I21" s="561" t="s">
        <v>230</v>
      </c>
      <c r="J21" s="559" t="s">
        <v>266</v>
      </c>
      <c r="K21" s="551"/>
      <c r="L21" s="541"/>
      <c r="M21" s="541"/>
      <c r="N21" s="541"/>
      <c r="O21" s="541"/>
      <c r="P21" s="542"/>
      <c r="Q21" s="391" t="s">
        <v>267</v>
      </c>
    </row>
    <row r="22" spans="1:17" ht="26.25" customHeight="1">
      <c r="B22" s="788"/>
      <c r="C22" s="549"/>
      <c r="D22" s="547" t="s">
        <v>76</v>
      </c>
      <c r="E22" s="791" t="s">
        <v>264</v>
      </c>
      <c r="F22" s="792"/>
      <c r="G22" s="792"/>
      <c r="H22" s="792"/>
      <c r="I22" s="793"/>
      <c r="J22" s="559" t="s">
        <v>263</v>
      </c>
      <c r="K22" s="551"/>
      <c r="L22" s="541"/>
      <c r="M22" s="541"/>
      <c r="N22" s="541"/>
      <c r="O22" s="541"/>
      <c r="P22" s="542"/>
      <c r="Q22" s="391" t="s">
        <v>248</v>
      </c>
    </row>
    <row r="23" spans="1:17" ht="26.25" customHeight="1">
      <c r="B23" s="788"/>
      <c r="C23" s="550"/>
      <c r="D23" s="548" t="s">
        <v>77</v>
      </c>
      <c r="E23" s="748" t="s">
        <v>265</v>
      </c>
      <c r="F23" s="749"/>
      <c r="G23" s="749"/>
      <c r="H23" s="749"/>
      <c r="I23" s="750"/>
      <c r="J23" s="560" t="s">
        <v>266</v>
      </c>
      <c r="K23" s="555"/>
      <c r="L23" s="556"/>
      <c r="M23" s="556"/>
      <c r="N23" s="556"/>
      <c r="O23" s="556"/>
      <c r="P23" s="557"/>
      <c r="Q23" s="391" t="s">
        <v>249</v>
      </c>
    </row>
    <row r="24" spans="1:17" ht="18.75" customHeight="1">
      <c r="B24" s="788"/>
      <c r="C24" s="762" t="s">
        <v>72</v>
      </c>
      <c r="D24" s="763"/>
      <c r="E24" s="763"/>
      <c r="F24" s="763"/>
      <c r="G24" s="763"/>
      <c r="H24" s="763"/>
      <c r="I24" s="763"/>
      <c r="J24" s="763"/>
      <c r="K24" s="763"/>
      <c r="L24" s="763"/>
      <c r="M24" s="763"/>
      <c r="N24" s="763"/>
      <c r="O24" s="763"/>
      <c r="P24" s="764"/>
      <c r="Q24" s="391"/>
    </row>
    <row r="25" spans="1:17" ht="24" customHeight="1">
      <c r="A25">
        <v>1</v>
      </c>
      <c r="B25" s="788"/>
      <c r="C25" s="756"/>
      <c r="D25" s="757"/>
      <c r="E25" s="757"/>
      <c r="F25" s="757"/>
      <c r="G25" s="757"/>
      <c r="H25" s="757"/>
      <c r="I25" s="757"/>
      <c r="J25" s="757"/>
      <c r="K25" s="757"/>
      <c r="L25" s="757"/>
      <c r="M25" s="757"/>
      <c r="N25" s="757"/>
      <c r="O25" s="757"/>
      <c r="P25" s="758"/>
      <c r="Q25" s="729" t="s">
        <v>473</v>
      </c>
    </row>
    <row r="26" spans="1:17" ht="24" customHeight="1">
      <c r="A26">
        <v>2</v>
      </c>
      <c r="B26" s="788"/>
      <c r="C26" s="756"/>
      <c r="D26" s="757"/>
      <c r="E26" s="757"/>
      <c r="F26" s="757"/>
      <c r="G26" s="757"/>
      <c r="H26" s="757"/>
      <c r="I26" s="757"/>
      <c r="J26" s="757"/>
      <c r="K26" s="757"/>
      <c r="L26" s="757"/>
      <c r="M26" s="757"/>
      <c r="N26" s="757"/>
      <c r="O26" s="757"/>
      <c r="P26" s="758"/>
      <c r="Q26" s="729"/>
    </row>
    <row r="27" spans="1:17" ht="24" customHeight="1">
      <c r="A27">
        <v>3</v>
      </c>
      <c r="B27" s="788"/>
      <c r="C27" s="756"/>
      <c r="D27" s="757"/>
      <c r="E27" s="757"/>
      <c r="F27" s="757"/>
      <c r="G27" s="757"/>
      <c r="H27" s="757"/>
      <c r="I27" s="757"/>
      <c r="J27" s="757"/>
      <c r="K27" s="757"/>
      <c r="L27" s="757"/>
      <c r="M27" s="757"/>
      <c r="N27" s="757"/>
      <c r="O27" s="757"/>
      <c r="P27" s="758"/>
      <c r="Q27" s="393" t="s">
        <v>251</v>
      </c>
    </row>
    <row r="28" spans="1:17" ht="24" customHeight="1">
      <c r="A28">
        <v>4</v>
      </c>
      <c r="B28" s="788"/>
      <c r="C28" s="756"/>
      <c r="D28" s="757"/>
      <c r="E28" s="757"/>
      <c r="F28" s="757"/>
      <c r="G28" s="757"/>
      <c r="H28" s="757"/>
      <c r="I28" s="757"/>
      <c r="J28" s="757"/>
      <c r="K28" s="757"/>
      <c r="L28" s="757"/>
      <c r="M28" s="757"/>
      <c r="N28" s="757"/>
      <c r="O28" s="757"/>
      <c r="P28" s="758"/>
      <c r="Q28" s="391"/>
    </row>
    <row r="29" spans="1:17" ht="24" customHeight="1">
      <c r="A29">
        <v>5</v>
      </c>
      <c r="B29" s="788"/>
      <c r="C29" s="756"/>
      <c r="D29" s="757"/>
      <c r="E29" s="757"/>
      <c r="F29" s="757"/>
      <c r="G29" s="757"/>
      <c r="H29" s="757"/>
      <c r="I29" s="757"/>
      <c r="J29" s="757"/>
      <c r="K29" s="757"/>
      <c r="L29" s="757"/>
      <c r="M29" s="757"/>
      <c r="N29" s="757"/>
      <c r="O29" s="757"/>
      <c r="P29" s="758"/>
      <c r="Q29" s="391"/>
    </row>
    <row r="30" spans="1:17" ht="24" customHeight="1">
      <c r="A30">
        <v>6</v>
      </c>
      <c r="B30" s="788"/>
      <c r="C30" s="756"/>
      <c r="D30" s="757"/>
      <c r="E30" s="757"/>
      <c r="F30" s="757"/>
      <c r="G30" s="757"/>
      <c r="H30" s="757"/>
      <c r="I30" s="757"/>
      <c r="J30" s="757"/>
      <c r="K30" s="757"/>
      <c r="L30" s="757"/>
      <c r="M30" s="757"/>
      <c r="N30" s="757"/>
      <c r="O30" s="757"/>
      <c r="P30" s="758"/>
      <c r="Q30" s="393"/>
    </row>
    <row r="31" spans="1:17" ht="24" customHeight="1">
      <c r="A31">
        <v>7</v>
      </c>
      <c r="B31" s="788"/>
      <c r="C31" s="756"/>
      <c r="D31" s="757"/>
      <c r="E31" s="757"/>
      <c r="F31" s="757"/>
      <c r="G31" s="757"/>
      <c r="H31" s="757"/>
      <c r="I31" s="757"/>
      <c r="J31" s="757"/>
      <c r="K31" s="757"/>
      <c r="L31" s="757"/>
      <c r="M31" s="757"/>
      <c r="N31" s="757"/>
      <c r="O31" s="757"/>
      <c r="P31" s="758"/>
      <c r="Q31" s="393"/>
    </row>
    <row r="32" spans="1:17" ht="24" customHeight="1">
      <c r="A32">
        <v>8</v>
      </c>
      <c r="B32" s="788"/>
      <c r="C32" s="756"/>
      <c r="D32" s="757"/>
      <c r="E32" s="757"/>
      <c r="F32" s="757"/>
      <c r="G32" s="757"/>
      <c r="H32" s="757"/>
      <c r="I32" s="757"/>
      <c r="J32" s="757"/>
      <c r="K32" s="757"/>
      <c r="L32" s="757"/>
      <c r="M32" s="757"/>
      <c r="N32" s="757"/>
      <c r="O32" s="757"/>
      <c r="P32" s="758"/>
      <c r="Q32" s="393"/>
    </row>
    <row r="33" spans="1:17" ht="24" customHeight="1">
      <c r="A33">
        <v>9</v>
      </c>
      <c r="B33" s="788"/>
      <c r="C33" s="756"/>
      <c r="D33" s="757"/>
      <c r="E33" s="757"/>
      <c r="F33" s="757"/>
      <c r="G33" s="757"/>
      <c r="H33" s="757"/>
      <c r="I33" s="757"/>
      <c r="J33" s="757"/>
      <c r="K33" s="757"/>
      <c r="L33" s="757"/>
      <c r="M33" s="757"/>
      <c r="N33" s="757"/>
      <c r="O33" s="757"/>
      <c r="P33" s="758"/>
      <c r="Q33" s="393"/>
    </row>
    <row r="34" spans="1:17" ht="24" customHeight="1">
      <c r="A34">
        <v>10</v>
      </c>
      <c r="B34" s="788"/>
      <c r="C34" s="756"/>
      <c r="D34" s="757"/>
      <c r="E34" s="757"/>
      <c r="F34" s="757"/>
      <c r="G34" s="757"/>
      <c r="H34" s="757"/>
      <c r="I34" s="757"/>
      <c r="J34" s="757"/>
      <c r="K34" s="757"/>
      <c r="L34" s="757"/>
      <c r="M34" s="757"/>
      <c r="N34" s="757"/>
      <c r="O34" s="757"/>
      <c r="P34" s="758"/>
      <c r="Q34" s="391"/>
    </row>
    <row r="35" spans="1:17" ht="24" customHeight="1">
      <c r="A35">
        <v>11</v>
      </c>
      <c r="B35" s="788"/>
      <c r="C35" s="756"/>
      <c r="D35" s="757"/>
      <c r="E35" s="757"/>
      <c r="F35" s="757"/>
      <c r="G35" s="757"/>
      <c r="H35" s="757"/>
      <c r="I35" s="757"/>
      <c r="J35" s="757"/>
      <c r="K35" s="757"/>
      <c r="L35" s="757"/>
      <c r="M35" s="757"/>
      <c r="N35" s="757"/>
      <c r="O35" s="757"/>
      <c r="P35" s="758"/>
      <c r="Q35" s="393"/>
    </row>
    <row r="36" spans="1:17" ht="24" customHeight="1">
      <c r="A36">
        <v>12</v>
      </c>
      <c r="B36" s="788"/>
      <c r="C36" s="756"/>
      <c r="D36" s="757"/>
      <c r="E36" s="757"/>
      <c r="F36" s="757"/>
      <c r="G36" s="757"/>
      <c r="H36" s="757"/>
      <c r="I36" s="757"/>
      <c r="J36" s="757"/>
      <c r="K36" s="757"/>
      <c r="L36" s="757"/>
      <c r="M36" s="757"/>
      <c r="N36" s="757"/>
      <c r="O36" s="757"/>
      <c r="P36" s="758"/>
      <c r="Q36" s="393"/>
    </row>
    <row r="37" spans="1:17">
      <c r="B37" s="788"/>
      <c r="C37" s="751" t="s">
        <v>69</v>
      </c>
      <c r="D37" s="751"/>
      <c r="E37" s="751"/>
      <c r="F37" s="751"/>
      <c r="G37" s="751"/>
      <c r="H37" s="751"/>
      <c r="I37" s="751"/>
      <c r="J37" s="751"/>
      <c r="K37" s="751"/>
      <c r="L37" s="751"/>
      <c r="M37" s="751"/>
      <c r="N37" s="751"/>
      <c r="O37" s="751"/>
      <c r="P37" s="752"/>
      <c r="Q37" s="391"/>
    </row>
    <row r="38" spans="1:17" ht="24" customHeight="1">
      <c r="A38">
        <v>1</v>
      </c>
      <c r="B38" s="788"/>
      <c r="C38" s="753" t="s">
        <v>281</v>
      </c>
      <c r="D38" s="754"/>
      <c r="E38" s="754"/>
      <c r="F38" s="754"/>
      <c r="G38" s="754"/>
      <c r="H38" s="754"/>
      <c r="I38" s="754"/>
      <c r="J38" s="754"/>
      <c r="K38" s="754"/>
      <c r="L38" s="754"/>
      <c r="M38" s="754"/>
      <c r="N38" s="754"/>
      <c r="O38" s="754"/>
      <c r="P38" s="755"/>
      <c r="Q38" s="396" t="s">
        <v>468</v>
      </c>
    </row>
    <row r="39" spans="1:17" ht="24" customHeight="1">
      <c r="A39">
        <v>2</v>
      </c>
      <c r="B39" s="788"/>
      <c r="C39" s="756"/>
      <c r="D39" s="757"/>
      <c r="E39" s="757"/>
      <c r="F39" s="757"/>
      <c r="G39" s="757"/>
      <c r="H39" s="757"/>
      <c r="I39" s="757"/>
      <c r="J39" s="757"/>
      <c r="K39" s="757"/>
      <c r="L39" s="757"/>
      <c r="M39" s="757"/>
      <c r="N39" s="757"/>
      <c r="O39" s="757"/>
      <c r="P39" s="758"/>
      <c r="Q39" s="393"/>
    </row>
    <row r="40" spans="1:17" ht="24" customHeight="1">
      <c r="A40">
        <v>3</v>
      </c>
      <c r="B40" s="788"/>
      <c r="C40" s="756"/>
      <c r="D40" s="757"/>
      <c r="E40" s="757"/>
      <c r="F40" s="757"/>
      <c r="G40" s="757"/>
      <c r="H40" s="757"/>
      <c r="I40" s="757"/>
      <c r="J40" s="757"/>
      <c r="K40" s="757"/>
      <c r="L40" s="757"/>
      <c r="M40" s="757"/>
      <c r="N40" s="757"/>
      <c r="O40" s="757"/>
      <c r="P40" s="758"/>
      <c r="Q40" s="393" t="s">
        <v>253</v>
      </c>
    </row>
    <row r="41" spans="1:17" ht="24" customHeight="1">
      <c r="A41">
        <v>4</v>
      </c>
      <c r="B41" s="788"/>
      <c r="C41" s="756"/>
      <c r="D41" s="757"/>
      <c r="E41" s="757"/>
      <c r="F41" s="757"/>
      <c r="G41" s="757"/>
      <c r="H41" s="757"/>
      <c r="I41" s="757"/>
      <c r="J41" s="757"/>
      <c r="K41" s="757"/>
      <c r="L41" s="757"/>
      <c r="M41" s="757"/>
      <c r="N41" s="757"/>
      <c r="O41" s="757"/>
      <c r="P41" s="758"/>
      <c r="Q41" s="393" t="s">
        <v>252</v>
      </c>
    </row>
    <row r="42" spans="1:17" ht="24" customHeight="1">
      <c r="A42">
        <v>5</v>
      </c>
      <c r="B42" s="788"/>
      <c r="C42" s="756"/>
      <c r="D42" s="757"/>
      <c r="E42" s="757"/>
      <c r="F42" s="757"/>
      <c r="G42" s="757"/>
      <c r="H42" s="757"/>
      <c r="I42" s="757"/>
      <c r="J42" s="757"/>
      <c r="K42" s="757"/>
      <c r="L42" s="757"/>
      <c r="M42" s="757"/>
      <c r="N42" s="757"/>
      <c r="O42" s="757"/>
      <c r="P42" s="758"/>
      <c r="Q42" s="393"/>
    </row>
    <row r="43" spans="1:17">
      <c r="B43" s="788"/>
      <c r="C43" s="751" t="s">
        <v>70</v>
      </c>
      <c r="D43" s="751"/>
      <c r="E43" s="751"/>
      <c r="F43" s="751"/>
      <c r="G43" s="751"/>
      <c r="H43" s="751"/>
      <c r="I43" s="751"/>
      <c r="J43" s="751"/>
      <c r="K43" s="751"/>
      <c r="L43" s="751"/>
      <c r="M43" s="751"/>
      <c r="N43" s="751"/>
      <c r="O43" s="751"/>
      <c r="P43" s="752"/>
      <c r="Q43" s="391"/>
    </row>
    <row r="44" spans="1:17" ht="24.75" customHeight="1">
      <c r="A44">
        <v>1</v>
      </c>
      <c r="B44" s="788"/>
      <c r="C44" s="753" t="s">
        <v>283</v>
      </c>
      <c r="D44" s="754"/>
      <c r="E44" s="754"/>
      <c r="F44" s="754"/>
      <c r="G44" s="754"/>
      <c r="H44" s="754"/>
      <c r="I44" s="754"/>
      <c r="J44" s="754"/>
      <c r="K44" s="754"/>
      <c r="L44" s="754"/>
      <c r="M44" s="754"/>
      <c r="N44" s="754"/>
      <c r="O44" s="754"/>
      <c r="P44" s="755"/>
      <c r="Q44" s="396" t="s">
        <v>468</v>
      </c>
    </row>
    <row r="45" spans="1:17" ht="24" customHeight="1">
      <c r="A45">
        <v>2</v>
      </c>
      <c r="B45" s="788"/>
      <c r="C45" s="756"/>
      <c r="D45" s="757"/>
      <c r="E45" s="757"/>
      <c r="F45" s="757"/>
      <c r="G45" s="757"/>
      <c r="H45" s="757"/>
      <c r="I45" s="757"/>
      <c r="J45" s="757"/>
      <c r="K45" s="757"/>
      <c r="L45" s="757"/>
      <c r="M45" s="757"/>
      <c r="N45" s="757"/>
      <c r="O45" s="757"/>
      <c r="P45" s="758"/>
      <c r="Q45" s="393" t="s">
        <v>254</v>
      </c>
    </row>
    <row r="46" spans="1:17" ht="24" customHeight="1">
      <c r="A46">
        <v>3</v>
      </c>
      <c r="B46" s="788"/>
      <c r="C46" s="756"/>
      <c r="D46" s="757"/>
      <c r="E46" s="757"/>
      <c r="F46" s="757"/>
      <c r="G46" s="757"/>
      <c r="H46" s="757"/>
      <c r="I46" s="757"/>
      <c r="J46" s="757"/>
      <c r="K46" s="757"/>
      <c r="L46" s="757"/>
      <c r="M46" s="757"/>
      <c r="N46" s="757"/>
      <c r="O46" s="757"/>
      <c r="P46" s="758"/>
      <c r="Q46" s="396" t="s">
        <v>255</v>
      </c>
    </row>
    <row r="47" spans="1:17" ht="24" customHeight="1">
      <c r="A47">
        <v>4</v>
      </c>
      <c r="B47" s="788"/>
      <c r="C47" s="756"/>
      <c r="D47" s="757"/>
      <c r="E47" s="757"/>
      <c r="F47" s="757"/>
      <c r="G47" s="757"/>
      <c r="H47" s="757"/>
      <c r="I47" s="757"/>
      <c r="J47" s="757"/>
      <c r="K47" s="757"/>
      <c r="L47" s="757"/>
      <c r="M47" s="757"/>
      <c r="N47" s="757"/>
      <c r="O47" s="757"/>
      <c r="P47" s="758"/>
      <c r="Q47" s="393" t="s">
        <v>282</v>
      </c>
    </row>
    <row r="48" spans="1:17" ht="24" customHeight="1">
      <c r="A48">
        <v>5</v>
      </c>
      <c r="B48" s="789"/>
      <c r="C48" s="759"/>
      <c r="D48" s="760"/>
      <c r="E48" s="760"/>
      <c r="F48" s="760"/>
      <c r="G48" s="760"/>
      <c r="H48" s="760"/>
      <c r="I48" s="760"/>
      <c r="J48" s="760"/>
      <c r="K48" s="760"/>
      <c r="L48" s="760"/>
      <c r="M48" s="760"/>
      <c r="N48" s="760"/>
      <c r="O48" s="760"/>
      <c r="P48" s="761"/>
      <c r="Q48" s="393"/>
    </row>
    <row r="49" spans="1:17" ht="24" customHeight="1">
      <c r="A49">
        <v>1</v>
      </c>
      <c r="B49" s="765" t="s">
        <v>284</v>
      </c>
      <c r="C49" s="766"/>
      <c r="D49" s="767"/>
      <c r="E49" s="774" t="s">
        <v>504</v>
      </c>
      <c r="F49" s="775"/>
      <c r="G49" s="775"/>
      <c r="H49" s="775"/>
      <c r="I49" s="775"/>
      <c r="J49" s="775"/>
      <c r="K49" s="775"/>
      <c r="L49" s="775"/>
      <c r="M49" s="775"/>
      <c r="N49" s="775"/>
      <c r="O49" s="775"/>
      <c r="P49" s="776"/>
      <c r="Q49" s="396" t="s">
        <v>468</v>
      </c>
    </row>
    <row r="50" spans="1:17" ht="24" customHeight="1">
      <c r="A50">
        <v>2</v>
      </c>
      <c r="B50" s="768"/>
      <c r="C50" s="769"/>
      <c r="D50" s="770"/>
      <c r="E50" s="756"/>
      <c r="F50" s="757"/>
      <c r="G50" s="757"/>
      <c r="H50" s="757"/>
      <c r="I50" s="757"/>
      <c r="J50" s="757"/>
      <c r="K50" s="757"/>
      <c r="L50" s="757"/>
      <c r="M50" s="757"/>
      <c r="N50" s="757"/>
      <c r="O50" s="757"/>
      <c r="P50" s="758"/>
      <c r="Q50" s="393" t="s">
        <v>256</v>
      </c>
    </row>
    <row r="51" spans="1:17" ht="24" customHeight="1">
      <c r="A51">
        <v>3</v>
      </c>
      <c r="B51" s="768"/>
      <c r="C51" s="769"/>
      <c r="D51" s="770"/>
      <c r="E51" s="756"/>
      <c r="F51" s="757"/>
      <c r="G51" s="757"/>
      <c r="H51" s="757"/>
      <c r="I51" s="757"/>
      <c r="J51" s="757"/>
      <c r="K51" s="757"/>
      <c r="L51" s="757"/>
      <c r="M51" s="757"/>
      <c r="N51" s="757"/>
      <c r="O51" s="757"/>
      <c r="P51" s="758"/>
      <c r="Q51" s="396" t="s">
        <v>257</v>
      </c>
    </row>
    <row r="52" spans="1:17" ht="24" customHeight="1">
      <c r="A52">
        <v>4</v>
      </c>
      <c r="B52" s="768"/>
      <c r="C52" s="769"/>
      <c r="D52" s="770"/>
      <c r="E52" s="756"/>
      <c r="F52" s="757"/>
      <c r="G52" s="757"/>
      <c r="H52" s="757"/>
      <c r="I52" s="757"/>
      <c r="J52" s="757"/>
      <c r="K52" s="757"/>
      <c r="L52" s="757"/>
      <c r="M52" s="757"/>
      <c r="N52" s="757"/>
      <c r="O52" s="757"/>
      <c r="P52" s="758"/>
      <c r="Q52" s="396" t="s">
        <v>258</v>
      </c>
    </row>
    <row r="53" spans="1:17" ht="24" customHeight="1">
      <c r="A53">
        <v>5</v>
      </c>
      <c r="B53" s="780"/>
      <c r="C53" s="781"/>
      <c r="D53" s="782"/>
      <c r="E53" s="759"/>
      <c r="F53" s="760"/>
      <c r="G53" s="760"/>
      <c r="H53" s="760"/>
      <c r="I53" s="760"/>
      <c r="J53" s="760"/>
      <c r="K53" s="760"/>
      <c r="L53" s="760"/>
      <c r="M53" s="760"/>
      <c r="N53" s="760"/>
      <c r="O53" s="760"/>
      <c r="P53" s="761"/>
      <c r="Q53" s="393"/>
    </row>
    <row r="54" spans="1:17" ht="24" customHeight="1">
      <c r="A54">
        <v>1</v>
      </c>
      <c r="B54" s="765" t="s">
        <v>71</v>
      </c>
      <c r="C54" s="766"/>
      <c r="D54" s="767"/>
      <c r="E54" s="774"/>
      <c r="F54" s="775"/>
      <c r="G54" s="775"/>
      <c r="H54" s="775"/>
      <c r="I54" s="775"/>
      <c r="J54" s="775"/>
      <c r="K54" s="775"/>
      <c r="L54" s="775"/>
      <c r="M54" s="775"/>
      <c r="N54" s="775"/>
      <c r="O54" s="775"/>
      <c r="P54" s="776"/>
      <c r="Q54" s="396" t="s">
        <v>468</v>
      </c>
    </row>
    <row r="55" spans="1:17" ht="24" customHeight="1">
      <c r="A55">
        <v>2</v>
      </c>
      <c r="B55" s="768"/>
      <c r="C55" s="769"/>
      <c r="D55" s="770"/>
      <c r="E55" s="756"/>
      <c r="F55" s="757"/>
      <c r="G55" s="757"/>
      <c r="H55" s="757"/>
      <c r="I55" s="757"/>
      <c r="J55" s="757"/>
      <c r="K55" s="757"/>
      <c r="L55" s="757"/>
      <c r="M55" s="757"/>
      <c r="N55" s="757"/>
      <c r="O55" s="757"/>
      <c r="P55" s="758"/>
      <c r="Q55" s="393" t="s">
        <v>259</v>
      </c>
    </row>
    <row r="56" spans="1:17" ht="24" customHeight="1">
      <c r="A56">
        <v>3</v>
      </c>
      <c r="B56" s="768"/>
      <c r="C56" s="769"/>
      <c r="D56" s="770"/>
      <c r="E56" s="756"/>
      <c r="F56" s="757"/>
      <c r="G56" s="757"/>
      <c r="H56" s="757"/>
      <c r="I56" s="757"/>
      <c r="J56" s="757"/>
      <c r="K56" s="757"/>
      <c r="L56" s="757"/>
      <c r="M56" s="757"/>
      <c r="N56" s="757"/>
      <c r="O56" s="757"/>
      <c r="P56" s="758"/>
      <c r="Q56" s="396" t="s">
        <v>260</v>
      </c>
    </row>
    <row r="57" spans="1:17" ht="24" customHeight="1">
      <c r="A57">
        <v>4</v>
      </c>
      <c r="B57" s="768"/>
      <c r="C57" s="769"/>
      <c r="D57" s="770"/>
      <c r="E57" s="756"/>
      <c r="F57" s="757"/>
      <c r="G57" s="757"/>
      <c r="H57" s="757"/>
      <c r="I57" s="757"/>
      <c r="J57" s="757"/>
      <c r="K57" s="757"/>
      <c r="L57" s="757"/>
      <c r="M57" s="757"/>
      <c r="N57" s="757"/>
      <c r="O57" s="757"/>
      <c r="P57" s="758"/>
      <c r="Q57" s="396" t="s">
        <v>261</v>
      </c>
    </row>
    <row r="58" spans="1:17" ht="24" customHeight="1" thickBot="1">
      <c r="A58">
        <v>5</v>
      </c>
      <c r="B58" s="771"/>
      <c r="C58" s="772"/>
      <c r="D58" s="773"/>
      <c r="E58" s="777"/>
      <c r="F58" s="778"/>
      <c r="G58" s="778"/>
      <c r="H58" s="778"/>
      <c r="I58" s="778"/>
      <c r="J58" s="778"/>
      <c r="K58" s="778"/>
      <c r="L58" s="778"/>
      <c r="M58" s="778"/>
      <c r="N58" s="778"/>
      <c r="O58" s="778"/>
      <c r="P58" s="779"/>
      <c r="Q58" s="393"/>
    </row>
    <row r="59" spans="1:17" ht="24.75" thickBot="1">
      <c r="B59" s="747"/>
      <c r="C59" s="747"/>
      <c r="D59" s="747"/>
      <c r="E59" s="747"/>
      <c r="F59" s="747"/>
      <c r="G59" s="747"/>
      <c r="H59" s="747"/>
      <c r="I59" s="747"/>
      <c r="J59" s="558" t="s">
        <v>272</v>
      </c>
      <c r="K59" s="745">
        <f>総表!J44</f>
        <v>0</v>
      </c>
      <c r="L59" s="745"/>
      <c r="M59" s="745"/>
      <c r="N59" s="745"/>
      <c r="O59" s="745"/>
      <c r="P59" s="746"/>
      <c r="Q59" s="397"/>
    </row>
  </sheetData>
  <sheetProtection algorithmName="SHA-512" hashValue="GZBcQixACAq44u/fhSlL2AKE7MgqMji36/kCCYcwqd9Wl+wfQ9HxmeO1GtUwmvUVfH84Lv7bgfT/hH9a5FoUeg==" saltValue="tQDUsG8C+iDpJcfIaHb5Tg==" spinCount="100000" sheet="1" objects="1" scenarios="1"/>
  <mergeCells count="35">
    <mergeCell ref="Q6:Q12"/>
    <mergeCell ref="E15:G15"/>
    <mergeCell ref="H15:I15"/>
    <mergeCell ref="B2:B48"/>
    <mergeCell ref="E49:P53"/>
    <mergeCell ref="C37:P37"/>
    <mergeCell ref="C38:P42"/>
    <mergeCell ref="C19:P19"/>
    <mergeCell ref="E20:G20"/>
    <mergeCell ref="C3:P12"/>
    <mergeCell ref="E22:I22"/>
    <mergeCell ref="C15:D15"/>
    <mergeCell ref="H13:J13"/>
    <mergeCell ref="J16:P17"/>
    <mergeCell ref="L13:P13"/>
    <mergeCell ref="D20:D21"/>
    <mergeCell ref="B1:C1"/>
    <mergeCell ref="D1:G1"/>
    <mergeCell ref="I1:P1"/>
    <mergeCell ref="C2:P2"/>
    <mergeCell ref="K59:P59"/>
    <mergeCell ref="B59:I59"/>
    <mergeCell ref="E23:I23"/>
    <mergeCell ref="C43:P43"/>
    <mergeCell ref="C44:P48"/>
    <mergeCell ref="C24:P24"/>
    <mergeCell ref="C25:P36"/>
    <mergeCell ref="B54:D58"/>
    <mergeCell ref="E54:P58"/>
    <mergeCell ref="B49:D53"/>
    <mergeCell ref="Q25:Q26"/>
    <mergeCell ref="H20:I20"/>
    <mergeCell ref="J18:K18"/>
    <mergeCell ref="C13:D13"/>
    <mergeCell ref="C14:P14"/>
  </mergeCells>
  <phoneticPr fontId="5"/>
  <dataValidations count="13">
    <dataValidation operator="lessThanOrEqual" allowBlank="1" showInputMessage="1" showErrorMessage="1" errorTitle="字数超過" error="300字・6行以内でご記入ください。" sqref="E49:P58 C38:P42 C44:P48" xr:uid="{00000000-0002-0000-0600-000000000000}"/>
    <dataValidation operator="lessThanOrEqual" allowBlank="1" showInputMessage="1" showErrorMessage="1" errorTitle="字数超過" error="800字・12行以内でご記入ください。" sqref="C3:P12" xr:uid="{00000000-0002-0000-0600-000001000000}"/>
    <dataValidation type="list" allowBlank="1" showInputMessage="1" showErrorMessage="1" sqref="J21:J22" xr:uid="{00000000-0002-0000-0600-000002000000}">
      <formula1>"確定,予定"</formula1>
    </dataValidation>
    <dataValidation type="list" allowBlank="1" showInputMessage="1" showErrorMessage="1" sqref="J23" xr:uid="{00000000-0002-0000-0600-000003000000}">
      <formula1>"確定,交渉中,予定"</formula1>
    </dataValidation>
    <dataValidation type="list" allowBlank="1" showInputMessage="1" showErrorMessage="1" sqref="I21" xr:uid="{00000000-0002-0000-0600-000004000000}">
      <formula1>"週間,日間,ヶ月間"</formula1>
    </dataValidation>
    <dataValidation type="whole" allowBlank="1" showInputMessage="1" showErrorMessage="1" sqref="M18" xr:uid="{00000000-0002-0000-0600-000005000000}">
      <formula1>5</formula1>
      <formula2>6</formula2>
    </dataValidation>
    <dataValidation type="whole" allowBlank="1" showInputMessage="1" showErrorMessage="1" sqref="O18" xr:uid="{00000000-0002-0000-0600-000006000000}">
      <formula1>1</formula1>
      <formula2>12</formula2>
    </dataValidation>
    <dataValidation type="date" operator="lessThanOrEqual" allowBlank="1" showInputMessage="1" showErrorMessage="1" sqref="E17:E18 G16:G17 G18" xr:uid="{00000000-0002-0000-0600-000007000000}">
      <formula1>45382</formula1>
    </dataValidation>
    <dataValidation type="whole" operator="greaterThanOrEqual" allowBlank="1" showInputMessage="1" showErrorMessage="1" sqref="H16:H18" xr:uid="{00000000-0002-0000-0600-000008000000}">
      <formula1>0</formula1>
    </dataValidation>
    <dataValidation type="date" operator="greaterThanOrEqual" allowBlank="1" showInputMessage="1" showErrorMessage="1" sqref="G21 E21" xr:uid="{00000000-0002-0000-0600-000009000000}">
      <formula1>45017</formula1>
    </dataValidation>
    <dataValidation type="whole" operator="greaterThanOrEqual" allowBlank="1" showInputMessage="1" showErrorMessage="1" sqref="H21" xr:uid="{00000000-0002-0000-0600-00000A000000}">
      <formula1>1</formula1>
    </dataValidation>
    <dataValidation operator="lessThanOrEqual" allowBlank="1" showInputMessage="1" showErrorMessage="1" errorTitle="字数超過" error="2,000字・30行以下で入力してください。" sqref="C25:P36" xr:uid="{00000000-0002-0000-0600-00000D000000}"/>
    <dataValidation type="date" operator="lessThanOrEqual" allowBlank="1" sqref="E16" xr:uid="{EACCCA64-74F6-482C-B0F4-3E97E2C322EE}">
      <formula1>45382</formula1>
    </dataValidation>
  </dataValidations>
  <printOptions horizontalCentered="1"/>
  <pageMargins left="0.78740157480314965" right="0.19685039370078741" top="0.59055118110236227" bottom="0.39370078740157483" header="0.39370078740157483" footer="0.31496062992125984"/>
  <pageSetup paperSize="9" scale="54" orientation="portrait" r:id="rId1"/>
  <headerFooter>
    <oddHeader>&amp;L&amp;14【個表】</oddHeader>
  </headerFooter>
  <colBreaks count="1" manualBreakCount="1">
    <brk id="16" min="1" max="8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H42"/>
  <sheetViews>
    <sheetView view="pageBreakPreview" zoomScaleNormal="100" zoomScaleSheetLayoutView="100" workbookViewId="0">
      <selection activeCell="D17" sqref="D17"/>
    </sheetView>
  </sheetViews>
  <sheetFormatPr defaultColWidth="9" defaultRowHeight="19.5"/>
  <cols>
    <col min="1" max="1" width="6.875" style="12" customWidth="1"/>
    <col min="2" max="2" width="8.125" style="12" customWidth="1"/>
    <col min="3" max="3" width="31.25" style="12" customWidth="1"/>
    <col min="4" max="4" width="12.5" style="13" customWidth="1"/>
    <col min="5" max="5" width="14.5" style="171" customWidth="1"/>
    <col min="6" max="6" width="17.25" style="166" customWidth="1"/>
    <col min="7" max="7" width="66.625" style="189" customWidth="1"/>
    <col min="8" max="8" width="7.875" style="14" customWidth="1"/>
    <col min="9" max="16384" width="9" style="13"/>
  </cols>
  <sheetData>
    <row r="1" spans="1:8">
      <c r="A1" s="76" t="s">
        <v>229</v>
      </c>
      <c r="B1" s="811">
        <f>総表!C24</f>
        <v>0</v>
      </c>
      <c r="C1" s="812"/>
      <c r="D1" s="76" t="s">
        <v>228</v>
      </c>
      <c r="E1" s="817">
        <f>総表!C12</f>
        <v>0</v>
      </c>
      <c r="F1" s="817"/>
      <c r="G1" s="398"/>
    </row>
    <row r="2" spans="1:8" ht="7.5" customHeight="1" thickBot="1">
      <c r="G2" s="398"/>
    </row>
    <row r="3" spans="1:8" customFormat="1" ht="24">
      <c r="A3" s="4"/>
      <c r="B3" s="5" t="s">
        <v>85</v>
      </c>
      <c r="C3" s="6"/>
      <c r="D3" s="290">
        <f>SUM(D4:D7)</f>
        <v>0</v>
      </c>
      <c r="E3" s="167"/>
      <c r="F3" s="167"/>
      <c r="G3" s="399"/>
    </row>
    <row r="4" spans="1:8" customFormat="1" ht="24">
      <c r="A4" s="4"/>
      <c r="B4" s="9"/>
      <c r="C4" s="294" t="s">
        <v>95</v>
      </c>
      <c r="D4" s="291">
        <f>F12</f>
        <v>0</v>
      </c>
      <c r="E4" s="168"/>
      <c r="F4" s="168"/>
      <c r="G4" s="399"/>
    </row>
    <row r="5" spans="1:8" customFormat="1" ht="24">
      <c r="A5" s="4"/>
      <c r="B5" s="9"/>
      <c r="C5" s="295" t="s">
        <v>96</v>
      </c>
      <c r="D5" s="292">
        <f>F25</f>
        <v>0</v>
      </c>
      <c r="E5" s="168"/>
      <c r="F5" s="168"/>
      <c r="G5" s="399"/>
    </row>
    <row r="6" spans="1:8" customFormat="1" ht="24">
      <c r="A6" s="4"/>
      <c r="B6" s="9"/>
      <c r="C6" s="295" t="s">
        <v>86</v>
      </c>
      <c r="D6" s="292">
        <f>F31</f>
        <v>0</v>
      </c>
      <c r="E6" s="168"/>
      <c r="F6" s="168"/>
      <c r="G6" s="399"/>
    </row>
    <row r="7" spans="1:8" customFormat="1" ht="24.75" thickBot="1">
      <c r="A7" s="4"/>
      <c r="B7" s="11"/>
      <c r="C7" s="296" t="s">
        <v>97</v>
      </c>
      <c r="D7" s="293">
        <f>F37</f>
        <v>0</v>
      </c>
      <c r="E7" s="168"/>
      <c r="F7" s="168"/>
      <c r="G7" s="399"/>
    </row>
    <row r="8" spans="1:8" ht="15" customHeight="1" thickBot="1">
      <c r="G8" s="398"/>
    </row>
    <row r="9" spans="1:8" s="15" customFormat="1" ht="20.25" thickBot="1">
      <c r="A9" s="184" t="s">
        <v>87</v>
      </c>
      <c r="B9" s="185" t="s">
        <v>88</v>
      </c>
      <c r="C9" s="185" t="s">
        <v>90</v>
      </c>
      <c r="D9" s="186" t="s">
        <v>99</v>
      </c>
      <c r="E9" s="187" t="s">
        <v>91</v>
      </c>
      <c r="F9" s="188" t="s">
        <v>92</v>
      </c>
      <c r="G9" s="400" t="s">
        <v>239</v>
      </c>
    </row>
    <row r="10" spans="1:8" ht="30" customHeight="1" thickBot="1">
      <c r="A10" s="20" t="s">
        <v>93</v>
      </c>
      <c r="B10" s="21"/>
      <c r="C10" s="21"/>
      <c r="D10" s="16"/>
      <c r="E10" s="172"/>
      <c r="F10" s="169">
        <f>SUM(F12,F25,F31,F37)</f>
        <v>0</v>
      </c>
      <c r="G10" s="400" t="s">
        <v>592</v>
      </c>
      <c r="H10" s="13"/>
    </row>
    <row r="11" spans="1:8" ht="30" customHeight="1">
      <c r="A11" s="17"/>
      <c r="B11" s="297" t="s">
        <v>95</v>
      </c>
      <c r="C11" s="18"/>
      <c r="D11" s="18"/>
      <c r="E11" s="173"/>
      <c r="F11" s="170"/>
      <c r="G11" s="401"/>
      <c r="H11" s="13"/>
    </row>
    <row r="12" spans="1:8" s="156" customFormat="1" ht="20.100000000000001" customHeight="1">
      <c r="A12" s="17"/>
      <c r="B12" s="501" t="s">
        <v>575</v>
      </c>
      <c r="C12" s="475"/>
      <c r="D12" s="467"/>
      <c r="E12" s="480"/>
      <c r="F12" s="808">
        <f>ROUNDDOWN((SUM(E12:E23)),-3)/1000</f>
        <v>0</v>
      </c>
      <c r="G12" s="806" t="s">
        <v>503</v>
      </c>
    </row>
    <row r="13" spans="1:8" s="156" customFormat="1" ht="20.100000000000001" customHeight="1">
      <c r="A13" s="17"/>
      <c r="B13" s="502" t="str">
        <f>IF(C13="","",".")</f>
        <v/>
      </c>
      <c r="C13" s="476"/>
      <c r="D13" s="468"/>
      <c r="E13" s="481"/>
      <c r="F13" s="809"/>
      <c r="G13" s="807"/>
    </row>
    <row r="14" spans="1:8" s="156" customFormat="1" ht="20.100000000000001" customHeight="1">
      <c r="A14" s="17"/>
      <c r="B14" s="502" t="str">
        <f t="shared" ref="B14:B23" si="0">IF(C14="","",".")</f>
        <v/>
      </c>
      <c r="C14" s="476"/>
      <c r="D14" s="468"/>
      <c r="E14" s="481"/>
      <c r="F14" s="809"/>
      <c r="G14" s="807"/>
    </row>
    <row r="15" spans="1:8" s="156" customFormat="1" ht="20.100000000000001" customHeight="1">
      <c r="A15" s="17"/>
      <c r="B15" s="502" t="str">
        <f t="shared" si="0"/>
        <v/>
      </c>
      <c r="C15" s="476"/>
      <c r="D15" s="468"/>
      <c r="E15" s="481"/>
      <c r="F15" s="809"/>
      <c r="G15" s="807"/>
    </row>
    <row r="16" spans="1:8" s="156" customFormat="1" ht="20.100000000000001" customHeight="1">
      <c r="A16" s="17"/>
      <c r="B16" s="502" t="str">
        <f t="shared" si="0"/>
        <v/>
      </c>
      <c r="C16" s="476"/>
      <c r="D16" s="468"/>
      <c r="E16" s="481"/>
      <c r="F16" s="809"/>
      <c r="G16" s="807"/>
    </row>
    <row r="17" spans="1:8" s="156" customFormat="1" ht="20.100000000000001" customHeight="1">
      <c r="A17" s="17"/>
      <c r="B17" s="502" t="str">
        <f t="shared" si="0"/>
        <v/>
      </c>
      <c r="C17" s="476"/>
      <c r="D17" s="468"/>
      <c r="E17" s="481"/>
      <c r="F17" s="809"/>
      <c r="G17" s="807"/>
    </row>
    <row r="18" spans="1:8" s="156" customFormat="1" ht="20.100000000000001" customHeight="1">
      <c r="A18" s="17"/>
      <c r="B18" s="502" t="str">
        <f t="shared" si="0"/>
        <v/>
      </c>
      <c r="C18" s="476"/>
      <c r="D18" s="468"/>
      <c r="E18" s="481"/>
      <c r="F18" s="809"/>
      <c r="G18" s="807"/>
    </row>
    <row r="19" spans="1:8" s="156" customFormat="1" ht="20.100000000000001" customHeight="1">
      <c r="A19" s="17"/>
      <c r="B19" s="502" t="str">
        <f t="shared" si="0"/>
        <v/>
      </c>
      <c r="C19" s="476"/>
      <c r="D19" s="468"/>
      <c r="E19" s="481"/>
      <c r="F19" s="809"/>
      <c r="G19" s="807"/>
    </row>
    <row r="20" spans="1:8" s="156" customFormat="1" ht="20.100000000000001" customHeight="1">
      <c r="A20" s="17"/>
      <c r="B20" s="502" t="str">
        <f t="shared" si="0"/>
        <v/>
      </c>
      <c r="C20" s="476"/>
      <c r="D20" s="468"/>
      <c r="E20" s="481"/>
      <c r="F20" s="809"/>
      <c r="G20" s="807"/>
    </row>
    <row r="21" spans="1:8" s="156" customFormat="1" ht="20.100000000000001" customHeight="1">
      <c r="A21" s="17"/>
      <c r="B21" s="502" t="str">
        <f t="shared" si="0"/>
        <v/>
      </c>
      <c r="C21" s="476"/>
      <c r="D21" s="468"/>
      <c r="E21" s="481"/>
      <c r="F21" s="809"/>
      <c r="G21" s="807"/>
    </row>
    <row r="22" spans="1:8" s="156" customFormat="1" ht="20.100000000000001" customHeight="1">
      <c r="A22" s="17"/>
      <c r="B22" s="502" t="str">
        <f t="shared" si="0"/>
        <v/>
      </c>
      <c r="C22" s="476"/>
      <c r="D22" s="468"/>
      <c r="E22" s="481"/>
      <c r="F22" s="809"/>
      <c r="G22" s="807"/>
    </row>
    <row r="23" spans="1:8" s="156" customFormat="1" ht="20.100000000000001" customHeight="1">
      <c r="A23" s="17"/>
      <c r="B23" s="502" t="str">
        <f t="shared" si="0"/>
        <v/>
      </c>
      <c r="C23" s="477"/>
      <c r="D23" s="468"/>
      <c r="E23" s="482"/>
      <c r="F23" s="818"/>
      <c r="G23" s="807"/>
    </row>
    <row r="24" spans="1:8" ht="30" customHeight="1">
      <c r="A24" s="17"/>
      <c r="B24" s="298" t="s">
        <v>98</v>
      </c>
      <c r="C24" s="478"/>
      <c r="D24" s="469"/>
      <c r="E24" s="483"/>
      <c r="F24" s="289"/>
      <c r="G24" s="402"/>
      <c r="H24" s="13"/>
    </row>
    <row r="25" spans="1:8" ht="20.100000000000001" customHeight="1">
      <c r="A25" s="17"/>
      <c r="B25" s="501" t="s">
        <v>575</v>
      </c>
      <c r="C25" s="475"/>
      <c r="D25" s="470"/>
      <c r="E25" s="484"/>
      <c r="F25" s="808">
        <f>ROUNDDOWN((SUM(E25:E29)),-3)/1000</f>
        <v>0</v>
      </c>
      <c r="G25" s="819" t="s">
        <v>268</v>
      </c>
      <c r="H25" s="13"/>
    </row>
    <row r="26" spans="1:8" ht="20.100000000000001" customHeight="1">
      <c r="A26" s="17"/>
      <c r="B26" s="502" t="str">
        <f t="shared" ref="B26:B29" si="1">IF(C26="","",".")</f>
        <v/>
      </c>
      <c r="C26" s="476"/>
      <c r="D26" s="468"/>
      <c r="E26" s="485"/>
      <c r="F26" s="809"/>
      <c r="G26" s="819"/>
      <c r="H26" s="13"/>
    </row>
    <row r="27" spans="1:8" ht="20.100000000000001" customHeight="1">
      <c r="A27" s="17"/>
      <c r="B27" s="502" t="str">
        <f t="shared" si="1"/>
        <v/>
      </c>
      <c r="C27" s="476"/>
      <c r="D27" s="468"/>
      <c r="E27" s="485"/>
      <c r="F27" s="809"/>
      <c r="G27" s="819"/>
      <c r="H27" s="13"/>
    </row>
    <row r="28" spans="1:8" ht="20.100000000000001" customHeight="1">
      <c r="A28" s="17"/>
      <c r="B28" s="502" t="str">
        <f t="shared" si="1"/>
        <v/>
      </c>
      <c r="C28" s="476"/>
      <c r="D28" s="468"/>
      <c r="E28" s="485"/>
      <c r="F28" s="809"/>
      <c r="G28" s="819"/>
      <c r="H28" s="13"/>
    </row>
    <row r="29" spans="1:8" ht="20.100000000000001" customHeight="1">
      <c r="A29" s="17"/>
      <c r="B29" s="502" t="str">
        <f t="shared" si="1"/>
        <v/>
      </c>
      <c r="C29" s="477"/>
      <c r="D29" s="471"/>
      <c r="E29" s="486"/>
      <c r="F29" s="818"/>
      <c r="G29" s="819"/>
      <c r="H29" s="13"/>
    </row>
    <row r="30" spans="1:8" ht="30" customHeight="1">
      <c r="A30" s="17"/>
      <c r="B30" s="298" t="s">
        <v>94</v>
      </c>
      <c r="C30" s="478"/>
      <c r="D30" s="288"/>
      <c r="E30" s="483"/>
      <c r="F30" s="289"/>
      <c r="G30" s="402"/>
      <c r="H30" s="13"/>
    </row>
    <row r="31" spans="1:8" ht="20.100000000000001" customHeight="1">
      <c r="A31" s="17"/>
      <c r="B31" s="501" t="s">
        <v>575</v>
      </c>
      <c r="C31" s="475"/>
      <c r="D31" s="467"/>
      <c r="E31" s="484"/>
      <c r="F31" s="808">
        <f>ROUNDDOWN((SUM(E31:E35)),-3)/1000</f>
        <v>0</v>
      </c>
      <c r="G31" s="819" t="s">
        <v>269</v>
      </c>
      <c r="H31" s="13"/>
    </row>
    <row r="32" spans="1:8" ht="20.100000000000001" customHeight="1">
      <c r="A32" s="17"/>
      <c r="B32" s="502" t="str">
        <f t="shared" ref="B32:B35" si="2">IF(C32="","",".")</f>
        <v/>
      </c>
      <c r="C32" s="476"/>
      <c r="D32" s="468"/>
      <c r="E32" s="485"/>
      <c r="F32" s="809"/>
      <c r="G32" s="819"/>
      <c r="H32" s="13"/>
    </row>
    <row r="33" spans="1:8" ht="20.100000000000001" customHeight="1">
      <c r="A33" s="17"/>
      <c r="B33" s="502" t="str">
        <f t="shared" si="2"/>
        <v/>
      </c>
      <c r="C33" s="476"/>
      <c r="D33" s="468"/>
      <c r="E33" s="485"/>
      <c r="F33" s="809"/>
      <c r="G33" s="819"/>
      <c r="H33" s="13"/>
    </row>
    <row r="34" spans="1:8" ht="20.100000000000001" customHeight="1">
      <c r="A34" s="17"/>
      <c r="B34" s="502" t="str">
        <f t="shared" si="2"/>
        <v/>
      </c>
      <c r="C34" s="476"/>
      <c r="D34" s="468"/>
      <c r="E34" s="485"/>
      <c r="F34" s="809"/>
      <c r="G34" s="819"/>
      <c r="H34" s="13"/>
    </row>
    <row r="35" spans="1:8" ht="20.100000000000001" customHeight="1">
      <c r="A35" s="17"/>
      <c r="B35" s="502" t="str">
        <f t="shared" si="2"/>
        <v/>
      </c>
      <c r="C35" s="477"/>
      <c r="D35" s="468"/>
      <c r="E35" s="486"/>
      <c r="F35" s="818"/>
      <c r="G35" s="819"/>
      <c r="H35" s="13"/>
    </row>
    <row r="36" spans="1:8" ht="30" customHeight="1">
      <c r="A36" s="17"/>
      <c r="B36" s="297" t="s">
        <v>97</v>
      </c>
      <c r="C36" s="478"/>
      <c r="D36" s="288"/>
      <c r="E36" s="483"/>
      <c r="F36" s="289"/>
      <c r="G36" s="402"/>
      <c r="H36" s="13"/>
    </row>
    <row r="37" spans="1:8" ht="18.75" customHeight="1">
      <c r="A37" s="17"/>
      <c r="B37" s="501" t="s">
        <v>575</v>
      </c>
      <c r="C37" s="475"/>
      <c r="D37" s="472"/>
      <c r="E37" s="484"/>
      <c r="F37" s="808">
        <f>ROUNDDOWN((SUM(E37:E41)),-3)/1000</f>
        <v>0</v>
      </c>
      <c r="G37" s="819" t="s">
        <v>270</v>
      </c>
      <c r="H37" s="13"/>
    </row>
    <row r="38" spans="1:8" ht="20.100000000000001" customHeight="1">
      <c r="A38" s="17"/>
      <c r="B38" s="502" t="str">
        <f t="shared" ref="B38:B41" si="3">IF(C38="","",".")</f>
        <v/>
      </c>
      <c r="C38" s="476"/>
      <c r="D38" s="473"/>
      <c r="E38" s="485"/>
      <c r="F38" s="809"/>
      <c r="G38" s="820"/>
      <c r="H38" s="13"/>
    </row>
    <row r="39" spans="1:8" ht="20.100000000000001" customHeight="1">
      <c r="A39" s="17"/>
      <c r="B39" s="502" t="str">
        <f t="shared" si="3"/>
        <v/>
      </c>
      <c r="C39" s="476"/>
      <c r="D39" s="473"/>
      <c r="E39" s="485"/>
      <c r="F39" s="809"/>
      <c r="G39" s="820"/>
      <c r="H39" s="13"/>
    </row>
    <row r="40" spans="1:8" ht="20.100000000000001" customHeight="1">
      <c r="A40" s="17"/>
      <c r="B40" s="502" t="str">
        <f t="shared" si="3"/>
        <v/>
      </c>
      <c r="C40" s="476"/>
      <c r="D40" s="473"/>
      <c r="E40" s="485"/>
      <c r="F40" s="809"/>
      <c r="G40" s="820"/>
      <c r="H40" s="13"/>
    </row>
    <row r="41" spans="1:8" ht="20.100000000000001" customHeight="1" thickBot="1">
      <c r="A41" s="19"/>
      <c r="B41" s="502" t="str">
        <f t="shared" si="3"/>
        <v/>
      </c>
      <c r="C41" s="479"/>
      <c r="D41" s="474"/>
      <c r="E41" s="487"/>
      <c r="F41" s="810"/>
      <c r="G41" s="820"/>
      <c r="H41" s="13"/>
    </row>
    <row r="42" spans="1:8" ht="20.25" thickBot="1">
      <c r="A42" s="813"/>
      <c r="B42" s="813"/>
      <c r="C42" s="814"/>
      <c r="D42" s="75" t="s">
        <v>227</v>
      </c>
      <c r="E42" s="815">
        <f>総表!J44</f>
        <v>0</v>
      </c>
      <c r="F42" s="816"/>
      <c r="G42" s="398"/>
    </row>
  </sheetData>
  <sheetProtection algorithmName="SHA-512" hashValue="nteUeoo+JR5BDbuexlnNykr1VVwpyo2/vBtbrXd78cj2EUD5e0MiT2RNE6QZG5xUeTbNFNrC7nAE5j73W7qKBw==" saltValue="9Evy2yU+mJtRahOw5dTeTA==" spinCount="100000" sheet="1" objects="1" scenarios="1"/>
  <autoFilter ref="A11:L11" xr:uid="{00000000-0009-0000-0000-000007000000}"/>
  <mergeCells count="12">
    <mergeCell ref="G12:G23"/>
    <mergeCell ref="F37:F41"/>
    <mergeCell ref="B1:C1"/>
    <mergeCell ref="A42:C42"/>
    <mergeCell ref="E42:F42"/>
    <mergeCell ref="E1:F1"/>
    <mergeCell ref="F12:F23"/>
    <mergeCell ref="G37:G41"/>
    <mergeCell ref="F31:F35"/>
    <mergeCell ref="G31:G35"/>
    <mergeCell ref="F25:F29"/>
    <mergeCell ref="G25:G29"/>
  </mergeCells>
  <phoneticPr fontId="2"/>
  <conditionalFormatting sqref="F12 E9:E10 D43:F65474 D42:E42 E12:E41">
    <cfRule type="containsText" dxfId="3" priority="9" stopIfTrue="1" operator="containsText" text="ご記入">
      <formula>NOT(ISERROR(SEARCH("ご記入",D9)))</formula>
    </cfRule>
  </conditionalFormatting>
  <conditionalFormatting sqref="F31">
    <cfRule type="containsText" dxfId="2" priority="8" stopIfTrue="1" operator="containsText" text="ご記入">
      <formula>NOT(ISERROR(SEARCH("ご記入",F31)))</formula>
    </cfRule>
  </conditionalFormatting>
  <conditionalFormatting sqref="F25">
    <cfRule type="containsText" dxfId="1" priority="6" stopIfTrue="1" operator="containsText" text="ご記入">
      <formula>NOT(ISERROR(SEARCH("ご記入",F25)))</formula>
    </cfRule>
  </conditionalFormatting>
  <conditionalFormatting sqref="D24">
    <cfRule type="containsText" dxfId="0" priority="1" stopIfTrue="1" operator="containsText" text="ご記入">
      <formula>NOT(ISERROR(SEARCH("ご記入",D24)))</formula>
    </cfRule>
  </conditionalFormatting>
  <dataValidations count="6">
    <dataValidation type="whole" operator="greaterThanOrEqual" allowBlank="1" showInputMessage="1" showErrorMessage="1" sqref="D24 E12:E41" xr:uid="{00000000-0002-0000-0700-000000000000}">
      <formula1>0</formula1>
    </dataValidation>
    <dataValidation imeMode="halfAlpha" allowBlank="1" showInputMessage="1" showErrorMessage="1" sqref="G42:G65474 F9:F10" xr:uid="{00000000-0002-0000-0700-000001000000}"/>
    <dataValidation type="list" allowBlank="1" showInputMessage="1" showErrorMessage="1" sqref="D12:D23 D37:D41" xr:uid="{00000000-0002-0000-0700-000002000000}">
      <formula1>"確定,交渉中,予定"</formula1>
    </dataValidation>
    <dataValidation type="list" allowBlank="1" showInputMessage="1" showErrorMessage="1" sqref="D26:D29" xr:uid="{00000000-0002-0000-0700-000003000000}">
      <formula1>"確定,申請中,予定"</formula1>
    </dataValidation>
    <dataValidation type="list" allowBlank="1" showInputMessage="1" showErrorMessage="1" sqref="D31:D35" xr:uid="{00000000-0002-0000-0700-000004000000}">
      <formula1>"確定,達成,交渉中,実施中,予定,実施予定"</formula1>
    </dataValidation>
    <dataValidation type="list" allowBlank="1" showInputMessage="1" showErrorMessage="1" sqref="D25" xr:uid="{00000000-0002-0000-0700-000005000000}">
      <formula1>"決定,申請中,申請予定"</formula1>
    </dataValidation>
  </dataValidations>
  <printOptions horizontalCentered="1"/>
  <pageMargins left="0.78740157480314965" right="0.19685039370078741" top="0.59055118110236227" bottom="0.39370078740157483" header="0.31496062992125984" footer="0.31496062992125984"/>
  <pageSetup paperSize="9" scale="87" orientation="portrait" r:id="rId1"/>
  <headerFooter>
    <oddHeader>&amp;L活動の収支予算　（収入）【 単年度助成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N92"/>
  <sheetViews>
    <sheetView view="pageBreakPreview" topLeftCell="A73" zoomScale="80" zoomScaleNormal="100" zoomScaleSheetLayoutView="80" workbookViewId="0">
      <selection activeCell="F91" sqref="F91"/>
    </sheetView>
  </sheetViews>
  <sheetFormatPr defaultColWidth="9" defaultRowHeight="19.5"/>
  <cols>
    <col min="1" max="1" width="4.875" bestFit="1" customWidth="1"/>
    <col min="2" max="2" width="4.875" customWidth="1"/>
    <col min="3" max="3" width="5.125" customWidth="1"/>
    <col min="4" max="4" width="4.5" customWidth="1"/>
    <col min="5" max="6" width="25" style="41" customWidth="1"/>
    <col min="7" max="7" width="16.125" style="8" customWidth="1"/>
    <col min="8" max="8" width="16.375" style="8" customWidth="1"/>
    <col min="9" max="9" width="9.625" style="8" bestFit="1" customWidth="1"/>
    <col min="10" max="10" width="14" style="161" customWidth="1"/>
    <col min="11" max="11" width="15" style="8" hidden="1" customWidth="1"/>
    <col min="12" max="12" width="19.125" style="8" customWidth="1"/>
    <col min="13" max="13" width="3.125" style="8" hidden="1" customWidth="1"/>
    <col min="14" max="14" width="15" style="8" hidden="1" customWidth="1"/>
    <col min="15" max="15" width="80.75" style="198" customWidth="1"/>
    <col min="17" max="18" width="0" hidden="1" customWidth="1"/>
    <col min="19" max="19" width="9" hidden="1" customWidth="1"/>
    <col min="20" max="40" width="0" hidden="1" customWidth="1"/>
  </cols>
  <sheetData>
    <row r="1" spans="1:40" ht="24">
      <c r="B1" s="801" t="s">
        <v>224</v>
      </c>
      <c r="C1" s="802"/>
      <c r="D1" s="827"/>
      <c r="E1" s="824">
        <f>総表!C24</f>
        <v>0</v>
      </c>
      <c r="F1" s="825"/>
      <c r="G1" s="826"/>
      <c r="H1" s="368" t="s">
        <v>225</v>
      </c>
      <c r="I1" s="821">
        <f>総表!$C$12</f>
        <v>0</v>
      </c>
      <c r="J1" s="822"/>
      <c r="K1" s="822"/>
      <c r="L1" s="823"/>
    </row>
    <row r="2" spans="1:40" ht="24">
      <c r="B2" s="801" t="s">
        <v>223</v>
      </c>
      <c r="C2" s="802"/>
      <c r="D2" s="802"/>
      <c r="E2" s="827"/>
      <c r="F2" s="830" t="str">
        <f>総表!C44</f>
        <v>課税事業者</v>
      </c>
      <c r="G2" s="831"/>
      <c r="H2" s="832"/>
      <c r="I2" s="369"/>
      <c r="J2" s="370"/>
      <c r="K2" s="371"/>
      <c r="L2" s="371"/>
      <c r="M2" s="59"/>
      <c r="N2" s="59"/>
    </row>
    <row r="3" spans="1:40" ht="12.75" customHeight="1" thickBot="1"/>
    <row r="4" spans="1:40" ht="33" customHeight="1">
      <c r="A4" s="4"/>
      <c r="B4" s="4"/>
      <c r="C4" s="343" t="s">
        <v>200</v>
      </c>
      <c r="D4" s="344"/>
      <c r="E4" s="344"/>
      <c r="F4" s="345"/>
      <c r="G4" s="346">
        <f>G5+G13</f>
        <v>0</v>
      </c>
      <c r="H4" s="48" t="s">
        <v>599</v>
      </c>
      <c r="I4" s="7"/>
    </row>
    <row r="5" spans="1:40" ht="19.5" customHeight="1">
      <c r="A5" s="4"/>
      <c r="B5" s="4"/>
      <c r="C5" s="347"/>
      <c r="D5" s="348" t="s">
        <v>198</v>
      </c>
      <c r="E5" s="349"/>
      <c r="F5" s="350"/>
      <c r="G5" s="351">
        <f>SUM(G6:G12)</f>
        <v>0</v>
      </c>
      <c r="H5" s="363">
        <f>SUM(H6:H8)</f>
        <v>0</v>
      </c>
      <c r="I5" s="10"/>
    </row>
    <row r="6" spans="1:40" ht="24">
      <c r="A6" s="4"/>
      <c r="B6" s="4"/>
      <c r="C6" s="347"/>
      <c r="D6" s="352"/>
      <c r="E6" s="833" t="s">
        <v>122</v>
      </c>
      <c r="F6" s="834"/>
      <c r="G6" s="353">
        <f>J19</f>
        <v>0</v>
      </c>
      <c r="H6" s="364">
        <f>L19</f>
        <v>0</v>
      </c>
      <c r="I6" s="10"/>
    </row>
    <row r="7" spans="1:40" ht="24">
      <c r="A7" s="4"/>
      <c r="B7" s="4"/>
      <c r="C7" s="347"/>
      <c r="D7" s="352"/>
      <c r="E7" s="835" t="s">
        <v>133</v>
      </c>
      <c r="F7" s="836"/>
      <c r="G7" s="353">
        <f>J30</f>
        <v>0</v>
      </c>
      <c r="H7" s="364">
        <f>L30</f>
        <v>0</v>
      </c>
      <c r="I7" s="10"/>
      <c r="O7" s="183"/>
    </row>
    <row r="8" spans="1:40" ht="24">
      <c r="A8" s="4"/>
      <c r="B8" s="4"/>
      <c r="C8" s="347"/>
      <c r="D8" s="857"/>
      <c r="E8" s="837" t="s">
        <v>137</v>
      </c>
      <c r="F8" s="838"/>
      <c r="G8" s="354">
        <f>J35</f>
        <v>0</v>
      </c>
      <c r="H8" s="365">
        <f>L35</f>
        <v>0</v>
      </c>
      <c r="I8" s="10"/>
      <c r="O8" s="183"/>
    </row>
    <row r="9" spans="1:40" ht="24">
      <c r="A9" s="4"/>
      <c r="B9" s="4"/>
      <c r="C9" s="347"/>
      <c r="D9" s="857"/>
      <c r="E9" s="355" t="s">
        <v>202</v>
      </c>
      <c r="F9" s="356"/>
      <c r="G9" s="357"/>
      <c r="H9" s="366">
        <f>IF($F$2="免税事業者及び簡易課税事業者","",ROUNDDOWN((H5-N17)*10/110,0))</f>
        <v>0</v>
      </c>
      <c r="I9" s="10"/>
    </row>
    <row r="10" spans="1:40" ht="24.75" thickBot="1">
      <c r="A10" s="4"/>
      <c r="B10" s="4"/>
      <c r="C10" s="347"/>
      <c r="D10" s="857"/>
      <c r="E10" s="355" t="s">
        <v>222</v>
      </c>
      <c r="F10" s="356"/>
      <c r="G10" s="358"/>
      <c r="H10" s="367">
        <f>IF(F2="免税事業者及び簡易課税事業者",H5,(H5-H9))</f>
        <v>0</v>
      </c>
      <c r="I10" s="74" t="str">
        <f>IF(総表!D36&gt;H10,"←交付を受けようとする助成金の金額未満です。","")</f>
        <v>←交付を受けようとする助成金の金額未満です。</v>
      </c>
      <c r="J10" s="162"/>
      <c r="K10" s="73"/>
      <c r="L10" s="73"/>
      <c r="O10" s="839" t="s">
        <v>457</v>
      </c>
    </row>
    <row r="11" spans="1:40" ht="24">
      <c r="A11" s="4"/>
      <c r="B11" s="4"/>
      <c r="C11" s="347"/>
      <c r="D11" s="857"/>
      <c r="E11" s="515" t="s">
        <v>199</v>
      </c>
      <c r="F11" s="516"/>
      <c r="G11" s="359">
        <f>J84</f>
        <v>0</v>
      </c>
      <c r="H11" s="195"/>
      <c r="I11" s="10"/>
      <c r="O11" s="839"/>
    </row>
    <row r="12" spans="1:40" ht="24">
      <c r="A12" s="4"/>
      <c r="B12" s="4"/>
      <c r="C12" s="347"/>
      <c r="D12" s="858"/>
      <c r="E12" s="513" t="s">
        <v>109</v>
      </c>
      <c r="F12" s="514"/>
      <c r="G12" s="360">
        <f>J87</f>
        <v>0</v>
      </c>
      <c r="H12" s="196"/>
      <c r="I12" s="10"/>
      <c r="O12" s="839"/>
    </row>
    <row r="13" spans="1:40" ht="24.75" thickBot="1">
      <c r="A13" s="4"/>
      <c r="B13" s="4"/>
      <c r="C13" s="361"/>
      <c r="D13" s="847" t="s">
        <v>112</v>
      </c>
      <c r="E13" s="848"/>
      <c r="F13" s="848"/>
      <c r="G13" s="362">
        <f>J89</f>
        <v>0</v>
      </c>
      <c r="H13" s="197"/>
      <c r="I13" s="10"/>
    </row>
    <row r="14" spans="1:40" ht="20.25" thickBot="1">
      <c r="A14" s="4"/>
      <c r="B14" s="25"/>
      <c r="C14" s="26"/>
      <c r="D14" s="26"/>
      <c r="E14" s="26"/>
      <c r="F14" s="27"/>
      <c r="G14" s="28"/>
      <c r="H14" s="28"/>
      <c r="I14"/>
      <c r="J14" s="41"/>
      <c r="K14"/>
      <c r="L14"/>
      <c r="M14"/>
      <c r="N14"/>
      <c r="O14" s="390" t="s">
        <v>593</v>
      </c>
    </row>
    <row r="15" spans="1:40" ht="34.5" customHeight="1" thickBot="1">
      <c r="B15" s="828" t="s">
        <v>87</v>
      </c>
      <c r="C15" s="829"/>
      <c r="D15" s="190" t="s">
        <v>88</v>
      </c>
      <c r="E15" s="190" t="s">
        <v>89</v>
      </c>
      <c r="F15" s="190" t="s">
        <v>90</v>
      </c>
      <c r="G15" s="191" t="s">
        <v>113</v>
      </c>
      <c r="H15" s="47" t="s">
        <v>599</v>
      </c>
      <c r="I15" s="193" t="s">
        <v>456</v>
      </c>
      <c r="J15" s="192" t="s">
        <v>114</v>
      </c>
      <c r="K15" s="866" t="s">
        <v>455</v>
      </c>
      <c r="L15" s="78" t="s">
        <v>599</v>
      </c>
      <c r="M15" s="60"/>
      <c r="N15" s="65" t="s">
        <v>220</v>
      </c>
      <c r="O15" s="390" t="s">
        <v>231</v>
      </c>
      <c r="Q15" s="42" t="s">
        <v>122</v>
      </c>
      <c r="R15" s="42" t="s">
        <v>133</v>
      </c>
      <c r="S15" s="42" t="s">
        <v>196</v>
      </c>
      <c r="T15" s="42" t="s">
        <v>115</v>
      </c>
      <c r="U15" s="42" t="s">
        <v>123</v>
      </c>
      <c r="V15" s="42" t="s">
        <v>128</v>
      </c>
      <c r="W15" s="42" t="s">
        <v>134</v>
      </c>
      <c r="X15" s="42" t="s">
        <v>195</v>
      </c>
      <c r="Y15" s="42" t="s">
        <v>138</v>
      </c>
      <c r="Z15" s="42" t="s">
        <v>141</v>
      </c>
      <c r="AA15" s="42" t="s">
        <v>145</v>
      </c>
      <c r="AB15" s="42" t="s">
        <v>197</v>
      </c>
      <c r="AC15" s="42" t="s">
        <v>151</v>
      </c>
      <c r="AD15" s="42" t="s">
        <v>155</v>
      </c>
      <c r="AE15" s="42" t="s">
        <v>160</v>
      </c>
      <c r="AF15" s="42" t="s">
        <v>166</v>
      </c>
      <c r="AG15" s="13" t="s">
        <v>174</v>
      </c>
      <c r="AH15" s="13" t="s">
        <v>179</v>
      </c>
      <c r="AI15" s="13" t="s">
        <v>183</v>
      </c>
      <c r="AJ15" s="43" t="s">
        <v>187</v>
      </c>
      <c r="AK15" s="43" t="s">
        <v>188</v>
      </c>
      <c r="AL15" s="43" t="s">
        <v>189</v>
      </c>
      <c r="AM15" t="s">
        <v>190</v>
      </c>
      <c r="AN15" t="s">
        <v>117</v>
      </c>
    </row>
    <row r="16" spans="1:40" ht="34.5" customHeight="1" thickBot="1">
      <c r="B16" s="29" t="s">
        <v>201</v>
      </c>
      <c r="C16" s="30"/>
      <c r="D16" s="31"/>
      <c r="E16" s="31"/>
      <c r="F16" s="31"/>
      <c r="G16" s="32"/>
      <c r="H16" s="32"/>
      <c r="I16" s="32"/>
      <c r="J16" s="33">
        <f>SUM(J17,J89)</f>
        <v>0</v>
      </c>
      <c r="K16" s="867"/>
      <c r="L16" s="194" t="s">
        <v>278</v>
      </c>
      <c r="M16" s="60"/>
      <c r="N16" s="66" t="s">
        <v>113</v>
      </c>
      <c r="O16" s="390" t="s">
        <v>232</v>
      </c>
      <c r="Q16" t="s">
        <v>123</v>
      </c>
      <c r="R16" t="s">
        <v>134</v>
      </c>
      <c r="S16" t="s">
        <v>138</v>
      </c>
      <c r="T16" t="s">
        <v>190</v>
      </c>
      <c r="U16" s="23" t="s">
        <v>124</v>
      </c>
      <c r="V16" s="23" t="s">
        <v>130</v>
      </c>
      <c r="W16" s="23" t="s">
        <v>135</v>
      </c>
      <c r="X16" s="23" t="s">
        <v>135</v>
      </c>
      <c r="Y16" s="23" t="s">
        <v>139</v>
      </c>
      <c r="Z16" s="44" t="s">
        <v>142</v>
      </c>
      <c r="AA16" s="44" t="s">
        <v>146</v>
      </c>
      <c r="AB16" s="44" t="s">
        <v>130</v>
      </c>
      <c r="AC16" s="44" t="s">
        <v>130</v>
      </c>
      <c r="AD16" s="44" t="s">
        <v>156</v>
      </c>
      <c r="AE16" s="44" t="s">
        <v>161</v>
      </c>
      <c r="AF16" s="44" t="s">
        <v>167</v>
      </c>
      <c r="AG16" s="44" t="s">
        <v>173</v>
      </c>
      <c r="AH16" s="44" t="s">
        <v>180</v>
      </c>
      <c r="AI16" s="44" t="s">
        <v>184</v>
      </c>
      <c r="AJ16" s="13"/>
      <c r="AK16" s="13"/>
      <c r="AL16" s="13"/>
      <c r="AM16" s="44" t="s">
        <v>191</v>
      </c>
      <c r="AN16" s="44" t="s">
        <v>193</v>
      </c>
    </row>
    <row r="17" spans="1:40" ht="39.950000000000003" customHeight="1" thickBot="1">
      <c r="B17" s="34"/>
      <c r="C17" s="35" t="s">
        <v>116</v>
      </c>
      <c r="D17" s="36"/>
      <c r="E17" s="36"/>
      <c r="F17" s="36"/>
      <c r="G17" s="36"/>
      <c r="H17" s="36"/>
      <c r="I17" s="36"/>
      <c r="J17" s="163">
        <f>SUM(J19,J30,J35,J84,J87)</f>
        <v>0</v>
      </c>
      <c r="K17" s="58">
        <f>SUM(K19:K82)</f>
        <v>0</v>
      </c>
      <c r="L17" s="163">
        <f>SUM(L19,L35,L30)</f>
        <v>0</v>
      </c>
      <c r="M17" s="61"/>
      <c r="N17" s="67">
        <f>SUM(N19:N82)</f>
        <v>0</v>
      </c>
      <c r="O17" s="853" t="s">
        <v>604</v>
      </c>
      <c r="Q17" t="s">
        <v>129</v>
      </c>
      <c r="R17" t="s">
        <v>136</v>
      </c>
      <c r="S17" t="s">
        <v>141</v>
      </c>
      <c r="T17" t="s">
        <v>117</v>
      </c>
      <c r="U17" s="23" t="s">
        <v>125</v>
      </c>
      <c r="V17" s="23" t="s">
        <v>131</v>
      </c>
      <c r="Y17" s="23" t="s">
        <v>140</v>
      </c>
      <c r="Z17" s="44" t="s">
        <v>143</v>
      </c>
      <c r="AA17" s="44" t="s">
        <v>147</v>
      </c>
      <c r="AB17" s="44" t="s">
        <v>131</v>
      </c>
      <c r="AC17" s="44" t="s">
        <v>131</v>
      </c>
      <c r="AD17" s="44" t="s">
        <v>157</v>
      </c>
      <c r="AE17" s="44" t="s">
        <v>162</v>
      </c>
      <c r="AF17" s="44" t="s">
        <v>168</v>
      </c>
      <c r="AG17" s="44" t="s">
        <v>175</v>
      </c>
      <c r="AH17" s="44" t="s">
        <v>181</v>
      </c>
      <c r="AI17" s="44" t="s">
        <v>185</v>
      </c>
      <c r="AJ17" s="13"/>
      <c r="AK17" s="13"/>
      <c r="AL17" s="13"/>
      <c r="AM17" s="44" t="s">
        <v>192</v>
      </c>
      <c r="AN17" s="44" t="s">
        <v>194</v>
      </c>
    </row>
    <row r="18" spans="1:40" ht="30" customHeight="1">
      <c r="B18" s="34"/>
      <c r="C18" s="37"/>
      <c r="D18" s="342" t="s">
        <v>122</v>
      </c>
      <c r="E18" s="38"/>
      <c r="F18" s="38"/>
      <c r="G18" s="38"/>
      <c r="H18" s="38"/>
      <c r="I18" s="38"/>
      <c r="J18" s="164"/>
      <c r="K18" s="57"/>
      <c r="L18" s="165"/>
      <c r="M18" s="62"/>
      <c r="N18" s="68"/>
      <c r="O18" s="853"/>
      <c r="S18" t="s">
        <v>145</v>
      </c>
      <c r="U18" s="23" t="s">
        <v>126</v>
      </c>
      <c r="V18" s="23" t="s">
        <v>118</v>
      </c>
      <c r="Y18" s="23"/>
      <c r="Z18" s="44" t="s">
        <v>144</v>
      </c>
      <c r="AA18" s="44" t="s">
        <v>144</v>
      </c>
      <c r="AB18" s="44" t="s">
        <v>132</v>
      </c>
      <c r="AC18" s="44" t="s">
        <v>132</v>
      </c>
      <c r="AD18" s="44" t="s">
        <v>158</v>
      </c>
      <c r="AE18" s="44" t="s">
        <v>163</v>
      </c>
      <c r="AF18" s="44" t="s">
        <v>169</v>
      </c>
      <c r="AG18" s="44" t="s">
        <v>176</v>
      </c>
      <c r="AH18" s="44" t="s">
        <v>182</v>
      </c>
      <c r="AI18" s="44" t="s">
        <v>186</v>
      </c>
      <c r="AJ18" s="13"/>
      <c r="AK18" s="13"/>
      <c r="AL18" s="13"/>
      <c r="AM18" s="44"/>
      <c r="AN18" s="44"/>
    </row>
    <row r="19" spans="1:40" ht="27.75" customHeight="1">
      <c r="A19">
        <v>1</v>
      </c>
      <c r="B19" s="34"/>
      <c r="C19" s="37"/>
      <c r="D19" s="520" t="s">
        <v>576</v>
      </c>
      <c r="E19" s="299"/>
      <c r="F19" s="300"/>
      <c r="G19" s="301"/>
      <c r="H19" s="302"/>
      <c r="I19" s="302"/>
      <c r="J19" s="842">
        <f>ROUNDDOWN((SUM(G19:G28)),-3)/1000</f>
        <v>0</v>
      </c>
      <c r="K19" s="303" t="str">
        <f>IF(H19="○",G19,"")</f>
        <v/>
      </c>
      <c r="L19" s="849">
        <f>ROUNDDOWN((SUM(K19:K28)),-3)/1000</f>
        <v>0</v>
      </c>
      <c r="M19" s="63"/>
      <c r="N19" s="69" t="str">
        <f>IF(I19="○",IF(H19="○",ROUNDDOWN((SUM(G19)),-3)/1000,""),"")</f>
        <v/>
      </c>
      <c r="O19" s="852" t="s">
        <v>233</v>
      </c>
      <c r="S19" t="s">
        <v>148</v>
      </c>
      <c r="U19" s="23" t="s">
        <v>127</v>
      </c>
      <c r="V19" s="23" t="s">
        <v>119</v>
      </c>
      <c r="Z19" s="44"/>
      <c r="AA19" s="44"/>
      <c r="AB19" s="44" t="s">
        <v>119</v>
      </c>
      <c r="AC19" s="44" t="s">
        <v>119</v>
      </c>
      <c r="AD19" s="44" t="s">
        <v>159</v>
      </c>
      <c r="AE19" s="44" t="s">
        <v>164</v>
      </c>
      <c r="AF19" s="44" t="s">
        <v>170</v>
      </c>
      <c r="AG19" s="44" t="s">
        <v>177</v>
      </c>
      <c r="AH19" s="44"/>
      <c r="AI19" s="44"/>
      <c r="AJ19" s="13"/>
      <c r="AK19" s="13"/>
      <c r="AL19" s="13"/>
      <c r="AM19" s="13"/>
      <c r="AN19" s="13"/>
    </row>
    <row r="20" spans="1:40" ht="27.95" customHeight="1">
      <c r="A20">
        <v>2</v>
      </c>
      <c r="B20" s="34"/>
      <c r="C20" s="37"/>
      <c r="D20" s="521" t="str">
        <f>IF(E20="","",".")</f>
        <v/>
      </c>
      <c r="E20" s="304"/>
      <c r="F20" s="305"/>
      <c r="G20" s="306"/>
      <c r="H20" s="307"/>
      <c r="I20" s="307"/>
      <c r="J20" s="840"/>
      <c r="K20" s="308" t="str">
        <f t="shared" ref="K20:K82" si="0">IF(H20="○",G20,"")</f>
        <v/>
      </c>
      <c r="L20" s="850"/>
      <c r="M20" s="63"/>
      <c r="N20" s="70" t="str">
        <f>IF(I20="○",IF(H20="○",ROUNDDOWN((SUM(G20)),-3)/1000,""),"")</f>
        <v/>
      </c>
      <c r="O20" s="852"/>
      <c r="S20" t="s">
        <v>151</v>
      </c>
      <c r="U20" s="23"/>
      <c r="V20" s="23"/>
      <c r="AB20" s="44" t="s">
        <v>149</v>
      </c>
      <c r="AC20" s="44" t="s">
        <v>152</v>
      </c>
      <c r="AD20" s="44"/>
      <c r="AE20" s="44" t="s">
        <v>165</v>
      </c>
      <c r="AF20" s="44" t="s">
        <v>171</v>
      </c>
      <c r="AG20" s="44" t="s">
        <v>178</v>
      </c>
      <c r="AH20" s="13"/>
      <c r="AI20" s="13"/>
      <c r="AJ20" s="13"/>
      <c r="AK20" s="13"/>
      <c r="AL20" s="13"/>
      <c r="AM20" s="13"/>
      <c r="AN20" s="13"/>
    </row>
    <row r="21" spans="1:40" ht="27.95" customHeight="1">
      <c r="A21">
        <v>3</v>
      </c>
      <c r="B21" s="34"/>
      <c r="C21" s="37"/>
      <c r="D21" s="521" t="str">
        <f t="shared" ref="D21:D28" si="1">IF(E21="","",".")</f>
        <v/>
      </c>
      <c r="E21" s="304"/>
      <c r="F21" s="305"/>
      <c r="G21" s="306"/>
      <c r="H21" s="307"/>
      <c r="I21" s="307"/>
      <c r="J21" s="840"/>
      <c r="K21" s="308" t="str">
        <f t="shared" si="0"/>
        <v/>
      </c>
      <c r="L21" s="850"/>
      <c r="M21" s="63"/>
      <c r="N21" s="70" t="str">
        <f t="shared" ref="N21:N88" si="2">IF(I21="○",IF(H21="○",ROUNDDOWN((SUM(G21)),-3)/1000,""),"")</f>
        <v/>
      </c>
      <c r="O21" s="403"/>
      <c r="S21" t="s">
        <v>155</v>
      </c>
      <c r="AB21" s="44" t="s">
        <v>150</v>
      </c>
      <c r="AC21" s="44" t="s">
        <v>153</v>
      </c>
      <c r="AE21" s="44"/>
      <c r="AF21" s="44" t="s">
        <v>172</v>
      </c>
      <c r="AG21" s="44"/>
      <c r="AH21" s="13"/>
      <c r="AI21" s="13"/>
      <c r="AJ21" s="13"/>
      <c r="AK21" s="13"/>
      <c r="AL21" s="13"/>
      <c r="AM21" s="13"/>
      <c r="AN21" s="13"/>
    </row>
    <row r="22" spans="1:40" ht="27.95" customHeight="1">
      <c r="A22">
        <v>4</v>
      </c>
      <c r="B22" s="34"/>
      <c r="C22" s="37"/>
      <c r="D22" s="521" t="str">
        <f t="shared" si="1"/>
        <v/>
      </c>
      <c r="E22" s="304"/>
      <c r="F22" s="305"/>
      <c r="G22" s="306"/>
      <c r="H22" s="307"/>
      <c r="I22" s="307"/>
      <c r="J22" s="840"/>
      <c r="K22" s="308" t="str">
        <f t="shared" si="0"/>
        <v/>
      </c>
      <c r="L22" s="850"/>
      <c r="M22" s="63"/>
      <c r="N22" s="70" t="str">
        <f t="shared" si="2"/>
        <v/>
      </c>
      <c r="O22" s="852"/>
      <c r="S22" t="s">
        <v>160</v>
      </c>
      <c r="AB22" s="44"/>
      <c r="AC22" s="44" t="s">
        <v>150</v>
      </c>
      <c r="AF22" s="44" t="s">
        <v>173</v>
      </c>
      <c r="AG22" s="13"/>
      <c r="AH22" s="13"/>
      <c r="AI22" s="13"/>
      <c r="AJ22" s="13"/>
      <c r="AK22" s="13"/>
      <c r="AL22" s="13"/>
      <c r="AM22" s="13"/>
      <c r="AN22" s="13"/>
    </row>
    <row r="23" spans="1:40" ht="27.95" customHeight="1">
      <c r="A23">
        <v>5</v>
      </c>
      <c r="B23" s="34"/>
      <c r="C23" s="37"/>
      <c r="D23" s="521" t="str">
        <f t="shared" si="1"/>
        <v/>
      </c>
      <c r="E23" s="304"/>
      <c r="F23" s="305"/>
      <c r="G23" s="306"/>
      <c r="H23" s="307"/>
      <c r="I23" s="307"/>
      <c r="J23" s="840"/>
      <c r="K23" s="308" t="str">
        <f t="shared" si="0"/>
        <v/>
      </c>
      <c r="L23" s="850"/>
      <c r="M23" s="63"/>
      <c r="N23" s="70" t="str">
        <f t="shared" si="2"/>
        <v/>
      </c>
      <c r="O23" s="852"/>
      <c r="S23" t="s">
        <v>166</v>
      </c>
      <c r="AC23" s="44" t="s">
        <v>154</v>
      </c>
      <c r="AF23" s="44"/>
      <c r="AG23" s="13"/>
      <c r="AH23" s="13"/>
      <c r="AI23" s="13"/>
      <c r="AJ23" s="13"/>
      <c r="AK23" s="13"/>
      <c r="AL23" s="13"/>
      <c r="AM23" s="13"/>
      <c r="AN23" s="13"/>
    </row>
    <row r="24" spans="1:40" ht="27.95" customHeight="1">
      <c r="A24">
        <v>6</v>
      </c>
      <c r="B24" s="34"/>
      <c r="C24" s="37"/>
      <c r="D24" s="521" t="str">
        <f t="shared" si="1"/>
        <v/>
      </c>
      <c r="E24" s="304"/>
      <c r="F24" s="305"/>
      <c r="G24" s="306"/>
      <c r="H24" s="307"/>
      <c r="I24" s="307"/>
      <c r="J24" s="840"/>
      <c r="K24" s="308" t="str">
        <f t="shared" si="0"/>
        <v/>
      </c>
      <c r="L24" s="850"/>
      <c r="M24" s="63"/>
      <c r="N24" s="70" t="str">
        <f t="shared" si="2"/>
        <v/>
      </c>
      <c r="S24" t="s">
        <v>174</v>
      </c>
      <c r="AC24" s="44"/>
      <c r="AG24" s="13"/>
      <c r="AH24" s="13"/>
      <c r="AI24" s="13"/>
      <c r="AJ24" s="13"/>
      <c r="AK24" s="13"/>
      <c r="AL24" s="13"/>
      <c r="AM24" s="13"/>
      <c r="AN24" s="13"/>
    </row>
    <row r="25" spans="1:40" ht="27.95" customHeight="1">
      <c r="A25">
        <v>7</v>
      </c>
      <c r="B25" s="34"/>
      <c r="C25" s="37"/>
      <c r="D25" s="521" t="str">
        <f t="shared" si="1"/>
        <v/>
      </c>
      <c r="E25" s="304"/>
      <c r="F25" s="305"/>
      <c r="G25" s="306"/>
      <c r="H25" s="307"/>
      <c r="I25" s="307"/>
      <c r="J25" s="840"/>
      <c r="K25" s="308" t="str">
        <f>IF(H25="○",G25,"")</f>
        <v/>
      </c>
      <c r="L25" s="850"/>
      <c r="M25" s="63"/>
      <c r="N25" s="70" t="str">
        <f t="shared" si="2"/>
        <v/>
      </c>
      <c r="S25" t="s">
        <v>179</v>
      </c>
      <c r="AG25" s="13"/>
      <c r="AH25" s="13"/>
      <c r="AI25" s="13"/>
      <c r="AJ25" s="13"/>
      <c r="AK25" s="13"/>
      <c r="AL25" s="13"/>
      <c r="AM25" s="13"/>
      <c r="AN25" s="13"/>
    </row>
    <row r="26" spans="1:40" ht="27.95" customHeight="1">
      <c r="A26">
        <v>8</v>
      </c>
      <c r="B26" s="34"/>
      <c r="C26" s="37"/>
      <c r="D26" s="521" t="str">
        <f t="shared" si="1"/>
        <v/>
      </c>
      <c r="E26" s="304"/>
      <c r="F26" s="305"/>
      <c r="G26" s="306"/>
      <c r="H26" s="307"/>
      <c r="I26" s="307"/>
      <c r="J26" s="840"/>
      <c r="K26" s="308" t="str">
        <f t="shared" si="0"/>
        <v/>
      </c>
      <c r="L26" s="850"/>
      <c r="M26" s="63"/>
      <c r="N26" s="70" t="str">
        <f t="shared" si="2"/>
        <v/>
      </c>
      <c r="S26" t="s">
        <v>183</v>
      </c>
      <c r="AG26" s="13"/>
      <c r="AH26" s="13"/>
      <c r="AI26" s="13"/>
      <c r="AJ26" s="13"/>
      <c r="AK26" s="13"/>
      <c r="AL26" s="13"/>
      <c r="AM26" s="13"/>
      <c r="AN26" s="13"/>
    </row>
    <row r="27" spans="1:40" ht="27.95" customHeight="1">
      <c r="A27">
        <v>9</v>
      </c>
      <c r="B27" s="34"/>
      <c r="C27" s="37"/>
      <c r="D27" s="521" t="str">
        <f t="shared" si="1"/>
        <v/>
      </c>
      <c r="E27" s="304"/>
      <c r="F27" s="305"/>
      <c r="G27" s="306"/>
      <c r="H27" s="307" t="s">
        <v>100</v>
      </c>
      <c r="I27" s="307" t="s">
        <v>100</v>
      </c>
      <c r="J27" s="840"/>
      <c r="K27" s="308" t="str">
        <f t="shared" si="0"/>
        <v/>
      </c>
      <c r="L27" s="850"/>
      <c r="M27" s="63"/>
      <c r="N27" s="70" t="str">
        <f t="shared" si="2"/>
        <v/>
      </c>
      <c r="S27" t="s">
        <v>187</v>
      </c>
      <c r="AG27" s="13"/>
      <c r="AH27" s="13"/>
      <c r="AI27" s="13"/>
      <c r="AJ27" s="13"/>
      <c r="AK27" s="13"/>
      <c r="AL27" s="13"/>
      <c r="AM27" s="13"/>
      <c r="AN27" s="13"/>
    </row>
    <row r="28" spans="1:40" ht="27.95" customHeight="1">
      <c r="A28">
        <v>10</v>
      </c>
      <c r="B28" s="34"/>
      <c r="C28" s="37"/>
      <c r="D28" s="521" t="str">
        <f t="shared" si="1"/>
        <v/>
      </c>
      <c r="E28" s="309"/>
      <c r="F28" s="310"/>
      <c r="G28" s="306"/>
      <c r="H28" s="311" t="s">
        <v>100</v>
      </c>
      <c r="I28" s="311" t="s">
        <v>100</v>
      </c>
      <c r="J28" s="843"/>
      <c r="K28" s="312" t="str">
        <f t="shared" si="0"/>
        <v/>
      </c>
      <c r="L28" s="851"/>
      <c r="M28" s="63"/>
      <c r="N28" s="71" t="str">
        <f t="shared" si="2"/>
        <v/>
      </c>
      <c r="S28" t="s">
        <v>188</v>
      </c>
      <c r="AG28" s="13"/>
      <c r="AH28" s="13"/>
      <c r="AI28" s="13"/>
      <c r="AJ28" s="13"/>
      <c r="AK28" s="13"/>
      <c r="AL28" s="13"/>
      <c r="AM28" s="13"/>
      <c r="AN28" s="13"/>
    </row>
    <row r="29" spans="1:40" ht="30" customHeight="1">
      <c r="B29" s="34"/>
      <c r="C29" s="37"/>
      <c r="D29" s="342" t="s">
        <v>133</v>
      </c>
      <c r="E29" s="313"/>
      <c r="F29" s="313"/>
      <c r="G29" s="313"/>
      <c r="H29" s="313"/>
      <c r="I29" s="313"/>
      <c r="J29" s="314"/>
      <c r="K29" s="315"/>
      <c r="L29" s="316"/>
      <c r="M29" s="62"/>
      <c r="N29" s="72" t="str">
        <f t="shared" si="2"/>
        <v/>
      </c>
      <c r="O29" s="259" t="s">
        <v>234</v>
      </c>
      <c r="S29" t="s">
        <v>189</v>
      </c>
      <c r="AG29" s="13"/>
      <c r="AH29" s="13"/>
      <c r="AI29" s="13"/>
      <c r="AJ29" s="13"/>
      <c r="AK29" s="13"/>
      <c r="AL29" s="13"/>
      <c r="AM29" s="13"/>
      <c r="AN29" s="13"/>
    </row>
    <row r="30" spans="1:40" ht="27.95" customHeight="1">
      <c r="A30">
        <v>11</v>
      </c>
      <c r="B30" s="34"/>
      <c r="C30" s="37"/>
      <c r="D30" s="520" t="s">
        <v>576</v>
      </c>
      <c r="E30" s="317" t="s">
        <v>134</v>
      </c>
      <c r="F30" s="318" t="s">
        <v>135</v>
      </c>
      <c r="G30" s="319">
        <f>スタッフ費内訳!F47-スタッフ費内訳!G47</f>
        <v>0</v>
      </c>
      <c r="H30" s="320"/>
      <c r="I30" s="302" t="s">
        <v>100</v>
      </c>
      <c r="J30" s="842">
        <f>ROUNDDOWN((SUM(G30:G33)),-3)/1000</f>
        <v>0</v>
      </c>
      <c r="K30" s="308" t="str">
        <f>IF(H30="○",G30,"")</f>
        <v/>
      </c>
      <c r="L30" s="849">
        <f>ROUNDDOWN((SUM(K30:K33)),-3)/1000</f>
        <v>0</v>
      </c>
      <c r="M30" s="63"/>
      <c r="N30" s="69" t="str">
        <f t="shared" si="2"/>
        <v/>
      </c>
      <c r="O30" s="390" t="s">
        <v>235</v>
      </c>
      <c r="Q30" s="8" t="s">
        <v>121</v>
      </c>
      <c r="AG30" s="13"/>
      <c r="AH30" s="13"/>
      <c r="AI30" s="13"/>
      <c r="AJ30" s="13"/>
      <c r="AK30" s="13"/>
      <c r="AL30" s="13"/>
      <c r="AM30" s="13"/>
      <c r="AN30" s="13"/>
    </row>
    <row r="31" spans="1:40" ht="27.95" customHeight="1">
      <c r="A31">
        <v>12</v>
      </c>
      <c r="B31" s="34"/>
      <c r="C31" s="37"/>
      <c r="D31" s="520" t="s">
        <v>576</v>
      </c>
      <c r="E31" s="321" t="s">
        <v>134</v>
      </c>
      <c r="F31" s="322" t="s">
        <v>135</v>
      </c>
      <c r="G31" s="323">
        <f>スタッフ費内訳!G47</f>
        <v>0</v>
      </c>
      <c r="H31" s="324" t="s">
        <v>221</v>
      </c>
      <c r="I31" s="307" t="s">
        <v>100</v>
      </c>
      <c r="J31" s="840"/>
      <c r="K31" s="308">
        <f t="shared" si="0"/>
        <v>0</v>
      </c>
      <c r="L31" s="850"/>
      <c r="M31" s="63"/>
      <c r="N31" s="70" t="str">
        <f t="shared" si="2"/>
        <v/>
      </c>
      <c r="O31" s="390"/>
      <c r="AG31" s="13"/>
      <c r="AH31" s="13"/>
      <c r="AI31" s="13"/>
      <c r="AJ31" s="13"/>
      <c r="AK31" s="13"/>
      <c r="AL31" s="13"/>
      <c r="AM31" s="13"/>
      <c r="AN31" s="13"/>
    </row>
    <row r="32" spans="1:40" ht="27.95" customHeight="1">
      <c r="A32">
        <v>13</v>
      </c>
      <c r="B32" s="34"/>
      <c r="C32" s="37"/>
      <c r="D32" s="520" t="s">
        <v>576</v>
      </c>
      <c r="E32" s="321" t="s">
        <v>136</v>
      </c>
      <c r="F32" s="322" t="s">
        <v>135</v>
      </c>
      <c r="G32" s="323">
        <f>キャスト費内訳!G43-キャスト費内訳!H43</f>
        <v>0</v>
      </c>
      <c r="H32" s="324" t="s">
        <v>100</v>
      </c>
      <c r="I32" s="307" t="s">
        <v>100</v>
      </c>
      <c r="J32" s="840"/>
      <c r="K32" s="308" t="str">
        <f t="shared" si="0"/>
        <v/>
      </c>
      <c r="L32" s="850"/>
      <c r="M32" s="63"/>
      <c r="N32" s="70" t="str">
        <f t="shared" si="2"/>
        <v/>
      </c>
      <c r="O32" s="390" t="s">
        <v>236</v>
      </c>
    </row>
    <row r="33" spans="1:14" ht="27.95" customHeight="1">
      <c r="A33">
        <v>14</v>
      </c>
      <c r="B33" s="34"/>
      <c r="C33" s="37"/>
      <c r="D33" s="520" t="s">
        <v>576</v>
      </c>
      <c r="E33" s="321" t="s">
        <v>136</v>
      </c>
      <c r="F33" s="322" t="s">
        <v>135</v>
      </c>
      <c r="G33" s="323">
        <f>キャスト費内訳!H43</f>
        <v>0</v>
      </c>
      <c r="H33" s="324" t="s">
        <v>221</v>
      </c>
      <c r="I33" s="307" t="s">
        <v>100</v>
      </c>
      <c r="J33" s="840"/>
      <c r="K33" s="312">
        <f t="shared" si="0"/>
        <v>0</v>
      </c>
      <c r="L33" s="850"/>
      <c r="M33" s="63"/>
      <c r="N33" s="71" t="str">
        <f t="shared" si="2"/>
        <v/>
      </c>
    </row>
    <row r="34" spans="1:14" ht="30" customHeight="1">
      <c r="B34" s="34"/>
      <c r="C34" s="39"/>
      <c r="D34" s="342" t="s">
        <v>137</v>
      </c>
      <c r="E34" s="313"/>
      <c r="F34" s="313"/>
      <c r="G34" s="313"/>
      <c r="H34" s="313"/>
      <c r="I34" s="313"/>
      <c r="J34" s="314"/>
      <c r="K34" s="315"/>
      <c r="L34" s="316"/>
      <c r="M34" s="62"/>
      <c r="N34" s="72" t="str">
        <f t="shared" si="2"/>
        <v/>
      </c>
    </row>
    <row r="35" spans="1:14" ht="27.95" customHeight="1">
      <c r="A35">
        <v>15</v>
      </c>
      <c r="B35" s="34"/>
      <c r="C35" s="37"/>
      <c r="D35" s="520" t="s">
        <v>576</v>
      </c>
      <c r="E35" s="299"/>
      <c r="F35" s="325"/>
      <c r="G35" s="301"/>
      <c r="H35" s="302"/>
      <c r="I35" s="302" t="s">
        <v>100</v>
      </c>
      <c r="J35" s="842">
        <f>ROUNDDOWN((SUM(G35:G82)),-3)/1000</f>
        <v>0</v>
      </c>
      <c r="K35" s="326" t="str">
        <f>IF(H35="○",G35,"")</f>
        <v/>
      </c>
      <c r="L35" s="849">
        <f>ROUNDDOWN((SUM(K35:K82)),-3)/1000</f>
        <v>0</v>
      </c>
      <c r="M35" s="63"/>
      <c r="N35" s="69" t="str">
        <f t="shared" si="2"/>
        <v/>
      </c>
    </row>
    <row r="36" spans="1:14" ht="27.95" customHeight="1">
      <c r="A36">
        <v>16</v>
      </c>
      <c r="B36" s="34"/>
      <c r="C36" s="37"/>
      <c r="D36" s="521" t="str">
        <f>IF(E36="","",".")</f>
        <v/>
      </c>
      <c r="E36" s="304"/>
      <c r="F36" s="305"/>
      <c r="G36" s="306"/>
      <c r="H36" s="307"/>
      <c r="I36" s="307"/>
      <c r="J36" s="840"/>
      <c r="K36" s="308" t="str">
        <f>IF(H36="○",G36,"")</f>
        <v/>
      </c>
      <c r="L36" s="850"/>
      <c r="M36" s="63"/>
      <c r="N36" s="70" t="str">
        <f t="shared" si="2"/>
        <v/>
      </c>
    </row>
    <row r="37" spans="1:14" ht="27.95" customHeight="1">
      <c r="A37">
        <v>17</v>
      </c>
      <c r="B37" s="34"/>
      <c r="C37" s="37"/>
      <c r="D37" s="521" t="str">
        <f t="shared" ref="D37:D82" si="3">IF(E37="","",".")</f>
        <v/>
      </c>
      <c r="E37" s="304"/>
      <c r="F37" s="305"/>
      <c r="G37" s="306"/>
      <c r="H37" s="307"/>
      <c r="I37" s="307" t="s">
        <v>100</v>
      </c>
      <c r="J37" s="840"/>
      <c r="K37" s="308" t="str">
        <f t="shared" si="0"/>
        <v/>
      </c>
      <c r="L37" s="850"/>
      <c r="M37" s="63"/>
      <c r="N37" s="70" t="str">
        <f t="shared" si="2"/>
        <v/>
      </c>
    </row>
    <row r="38" spans="1:14" ht="27.95" customHeight="1">
      <c r="A38">
        <v>18</v>
      </c>
      <c r="B38" s="34"/>
      <c r="C38" s="37"/>
      <c r="D38" s="521" t="str">
        <f t="shared" si="3"/>
        <v/>
      </c>
      <c r="E38" s="304"/>
      <c r="F38" s="305"/>
      <c r="G38" s="306"/>
      <c r="H38" s="307"/>
      <c r="I38" s="307" t="s">
        <v>100</v>
      </c>
      <c r="J38" s="840"/>
      <c r="K38" s="308" t="str">
        <f t="shared" si="0"/>
        <v/>
      </c>
      <c r="L38" s="850"/>
      <c r="M38" s="63"/>
      <c r="N38" s="70" t="str">
        <f t="shared" si="2"/>
        <v/>
      </c>
    </row>
    <row r="39" spans="1:14" ht="27.95" customHeight="1">
      <c r="A39">
        <v>19</v>
      </c>
      <c r="B39" s="34"/>
      <c r="C39" s="37"/>
      <c r="D39" s="521" t="str">
        <f t="shared" si="3"/>
        <v/>
      </c>
      <c r="E39" s="304"/>
      <c r="F39" s="305"/>
      <c r="G39" s="306"/>
      <c r="H39" s="307"/>
      <c r="I39" s="307" t="s">
        <v>100</v>
      </c>
      <c r="J39" s="840"/>
      <c r="K39" s="308" t="str">
        <f t="shared" si="0"/>
        <v/>
      </c>
      <c r="L39" s="850"/>
      <c r="M39" s="63"/>
      <c r="N39" s="70" t="str">
        <f t="shared" si="2"/>
        <v/>
      </c>
    </row>
    <row r="40" spans="1:14" ht="27.95" customHeight="1">
      <c r="A40">
        <v>20</v>
      </c>
      <c r="B40" s="34"/>
      <c r="C40" s="37"/>
      <c r="D40" s="521" t="str">
        <f t="shared" si="3"/>
        <v/>
      </c>
      <c r="E40" s="304"/>
      <c r="F40" s="305"/>
      <c r="G40" s="306"/>
      <c r="H40" s="307"/>
      <c r="I40" s="307" t="s">
        <v>100</v>
      </c>
      <c r="J40" s="840"/>
      <c r="K40" s="308" t="str">
        <f t="shared" si="0"/>
        <v/>
      </c>
      <c r="L40" s="850"/>
      <c r="M40" s="63"/>
      <c r="N40" s="70" t="str">
        <f t="shared" si="2"/>
        <v/>
      </c>
    </row>
    <row r="41" spans="1:14" ht="27.95" customHeight="1">
      <c r="A41">
        <v>21</v>
      </c>
      <c r="B41" s="34"/>
      <c r="C41" s="37"/>
      <c r="D41" s="521" t="str">
        <f t="shared" si="3"/>
        <v/>
      </c>
      <c r="E41" s="304"/>
      <c r="F41" s="305"/>
      <c r="G41" s="306"/>
      <c r="H41" s="307"/>
      <c r="I41" s="307" t="s">
        <v>100</v>
      </c>
      <c r="J41" s="840"/>
      <c r="K41" s="308" t="str">
        <f t="shared" si="0"/>
        <v/>
      </c>
      <c r="L41" s="850"/>
      <c r="M41" s="63"/>
      <c r="N41" s="70" t="str">
        <f t="shared" si="2"/>
        <v/>
      </c>
    </row>
    <row r="42" spans="1:14" ht="27.95" customHeight="1">
      <c r="A42">
        <v>22</v>
      </c>
      <c r="B42" s="34"/>
      <c r="C42" s="37"/>
      <c r="D42" s="521" t="str">
        <f t="shared" si="3"/>
        <v/>
      </c>
      <c r="E42" s="304"/>
      <c r="F42" s="305"/>
      <c r="G42" s="306"/>
      <c r="H42" s="307"/>
      <c r="I42" s="307" t="s">
        <v>100</v>
      </c>
      <c r="J42" s="840"/>
      <c r="K42" s="308" t="str">
        <f t="shared" si="0"/>
        <v/>
      </c>
      <c r="L42" s="850"/>
      <c r="M42" s="63"/>
      <c r="N42" s="70" t="str">
        <f t="shared" si="2"/>
        <v/>
      </c>
    </row>
    <row r="43" spans="1:14" ht="27.95" customHeight="1">
      <c r="A43">
        <v>23</v>
      </c>
      <c r="B43" s="34"/>
      <c r="C43" s="37"/>
      <c r="D43" s="521" t="str">
        <f t="shared" si="3"/>
        <v/>
      </c>
      <c r="E43" s="304"/>
      <c r="F43" s="305"/>
      <c r="G43" s="306"/>
      <c r="H43" s="307"/>
      <c r="I43" s="307" t="s">
        <v>100</v>
      </c>
      <c r="J43" s="840"/>
      <c r="K43" s="308" t="str">
        <f t="shared" si="0"/>
        <v/>
      </c>
      <c r="L43" s="850"/>
      <c r="M43" s="63"/>
      <c r="N43" s="70" t="str">
        <f t="shared" si="2"/>
        <v/>
      </c>
    </row>
    <row r="44" spans="1:14" ht="27.95" customHeight="1">
      <c r="A44">
        <v>24</v>
      </c>
      <c r="B44" s="34"/>
      <c r="C44" s="37"/>
      <c r="D44" s="521" t="str">
        <f t="shared" si="3"/>
        <v/>
      </c>
      <c r="E44" s="304"/>
      <c r="F44" s="305"/>
      <c r="G44" s="306"/>
      <c r="H44" s="307"/>
      <c r="I44" s="307" t="s">
        <v>100</v>
      </c>
      <c r="J44" s="840"/>
      <c r="K44" s="308" t="str">
        <f t="shared" si="0"/>
        <v/>
      </c>
      <c r="L44" s="850"/>
      <c r="M44" s="63"/>
      <c r="N44" s="70" t="str">
        <f t="shared" si="2"/>
        <v/>
      </c>
    </row>
    <row r="45" spans="1:14" ht="27.95" customHeight="1">
      <c r="A45">
        <v>25</v>
      </c>
      <c r="B45" s="34"/>
      <c r="C45" s="37"/>
      <c r="D45" s="521" t="str">
        <f t="shared" si="3"/>
        <v/>
      </c>
      <c r="E45" s="304"/>
      <c r="F45" s="305"/>
      <c r="G45" s="306"/>
      <c r="H45" s="307"/>
      <c r="I45" s="307" t="s">
        <v>100</v>
      </c>
      <c r="J45" s="840"/>
      <c r="K45" s="308" t="str">
        <f t="shared" si="0"/>
        <v/>
      </c>
      <c r="L45" s="850"/>
      <c r="M45" s="63"/>
      <c r="N45" s="70" t="str">
        <f t="shared" si="2"/>
        <v/>
      </c>
    </row>
    <row r="46" spans="1:14" ht="27.95" customHeight="1">
      <c r="A46">
        <v>26</v>
      </c>
      <c r="B46" s="34"/>
      <c r="C46" s="37"/>
      <c r="D46" s="521" t="str">
        <f t="shared" si="3"/>
        <v/>
      </c>
      <c r="E46" s="304"/>
      <c r="F46" s="305"/>
      <c r="G46" s="306"/>
      <c r="H46" s="307"/>
      <c r="I46" s="307" t="s">
        <v>100</v>
      </c>
      <c r="J46" s="840"/>
      <c r="K46" s="308" t="str">
        <f t="shared" si="0"/>
        <v/>
      </c>
      <c r="L46" s="850"/>
      <c r="M46" s="63"/>
      <c r="N46" s="70" t="str">
        <f t="shared" si="2"/>
        <v/>
      </c>
    </row>
    <row r="47" spans="1:14" ht="27.95" customHeight="1">
      <c r="A47">
        <v>27</v>
      </c>
      <c r="B47" s="34"/>
      <c r="C47" s="37"/>
      <c r="D47" s="521" t="str">
        <f t="shared" si="3"/>
        <v/>
      </c>
      <c r="E47" s="304"/>
      <c r="F47" s="305"/>
      <c r="G47" s="306"/>
      <c r="H47" s="307"/>
      <c r="I47" s="307" t="s">
        <v>100</v>
      </c>
      <c r="J47" s="840"/>
      <c r="K47" s="308" t="str">
        <f t="shared" si="0"/>
        <v/>
      </c>
      <c r="L47" s="850"/>
      <c r="M47" s="63"/>
      <c r="N47" s="70" t="str">
        <f t="shared" si="2"/>
        <v/>
      </c>
    </row>
    <row r="48" spans="1:14" ht="27.95" customHeight="1">
      <c r="A48">
        <v>28</v>
      </c>
      <c r="B48" s="34"/>
      <c r="C48" s="37"/>
      <c r="D48" s="521" t="str">
        <f t="shared" si="3"/>
        <v/>
      </c>
      <c r="E48" s="304"/>
      <c r="F48" s="305"/>
      <c r="G48" s="306"/>
      <c r="H48" s="307"/>
      <c r="I48" s="307" t="s">
        <v>100</v>
      </c>
      <c r="J48" s="840"/>
      <c r="K48" s="308" t="str">
        <f t="shared" si="0"/>
        <v/>
      </c>
      <c r="L48" s="850"/>
      <c r="M48" s="63"/>
      <c r="N48" s="70" t="str">
        <f t="shared" si="2"/>
        <v/>
      </c>
    </row>
    <row r="49" spans="1:14" ht="27.95" customHeight="1">
      <c r="A49">
        <v>29</v>
      </c>
      <c r="B49" s="34"/>
      <c r="C49" s="37"/>
      <c r="D49" s="521" t="str">
        <f t="shared" si="3"/>
        <v/>
      </c>
      <c r="E49" s="304"/>
      <c r="F49" s="305"/>
      <c r="G49" s="306"/>
      <c r="H49" s="307"/>
      <c r="I49" s="307" t="s">
        <v>100</v>
      </c>
      <c r="J49" s="840"/>
      <c r="K49" s="308" t="str">
        <f t="shared" si="0"/>
        <v/>
      </c>
      <c r="L49" s="850"/>
      <c r="M49" s="63"/>
      <c r="N49" s="70" t="str">
        <f t="shared" si="2"/>
        <v/>
      </c>
    </row>
    <row r="50" spans="1:14" ht="27.95" customHeight="1">
      <c r="A50">
        <v>30</v>
      </c>
      <c r="B50" s="34"/>
      <c r="C50" s="37"/>
      <c r="D50" s="521" t="str">
        <f t="shared" si="3"/>
        <v/>
      </c>
      <c r="E50" s="304"/>
      <c r="F50" s="305"/>
      <c r="G50" s="306"/>
      <c r="H50" s="307"/>
      <c r="I50" s="307" t="s">
        <v>100</v>
      </c>
      <c r="J50" s="840"/>
      <c r="K50" s="308" t="str">
        <f t="shared" si="0"/>
        <v/>
      </c>
      <c r="L50" s="850"/>
      <c r="M50" s="63"/>
      <c r="N50" s="70" t="str">
        <f t="shared" si="2"/>
        <v/>
      </c>
    </row>
    <row r="51" spans="1:14" ht="27.95" customHeight="1">
      <c r="A51">
        <v>31</v>
      </c>
      <c r="B51" s="34"/>
      <c r="C51" s="37"/>
      <c r="D51" s="521" t="str">
        <f t="shared" si="3"/>
        <v/>
      </c>
      <c r="E51" s="304"/>
      <c r="F51" s="305"/>
      <c r="G51" s="306"/>
      <c r="H51" s="307"/>
      <c r="I51" s="307" t="s">
        <v>100</v>
      </c>
      <c r="J51" s="840"/>
      <c r="K51" s="308" t="str">
        <f t="shared" si="0"/>
        <v/>
      </c>
      <c r="L51" s="850"/>
      <c r="M51" s="63"/>
      <c r="N51" s="70" t="str">
        <f t="shared" si="2"/>
        <v/>
      </c>
    </row>
    <row r="52" spans="1:14" ht="27.95" customHeight="1">
      <c r="A52">
        <v>32</v>
      </c>
      <c r="B52" s="34"/>
      <c r="C52" s="37"/>
      <c r="D52" s="521" t="str">
        <f t="shared" si="3"/>
        <v/>
      </c>
      <c r="E52" s="304"/>
      <c r="F52" s="305"/>
      <c r="G52" s="306"/>
      <c r="H52" s="307"/>
      <c r="I52" s="307" t="s">
        <v>100</v>
      </c>
      <c r="J52" s="840"/>
      <c r="K52" s="308" t="str">
        <f t="shared" si="0"/>
        <v/>
      </c>
      <c r="L52" s="850"/>
      <c r="M52" s="63"/>
      <c r="N52" s="70" t="str">
        <f t="shared" si="2"/>
        <v/>
      </c>
    </row>
    <row r="53" spans="1:14" ht="27.95" customHeight="1">
      <c r="A53">
        <v>33</v>
      </c>
      <c r="B53" s="34"/>
      <c r="C53" s="37"/>
      <c r="D53" s="521" t="str">
        <f t="shared" si="3"/>
        <v/>
      </c>
      <c r="E53" s="304"/>
      <c r="F53" s="305"/>
      <c r="G53" s="306"/>
      <c r="H53" s="307"/>
      <c r="I53" s="307" t="s">
        <v>100</v>
      </c>
      <c r="J53" s="840"/>
      <c r="K53" s="308" t="str">
        <f t="shared" si="0"/>
        <v/>
      </c>
      <c r="L53" s="850"/>
      <c r="M53" s="63"/>
      <c r="N53" s="70" t="str">
        <f t="shared" si="2"/>
        <v/>
      </c>
    </row>
    <row r="54" spans="1:14" ht="27.95" customHeight="1">
      <c r="A54">
        <v>34</v>
      </c>
      <c r="B54" s="34"/>
      <c r="C54" s="37"/>
      <c r="D54" s="521" t="str">
        <f t="shared" si="3"/>
        <v/>
      </c>
      <c r="E54" s="304"/>
      <c r="F54" s="305"/>
      <c r="G54" s="306"/>
      <c r="H54" s="307"/>
      <c r="I54" s="307" t="s">
        <v>100</v>
      </c>
      <c r="J54" s="840"/>
      <c r="K54" s="308" t="str">
        <f t="shared" si="0"/>
        <v/>
      </c>
      <c r="L54" s="850"/>
      <c r="M54" s="63"/>
      <c r="N54" s="70" t="str">
        <f t="shared" si="2"/>
        <v/>
      </c>
    </row>
    <row r="55" spans="1:14" ht="27.95" customHeight="1">
      <c r="A55">
        <v>35</v>
      </c>
      <c r="B55" s="34"/>
      <c r="C55" s="37"/>
      <c r="D55" s="521" t="str">
        <f t="shared" si="3"/>
        <v/>
      </c>
      <c r="E55" s="304"/>
      <c r="F55" s="305"/>
      <c r="G55" s="306"/>
      <c r="H55" s="307"/>
      <c r="I55" s="307" t="s">
        <v>100</v>
      </c>
      <c r="J55" s="840"/>
      <c r="K55" s="308" t="str">
        <f t="shared" si="0"/>
        <v/>
      </c>
      <c r="L55" s="850"/>
      <c r="M55" s="63"/>
      <c r="N55" s="70" t="str">
        <f t="shared" si="2"/>
        <v/>
      </c>
    </row>
    <row r="56" spans="1:14" ht="27.95" customHeight="1">
      <c r="A56">
        <v>36</v>
      </c>
      <c r="B56" s="34"/>
      <c r="C56" s="37"/>
      <c r="D56" s="521" t="str">
        <f t="shared" si="3"/>
        <v/>
      </c>
      <c r="E56" s="304"/>
      <c r="F56" s="305"/>
      <c r="G56" s="306"/>
      <c r="H56" s="307"/>
      <c r="I56" s="307" t="s">
        <v>100</v>
      </c>
      <c r="J56" s="840"/>
      <c r="K56" s="308" t="str">
        <f t="shared" si="0"/>
        <v/>
      </c>
      <c r="L56" s="850"/>
      <c r="M56" s="63"/>
      <c r="N56" s="70" t="str">
        <f t="shared" si="2"/>
        <v/>
      </c>
    </row>
    <row r="57" spans="1:14" ht="27.95" customHeight="1">
      <c r="A57">
        <v>37</v>
      </c>
      <c r="B57" s="34"/>
      <c r="C57" s="37"/>
      <c r="D57" s="521" t="str">
        <f t="shared" si="3"/>
        <v/>
      </c>
      <c r="E57" s="304"/>
      <c r="F57" s="305"/>
      <c r="G57" s="306"/>
      <c r="H57" s="307"/>
      <c r="I57" s="307" t="s">
        <v>100</v>
      </c>
      <c r="J57" s="840"/>
      <c r="K57" s="308" t="str">
        <f t="shared" si="0"/>
        <v/>
      </c>
      <c r="L57" s="850"/>
      <c r="M57" s="63"/>
      <c r="N57" s="70" t="str">
        <f t="shared" si="2"/>
        <v/>
      </c>
    </row>
    <row r="58" spans="1:14" ht="27.95" customHeight="1">
      <c r="A58">
        <v>38</v>
      </c>
      <c r="B58" s="34"/>
      <c r="C58" s="37"/>
      <c r="D58" s="521" t="str">
        <f t="shared" si="3"/>
        <v/>
      </c>
      <c r="E58" s="304"/>
      <c r="F58" s="305"/>
      <c r="G58" s="306"/>
      <c r="H58" s="307"/>
      <c r="I58" s="307" t="s">
        <v>100</v>
      </c>
      <c r="J58" s="840"/>
      <c r="K58" s="308" t="str">
        <f t="shared" si="0"/>
        <v/>
      </c>
      <c r="L58" s="850"/>
      <c r="M58" s="63"/>
      <c r="N58" s="70" t="str">
        <f t="shared" si="2"/>
        <v/>
      </c>
    </row>
    <row r="59" spans="1:14" ht="27.95" customHeight="1">
      <c r="A59">
        <v>39</v>
      </c>
      <c r="B59" s="34"/>
      <c r="C59" s="37"/>
      <c r="D59" s="521" t="str">
        <f t="shared" si="3"/>
        <v/>
      </c>
      <c r="E59" s="304"/>
      <c r="F59" s="305"/>
      <c r="G59" s="306"/>
      <c r="H59" s="307"/>
      <c r="I59" s="307" t="s">
        <v>100</v>
      </c>
      <c r="J59" s="840"/>
      <c r="K59" s="308" t="str">
        <f t="shared" si="0"/>
        <v/>
      </c>
      <c r="L59" s="850"/>
      <c r="M59" s="63"/>
      <c r="N59" s="70" t="str">
        <f t="shared" si="2"/>
        <v/>
      </c>
    </row>
    <row r="60" spans="1:14" ht="27.95" customHeight="1">
      <c r="A60">
        <v>40</v>
      </c>
      <c r="B60" s="34"/>
      <c r="C60" s="37"/>
      <c r="D60" s="521" t="str">
        <f t="shared" si="3"/>
        <v/>
      </c>
      <c r="E60" s="304"/>
      <c r="F60" s="305"/>
      <c r="G60" s="306"/>
      <c r="H60" s="307"/>
      <c r="I60" s="307" t="s">
        <v>100</v>
      </c>
      <c r="J60" s="840"/>
      <c r="K60" s="308" t="str">
        <f t="shared" si="0"/>
        <v/>
      </c>
      <c r="L60" s="850"/>
      <c r="M60" s="63"/>
      <c r="N60" s="70" t="str">
        <f t="shared" si="2"/>
        <v/>
      </c>
    </row>
    <row r="61" spans="1:14" ht="27.95" customHeight="1">
      <c r="A61">
        <v>42</v>
      </c>
      <c r="B61" s="34"/>
      <c r="C61" s="37"/>
      <c r="D61" s="521" t="str">
        <f t="shared" si="3"/>
        <v/>
      </c>
      <c r="E61" s="304"/>
      <c r="F61" s="305"/>
      <c r="G61" s="306"/>
      <c r="H61" s="307"/>
      <c r="I61" s="307" t="s">
        <v>100</v>
      </c>
      <c r="J61" s="840"/>
      <c r="K61" s="308" t="str">
        <f>IF(H61="○",G61,"")</f>
        <v/>
      </c>
      <c r="L61" s="850"/>
      <c r="M61" s="63"/>
      <c r="N61" s="70" t="str">
        <f>IF(I61="○",IF(H61="○",ROUNDDOWN((SUM(G61)),-3)/1000,""),"")</f>
        <v/>
      </c>
    </row>
    <row r="62" spans="1:14" ht="27.95" customHeight="1">
      <c r="A62">
        <v>43</v>
      </c>
      <c r="B62" s="34"/>
      <c r="C62" s="37"/>
      <c r="D62" s="521" t="str">
        <f t="shared" si="3"/>
        <v/>
      </c>
      <c r="E62" s="304"/>
      <c r="F62" s="305"/>
      <c r="G62" s="306"/>
      <c r="H62" s="307"/>
      <c r="I62" s="307" t="s">
        <v>100</v>
      </c>
      <c r="J62" s="840"/>
      <c r="K62" s="308" t="str">
        <f>IF(H62="○",G62,"")</f>
        <v/>
      </c>
      <c r="L62" s="850"/>
      <c r="M62" s="63"/>
      <c r="N62" s="70" t="str">
        <f>IF(I62="○",IF(H62="○",ROUNDDOWN((SUM(G62)),-3)/1000,""),"")</f>
        <v/>
      </c>
    </row>
    <row r="63" spans="1:14" ht="27.95" customHeight="1">
      <c r="A63">
        <v>44</v>
      </c>
      <c r="B63" s="34"/>
      <c r="C63" s="37"/>
      <c r="D63" s="521" t="str">
        <f t="shared" si="3"/>
        <v/>
      </c>
      <c r="E63" s="304"/>
      <c r="F63" s="305"/>
      <c r="G63" s="306"/>
      <c r="H63" s="307"/>
      <c r="I63" s="307" t="s">
        <v>100</v>
      </c>
      <c r="J63" s="840"/>
      <c r="K63" s="308" t="str">
        <f>IF(H63="○",G63,"")</f>
        <v/>
      </c>
      <c r="L63" s="850"/>
      <c r="M63" s="63"/>
      <c r="N63" s="70" t="str">
        <f>IF(I63="○",IF(H63="○",ROUNDDOWN((SUM(G63)),-3)/1000,""),"")</f>
        <v/>
      </c>
    </row>
    <row r="64" spans="1:14" ht="27.95" customHeight="1">
      <c r="A64">
        <v>45</v>
      </c>
      <c r="B64" s="34"/>
      <c r="C64" s="37"/>
      <c r="D64" s="521" t="str">
        <f t="shared" si="3"/>
        <v/>
      </c>
      <c r="E64" s="304"/>
      <c r="F64" s="305"/>
      <c r="G64" s="306"/>
      <c r="H64" s="307"/>
      <c r="I64" s="307" t="s">
        <v>100</v>
      </c>
      <c r="J64" s="840"/>
      <c r="K64" s="308" t="str">
        <f>IF(H64="○",G64,"")</f>
        <v/>
      </c>
      <c r="L64" s="850"/>
      <c r="M64" s="63"/>
      <c r="N64" s="70" t="str">
        <f>IF(I64="○",IF(H64="○",ROUNDDOWN((SUM(G64)),-3)/1000,""),"")</f>
        <v/>
      </c>
    </row>
    <row r="65" spans="1:14" ht="27.95" customHeight="1">
      <c r="A65">
        <v>43</v>
      </c>
      <c r="B65" s="34"/>
      <c r="C65" s="37"/>
      <c r="D65" s="521" t="str">
        <f t="shared" si="3"/>
        <v/>
      </c>
      <c r="E65" s="304"/>
      <c r="F65" s="305"/>
      <c r="G65" s="306"/>
      <c r="H65" s="307"/>
      <c r="I65" s="307" t="s">
        <v>100</v>
      </c>
      <c r="J65" s="840"/>
      <c r="K65" s="308" t="str">
        <f t="shared" si="0"/>
        <v/>
      </c>
      <c r="L65" s="850"/>
      <c r="M65" s="63"/>
      <c r="N65" s="70" t="str">
        <f t="shared" si="2"/>
        <v/>
      </c>
    </row>
    <row r="66" spans="1:14" ht="27.95" customHeight="1">
      <c r="A66">
        <v>44</v>
      </c>
      <c r="B66" s="34"/>
      <c r="C66" s="37"/>
      <c r="D66" s="521" t="str">
        <f t="shared" si="3"/>
        <v/>
      </c>
      <c r="E66" s="304"/>
      <c r="F66" s="305"/>
      <c r="G66" s="306"/>
      <c r="H66" s="307"/>
      <c r="I66" s="307" t="s">
        <v>100</v>
      </c>
      <c r="J66" s="840"/>
      <c r="K66" s="308" t="str">
        <f t="shared" si="0"/>
        <v/>
      </c>
      <c r="L66" s="850"/>
      <c r="M66" s="63"/>
      <c r="N66" s="70" t="str">
        <f t="shared" si="2"/>
        <v/>
      </c>
    </row>
    <row r="67" spans="1:14" ht="27.95" customHeight="1">
      <c r="A67">
        <v>45</v>
      </c>
      <c r="B67" s="34"/>
      <c r="C67" s="37"/>
      <c r="D67" s="521" t="str">
        <f t="shared" si="3"/>
        <v/>
      </c>
      <c r="E67" s="304"/>
      <c r="F67" s="305"/>
      <c r="G67" s="306"/>
      <c r="H67" s="307"/>
      <c r="I67" s="307" t="s">
        <v>100</v>
      </c>
      <c r="J67" s="840"/>
      <c r="K67" s="308" t="str">
        <f t="shared" si="0"/>
        <v/>
      </c>
      <c r="L67" s="850"/>
      <c r="M67" s="63"/>
      <c r="N67" s="70" t="str">
        <f t="shared" si="2"/>
        <v/>
      </c>
    </row>
    <row r="68" spans="1:14" ht="27.95" customHeight="1">
      <c r="A68">
        <v>46</v>
      </c>
      <c r="B68" s="34"/>
      <c r="C68" s="37"/>
      <c r="D68" s="521" t="str">
        <f t="shared" si="3"/>
        <v/>
      </c>
      <c r="E68" s="304"/>
      <c r="F68" s="305"/>
      <c r="G68" s="306"/>
      <c r="H68" s="307"/>
      <c r="I68" s="307" t="s">
        <v>100</v>
      </c>
      <c r="J68" s="840"/>
      <c r="K68" s="308" t="str">
        <f t="shared" si="0"/>
        <v/>
      </c>
      <c r="L68" s="850"/>
      <c r="M68" s="63"/>
      <c r="N68" s="70" t="str">
        <f t="shared" si="2"/>
        <v/>
      </c>
    </row>
    <row r="69" spans="1:14" ht="27.95" customHeight="1">
      <c r="A69">
        <v>47</v>
      </c>
      <c r="B69" s="34"/>
      <c r="C69" s="37"/>
      <c r="D69" s="521" t="str">
        <f t="shared" si="3"/>
        <v/>
      </c>
      <c r="E69" s="304"/>
      <c r="F69" s="305"/>
      <c r="G69" s="306"/>
      <c r="H69" s="307"/>
      <c r="I69" s="307" t="s">
        <v>100</v>
      </c>
      <c r="J69" s="840"/>
      <c r="K69" s="308" t="str">
        <f t="shared" si="0"/>
        <v/>
      </c>
      <c r="L69" s="850"/>
      <c r="M69" s="63"/>
      <c r="N69" s="70" t="str">
        <f t="shared" si="2"/>
        <v/>
      </c>
    </row>
    <row r="70" spans="1:14" ht="27.95" customHeight="1">
      <c r="A70">
        <v>42</v>
      </c>
      <c r="B70" s="34"/>
      <c r="C70" s="37"/>
      <c r="D70" s="521" t="str">
        <f t="shared" si="3"/>
        <v/>
      </c>
      <c r="E70" s="304"/>
      <c r="F70" s="305"/>
      <c r="G70" s="306"/>
      <c r="H70" s="307"/>
      <c r="I70" s="307" t="s">
        <v>100</v>
      </c>
      <c r="J70" s="840"/>
      <c r="K70" s="308" t="str">
        <f t="shared" ref="K70:K75" si="4">IF(H70="○",G70,"")</f>
        <v/>
      </c>
      <c r="L70" s="850"/>
      <c r="M70" s="63"/>
      <c r="N70" s="70" t="str">
        <f t="shared" ref="N70:N75" si="5">IF(I70="○",IF(H70="○",ROUNDDOWN((SUM(G70)),-3)/1000,""),"")</f>
        <v/>
      </c>
    </row>
    <row r="71" spans="1:14" ht="27.95" customHeight="1">
      <c r="A71">
        <v>43</v>
      </c>
      <c r="B71" s="34"/>
      <c r="C71" s="37"/>
      <c r="D71" s="521" t="str">
        <f t="shared" si="3"/>
        <v/>
      </c>
      <c r="E71" s="304"/>
      <c r="F71" s="305"/>
      <c r="G71" s="306"/>
      <c r="H71" s="307"/>
      <c r="I71" s="307" t="s">
        <v>100</v>
      </c>
      <c r="J71" s="840"/>
      <c r="K71" s="308" t="str">
        <f t="shared" si="4"/>
        <v/>
      </c>
      <c r="L71" s="850"/>
      <c r="M71" s="63"/>
      <c r="N71" s="70" t="str">
        <f t="shared" si="5"/>
        <v/>
      </c>
    </row>
    <row r="72" spans="1:14" ht="27.95" customHeight="1">
      <c r="A72">
        <v>44</v>
      </c>
      <c r="B72" s="34"/>
      <c r="C72" s="37"/>
      <c r="D72" s="521" t="str">
        <f t="shared" si="3"/>
        <v/>
      </c>
      <c r="E72" s="304"/>
      <c r="F72" s="305"/>
      <c r="G72" s="306"/>
      <c r="H72" s="307"/>
      <c r="I72" s="307" t="s">
        <v>100</v>
      </c>
      <c r="J72" s="840"/>
      <c r="K72" s="308" t="str">
        <f t="shared" si="4"/>
        <v/>
      </c>
      <c r="L72" s="850"/>
      <c r="M72" s="63"/>
      <c r="N72" s="70" t="str">
        <f t="shared" si="5"/>
        <v/>
      </c>
    </row>
    <row r="73" spans="1:14" ht="27.95" customHeight="1">
      <c r="A73">
        <v>45</v>
      </c>
      <c r="B73" s="34"/>
      <c r="C73" s="37"/>
      <c r="D73" s="521" t="str">
        <f t="shared" si="3"/>
        <v/>
      </c>
      <c r="E73" s="304"/>
      <c r="F73" s="305"/>
      <c r="G73" s="306"/>
      <c r="H73" s="307" t="s">
        <v>100</v>
      </c>
      <c r="I73" s="307" t="s">
        <v>100</v>
      </c>
      <c r="J73" s="840"/>
      <c r="K73" s="308" t="str">
        <f t="shared" si="4"/>
        <v/>
      </c>
      <c r="L73" s="850"/>
      <c r="M73" s="63"/>
      <c r="N73" s="70" t="str">
        <f t="shared" si="5"/>
        <v/>
      </c>
    </row>
    <row r="74" spans="1:14" ht="27.95" customHeight="1">
      <c r="A74">
        <v>46</v>
      </c>
      <c r="B74" s="34"/>
      <c r="C74" s="37"/>
      <c r="D74" s="521" t="str">
        <f t="shared" si="3"/>
        <v/>
      </c>
      <c r="E74" s="304"/>
      <c r="F74" s="305"/>
      <c r="G74" s="306"/>
      <c r="H74" s="307" t="s">
        <v>100</v>
      </c>
      <c r="I74" s="307" t="s">
        <v>100</v>
      </c>
      <c r="J74" s="840"/>
      <c r="K74" s="308" t="str">
        <f t="shared" si="4"/>
        <v/>
      </c>
      <c r="L74" s="850"/>
      <c r="M74" s="63"/>
      <c r="N74" s="70" t="str">
        <f t="shared" si="5"/>
        <v/>
      </c>
    </row>
    <row r="75" spans="1:14" ht="27.95" customHeight="1">
      <c r="A75">
        <v>47</v>
      </c>
      <c r="B75" s="34"/>
      <c r="C75" s="37"/>
      <c r="D75" s="521" t="str">
        <f t="shared" si="3"/>
        <v/>
      </c>
      <c r="E75" s="304"/>
      <c r="F75" s="305"/>
      <c r="G75" s="306"/>
      <c r="H75" s="307" t="s">
        <v>100</v>
      </c>
      <c r="I75" s="307" t="s">
        <v>100</v>
      </c>
      <c r="J75" s="840"/>
      <c r="K75" s="308" t="str">
        <f t="shared" si="4"/>
        <v/>
      </c>
      <c r="L75" s="850"/>
      <c r="M75" s="63"/>
      <c r="N75" s="70" t="str">
        <f t="shared" si="5"/>
        <v/>
      </c>
    </row>
    <row r="76" spans="1:14" ht="27.95" customHeight="1">
      <c r="A76">
        <v>41</v>
      </c>
      <c r="B76" s="34"/>
      <c r="C76" s="37"/>
      <c r="D76" s="521" t="str">
        <f t="shared" si="3"/>
        <v/>
      </c>
      <c r="E76" s="304"/>
      <c r="F76" s="305"/>
      <c r="G76" s="306"/>
      <c r="H76" s="307" t="s">
        <v>100</v>
      </c>
      <c r="I76" s="307" t="s">
        <v>100</v>
      </c>
      <c r="J76" s="840"/>
      <c r="K76" s="308" t="str">
        <f t="shared" si="0"/>
        <v/>
      </c>
      <c r="L76" s="850"/>
      <c r="M76" s="63"/>
      <c r="N76" s="70" t="str">
        <f t="shared" si="2"/>
        <v/>
      </c>
    </row>
    <row r="77" spans="1:14" ht="27.95" customHeight="1">
      <c r="A77">
        <v>42</v>
      </c>
      <c r="B77" s="34"/>
      <c r="C77" s="37"/>
      <c r="D77" s="521" t="str">
        <f t="shared" si="3"/>
        <v/>
      </c>
      <c r="E77" s="304"/>
      <c r="F77" s="305"/>
      <c r="G77" s="306"/>
      <c r="H77" s="307" t="s">
        <v>100</v>
      </c>
      <c r="I77" s="307" t="s">
        <v>100</v>
      </c>
      <c r="J77" s="840"/>
      <c r="K77" s="308" t="str">
        <f t="shared" si="0"/>
        <v/>
      </c>
      <c r="L77" s="850"/>
      <c r="M77" s="63"/>
      <c r="N77" s="70" t="str">
        <f t="shared" si="2"/>
        <v/>
      </c>
    </row>
    <row r="78" spans="1:14" ht="27.95" customHeight="1">
      <c r="A78">
        <v>43</v>
      </c>
      <c r="B78" s="34"/>
      <c r="C78" s="37"/>
      <c r="D78" s="521" t="str">
        <f t="shared" si="3"/>
        <v/>
      </c>
      <c r="E78" s="304"/>
      <c r="F78" s="305"/>
      <c r="G78" s="306"/>
      <c r="H78" s="307" t="s">
        <v>100</v>
      </c>
      <c r="I78" s="307" t="s">
        <v>100</v>
      </c>
      <c r="J78" s="840"/>
      <c r="K78" s="308" t="str">
        <f t="shared" si="0"/>
        <v/>
      </c>
      <c r="L78" s="850"/>
      <c r="M78" s="63"/>
      <c r="N78" s="70" t="str">
        <f t="shared" si="2"/>
        <v/>
      </c>
    </row>
    <row r="79" spans="1:14" ht="27.95" customHeight="1">
      <c r="A79">
        <v>44</v>
      </c>
      <c r="B79" s="34"/>
      <c r="C79" s="37"/>
      <c r="D79" s="521" t="str">
        <f t="shared" si="3"/>
        <v/>
      </c>
      <c r="E79" s="304"/>
      <c r="F79" s="305"/>
      <c r="G79" s="306"/>
      <c r="H79" s="307" t="s">
        <v>100</v>
      </c>
      <c r="I79" s="307" t="s">
        <v>100</v>
      </c>
      <c r="J79" s="840"/>
      <c r="K79" s="308" t="str">
        <f t="shared" si="0"/>
        <v/>
      </c>
      <c r="L79" s="850"/>
      <c r="M79" s="63"/>
      <c r="N79" s="70" t="str">
        <f t="shared" si="2"/>
        <v/>
      </c>
    </row>
    <row r="80" spans="1:14" ht="27.95" customHeight="1">
      <c r="A80">
        <v>45</v>
      </c>
      <c r="B80" s="34"/>
      <c r="C80" s="37"/>
      <c r="D80" s="521" t="str">
        <f t="shared" si="3"/>
        <v/>
      </c>
      <c r="E80" s="304"/>
      <c r="F80" s="305"/>
      <c r="G80" s="306"/>
      <c r="H80" s="307" t="s">
        <v>100</v>
      </c>
      <c r="I80" s="307" t="s">
        <v>100</v>
      </c>
      <c r="J80" s="840"/>
      <c r="K80" s="308" t="str">
        <f t="shared" si="0"/>
        <v/>
      </c>
      <c r="L80" s="850"/>
      <c r="M80" s="63"/>
      <c r="N80" s="70" t="str">
        <f t="shared" si="2"/>
        <v/>
      </c>
    </row>
    <row r="81" spans="1:15" ht="27.95" customHeight="1">
      <c r="A81">
        <v>46</v>
      </c>
      <c r="B81" s="34"/>
      <c r="C81" s="37"/>
      <c r="D81" s="521" t="str">
        <f t="shared" si="3"/>
        <v/>
      </c>
      <c r="E81" s="304"/>
      <c r="F81" s="305"/>
      <c r="G81" s="306"/>
      <c r="H81" s="307" t="s">
        <v>100</v>
      </c>
      <c r="I81" s="307" t="s">
        <v>100</v>
      </c>
      <c r="J81" s="840"/>
      <c r="K81" s="308" t="str">
        <f t="shared" si="0"/>
        <v/>
      </c>
      <c r="L81" s="850"/>
      <c r="M81" s="63"/>
      <c r="N81" s="70" t="str">
        <f t="shared" si="2"/>
        <v/>
      </c>
    </row>
    <row r="82" spans="1:15" ht="27.95" customHeight="1">
      <c r="A82">
        <v>48</v>
      </c>
      <c r="B82" s="34"/>
      <c r="C82" s="39"/>
      <c r="D82" s="521" t="str">
        <f t="shared" si="3"/>
        <v/>
      </c>
      <c r="E82" s="503"/>
      <c r="F82" s="504"/>
      <c r="G82" s="505"/>
      <c r="H82" s="506" t="s">
        <v>100</v>
      </c>
      <c r="I82" s="506" t="s">
        <v>100</v>
      </c>
      <c r="J82" s="840"/>
      <c r="K82" s="312" t="str">
        <f t="shared" si="0"/>
        <v/>
      </c>
      <c r="L82" s="851"/>
      <c r="M82" s="63"/>
      <c r="N82" s="71" t="str">
        <f t="shared" si="2"/>
        <v/>
      </c>
    </row>
    <row r="83" spans="1:15" ht="30" customHeight="1">
      <c r="B83" s="34"/>
      <c r="C83" s="39"/>
      <c r="D83" s="342" t="s">
        <v>199</v>
      </c>
      <c r="E83" s="507"/>
      <c r="F83" s="507"/>
      <c r="G83" s="507"/>
      <c r="H83" s="507"/>
      <c r="I83" s="507"/>
      <c r="J83" s="512"/>
      <c r="K83" s="844"/>
      <c r="L83" s="863"/>
      <c r="M83" s="64"/>
      <c r="N83" s="72" t="str">
        <f t="shared" si="2"/>
        <v/>
      </c>
    </row>
    <row r="84" spans="1:15" ht="27.95" customHeight="1">
      <c r="A84">
        <v>49</v>
      </c>
      <c r="B84" s="34"/>
      <c r="C84" s="39"/>
      <c r="D84" s="508" t="str">
        <f>IF(F84="","",".")</f>
        <v>.</v>
      </c>
      <c r="E84" s="328"/>
      <c r="F84" s="329" t="s">
        <v>188</v>
      </c>
      <c r="G84" s="301"/>
      <c r="H84" s="330" t="str">
        <f>IF(G84&gt;0,"○","")</f>
        <v/>
      </c>
      <c r="I84" s="320"/>
      <c r="J84" s="842">
        <f>ROUNDDOWN((SUM(G84:G85)),-3)/1000</f>
        <v>0</v>
      </c>
      <c r="K84" s="845"/>
      <c r="L84" s="864"/>
      <c r="M84" s="64"/>
      <c r="N84" s="69" t="str">
        <f t="shared" si="2"/>
        <v/>
      </c>
    </row>
    <row r="85" spans="1:15" ht="27.95" customHeight="1">
      <c r="A85">
        <v>51</v>
      </c>
      <c r="B85" s="34"/>
      <c r="C85" s="39"/>
      <c r="D85" s="508" t="str">
        <f>IF(F85="","",".")</f>
        <v/>
      </c>
      <c r="E85" s="331"/>
      <c r="F85" s="332"/>
      <c r="G85" s="327"/>
      <c r="H85" s="333" t="str">
        <f>IF(G85&gt;0,"○","")</f>
        <v/>
      </c>
      <c r="I85" s="333"/>
      <c r="J85" s="843"/>
      <c r="K85" s="845"/>
      <c r="L85" s="864"/>
      <c r="M85" s="64"/>
      <c r="N85" s="71" t="str">
        <f t="shared" si="2"/>
        <v/>
      </c>
    </row>
    <row r="86" spans="1:15" ht="30" customHeight="1">
      <c r="B86" s="34"/>
      <c r="C86" s="39"/>
      <c r="D86" s="342" t="s">
        <v>109</v>
      </c>
      <c r="E86" s="507"/>
      <c r="F86" s="507"/>
      <c r="G86" s="507"/>
      <c r="H86" s="507"/>
      <c r="I86" s="507"/>
      <c r="J86" s="512"/>
      <c r="K86" s="845"/>
      <c r="L86" s="864"/>
      <c r="M86" s="64"/>
      <c r="N86" s="72" t="str">
        <f t="shared" si="2"/>
        <v/>
      </c>
    </row>
    <row r="87" spans="1:15" ht="27.95" customHeight="1">
      <c r="A87">
        <v>52</v>
      </c>
      <c r="B87" s="34"/>
      <c r="C87" s="39"/>
      <c r="D87" s="508" t="str">
        <f>IF(F87="","",".")</f>
        <v>.</v>
      </c>
      <c r="E87" s="328"/>
      <c r="F87" s="334" t="s">
        <v>189</v>
      </c>
      <c r="G87" s="301"/>
      <c r="H87" s="330" t="str">
        <f>IF(G87&gt;0,"○","")</f>
        <v/>
      </c>
      <c r="I87" s="320"/>
      <c r="J87" s="842">
        <f>ROUNDDOWN((SUM(G87:G88)),-3)/1000</f>
        <v>0</v>
      </c>
      <c r="K87" s="845"/>
      <c r="L87" s="864"/>
      <c r="M87" s="64"/>
      <c r="N87" s="69" t="str">
        <f t="shared" si="2"/>
        <v/>
      </c>
    </row>
    <row r="88" spans="1:15" ht="27.95" customHeight="1" thickBot="1">
      <c r="A88">
        <v>54</v>
      </c>
      <c r="B88" s="34"/>
      <c r="C88" s="517"/>
      <c r="D88" s="508" t="str">
        <f>IF(F88="","",".")</f>
        <v/>
      </c>
      <c r="E88" s="331"/>
      <c r="F88" s="332"/>
      <c r="G88" s="306"/>
      <c r="H88" s="333" t="str">
        <f>IF(G88&gt;0,"○","")</f>
        <v/>
      </c>
      <c r="I88" s="333" t="s">
        <v>100</v>
      </c>
      <c r="J88" s="840"/>
      <c r="K88" s="845"/>
      <c r="L88" s="864"/>
      <c r="M88" s="64"/>
      <c r="N88" s="71" t="str">
        <f t="shared" si="2"/>
        <v/>
      </c>
    </row>
    <row r="89" spans="1:15" ht="39.950000000000003" customHeight="1" thickBot="1">
      <c r="B89" s="34"/>
      <c r="C89" s="854" t="s">
        <v>120</v>
      </c>
      <c r="D89" s="855"/>
      <c r="E89" s="855"/>
      <c r="F89" s="855"/>
      <c r="G89" s="855"/>
      <c r="H89" s="855"/>
      <c r="I89" s="856"/>
      <c r="J89" s="335">
        <f>J90</f>
        <v>0</v>
      </c>
      <c r="K89" s="845"/>
      <c r="L89" s="864"/>
      <c r="M89" s="64"/>
      <c r="N89" s="64"/>
      <c r="O89" s="260" t="s">
        <v>237</v>
      </c>
    </row>
    <row r="90" spans="1:15" ht="27.95" customHeight="1">
      <c r="A90">
        <v>55</v>
      </c>
      <c r="B90" s="34"/>
      <c r="C90" s="40"/>
      <c r="D90" s="511" t="s">
        <v>577</v>
      </c>
      <c r="E90" s="509"/>
      <c r="F90" s="299" t="s">
        <v>190</v>
      </c>
      <c r="G90" s="301"/>
      <c r="H90" s="319"/>
      <c r="I90" s="336"/>
      <c r="J90" s="840">
        <f>ROUNDDOWN((SUM($G$90:$G$91)),-3)/1000</f>
        <v>0</v>
      </c>
      <c r="K90" s="845"/>
      <c r="L90" s="864"/>
      <c r="M90" s="64"/>
      <c r="N90" s="64"/>
    </row>
    <row r="91" spans="1:15" ht="27.75" customHeight="1" thickBot="1">
      <c r="A91">
        <v>56</v>
      </c>
      <c r="B91" s="45"/>
      <c r="C91" s="46"/>
      <c r="D91" s="510" t="str">
        <f t="shared" ref="D91" si="6">IF(F91="","",".")</f>
        <v/>
      </c>
      <c r="E91" s="337"/>
      <c r="F91" s="338"/>
      <c r="G91" s="339"/>
      <c r="H91" s="340"/>
      <c r="I91" s="341"/>
      <c r="J91" s="841"/>
      <c r="K91" s="846"/>
      <c r="L91" s="865"/>
      <c r="M91" s="64"/>
      <c r="N91" s="64"/>
    </row>
    <row r="92" spans="1:15" ht="27.75" customHeight="1" thickBot="1">
      <c r="B92" s="859"/>
      <c r="C92" s="859"/>
      <c r="D92" s="859"/>
      <c r="E92" s="859"/>
      <c r="F92" s="859"/>
      <c r="G92" s="860"/>
      <c r="H92" s="83" t="s">
        <v>226</v>
      </c>
      <c r="I92" s="861">
        <f>総表!J44</f>
        <v>0</v>
      </c>
      <c r="J92" s="861"/>
      <c r="K92" s="861"/>
      <c r="L92" s="862"/>
    </row>
  </sheetData>
  <sheetProtection algorithmName="SHA-512" hashValue="DjNmlwYtvbaznvG0gEo6buNK5Wr87jxUuvshaITTHwY8e6QokjTEi3BKe3ziE+0ZIF3NqyiDG8KoUGtKN7xKVQ==" saltValue="IQJmszNoihn4xbRB7NQYJg==" spinCount="100000" sheet="1" insertRows="0" deleteRows="0"/>
  <autoFilter ref="A18:AN82" xr:uid="{00000000-0009-0000-0000-000008000000}"/>
  <mergeCells count="30">
    <mergeCell ref="B92:G92"/>
    <mergeCell ref="I92:L92"/>
    <mergeCell ref="L83:L91"/>
    <mergeCell ref="K15:K16"/>
    <mergeCell ref="J30:J33"/>
    <mergeCell ref="J35:J82"/>
    <mergeCell ref="J87:J88"/>
    <mergeCell ref="L30:L33"/>
    <mergeCell ref="L35:L82"/>
    <mergeCell ref="O10:O12"/>
    <mergeCell ref="J90:J91"/>
    <mergeCell ref="J84:J85"/>
    <mergeCell ref="K83:K91"/>
    <mergeCell ref="D13:F13"/>
    <mergeCell ref="J19:J28"/>
    <mergeCell ref="L19:L28"/>
    <mergeCell ref="O22:O23"/>
    <mergeCell ref="O17:O18"/>
    <mergeCell ref="O19:O20"/>
    <mergeCell ref="C89:I89"/>
    <mergeCell ref="D8:D12"/>
    <mergeCell ref="I1:L1"/>
    <mergeCell ref="E1:G1"/>
    <mergeCell ref="B1:D1"/>
    <mergeCell ref="B2:E2"/>
    <mergeCell ref="B15:C15"/>
    <mergeCell ref="F2:H2"/>
    <mergeCell ref="E6:F6"/>
    <mergeCell ref="E7:F7"/>
    <mergeCell ref="E8:F8"/>
  </mergeCells>
  <phoneticPr fontId="6"/>
  <dataValidations count="12">
    <dataValidation type="list" allowBlank="1" showInputMessage="1" showErrorMessage="1" sqref="F30:F31" xr:uid="{00000000-0002-0000-0800-000000000000}">
      <formula1>INDIRECT($E30)</formula1>
    </dataValidation>
    <dataValidation imeMode="halfAlpha" allowBlank="1" showInputMessage="1" showErrorMessage="1" sqref="H92:H65513 G93:G65513" xr:uid="{00000000-0002-0000-0800-000001000000}"/>
    <dataValidation type="list" allowBlank="1" showInputMessage="1" showErrorMessage="1" sqref="E30:E33" xr:uid="{00000000-0002-0000-0800-000002000000}">
      <formula1>スタッフ費・キャスト費</formula1>
    </dataValidation>
    <dataValidation type="list" allowBlank="1" showInputMessage="1" sqref="F35:F82 F32:F33 F19:F28" xr:uid="{00000000-0002-0000-0800-000003000000}">
      <formula1>INDIRECT($E19)</formula1>
    </dataValidation>
    <dataValidation type="whole" imeMode="halfAlpha" operator="greaterThanOrEqual" allowBlank="1" showInputMessage="1" showErrorMessage="1" sqref="H16:H18 H29 H34 G16:G82 G84:G85 G87:G88 G90:H91" xr:uid="{00000000-0002-0000-0800-000005000000}">
      <formula1>0</formula1>
    </dataValidation>
    <dataValidation imeMode="halfAlpha" operator="greaterThanOrEqual" allowBlank="1" showInputMessage="1" showErrorMessage="1" sqref="H15 H30:H33" xr:uid="{00000000-0002-0000-0800-000006000000}"/>
    <dataValidation type="list" imeMode="halfAlpha" operator="greaterThanOrEqual" allowBlank="1" showInputMessage="1" showErrorMessage="1" sqref="H35:I82 I30:I33 H19:I28 I84:I85 I87:I88" xr:uid="{00000000-0002-0000-0800-000007000000}">
      <formula1>"○,　"</formula1>
    </dataValidation>
    <dataValidation type="list" allowBlank="1" showInputMessage="1" showErrorMessage="1" sqref="E35:E82" xr:uid="{00000000-0002-0000-0800-000008000000}">
      <formula1>$S$16:$S$27</formula1>
    </dataValidation>
    <dataValidation type="list" allowBlank="1" showInputMessage="1" showErrorMessage="1" sqref="E19:E28" xr:uid="{00000000-0002-0000-0800-000009000000}">
      <formula1>INDIRECT($Q$15)</formula1>
    </dataValidation>
    <dataValidation type="list" allowBlank="1" showInputMessage="1" showErrorMessage="1" sqref="F84:F85" xr:uid="{00000000-0002-0000-0800-00000A000000}">
      <formula1>バリアフリー字幕制作費</formula1>
    </dataValidation>
    <dataValidation type="list" allowBlank="1" showInputMessage="1" showErrorMessage="1" sqref="F87:F88" xr:uid="{00000000-0002-0000-0800-00000B000000}">
      <formula1>音声ガイド制作費</formula1>
    </dataValidation>
    <dataValidation type="list" allowBlank="1" showInputMessage="1" showErrorMessage="1" sqref="F90:F91" xr:uid="{00000000-0002-0000-0800-000004000000}">
      <formula1>助成対象外経費</formula1>
    </dataValidation>
  </dataValidations>
  <printOptions horizontalCentered="1"/>
  <pageMargins left="0.78740157480314965" right="0.19685039370078741" top="0.59055118110236227" bottom="0.39370078740157483" header="0.31496062992125984" footer="0.31496062992125984"/>
  <pageSetup paperSize="9" scale="59" fitToHeight="2" orientation="portrait" r:id="rId1"/>
  <headerFooter>
    <oddHeader>&amp;L&amp;12活動の収支予算　（支出）【 単年度助成 】</oddHeader>
    <oddFooter>&amp;C&amp;P/&amp;N</oddFooter>
    <firstFooter>&amp;C&amp;P/&amp;N</firstFooter>
  </headerFooter>
  <rowBreaks count="1" manualBreakCount="1">
    <brk id="49" max="16383" man="1"/>
  </rowBreaks>
  <colBreaks count="1" manualBreakCount="1">
    <brk id="4" max="9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51"/>
  <sheetViews>
    <sheetView view="pageBreakPreview" topLeftCell="A21" zoomScale="80" zoomScaleNormal="100" zoomScaleSheetLayoutView="80" workbookViewId="0">
      <selection activeCell="G3" sqref="G3"/>
    </sheetView>
  </sheetViews>
  <sheetFormatPr defaultColWidth="13" defaultRowHeight="19.5"/>
  <cols>
    <col min="1" max="2" width="25.875" style="52" customWidth="1"/>
    <col min="3" max="3" width="4.375" style="52" customWidth="1"/>
    <col min="4" max="4" width="10.75" style="55" customWidth="1"/>
    <col min="5" max="5" width="9" style="52" customWidth="1"/>
    <col min="6" max="6" width="15" style="52" customWidth="1"/>
    <col min="7" max="7" width="15.875" style="52" customWidth="1"/>
    <col min="8" max="16384" width="13" style="52"/>
  </cols>
  <sheetData>
    <row r="1" spans="1:7" ht="30.75">
      <c r="A1" s="49" t="s">
        <v>203</v>
      </c>
      <c r="B1" s="50" t="s">
        <v>596</v>
      </c>
      <c r="C1" s="51"/>
      <c r="D1" s="54"/>
      <c r="E1" s="372" t="s">
        <v>204</v>
      </c>
      <c r="F1" s="868">
        <f>総表!C24</f>
        <v>0</v>
      </c>
      <c r="G1" s="868"/>
    </row>
    <row r="2" spans="1:7" ht="45">
      <c r="A2" s="199" t="s">
        <v>205</v>
      </c>
      <c r="B2" s="200" t="s">
        <v>206</v>
      </c>
      <c r="C2" s="869" t="s">
        <v>207</v>
      </c>
      <c r="D2" s="870"/>
      <c r="E2" s="201" t="s">
        <v>208</v>
      </c>
      <c r="F2" s="202" t="s">
        <v>209</v>
      </c>
      <c r="G2" s="489" t="s">
        <v>600</v>
      </c>
    </row>
    <row r="3" spans="1:7" s="157" customFormat="1" ht="18.75" customHeight="1">
      <c r="A3" s="203"/>
      <c r="B3" s="204"/>
      <c r="C3" s="205" t="s">
        <v>210</v>
      </c>
      <c r="D3" s="206"/>
      <c r="E3" s="207"/>
      <c r="F3" s="208">
        <f>IF(E3="",D3,D3*E3)</f>
        <v>0</v>
      </c>
      <c r="G3" s="209"/>
    </row>
    <row r="4" spans="1:7" s="157" customFormat="1" ht="18.75" customHeight="1">
      <c r="A4" s="210"/>
      <c r="B4" s="211"/>
      <c r="C4" s="212" t="s">
        <v>210</v>
      </c>
      <c r="D4" s="213"/>
      <c r="E4" s="214"/>
      <c r="F4" s="215">
        <f t="shared" ref="F4:F46" si="0">IF(E4="",D4,D4*E4)</f>
        <v>0</v>
      </c>
      <c r="G4" s="216"/>
    </row>
    <row r="5" spans="1:7" s="157" customFormat="1" ht="18.75" customHeight="1">
      <c r="A5" s="210"/>
      <c r="B5" s="211"/>
      <c r="C5" s="212" t="s">
        <v>210</v>
      </c>
      <c r="D5" s="213"/>
      <c r="E5" s="214"/>
      <c r="F5" s="215">
        <f t="shared" si="0"/>
        <v>0</v>
      </c>
      <c r="G5" s="216"/>
    </row>
    <row r="6" spans="1:7" s="157" customFormat="1" ht="18.75" customHeight="1">
      <c r="A6" s="210"/>
      <c r="B6" s="211"/>
      <c r="C6" s="212" t="s">
        <v>210</v>
      </c>
      <c r="D6" s="213"/>
      <c r="E6" s="214"/>
      <c r="F6" s="215">
        <f t="shared" si="0"/>
        <v>0</v>
      </c>
      <c r="G6" s="216"/>
    </row>
    <row r="7" spans="1:7" s="157" customFormat="1" ht="18.75" customHeight="1">
      <c r="A7" s="210"/>
      <c r="B7" s="211"/>
      <c r="C7" s="212" t="s">
        <v>210</v>
      </c>
      <c r="D7" s="213"/>
      <c r="E7" s="214"/>
      <c r="F7" s="215">
        <f t="shared" si="0"/>
        <v>0</v>
      </c>
      <c r="G7" s="216"/>
    </row>
    <row r="8" spans="1:7" s="157" customFormat="1" ht="18.75" customHeight="1">
      <c r="A8" s="210"/>
      <c r="B8" s="211"/>
      <c r="C8" s="212" t="s">
        <v>210</v>
      </c>
      <c r="D8" s="213"/>
      <c r="E8" s="214"/>
      <c r="F8" s="215">
        <f t="shared" si="0"/>
        <v>0</v>
      </c>
      <c r="G8" s="216"/>
    </row>
    <row r="9" spans="1:7" s="157" customFormat="1" ht="18.75" customHeight="1">
      <c r="A9" s="210"/>
      <c r="B9" s="211"/>
      <c r="C9" s="212" t="s">
        <v>210</v>
      </c>
      <c r="D9" s="213"/>
      <c r="E9" s="214"/>
      <c r="F9" s="215">
        <f t="shared" si="0"/>
        <v>0</v>
      </c>
      <c r="G9" s="216"/>
    </row>
    <row r="10" spans="1:7" s="157" customFormat="1" ht="18.75" customHeight="1">
      <c r="A10" s="210"/>
      <c r="B10" s="211"/>
      <c r="C10" s="212" t="s">
        <v>210</v>
      </c>
      <c r="D10" s="213"/>
      <c r="E10" s="214"/>
      <c r="F10" s="215">
        <f t="shared" si="0"/>
        <v>0</v>
      </c>
      <c r="G10" s="216"/>
    </row>
    <row r="11" spans="1:7" s="157" customFormat="1" ht="18.75" customHeight="1">
      <c r="A11" s="210"/>
      <c r="B11" s="211"/>
      <c r="C11" s="212" t="s">
        <v>210</v>
      </c>
      <c r="D11" s="213"/>
      <c r="E11" s="214"/>
      <c r="F11" s="215">
        <f t="shared" si="0"/>
        <v>0</v>
      </c>
      <c r="G11" s="216"/>
    </row>
    <row r="12" spans="1:7" s="157" customFormat="1" ht="18.75" customHeight="1">
      <c r="A12" s="210"/>
      <c r="B12" s="211"/>
      <c r="C12" s="212" t="s">
        <v>210</v>
      </c>
      <c r="D12" s="213"/>
      <c r="E12" s="214"/>
      <c r="F12" s="215">
        <f t="shared" si="0"/>
        <v>0</v>
      </c>
      <c r="G12" s="216"/>
    </row>
    <row r="13" spans="1:7" s="157" customFormat="1" ht="18.75" customHeight="1">
      <c r="A13" s="210"/>
      <c r="B13" s="211"/>
      <c r="C13" s="212" t="s">
        <v>210</v>
      </c>
      <c r="D13" s="213"/>
      <c r="E13" s="214"/>
      <c r="F13" s="215">
        <f t="shared" si="0"/>
        <v>0</v>
      </c>
      <c r="G13" s="216"/>
    </row>
    <row r="14" spans="1:7" s="157" customFormat="1" ht="18.75" customHeight="1">
      <c r="A14" s="497"/>
      <c r="B14" s="211"/>
      <c r="C14" s="212" t="s">
        <v>210</v>
      </c>
      <c r="D14" s="213"/>
      <c r="E14" s="214"/>
      <c r="F14" s="215">
        <f t="shared" si="0"/>
        <v>0</v>
      </c>
      <c r="G14" s="216"/>
    </row>
    <row r="15" spans="1:7" s="157" customFormat="1" ht="18.75" customHeight="1">
      <c r="A15" s="497"/>
      <c r="B15" s="211"/>
      <c r="C15" s="212" t="s">
        <v>210</v>
      </c>
      <c r="D15" s="213"/>
      <c r="E15" s="214"/>
      <c r="F15" s="215">
        <f t="shared" si="0"/>
        <v>0</v>
      </c>
      <c r="G15" s="216"/>
    </row>
    <row r="16" spans="1:7" s="157" customFormat="1" ht="18.75" customHeight="1">
      <c r="A16" s="210"/>
      <c r="B16" s="211"/>
      <c r="C16" s="212" t="s">
        <v>210</v>
      </c>
      <c r="D16" s="213"/>
      <c r="E16" s="214"/>
      <c r="F16" s="215">
        <f t="shared" si="0"/>
        <v>0</v>
      </c>
      <c r="G16" s="216"/>
    </row>
    <row r="17" spans="1:7" s="157" customFormat="1" ht="18.75" customHeight="1">
      <c r="A17" s="210"/>
      <c r="B17" s="211"/>
      <c r="C17" s="212" t="s">
        <v>210</v>
      </c>
      <c r="D17" s="213"/>
      <c r="E17" s="214"/>
      <c r="F17" s="215">
        <f t="shared" si="0"/>
        <v>0</v>
      </c>
      <c r="G17" s="216"/>
    </row>
    <row r="18" spans="1:7" s="157" customFormat="1" ht="18.75" customHeight="1">
      <c r="A18" s="210"/>
      <c r="B18" s="211"/>
      <c r="C18" s="212" t="s">
        <v>210</v>
      </c>
      <c r="D18" s="213"/>
      <c r="E18" s="214"/>
      <c r="F18" s="215">
        <f t="shared" si="0"/>
        <v>0</v>
      </c>
      <c r="G18" s="216"/>
    </row>
    <row r="19" spans="1:7" s="157" customFormat="1" ht="18.75" customHeight="1">
      <c r="A19" s="210"/>
      <c r="B19" s="211"/>
      <c r="C19" s="212" t="s">
        <v>210</v>
      </c>
      <c r="D19" s="213"/>
      <c r="E19" s="214"/>
      <c r="F19" s="215">
        <f t="shared" si="0"/>
        <v>0</v>
      </c>
      <c r="G19" s="216"/>
    </row>
    <row r="20" spans="1:7" s="157" customFormat="1" ht="18.75" customHeight="1">
      <c r="A20" s="210"/>
      <c r="B20" s="211"/>
      <c r="C20" s="212" t="s">
        <v>210</v>
      </c>
      <c r="D20" s="213"/>
      <c r="E20" s="214"/>
      <c r="F20" s="215">
        <f t="shared" si="0"/>
        <v>0</v>
      </c>
      <c r="G20" s="216"/>
    </row>
    <row r="21" spans="1:7" s="157" customFormat="1" ht="18.75" customHeight="1">
      <c r="A21" s="210"/>
      <c r="B21" s="211"/>
      <c r="C21" s="212" t="s">
        <v>210</v>
      </c>
      <c r="D21" s="213"/>
      <c r="E21" s="214"/>
      <c r="F21" s="215">
        <f t="shared" si="0"/>
        <v>0</v>
      </c>
      <c r="G21" s="216"/>
    </row>
    <row r="22" spans="1:7" s="157" customFormat="1" ht="18.75" customHeight="1">
      <c r="A22" s="210"/>
      <c r="B22" s="211"/>
      <c r="C22" s="212" t="s">
        <v>210</v>
      </c>
      <c r="D22" s="213"/>
      <c r="E22" s="214"/>
      <c r="F22" s="215">
        <f t="shared" si="0"/>
        <v>0</v>
      </c>
      <c r="G22" s="216"/>
    </row>
    <row r="23" spans="1:7" s="157" customFormat="1" ht="18.75" customHeight="1">
      <c r="A23" s="210"/>
      <c r="B23" s="211"/>
      <c r="C23" s="212" t="s">
        <v>210</v>
      </c>
      <c r="D23" s="213"/>
      <c r="E23" s="214"/>
      <c r="F23" s="215">
        <f t="shared" si="0"/>
        <v>0</v>
      </c>
      <c r="G23" s="216"/>
    </row>
    <row r="24" spans="1:7" s="157" customFormat="1" ht="18.75" customHeight="1">
      <c r="A24" s="210"/>
      <c r="B24" s="211"/>
      <c r="C24" s="212" t="s">
        <v>210</v>
      </c>
      <c r="D24" s="213"/>
      <c r="E24" s="214"/>
      <c r="F24" s="215">
        <f t="shared" si="0"/>
        <v>0</v>
      </c>
      <c r="G24" s="216"/>
    </row>
    <row r="25" spans="1:7" s="157" customFormat="1" ht="18.75" customHeight="1">
      <c r="A25" s="210"/>
      <c r="B25" s="211"/>
      <c r="C25" s="212" t="s">
        <v>210</v>
      </c>
      <c r="D25" s="213"/>
      <c r="E25" s="214"/>
      <c r="F25" s="215">
        <f t="shared" si="0"/>
        <v>0</v>
      </c>
      <c r="G25" s="216"/>
    </row>
    <row r="26" spans="1:7" s="157" customFormat="1" ht="18.75" customHeight="1">
      <c r="A26" s="210"/>
      <c r="B26" s="211"/>
      <c r="C26" s="212" t="s">
        <v>210</v>
      </c>
      <c r="D26" s="213"/>
      <c r="E26" s="214"/>
      <c r="F26" s="215">
        <f t="shared" si="0"/>
        <v>0</v>
      </c>
      <c r="G26" s="216"/>
    </row>
    <row r="27" spans="1:7" s="157" customFormat="1" ht="18.75" customHeight="1">
      <c r="A27" s="210"/>
      <c r="B27" s="211"/>
      <c r="C27" s="212" t="s">
        <v>210</v>
      </c>
      <c r="D27" s="213"/>
      <c r="E27" s="214"/>
      <c r="F27" s="215">
        <f t="shared" si="0"/>
        <v>0</v>
      </c>
      <c r="G27" s="216"/>
    </row>
    <row r="28" spans="1:7" s="157" customFormat="1" ht="18.75" customHeight="1">
      <c r="A28" s="210"/>
      <c r="B28" s="211"/>
      <c r="C28" s="212" t="s">
        <v>210</v>
      </c>
      <c r="D28" s="213"/>
      <c r="E28" s="214"/>
      <c r="F28" s="215">
        <f t="shared" si="0"/>
        <v>0</v>
      </c>
      <c r="G28" s="216"/>
    </row>
    <row r="29" spans="1:7" s="157" customFormat="1" ht="18.75" customHeight="1">
      <c r="A29" s="210"/>
      <c r="B29" s="211"/>
      <c r="C29" s="212" t="s">
        <v>210</v>
      </c>
      <c r="D29" s="213"/>
      <c r="E29" s="214"/>
      <c r="F29" s="215">
        <f t="shared" si="0"/>
        <v>0</v>
      </c>
      <c r="G29" s="216"/>
    </row>
    <row r="30" spans="1:7" s="157" customFormat="1" ht="18.75" customHeight="1">
      <c r="A30" s="210"/>
      <c r="B30" s="211"/>
      <c r="C30" s="212" t="s">
        <v>210</v>
      </c>
      <c r="D30" s="213"/>
      <c r="E30" s="214"/>
      <c r="F30" s="215">
        <f t="shared" si="0"/>
        <v>0</v>
      </c>
      <c r="G30" s="216"/>
    </row>
    <row r="31" spans="1:7" s="157" customFormat="1" ht="18.75" customHeight="1">
      <c r="A31" s="210"/>
      <c r="B31" s="211"/>
      <c r="C31" s="212" t="s">
        <v>210</v>
      </c>
      <c r="D31" s="213"/>
      <c r="E31" s="214"/>
      <c r="F31" s="215">
        <f t="shared" si="0"/>
        <v>0</v>
      </c>
      <c r="G31" s="216"/>
    </row>
    <row r="32" spans="1:7" s="157" customFormat="1" ht="18.75" customHeight="1">
      <c r="A32" s="498"/>
      <c r="B32" s="211"/>
      <c r="C32" s="212" t="s">
        <v>210</v>
      </c>
      <c r="D32" s="213"/>
      <c r="E32" s="214"/>
      <c r="F32" s="215">
        <f t="shared" si="0"/>
        <v>0</v>
      </c>
      <c r="G32" s="216"/>
    </row>
    <row r="33" spans="1:7" s="157" customFormat="1" ht="18.75" customHeight="1">
      <c r="A33" s="210"/>
      <c r="B33" s="217"/>
      <c r="C33" s="212" t="s">
        <v>210</v>
      </c>
      <c r="D33" s="213"/>
      <c r="E33" s="218"/>
      <c r="F33" s="215">
        <f t="shared" si="0"/>
        <v>0</v>
      </c>
      <c r="G33" s="216"/>
    </row>
    <row r="34" spans="1:7" s="157" customFormat="1" ht="18.75" customHeight="1">
      <c r="A34" s="210"/>
      <c r="B34" s="217"/>
      <c r="C34" s="212" t="s">
        <v>210</v>
      </c>
      <c r="D34" s="213"/>
      <c r="E34" s="218"/>
      <c r="F34" s="215">
        <f t="shared" si="0"/>
        <v>0</v>
      </c>
      <c r="G34" s="216"/>
    </row>
    <row r="35" spans="1:7" s="157" customFormat="1" ht="18.75" customHeight="1">
      <c r="A35" s="210"/>
      <c r="B35" s="217"/>
      <c r="C35" s="212" t="s">
        <v>210</v>
      </c>
      <c r="D35" s="213"/>
      <c r="E35" s="218"/>
      <c r="F35" s="215">
        <f t="shared" si="0"/>
        <v>0</v>
      </c>
      <c r="G35" s="216"/>
    </row>
    <row r="36" spans="1:7" s="157" customFormat="1" ht="18.75" customHeight="1">
      <c r="A36" s="210"/>
      <c r="B36" s="217"/>
      <c r="C36" s="212" t="s">
        <v>210</v>
      </c>
      <c r="D36" s="213"/>
      <c r="E36" s="218"/>
      <c r="F36" s="215">
        <f t="shared" si="0"/>
        <v>0</v>
      </c>
      <c r="G36" s="216"/>
    </row>
    <row r="37" spans="1:7" s="157" customFormat="1" ht="18.75" customHeight="1">
      <c r="A37" s="210"/>
      <c r="B37" s="217"/>
      <c r="C37" s="212" t="s">
        <v>210</v>
      </c>
      <c r="D37" s="213"/>
      <c r="E37" s="218"/>
      <c r="F37" s="215">
        <f t="shared" si="0"/>
        <v>0</v>
      </c>
      <c r="G37" s="216"/>
    </row>
    <row r="38" spans="1:7" s="157" customFormat="1" ht="18.75" customHeight="1">
      <c r="A38" s="210"/>
      <c r="B38" s="217"/>
      <c r="C38" s="212" t="s">
        <v>210</v>
      </c>
      <c r="D38" s="213"/>
      <c r="E38" s="218"/>
      <c r="F38" s="215">
        <f t="shared" si="0"/>
        <v>0</v>
      </c>
      <c r="G38" s="216"/>
    </row>
    <row r="39" spans="1:7" s="157" customFormat="1" ht="18.75" customHeight="1">
      <c r="A39" s="210"/>
      <c r="B39" s="217"/>
      <c r="C39" s="212" t="s">
        <v>210</v>
      </c>
      <c r="D39" s="213"/>
      <c r="E39" s="218"/>
      <c r="F39" s="215">
        <f t="shared" si="0"/>
        <v>0</v>
      </c>
      <c r="G39" s="216"/>
    </row>
    <row r="40" spans="1:7" s="157" customFormat="1" ht="18.75" customHeight="1">
      <c r="A40" s="219"/>
      <c r="B40" s="211"/>
      <c r="C40" s="212" t="s">
        <v>210</v>
      </c>
      <c r="D40" s="220"/>
      <c r="E40" s="218"/>
      <c r="F40" s="215">
        <f t="shared" si="0"/>
        <v>0</v>
      </c>
      <c r="G40" s="216"/>
    </row>
    <row r="41" spans="1:7" s="157" customFormat="1" ht="18.75" customHeight="1">
      <c r="A41" s="210"/>
      <c r="B41" s="211"/>
      <c r="C41" s="212" t="s">
        <v>210</v>
      </c>
      <c r="D41" s="213"/>
      <c r="E41" s="214"/>
      <c r="F41" s="215">
        <f t="shared" si="0"/>
        <v>0</v>
      </c>
      <c r="G41" s="216"/>
    </row>
    <row r="42" spans="1:7" s="157" customFormat="1" ht="18.75" customHeight="1">
      <c r="A42" s="210"/>
      <c r="B42" s="211"/>
      <c r="C42" s="212" t="s">
        <v>210</v>
      </c>
      <c r="D42" s="213"/>
      <c r="E42" s="214"/>
      <c r="F42" s="215">
        <f t="shared" si="0"/>
        <v>0</v>
      </c>
      <c r="G42" s="216"/>
    </row>
    <row r="43" spans="1:7" s="157" customFormat="1" ht="18.75" customHeight="1">
      <c r="A43" s="210"/>
      <c r="B43" s="211"/>
      <c r="C43" s="212" t="s">
        <v>210</v>
      </c>
      <c r="D43" s="213"/>
      <c r="E43" s="214"/>
      <c r="F43" s="215">
        <f t="shared" si="0"/>
        <v>0</v>
      </c>
      <c r="G43" s="216"/>
    </row>
    <row r="44" spans="1:7" s="157" customFormat="1" ht="18.75" customHeight="1">
      <c r="A44" s="210"/>
      <c r="B44" s="217"/>
      <c r="C44" s="212" t="s">
        <v>210</v>
      </c>
      <c r="D44" s="213"/>
      <c r="E44" s="218"/>
      <c r="F44" s="215">
        <f t="shared" si="0"/>
        <v>0</v>
      </c>
      <c r="G44" s="216"/>
    </row>
    <row r="45" spans="1:7" s="157" customFormat="1" ht="18.75" customHeight="1">
      <c r="A45" s="210"/>
      <c r="B45" s="217"/>
      <c r="C45" s="221" t="s">
        <v>210</v>
      </c>
      <c r="D45" s="222"/>
      <c r="E45" s="218"/>
      <c r="F45" s="215">
        <f t="shared" si="0"/>
        <v>0</v>
      </c>
      <c r="G45" s="216"/>
    </row>
    <row r="46" spans="1:7" s="157" customFormat="1" ht="18.75" customHeight="1">
      <c r="A46" s="223"/>
      <c r="B46" s="224"/>
      <c r="C46" s="225" t="s">
        <v>210</v>
      </c>
      <c r="D46" s="226"/>
      <c r="E46" s="227"/>
      <c r="F46" s="228">
        <f t="shared" si="0"/>
        <v>0</v>
      </c>
      <c r="G46" s="229"/>
    </row>
    <row r="47" spans="1:7" s="157" customFormat="1" ht="18.75" customHeight="1">
      <c r="A47" s="871" t="s">
        <v>211</v>
      </c>
      <c r="B47" s="872"/>
      <c r="C47" s="872"/>
      <c r="D47" s="872"/>
      <c r="E47" s="873"/>
      <c r="F47" s="230">
        <f>SUM(F3:F46)</f>
        <v>0</v>
      </c>
      <c r="G47" s="230">
        <f>SUM(G3:G46)</f>
        <v>0</v>
      </c>
    </row>
    <row r="48" spans="1:7">
      <c r="E48" s="231" t="s">
        <v>276</v>
      </c>
      <c r="F48" s="874">
        <f>総表!J44</f>
        <v>0</v>
      </c>
      <c r="G48" s="874"/>
    </row>
    <row r="50" spans="6:6">
      <c r="F50" s="373" t="s">
        <v>591</v>
      </c>
    </row>
    <row r="51" spans="6:6">
      <c r="F51" s="82">
        <f>F47-G47</f>
        <v>0</v>
      </c>
    </row>
  </sheetData>
  <sheetProtection algorithmName="SHA-512" hashValue="OpXb07ou9UB2crTsyiM2w46uqBUYdlgob/jyIl93pjConbfEZmO3uC2Unbtzbo3SB65SQStnGxeyJCQ6BcHNdQ==" saltValue="A6JlrFSpMVyxsHf1AL2+Vg==" spinCount="100000" sheet="1" insertRows="0" deleteRows="0"/>
  <mergeCells count="4">
    <mergeCell ref="F1:G1"/>
    <mergeCell ref="C2:D2"/>
    <mergeCell ref="A47:E47"/>
    <mergeCell ref="F48:G48"/>
  </mergeCells>
  <phoneticPr fontId="9"/>
  <dataValidations count="1">
    <dataValidation type="whole" operator="lessThanOrEqual" allowBlank="1" showInputMessage="1" showErrorMessage="1" sqref="G3:G46" xr:uid="{00000000-0002-0000-0900-000000000000}">
      <formula1>F3</formula1>
    </dataValidation>
  </dataValidations>
  <printOptions horizontalCentered="1"/>
  <pageMargins left="0.59055118110236227" right="0.39370078740157483" top="0.59055118110236227" bottom="0.39370078740157483" header="0.31496062992125984" footer="0.19685039370078741"/>
  <pageSetup paperSize="9" scale="80" fitToHeight="2" orientation="portrait" horizontalDpi="4294967292" verticalDpi="4294967292"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I47"/>
  <sheetViews>
    <sheetView view="pageBreakPreview" topLeftCell="A8" zoomScale="80" zoomScaleNormal="100" zoomScaleSheetLayoutView="80" workbookViewId="0">
      <selection activeCell="G1" sqref="G1:H1"/>
    </sheetView>
  </sheetViews>
  <sheetFormatPr defaultColWidth="13" defaultRowHeight="19.5"/>
  <cols>
    <col min="1" max="1" width="13" style="52"/>
    <col min="2" max="3" width="18.75" style="52" customWidth="1"/>
    <col min="4" max="4" width="4.375" style="52" customWidth="1"/>
    <col min="5" max="5" width="10.75" style="55" customWidth="1"/>
    <col min="6" max="6" width="9" style="52" customWidth="1"/>
    <col min="7" max="7" width="15" style="52" customWidth="1"/>
    <col min="8" max="8" width="15.875" style="56" customWidth="1"/>
    <col min="9" max="16384" width="13" style="52"/>
  </cols>
  <sheetData>
    <row r="1" spans="1:8" ht="30.75">
      <c r="A1" s="49" t="s">
        <v>212</v>
      </c>
      <c r="B1" s="53"/>
      <c r="C1" s="50" t="s">
        <v>596</v>
      </c>
      <c r="D1" s="51"/>
      <c r="E1" s="54"/>
      <c r="F1" s="372" t="s">
        <v>204</v>
      </c>
      <c r="G1" s="868">
        <f>総表!C24</f>
        <v>0</v>
      </c>
      <c r="H1" s="868"/>
    </row>
    <row r="2" spans="1:8" ht="45">
      <c r="A2" s="253" t="s">
        <v>213</v>
      </c>
      <c r="B2" s="254" t="s">
        <v>214</v>
      </c>
      <c r="C2" s="254" t="s">
        <v>215</v>
      </c>
      <c r="D2" s="875" t="s">
        <v>207</v>
      </c>
      <c r="E2" s="876"/>
      <c r="F2" s="232" t="s">
        <v>208</v>
      </c>
      <c r="G2" s="488" t="s">
        <v>209</v>
      </c>
      <c r="H2" s="489" t="s">
        <v>600</v>
      </c>
    </row>
    <row r="3" spans="1:8" s="157" customFormat="1">
      <c r="A3" s="233" t="s">
        <v>216</v>
      </c>
      <c r="B3" s="234"/>
      <c r="C3" s="490"/>
      <c r="D3" s="205" t="s">
        <v>210</v>
      </c>
      <c r="E3" s="235"/>
      <c r="F3" s="236"/>
      <c r="G3" s="208">
        <f>IF(F3="",E3,E3*F3)</f>
        <v>0</v>
      </c>
      <c r="H3" s="237"/>
    </row>
    <row r="4" spans="1:8" s="157" customFormat="1">
      <c r="A4" s="238"/>
      <c r="B4" s="211"/>
      <c r="C4" s="490"/>
      <c r="D4" s="212" t="s">
        <v>210</v>
      </c>
      <c r="E4" s="239"/>
      <c r="F4" s="240"/>
      <c r="G4" s="241">
        <f t="shared" ref="G4:G42" si="0">IF(F4="",E4,E4*F4)</f>
        <v>0</v>
      </c>
      <c r="H4" s="242"/>
    </row>
    <row r="5" spans="1:8" s="157" customFormat="1">
      <c r="A5" s="238"/>
      <c r="B5" s="491"/>
      <c r="C5" s="490"/>
      <c r="D5" s="212" t="s">
        <v>210</v>
      </c>
      <c r="E5" s="239"/>
      <c r="F5" s="240"/>
      <c r="G5" s="241">
        <f t="shared" si="0"/>
        <v>0</v>
      </c>
      <c r="H5" s="242"/>
    </row>
    <row r="6" spans="1:8" s="157" customFormat="1">
      <c r="A6" s="238"/>
      <c r="B6" s="491"/>
      <c r="C6" s="490"/>
      <c r="D6" s="212" t="s">
        <v>210</v>
      </c>
      <c r="E6" s="239"/>
      <c r="F6" s="240"/>
      <c r="G6" s="241">
        <f t="shared" si="0"/>
        <v>0</v>
      </c>
      <c r="H6" s="242"/>
    </row>
    <row r="7" spans="1:8" s="157" customFormat="1">
      <c r="A7" s="238"/>
      <c r="B7" s="491"/>
      <c r="C7" s="490"/>
      <c r="D7" s="212" t="s">
        <v>210</v>
      </c>
      <c r="E7" s="239"/>
      <c r="F7" s="240"/>
      <c r="G7" s="241">
        <f t="shared" si="0"/>
        <v>0</v>
      </c>
      <c r="H7" s="242"/>
    </row>
    <row r="8" spans="1:8" s="157" customFormat="1">
      <c r="A8" s="243"/>
      <c r="B8" s="244"/>
      <c r="C8" s="492"/>
      <c r="D8" s="245" t="s">
        <v>210</v>
      </c>
      <c r="E8" s="246"/>
      <c r="F8" s="247"/>
      <c r="G8" s="248">
        <f t="shared" si="0"/>
        <v>0</v>
      </c>
      <c r="H8" s="249"/>
    </row>
    <row r="9" spans="1:8" s="157" customFormat="1">
      <c r="A9" s="238" t="s">
        <v>217</v>
      </c>
      <c r="B9" s="493"/>
      <c r="C9" s="490"/>
      <c r="D9" s="205" t="s">
        <v>210</v>
      </c>
      <c r="E9" s="235"/>
      <c r="F9" s="236"/>
      <c r="G9" s="250">
        <f t="shared" si="0"/>
        <v>0</v>
      </c>
      <c r="H9" s="251"/>
    </row>
    <row r="10" spans="1:8" s="157" customFormat="1">
      <c r="A10" s="238"/>
      <c r="B10" s="494"/>
      <c r="C10" s="490"/>
      <c r="D10" s="212" t="s">
        <v>210</v>
      </c>
      <c r="E10" s="239"/>
      <c r="F10" s="240"/>
      <c r="G10" s="241">
        <f t="shared" si="0"/>
        <v>0</v>
      </c>
      <c r="H10" s="242"/>
    </row>
    <row r="11" spans="1:8" s="157" customFormat="1">
      <c r="A11" s="238"/>
      <c r="B11" s="494"/>
      <c r="C11" s="490"/>
      <c r="D11" s="212" t="s">
        <v>210</v>
      </c>
      <c r="E11" s="239"/>
      <c r="F11" s="240"/>
      <c r="G11" s="241">
        <f t="shared" si="0"/>
        <v>0</v>
      </c>
      <c r="H11" s="242"/>
    </row>
    <row r="12" spans="1:8" s="157" customFormat="1">
      <c r="A12" s="238"/>
      <c r="B12" s="494"/>
      <c r="C12" s="490"/>
      <c r="D12" s="212" t="s">
        <v>210</v>
      </c>
      <c r="E12" s="239"/>
      <c r="F12" s="240"/>
      <c r="G12" s="241">
        <f t="shared" si="0"/>
        <v>0</v>
      </c>
      <c r="H12" s="242"/>
    </row>
    <row r="13" spans="1:8" s="157" customFormat="1">
      <c r="A13" s="238"/>
      <c r="B13" s="494"/>
      <c r="C13" s="490"/>
      <c r="D13" s="212" t="s">
        <v>210</v>
      </c>
      <c r="E13" s="239"/>
      <c r="F13" s="240"/>
      <c r="G13" s="241">
        <f t="shared" si="0"/>
        <v>0</v>
      </c>
      <c r="H13" s="242"/>
    </row>
    <row r="14" spans="1:8" s="157" customFormat="1">
      <c r="A14" s="238"/>
      <c r="B14" s="494"/>
      <c r="C14" s="490"/>
      <c r="D14" s="212" t="s">
        <v>210</v>
      </c>
      <c r="E14" s="239"/>
      <c r="F14" s="240"/>
      <c r="G14" s="241">
        <f t="shared" si="0"/>
        <v>0</v>
      </c>
      <c r="H14" s="242"/>
    </row>
    <row r="15" spans="1:8" s="157" customFormat="1">
      <c r="A15" s="238"/>
      <c r="B15" s="494"/>
      <c r="C15" s="490"/>
      <c r="D15" s="212" t="s">
        <v>210</v>
      </c>
      <c r="E15" s="239"/>
      <c r="F15" s="240"/>
      <c r="G15" s="241">
        <f t="shared" si="0"/>
        <v>0</v>
      </c>
      <c r="H15" s="242"/>
    </row>
    <row r="16" spans="1:8" s="157" customFormat="1">
      <c r="A16" s="238"/>
      <c r="B16" s="494"/>
      <c r="C16" s="490"/>
      <c r="D16" s="212" t="s">
        <v>210</v>
      </c>
      <c r="E16" s="239"/>
      <c r="F16" s="240"/>
      <c r="G16" s="241">
        <f t="shared" si="0"/>
        <v>0</v>
      </c>
      <c r="H16" s="242"/>
    </row>
    <row r="17" spans="1:8" s="157" customFormat="1">
      <c r="A17" s="238"/>
      <c r="B17" s="494"/>
      <c r="C17" s="490"/>
      <c r="D17" s="212" t="s">
        <v>210</v>
      </c>
      <c r="E17" s="239"/>
      <c r="F17" s="240"/>
      <c r="G17" s="241">
        <f t="shared" si="0"/>
        <v>0</v>
      </c>
      <c r="H17" s="242"/>
    </row>
    <row r="18" spans="1:8" s="157" customFormat="1">
      <c r="A18" s="238"/>
      <c r="B18" s="494"/>
      <c r="C18" s="490"/>
      <c r="D18" s="212" t="s">
        <v>210</v>
      </c>
      <c r="E18" s="239"/>
      <c r="F18" s="240"/>
      <c r="G18" s="241">
        <f t="shared" si="0"/>
        <v>0</v>
      </c>
      <c r="H18" s="242"/>
    </row>
    <row r="19" spans="1:8" s="157" customFormat="1">
      <c r="A19" s="238"/>
      <c r="B19" s="494"/>
      <c r="C19" s="490"/>
      <c r="D19" s="212" t="s">
        <v>210</v>
      </c>
      <c r="E19" s="239"/>
      <c r="F19" s="240"/>
      <c r="G19" s="241">
        <f t="shared" si="0"/>
        <v>0</v>
      </c>
      <c r="H19" s="242"/>
    </row>
    <row r="20" spans="1:8" s="157" customFormat="1">
      <c r="A20" s="238"/>
      <c r="B20" s="494"/>
      <c r="C20" s="490"/>
      <c r="D20" s="212" t="s">
        <v>210</v>
      </c>
      <c r="E20" s="239"/>
      <c r="F20" s="240"/>
      <c r="G20" s="241">
        <f t="shared" si="0"/>
        <v>0</v>
      </c>
      <c r="H20" s="242"/>
    </row>
    <row r="21" spans="1:8" s="157" customFormat="1">
      <c r="A21" s="238"/>
      <c r="B21" s="494"/>
      <c r="C21" s="490"/>
      <c r="D21" s="212" t="s">
        <v>210</v>
      </c>
      <c r="E21" s="239"/>
      <c r="F21" s="240"/>
      <c r="G21" s="241">
        <f t="shared" si="0"/>
        <v>0</v>
      </c>
      <c r="H21" s="242"/>
    </row>
    <row r="22" spans="1:8" s="157" customFormat="1">
      <c r="A22" s="238"/>
      <c r="B22" s="494"/>
      <c r="C22" s="490"/>
      <c r="D22" s="212" t="s">
        <v>210</v>
      </c>
      <c r="E22" s="239"/>
      <c r="F22" s="240"/>
      <c r="G22" s="241">
        <f t="shared" si="0"/>
        <v>0</v>
      </c>
      <c r="H22" s="242"/>
    </row>
    <row r="23" spans="1:8" s="157" customFormat="1">
      <c r="A23" s="238"/>
      <c r="B23" s="494"/>
      <c r="C23" s="490"/>
      <c r="D23" s="212" t="s">
        <v>210</v>
      </c>
      <c r="E23" s="239"/>
      <c r="F23" s="240"/>
      <c r="G23" s="241">
        <f t="shared" si="0"/>
        <v>0</v>
      </c>
      <c r="H23" s="242"/>
    </row>
    <row r="24" spans="1:8" s="157" customFormat="1">
      <c r="A24" s="238"/>
      <c r="B24" s="494"/>
      <c r="C24" s="490"/>
      <c r="D24" s="212" t="s">
        <v>210</v>
      </c>
      <c r="E24" s="239"/>
      <c r="F24" s="240"/>
      <c r="G24" s="241">
        <f t="shared" si="0"/>
        <v>0</v>
      </c>
      <c r="H24" s="242"/>
    </row>
    <row r="25" spans="1:8" s="157" customFormat="1">
      <c r="A25" s="238"/>
      <c r="B25" s="494"/>
      <c r="C25" s="490"/>
      <c r="D25" s="212" t="s">
        <v>210</v>
      </c>
      <c r="E25" s="239"/>
      <c r="F25" s="240"/>
      <c r="G25" s="241">
        <f t="shared" si="0"/>
        <v>0</v>
      </c>
      <c r="H25" s="242"/>
    </row>
    <row r="26" spans="1:8" s="157" customFormat="1">
      <c r="A26" s="238"/>
      <c r="B26" s="494"/>
      <c r="C26" s="490"/>
      <c r="D26" s="212" t="s">
        <v>210</v>
      </c>
      <c r="E26" s="239"/>
      <c r="F26" s="240"/>
      <c r="G26" s="241">
        <f t="shared" si="0"/>
        <v>0</v>
      </c>
      <c r="H26" s="242"/>
    </row>
    <row r="27" spans="1:8" s="157" customFormat="1">
      <c r="A27" s="238"/>
      <c r="B27" s="494"/>
      <c r="C27" s="490"/>
      <c r="D27" s="212" t="s">
        <v>210</v>
      </c>
      <c r="E27" s="239"/>
      <c r="F27" s="240"/>
      <c r="G27" s="241">
        <f t="shared" si="0"/>
        <v>0</v>
      </c>
      <c r="H27" s="242"/>
    </row>
    <row r="28" spans="1:8" s="157" customFormat="1">
      <c r="A28" s="238"/>
      <c r="B28" s="494"/>
      <c r="C28" s="490"/>
      <c r="D28" s="212" t="s">
        <v>210</v>
      </c>
      <c r="E28" s="239"/>
      <c r="F28" s="240"/>
      <c r="G28" s="241">
        <f t="shared" si="0"/>
        <v>0</v>
      </c>
      <c r="H28" s="242"/>
    </row>
    <row r="29" spans="1:8" s="157" customFormat="1">
      <c r="A29" s="238"/>
      <c r="B29" s="494"/>
      <c r="C29" s="490"/>
      <c r="D29" s="212" t="s">
        <v>210</v>
      </c>
      <c r="E29" s="239"/>
      <c r="F29" s="240"/>
      <c r="G29" s="241">
        <f t="shared" si="0"/>
        <v>0</v>
      </c>
      <c r="H29" s="242"/>
    </row>
    <row r="30" spans="1:8" s="157" customFormat="1">
      <c r="A30" s="238"/>
      <c r="B30" s="494"/>
      <c r="C30" s="490"/>
      <c r="D30" s="212" t="s">
        <v>210</v>
      </c>
      <c r="E30" s="239"/>
      <c r="F30" s="240"/>
      <c r="G30" s="241">
        <f>IF(F30="",E30,E30*F30)</f>
        <v>0</v>
      </c>
      <c r="H30" s="242"/>
    </row>
    <row r="31" spans="1:8" s="157" customFormat="1">
      <c r="A31" s="238"/>
      <c r="B31" s="494"/>
      <c r="C31" s="490"/>
      <c r="D31" s="212" t="s">
        <v>210</v>
      </c>
      <c r="E31" s="239"/>
      <c r="F31" s="240"/>
      <c r="G31" s="241">
        <f>IF(F31="",E31,E31*F31)</f>
        <v>0</v>
      </c>
      <c r="H31" s="242"/>
    </row>
    <row r="32" spans="1:8" s="157" customFormat="1">
      <c r="A32" s="238"/>
      <c r="B32" s="494"/>
      <c r="C32" s="490"/>
      <c r="D32" s="212" t="s">
        <v>210</v>
      </c>
      <c r="E32" s="239"/>
      <c r="F32" s="240"/>
      <c r="G32" s="241">
        <f t="shared" si="0"/>
        <v>0</v>
      </c>
      <c r="H32" s="242"/>
    </row>
    <row r="33" spans="1:9" s="157" customFormat="1">
      <c r="A33" s="238"/>
      <c r="B33" s="494"/>
      <c r="C33" s="490"/>
      <c r="D33" s="212" t="s">
        <v>210</v>
      </c>
      <c r="E33" s="239"/>
      <c r="F33" s="240"/>
      <c r="G33" s="241">
        <f t="shared" ref="G33:G34" si="1">IF(F33="",E33,E33*F33)</f>
        <v>0</v>
      </c>
      <c r="H33" s="242"/>
    </row>
    <row r="34" spans="1:9" s="157" customFormat="1">
      <c r="A34" s="238"/>
      <c r="B34" s="494"/>
      <c r="C34" s="490"/>
      <c r="D34" s="212" t="s">
        <v>210</v>
      </c>
      <c r="E34" s="239"/>
      <c r="F34" s="240"/>
      <c r="G34" s="241">
        <f t="shared" si="1"/>
        <v>0</v>
      </c>
      <c r="H34" s="242"/>
    </row>
    <row r="35" spans="1:9" s="157" customFormat="1">
      <c r="A35" s="238"/>
      <c r="B35" s="494"/>
      <c r="C35" s="490"/>
      <c r="D35" s="212" t="s">
        <v>210</v>
      </c>
      <c r="E35" s="239"/>
      <c r="F35" s="240"/>
      <c r="G35" s="241">
        <f t="shared" si="0"/>
        <v>0</v>
      </c>
      <c r="H35" s="242"/>
    </row>
    <row r="36" spans="1:9" s="157" customFormat="1">
      <c r="A36" s="238"/>
      <c r="B36" s="494"/>
      <c r="C36" s="490"/>
      <c r="D36" s="212" t="s">
        <v>210</v>
      </c>
      <c r="E36" s="239"/>
      <c r="F36" s="240"/>
      <c r="G36" s="241">
        <f t="shared" si="0"/>
        <v>0</v>
      </c>
      <c r="H36" s="242"/>
    </row>
    <row r="37" spans="1:9" s="157" customFormat="1">
      <c r="A37" s="238"/>
      <c r="B37" s="494"/>
      <c r="C37" s="490"/>
      <c r="D37" s="212" t="s">
        <v>210</v>
      </c>
      <c r="E37" s="239"/>
      <c r="F37" s="240"/>
      <c r="G37" s="241">
        <f t="shared" si="0"/>
        <v>0</v>
      </c>
      <c r="H37" s="242"/>
    </row>
    <row r="38" spans="1:9" s="157" customFormat="1">
      <c r="A38" s="243"/>
      <c r="B38" s="495"/>
      <c r="C38" s="492"/>
      <c r="D38" s="245" t="s">
        <v>210</v>
      </c>
      <c r="E38" s="246"/>
      <c r="F38" s="247"/>
      <c r="G38" s="248">
        <f t="shared" si="0"/>
        <v>0</v>
      </c>
      <c r="H38" s="249"/>
    </row>
    <row r="39" spans="1:9" s="157" customFormat="1">
      <c r="A39" s="496" t="s">
        <v>218</v>
      </c>
      <c r="B39" s="234"/>
      <c r="C39" s="490"/>
      <c r="D39" s="205" t="s">
        <v>210</v>
      </c>
      <c r="E39" s="235"/>
      <c r="F39" s="236"/>
      <c r="G39" s="250">
        <f t="shared" si="0"/>
        <v>0</v>
      </c>
      <c r="H39" s="251"/>
    </row>
    <row r="40" spans="1:9" s="157" customFormat="1">
      <c r="A40" s="496"/>
      <c r="B40" s="211"/>
      <c r="C40" s="490"/>
      <c r="D40" s="212" t="s">
        <v>210</v>
      </c>
      <c r="E40" s="239"/>
      <c r="F40" s="240"/>
      <c r="G40" s="241">
        <f t="shared" si="0"/>
        <v>0</v>
      </c>
      <c r="H40" s="242"/>
    </row>
    <row r="41" spans="1:9" s="157" customFormat="1">
      <c r="A41" s="496"/>
      <c r="B41" s="211"/>
      <c r="C41" s="490"/>
      <c r="D41" s="212" t="s">
        <v>210</v>
      </c>
      <c r="E41" s="239"/>
      <c r="F41" s="240"/>
      <c r="G41" s="241">
        <f t="shared" si="0"/>
        <v>0</v>
      </c>
      <c r="H41" s="252"/>
      <c r="I41" s="158"/>
    </row>
    <row r="42" spans="1:9" s="157" customFormat="1">
      <c r="A42" s="496"/>
      <c r="B42" s="211"/>
      <c r="C42" s="490"/>
      <c r="D42" s="245" t="s">
        <v>210</v>
      </c>
      <c r="E42" s="246"/>
      <c r="F42" s="240"/>
      <c r="G42" s="241">
        <f t="shared" si="0"/>
        <v>0</v>
      </c>
      <c r="H42" s="249"/>
    </row>
    <row r="43" spans="1:9" s="157" customFormat="1" ht="18.75" customHeight="1">
      <c r="A43" s="871" t="s">
        <v>219</v>
      </c>
      <c r="B43" s="872"/>
      <c r="C43" s="872"/>
      <c r="D43" s="872"/>
      <c r="E43" s="872"/>
      <c r="F43" s="872"/>
      <c r="G43" s="159">
        <f>SUM(G3:G42)</f>
        <v>0</v>
      </c>
      <c r="H43" s="160">
        <f>SUM(H3:H42)</f>
        <v>0</v>
      </c>
    </row>
    <row r="44" spans="1:9">
      <c r="A44" s="157"/>
      <c r="B44" s="157"/>
      <c r="C44" s="157"/>
      <c r="D44" s="157"/>
      <c r="E44" s="255"/>
      <c r="F44" s="256" t="s">
        <v>276</v>
      </c>
      <c r="G44" s="877">
        <f>総表!J44</f>
        <v>0</v>
      </c>
      <c r="H44" s="877"/>
    </row>
    <row r="46" spans="1:9">
      <c r="G46" s="373" t="s">
        <v>591</v>
      </c>
    </row>
    <row r="47" spans="1:9">
      <c r="G47" s="82">
        <f>G43-H43</f>
        <v>0</v>
      </c>
    </row>
  </sheetData>
  <sheetProtection algorithmName="SHA-512" hashValue="RehGkuaYlHKA/+9UnMyNBl/rN7f7P4sjQpjvasgsgr/YzYnGRKNdg5X0XRLQe2qg6buB1j//lk8YI2CdEkm5TQ==" saltValue="mOg7jX5xPCDtN/OU/QTu5Q==" spinCount="100000" sheet="1" insertRows="0" deleteRows="0"/>
  <mergeCells count="4">
    <mergeCell ref="G1:H1"/>
    <mergeCell ref="D2:E2"/>
    <mergeCell ref="A43:F43"/>
    <mergeCell ref="G44:H44"/>
  </mergeCells>
  <phoneticPr fontId="9"/>
  <dataValidations count="1">
    <dataValidation type="whole" operator="lessThanOrEqual" allowBlank="1" showInputMessage="1" showErrorMessage="1" sqref="H3:H42" xr:uid="{00000000-0002-0000-0A00-000000000000}">
      <formula1>G3</formula1>
    </dataValidation>
  </dataValidations>
  <printOptions horizontalCentered="1"/>
  <pageMargins left="0.78740157480314965" right="0.19685039370078741" top="0.59055118110236227" bottom="0.39370078740157483" header="0.31496062992125984" footer="0.31496062992125984"/>
  <pageSetup paperSize="9" scale="81" fitToHeight="0" orientation="portrait"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O34"/>
  <sheetViews>
    <sheetView view="pageBreakPreview" zoomScale="80" zoomScaleNormal="55" zoomScaleSheetLayoutView="80" workbookViewId="0">
      <selection activeCell="D27" sqref="D27:N27"/>
    </sheetView>
  </sheetViews>
  <sheetFormatPr defaultColWidth="9" defaultRowHeight="18.75"/>
  <cols>
    <col min="1" max="2" width="7.75" style="79" customWidth="1"/>
    <col min="3" max="3" width="13.125" style="79" customWidth="1"/>
    <col min="4" max="4" width="9.25" style="79" customWidth="1"/>
    <col min="5" max="5" width="13.125" style="79" customWidth="1"/>
    <col min="6" max="6" width="9.25" style="79" customWidth="1"/>
    <col min="7" max="7" width="11.125" style="79" customWidth="1"/>
    <col min="8" max="8" width="12.75" style="79" customWidth="1"/>
    <col min="9" max="9" width="8" style="79" customWidth="1"/>
    <col min="10" max="10" width="9.25" style="79" customWidth="1"/>
    <col min="11" max="11" width="10.75" style="79" customWidth="1"/>
    <col min="12" max="13" width="9.25" style="79" customWidth="1"/>
    <col min="14" max="14" width="17.25" style="79" customWidth="1"/>
    <col min="15" max="15" width="121.375" style="79" customWidth="1"/>
    <col min="16" max="16384" width="9" style="79"/>
  </cols>
  <sheetData>
    <row r="1" spans="1:15" ht="22.5" customHeight="1" thickBot="1">
      <c r="A1" s="911" t="s">
        <v>275</v>
      </c>
      <c r="B1" s="911"/>
      <c r="C1" s="911"/>
      <c r="D1" s="911"/>
      <c r="E1" s="911"/>
      <c r="F1" s="911"/>
      <c r="G1" s="911"/>
      <c r="H1" s="911"/>
      <c r="I1" s="911"/>
      <c r="J1" s="911"/>
      <c r="K1" s="911"/>
      <c r="L1" s="879" t="s">
        <v>601</v>
      </c>
      <c r="M1" s="879"/>
      <c r="N1" s="879"/>
      <c r="O1" s="404" t="s">
        <v>271</v>
      </c>
    </row>
    <row r="2" spans="1:15" ht="28.5" customHeight="1">
      <c r="A2" s="880" t="s">
        <v>286</v>
      </c>
      <c r="B2" s="881"/>
      <c r="C2" s="882">
        <f>総表!C11</f>
        <v>0</v>
      </c>
      <c r="D2" s="882"/>
      <c r="E2" s="882"/>
      <c r="F2" s="882"/>
      <c r="G2" s="882"/>
      <c r="H2" s="883" t="s">
        <v>8</v>
      </c>
      <c r="I2" s="884"/>
      <c r="J2" s="887">
        <f>総表!C13</f>
        <v>0</v>
      </c>
      <c r="K2" s="888"/>
      <c r="L2" s="888"/>
      <c r="M2" s="888"/>
      <c r="N2" s="889"/>
      <c r="O2" s="404"/>
    </row>
    <row r="3" spans="1:15" ht="6" customHeight="1">
      <c r="A3" s="893" t="s">
        <v>13</v>
      </c>
      <c r="B3" s="894"/>
      <c r="C3" s="899">
        <f>総表!C12</f>
        <v>0</v>
      </c>
      <c r="D3" s="899"/>
      <c r="E3" s="899"/>
      <c r="F3" s="899"/>
      <c r="G3" s="899"/>
      <c r="H3" s="885"/>
      <c r="I3" s="886"/>
      <c r="J3" s="890"/>
      <c r="K3" s="891"/>
      <c r="L3" s="891"/>
      <c r="M3" s="891"/>
      <c r="N3" s="892"/>
      <c r="O3" s="404"/>
    </row>
    <row r="4" spans="1:15" ht="17.25" customHeight="1">
      <c r="A4" s="895"/>
      <c r="B4" s="896"/>
      <c r="C4" s="900"/>
      <c r="D4" s="900"/>
      <c r="E4" s="900"/>
      <c r="F4" s="900"/>
      <c r="G4" s="900"/>
      <c r="H4" s="901" t="s">
        <v>286</v>
      </c>
      <c r="I4" s="902"/>
      <c r="J4" s="903"/>
      <c r="K4" s="904"/>
      <c r="L4" s="904"/>
      <c r="M4" s="904"/>
      <c r="N4" s="905"/>
      <c r="O4" s="404" t="s">
        <v>289</v>
      </c>
    </row>
    <row r="5" spans="1:15" ht="28.5" customHeight="1">
      <c r="A5" s="897"/>
      <c r="B5" s="898"/>
      <c r="C5" s="900"/>
      <c r="D5" s="900"/>
      <c r="E5" s="900"/>
      <c r="F5" s="900"/>
      <c r="G5" s="900"/>
      <c r="H5" s="906" t="s">
        <v>9</v>
      </c>
      <c r="I5" s="907"/>
      <c r="J5" s="908">
        <f>総表!C14</f>
        <v>0</v>
      </c>
      <c r="K5" s="909"/>
      <c r="L5" s="909"/>
      <c r="M5" s="909"/>
      <c r="N5" s="910"/>
      <c r="O5" s="404"/>
    </row>
    <row r="6" spans="1:15" ht="28.5" customHeight="1">
      <c r="A6" s="912" t="s">
        <v>30</v>
      </c>
      <c r="B6" s="913"/>
      <c r="C6" s="522">
        <f>総表!C8</f>
        <v>0</v>
      </c>
      <c r="D6" s="523" t="s">
        <v>20</v>
      </c>
      <c r="E6" s="524">
        <f>総表!E8</f>
        <v>0</v>
      </c>
      <c r="F6" s="902"/>
      <c r="G6" s="914"/>
      <c r="H6" s="922" t="s">
        <v>505</v>
      </c>
      <c r="I6" s="923"/>
      <c r="J6" s="926">
        <f>総表!C15</f>
        <v>0</v>
      </c>
      <c r="K6" s="927"/>
      <c r="L6" s="927"/>
      <c r="M6" s="927"/>
      <c r="N6" s="928"/>
      <c r="O6" s="404"/>
    </row>
    <row r="7" spans="1:15" ht="28.5" customHeight="1">
      <c r="A7" s="893" t="s">
        <v>31</v>
      </c>
      <c r="B7" s="894"/>
      <c r="C7" s="525" t="str">
        <f>総表!C10</f>
        <v>北海道</v>
      </c>
      <c r="D7" s="909">
        <f>総表!D10</f>
        <v>0</v>
      </c>
      <c r="E7" s="909"/>
      <c r="F7" s="909"/>
      <c r="G7" s="915"/>
      <c r="H7" s="924"/>
      <c r="I7" s="925"/>
      <c r="J7" s="929"/>
      <c r="K7" s="930"/>
      <c r="L7" s="930"/>
      <c r="M7" s="930"/>
      <c r="N7" s="931"/>
      <c r="O7" s="404"/>
    </row>
    <row r="8" spans="1:15" ht="28.5" customHeight="1">
      <c r="A8" s="897"/>
      <c r="B8" s="898"/>
      <c r="C8" s="916">
        <f>総表!H10</f>
        <v>0</v>
      </c>
      <c r="D8" s="917"/>
      <c r="E8" s="917"/>
      <c r="F8" s="917"/>
      <c r="G8" s="918"/>
      <c r="H8" s="885" t="s">
        <v>14</v>
      </c>
      <c r="I8" s="886"/>
      <c r="J8" s="919"/>
      <c r="K8" s="920"/>
      <c r="L8" s="920"/>
      <c r="M8" s="920"/>
      <c r="N8" s="921"/>
      <c r="O8" s="404" t="s">
        <v>290</v>
      </c>
    </row>
    <row r="9" spans="1:15" ht="30.75" customHeight="1">
      <c r="A9" s="932" t="s">
        <v>84</v>
      </c>
      <c r="B9" s="933"/>
      <c r="C9" s="934"/>
      <c r="D9" s="935"/>
      <c r="E9" s="935"/>
      <c r="F9" s="935"/>
      <c r="G9" s="935"/>
      <c r="H9" s="935"/>
      <c r="I9" s="935"/>
      <c r="J9" s="935"/>
      <c r="K9" s="935"/>
      <c r="L9" s="935"/>
      <c r="M9" s="935"/>
      <c r="N9" s="936"/>
      <c r="O9" s="404"/>
    </row>
    <row r="10" spans="1:15" ht="28.5" customHeight="1">
      <c r="A10" s="937" t="s">
        <v>15</v>
      </c>
      <c r="B10" s="938"/>
      <c r="C10" s="972"/>
      <c r="D10" s="973"/>
      <c r="E10" s="973"/>
      <c r="F10" s="973"/>
      <c r="G10" s="975"/>
      <c r="H10" s="970" t="s">
        <v>32</v>
      </c>
      <c r="I10" s="971"/>
      <c r="J10" s="972"/>
      <c r="K10" s="973"/>
      <c r="L10" s="973"/>
      <c r="M10" s="973"/>
      <c r="N10" s="974"/>
      <c r="O10" s="404"/>
    </row>
    <row r="11" spans="1:15" ht="24" customHeight="1">
      <c r="A11" s="961" t="s">
        <v>470</v>
      </c>
      <c r="B11" s="962"/>
      <c r="C11" s="965"/>
      <c r="D11" s="966"/>
      <c r="E11" s="966"/>
      <c r="F11" s="966"/>
      <c r="G11" s="966"/>
      <c r="H11" s="966"/>
      <c r="I11" s="966"/>
      <c r="J11" s="966"/>
      <c r="K11" s="966"/>
      <c r="L11" s="966"/>
      <c r="M11" s="966"/>
      <c r="N11" s="967"/>
      <c r="O11" s="878" t="s">
        <v>469</v>
      </c>
    </row>
    <row r="12" spans="1:15" ht="24" customHeight="1">
      <c r="A12" s="961"/>
      <c r="B12" s="962"/>
      <c r="C12" s="954"/>
      <c r="D12" s="955"/>
      <c r="E12" s="955"/>
      <c r="F12" s="955"/>
      <c r="G12" s="955"/>
      <c r="H12" s="955"/>
      <c r="I12" s="955"/>
      <c r="J12" s="955"/>
      <c r="K12" s="955"/>
      <c r="L12" s="955"/>
      <c r="M12" s="955"/>
      <c r="N12" s="968"/>
      <c r="O12" s="878"/>
    </row>
    <row r="13" spans="1:15" ht="24" customHeight="1">
      <c r="A13" s="963"/>
      <c r="B13" s="964"/>
      <c r="C13" s="957"/>
      <c r="D13" s="958"/>
      <c r="E13" s="958"/>
      <c r="F13" s="958"/>
      <c r="G13" s="958"/>
      <c r="H13" s="958"/>
      <c r="I13" s="958"/>
      <c r="J13" s="958"/>
      <c r="K13" s="958"/>
      <c r="L13" s="958"/>
      <c r="M13" s="958"/>
      <c r="N13" s="969"/>
      <c r="O13" s="878"/>
    </row>
    <row r="14" spans="1:15" ht="27.75" customHeight="1">
      <c r="A14" s="939" t="s">
        <v>16</v>
      </c>
      <c r="B14" s="940"/>
      <c r="C14" s="945" t="s">
        <v>33</v>
      </c>
      <c r="D14" s="946"/>
      <c r="E14" s="946"/>
      <c r="F14" s="946"/>
      <c r="G14" s="947"/>
      <c r="H14" s="948" t="s">
        <v>57</v>
      </c>
      <c r="I14" s="949"/>
      <c r="J14" s="949"/>
      <c r="K14" s="949"/>
      <c r="L14" s="949"/>
      <c r="M14" s="949"/>
      <c r="N14" s="950"/>
      <c r="O14" s="404" t="s">
        <v>291</v>
      </c>
    </row>
    <row r="15" spans="1:15" ht="36" customHeight="1">
      <c r="A15" s="941"/>
      <c r="B15" s="942"/>
      <c r="C15" s="951"/>
      <c r="D15" s="952"/>
      <c r="E15" s="952"/>
      <c r="F15" s="952"/>
      <c r="G15" s="953"/>
      <c r="H15" s="965" t="s">
        <v>582</v>
      </c>
      <c r="I15" s="966"/>
      <c r="J15" s="966"/>
      <c r="K15" s="966"/>
      <c r="L15" s="966"/>
      <c r="M15" s="966"/>
      <c r="N15" s="967"/>
      <c r="O15" s="819" t="s">
        <v>506</v>
      </c>
    </row>
    <row r="16" spans="1:15" ht="36" customHeight="1">
      <c r="A16" s="941"/>
      <c r="B16" s="942"/>
      <c r="C16" s="954"/>
      <c r="D16" s="955"/>
      <c r="E16" s="955"/>
      <c r="F16" s="955"/>
      <c r="G16" s="956"/>
      <c r="H16" s="954"/>
      <c r="I16" s="955"/>
      <c r="J16" s="955"/>
      <c r="K16" s="955"/>
      <c r="L16" s="955"/>
      <c r="M16" s="955"/>
      <c r="N16" s="968"/>
      <c r="O16" s="819"/>
    </row>
    <row r="17" spans="1:15" ht="36" customHeight="1">
      <c r="A17" s="941"/>
      <c r="B17" s="942"/>
      <c r="C17" s="957"/>
      <c r="D17" s="958"/>
      <c r="E17" s="958"/>
      <c r="F17" s="958"/>
      <c r="G17" s="959"/>
      <c r="H17" s="954"/>
      <c r="I17" s="955"/>
      <c r="J17" s="955"/>
      <c r="K17" s="955"/>
      <c r="L17" s="955"/>
      <c r="M17" s="955"/>
      <c r="N17" s="968"/>
      <c r="O17" s="819"/>
    </row>
    <row r="18" spans="1:15" ht="36" customHeight="1">
      <c r="A18" s="941"/>
      <c r="B18" s="942"/>
      <c r="C18" s="526" t="s">
        <v>287</v>
      </c>
      <c r="D18" s="934"/>
      <c r="E18" s="935"/>
      <c r="F18" s="935"/>
      <c r="G18" s="960"/>
      <c r="H18" s="954"/>
      <c r="I18" s="955"/>
      <c r="J18" s="955"/>
      <c r="K18" s="955"/>
      <c r="L18" s="955"/>
      <c r="M18" s="955"/>
      <c r="N18" s="968"/>
      <c r="O18" s="819" t="s">
        <v>292</v>
      </c>
    </row>
    <row r="19" spans="1:15" ht="36" customHeight="1">
      <c r="A19" s="943"/>
      <c r="B19" s="944"/>
      <c r="C19" s="526" t="s">
        <v>17</v>
      </c>
      <c r="D19" s="934"/>
      <c r="E19" s="935"/>
      <c r="F19" s="935"/>
      <c r="G19" s="960"/>
      <c r="H19" s="957"/>
      <c r="I19" s="958"/>
      <c r="J19" s="958"/>
      <c r="K19" s="958"/>
      <c r="L19" s="958"/>
      <c r="M19" s="958"/>
      <c r="N19" s="969"/>
      <c r="O19" s="820"/>
    </row>
    <row r="20" spans="1:15" ht="24" customHeight="1">
      <c r="A20" s="939" t="s">
        <v>18</v>
      </c>
      <c r="B20" s="1008"/>
      <c r="C20" s="990"/>
      <c r="D20" s="991"/>
      <c r="E20" s="991"/>
      <c r="F20" s="991"/>
      <c r="G20" s="991"/>
      <c r="H20" s="991"/>
      <c r="I20" s="991"/>
      <c r="J20" s="991"/>
      <c r="K20" s="991"/>
      <c r="L20" s="991"/>
      <c r="M20" s="991"/>
      <c r="N20" s="992"/>
      <c r="O20" s="878" t="s">
        <v>471</v>
      </c>
    </row>
    <row r="21" spans="1:15" ht="24" customHeight="1">
      <c r="A21" s="941"/>
      <c r="B21" s="1009"/>
      <c r="C21" s="993"/>
      <c r="D21" s="994"/>
      <c r="E21" s="994"/>
      <c r="F21" s="994"/>
      <c r="G21" s="994"/>
      <c r="H21" s="994"/>
      <c r="I21" s="994"/>
      <c r="J21" s="994"/>
      <c r="K21" s="994"/>
      <c r="L21" s="994"/>
      <c r="M21" s="994"/>
      <c r="N21" s="995"/>
      <c r="O21" s="878"/>
    </row>
    <row r="22" spans="1:15" ht="24" customHeight="1">
      <c r="A22" s="943"/>
      <c r="B22" s="1010"/>
      <c r="C22" s="996"/>
      <c r="D22" s="997"/>
      <c r="E22" s="997"/>
      <c r="F22" s="997"/>
      <c r="G22" s="997"/>
      <c r="H22" s="997"/>
      <c r="I22" s="997"/>
      <c r="J22" s="997"/>
      <c r="K22" s="997"/>
      <c r="L22" s="997"/>
      <c r="M22" s="997"/>
      <c r="N22" s="998"/>
      <c r="O22" s="878"/>
    </row>
    <row r="23" spans="1:15" ht="36" customHeight="1">
      <c r="A23" s="976" t="s">
        <v>44</v>
      </c>
      <c r="B23" s="977"/>
      <c r="C23" s="527" t="s">
        <v>19</v>
      </c>
      <c r="D23" s="1006" t="s">
        <v>45</v>
      </c>
      <c r="E23" s="938"/>
      <c r="F23" s="938"/>
      <c r="G23" s="938"/>
      <c r="H23" s="938"/>
      <c r="I23" s="938"/>
      <c r="J23" s="938"/>
      <c r="K23" s="938"/>
      <c r="L23" s="938"/>
      <c r="M23" s="938"/>
      <c r="N23" s="1007"/>
      <c r="O23" s="404"/>
    </row>
    <row r="24" spans="1:15" ht="135.6" customHeight="1">
      <c r="A24" s="978"/>
      <c r="B24" s="979"/>
      <c r="C24" s="528" t="s">
        <v>588</v>
      </c>
      <c r="D24" s="1003"/>
      <c r="E24" s="1004"/>
      <c r="F24" s="1004"/>
      <c r="G24" s="1004"/>
      <c r="H24" s="1004"/>
      <c r="I24" s="1004"/>
      <c r="J24" s="1004"/>
      <c r="K24" s="1004"/>
      <c r="L24" s="1004"/>
      <c r="M24" s="1004"/>
      <c r="N24" s="1005"/>
      <c r="O24" s="405" t="s">
        <v>294</v>
      </c>
    </row>
    <row r="25" spans="1:15" ht="135.6" customHeight="1">
      <c r="A25" s="978"/>
      <c r="B25" s="979"/>
      <c r="C25" s="529" t="s">
        <v>586</v>
      </c>
      <c r="D25" s="1003"/>
      <c r="E25" s="1004"/>
      <c r="F25" s="1004"/>
      <c r="G25" s="1004"/>
      <c r="H25" s="1004"/>
      <c r="I25" s="1004"/>
      <c r="J25" s="1004"/>
      <c r="K25" s="1004"/>
      <c r="L25" s="1004"/>
      <c r="M25" s="1004"/>
      <c r="N25" s="1005"/>
      <c r="O25" s="404"/>
    </row>
    <row r="26" spans="1:15" ht="135.6" customHeight="1">
      <c r="A26" s="978"/>
      <c r="B26" s="979"/>
      <c r="C26" s="529" t="s">
        <v>587</v>
      </c>
      <c r="D26" s="1003"/>
      <c r="E26" s="1004"/>
      <c r="F26" s="1004"/>
      <c r="G26" s="1004"/>
      <c r="H26" s="1004"/>
      <c r="I26" s="1004"/>
      <c r="J26" s="1004"/>
      <c r="K26" s="1004"/>
      <c r="L26" s="1004"/>
      <c r="M26" s="1004"/>
      <c r="N26" s="1005"/>
      <c r="O26" s="404"/>
    </row>
    <row r="27" spans="1:15" ht="135.6" customHeight="1">
      <c r="A27" s="980"/>
      <c r="B27" s="981"/>
      <c r="C27" s="530" t="s">
        <v>602</v>
      </c>
      <c r="D27" s="999"/>
      <c r="E27" s="1000"/>
      <c r="F27" s="1000"/>
      <c r="G27" s="1000"/>
      <c r="H27" s="1000"/>
      <c r="I27" s="1000"/>
      <c r="J27" s="1000"/>
      <c r="K27" s="1000"/>
      <c r="L27" s="1000"/>
      <c r="M27" s="1000"/>
      <c r="N27" s="1001"/>
      <c r="O27" s="404"/>
    </row>
    <row r="28" spans="1:15" ht="36" customHeight="1">
      <c r="A28" s="976" t="s">
        <v>34</v>
      </c>
      <c r="B28" s="977"/>
      <c r="C28" s="527" t="s">
        <v>19</v>
      </c>
      <c r="D28" s="985" t="s">
        <v>35</v>
      </c>
      <c r="E28" s="986"/>
      <c r="F28" s="985" t="s">
        <v>36</v>
      </c>
      <c r="G28" s="986"/>
      <c r="H28" s="985" t="s">
        <v>293</v>
      </c>
      <c r="I28" s="1002"/>
      <c r="J28" s="985" t="s">
        <v>46</v>
      </c>
      <c r="K28" s="1002"/>
      <c r="L28" s="1002"/>
      <c r="M28" s="986"/>
      <c r="N28" s="533" t="s">
        <v>458</v>
      </c>
      <c r="O28" s="404" t="s">
        <v>595</v>
      </c>
    </row>
    <row r="29" spans="1:15" ht="53.25" customHeight="1">
      <c r="A29" s="978"/>
      <c r="B29" s="979"/>
      <c r="C29" s="531" t="s">
        <v>589</v>
      </c>
      <c r="D29" s="982"/>
      <c r="E29" s="983"/>
      <c r="F29" s="982"/>
      <c r="G29" s="983"/>
      <c r="H29" s="1026">
        <f>D29-F29</f>
        <v>0</v>
      </c>
      <c r="I29" s="1027"/>
      <c r="J29" s="987"/>
      <c r="K29" s="988"/>
      <c r="L29" s="988"/>
      <c r="M29" s="989"/>
      <c r="N29" s="257"/>
      <c r="O29" s="984" t="s">
        <v>295</v>
      </c>
    </row>
    <row r="30" spans="1:15" ht="53.25" customHeight="1">
      <c r="A30" s="978"/>
      <c r="B30" s="979"/>
      <c r="C30" s="531" t="s">
        <v>590</v>
      </c>
      <c r="D30" s="982"/>
      <c r="E30" s="983"/>
      <c r="F30" s="982"/>
      <c r="G30" s="983"/>
      <c r="H30" s="1026">
        <f>D30-F30</f>
        <v>0</v>
      </c>
      <c r="I30" s="1027"/>
      <c r="J30" s="987"/>
      <c r="K30" s="988"/>
      <c r="L30" s="988"/>
      <c r="M30" s="989"/>
      <c r="N30" s="257"/>
      <c r="O30" s="984"/>
    </row>
    <row r="31" spans="1:15" ht="53.25" customHeight="1" thickBot="1">
      <c r="A31" s="1024"/>
      <c r="B31" s="1025"/>
      <c r="C31" s="532" t="s">
        <v>605</v>
      </c>
      <c r="D31" s="1020"/>
      <c r="E31" s="1021"/>
      <c r="F31" s="1020"/>
      <c r="G31" s="1021"/>
      <c r="H31" s="1022">
        <f>D31-F31</f>
        <v>0</v>
      </c>
      <c r="I31" s="1023"/>
      <c r="J31" s="1015"/>
      <c r="K31" s="1016"/>
      <c r="L31" s="1016"/>
      <c r="M31" s="1017"/>
      <c r="N31" s="258"/>
      <c r="O31" s="984"/>
    </row>
    <row r="32" spans="1:15" ht="23.25" customHeight="1" thickBot="1">
      <c r="A32" s="1018" t="s">
        <v>58</v>
      </c>
      <c r="B32" s="1018"/>
      <c r="C32" s="1018"/>
      <c r="D32" s="1018"/>
      <c r="E32" s="1018"/>
      <c r="F32" s="1018"/>
      <c r="G32" s="1018"/>
      <c r="H32" s="1018"/>
      <c r="I32" s="1019"/>
      <c r="J32" s="1011" t="s">
        <v>277</v>
      </c>
      <c r="K32" s="1012"/>
      <c r="L32" s="1013">
        <f>総表!J44</f>
        <v>0</v>
      </c>
      <c r="M32" s="1013"/>
      <c r="N32" s="1014"/>
      <c r="O32" s="404"/>
    </row>
    <row r="33" spans="1:2">
      <c r="A33" s="80"/>
      <c r="B33" s="80"/>
    </row>
    <row r="34" spans="1:2">
      <c r="A34" s="81"/>
      <c r="B34" s="81"/>
    </row>
  </sheetData>
  <sheetProtection algorithmName="SHA-512" hashValue="X4h5DMZUxTJWF6y9PW4YxnvWZKLsNlsv1vfL8ojOyNEr3qg9pZE6ICfVHTQ9tuNYxVdcexC7s4YaWftxkgMNYg==" saltValue="NkCxSwE+STHeOJruH0rl4w==" spinCount="100000" sheet="1" objects="1" scenarios="1"/>
  <mergeCells count="69">
    <mergeCell ref="J32:K32"/>
    <mergeCell ref="L32:N32"/>
    <mergeCell ref="J31:M31"/>
    <mergeCell ref="J30:M30"/>
    <mergeCell ref="D26:N26"/>
    <mergeCell ref="A32:I32"/>
    <mergeCell ref="F31:G31"/>
    <mergeCell ref="H31:I31"/>
    <mergeCell ref="J28:M28"/>
    <mergeCell ref="D29:E29"/>
    <mergeCell ref="D31:E31"/>
    <mergeCell ref="A28:B31"/>
    <mergeCell ref="D30:E30"/>
    <mergeCell ref="F30:G30"/>
    <mergeCell ref="H30:I30"/>
    <mergeCell ref="H29:I29"/>
    <mergeCell ref="A23:B27"/>
    <mergeCell ref="F29:G29"/>
    <mergeCell ref="O15:O17"/>
    <mergeCell ref="O18:O19"/>
    <mergeCell ref="O29:O31"/>
    <mergeCell ref="D28:E28"/>
    <mergeCell ref="J29:M29"/>
    <mergeCell ref="C20:N22"/>
    <mergeCell ref="D27:N27"/>
    <mergeCell ref="H15:N19"/>
    <mergeCell ref="F28:G28"/>
    <mergeCell ref="H28:I28"/>
    <mergeCell ref="D25:N25"/>
    <mergeCell ref="D23:N23"/>
    <mergeCell ref="D24:N24"/>
    <mergeCell ref="A20:B22"/>
    <mergeCell ref="A9:B9"/>
    <mergeCell ref="C9:N9"/>
    <mergeCell ref="A10:B10"/>
    <mergeCell ref="A14:B19"/>
    <mergeCell ref="C14:G14"/>
    <mergeCell ref="H14:N14"/>
    <mergeCell ref="C15:G17"/>
    <mergeCell ref="D18:G18"/>
    <mergeCell ref="D19:G19"/>
    <mergeCell ref="A11:B13"/>
    <mergeCell ref="C11:N13"/>
    <mergeCell ref="H10:I10"/>
    <mergeCell ref="J10:N10"/>
    <mergeCell ref="C10:G10"/>
    <mergeCell ref="A7:B8"/>
    <mergeCell ref="D7:G7"/>
    <mergeCell ref="C8:G8"/>
    <mergeCell ref="H8:I8"/>
    <mergeCell ref="J8:N8"/>
    <mergeCell ref="H6:I7"/>
    <mergeCell ref="J6:N7"/>
    <mergeCell ref="O11:O13"/>
    <mergeCell ref="O20:O22"/>
    <mergeCell ref="L1:N1"/>
    <mergeCell ref="A2:B2"/>
    <mergeCell ref="C2:G2"/>
    <mergeCell ref="H2:I3"/>
    <mergeCell ref="J2:N3"/>
    <mergeCell ref="A3:B5"/>
    <mergeCell ref="C3:G5"/>
    <mergeCell ref="H4:I4"/>
    <mergeCell ref="J4:N4"/>
    <mergeCell ref="H5:I5"/>
    <mergeCell ref="J5:N5"/>
    <mergeCell ref="A1:K1"/>
    <mergeCell ref="A6:B6"/>
    <mergeCell ref="F6:G6"/>
  </mergeCells>
  <phoneticPr fontId="4"/>
  <dataValidations count="4">
    <dataValidation imeMode="off" allowBlank="1" showInputMessage="1" showErrorMessage="1" sqref="E6 C6" xr:uid="{00000000-0002-0000-0B00-000000000000}"/>
    <dataValidation imeMode="halfAlpha" operator="greaterThanOrEqual" allowBlank="1" showInputMessage="1" showErrorMessage="1" sqref="N29:N31 D29:I31 D24:D27" xr:uid="{00000000-0002-0000-0B00-000001000000}"/>
    <dataValidation allowBlank="1" showInputMessage="1" sqref="C10" xr:uid="{00000000-0002-0000-0B00-000002000000}"/>
    <dataValidation allowBlank="1" showInputMessage="1" promptTitle="団体の種類" prompt="選択してください。その他の場合は右のセルに種類を記載ください。" sqref="C9" xr:uid="{00000000-0002-0000-0B00-000003000000}"/>
  </dataValidations>
  <printOptions horizontalCentered="1"/>
  <pageMargins left="0.78740157480314965" right="0.19685039370078741" top="0.39370078740157483" bottom="0.39370078740157483" header="0.31496062992125984" footer="0.31496062992125984"/>
  <pageSetup paperSize="9" scale="57" orientation="portrait" r:id="rId1"/>
  <ignoredErrors>
    <ignoredError sqref="J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51</vt:i4>
      </vt:variant>
    </vt:vector>
  </HeadingPairs>
  <TitlesOfParts>
    <vt:vector size="62" baseType="lpstr">
      <vt:lpstr>《非表示》チェック表(劇映画)</vt:lpstr>
      <vt:lpstr>《非表示》チェック表(記録映画)</vt:lpstr>
      <vt:lpstr>《非表示》チェック表(アニメ映画)</vt:lpstr>
      <vt:lpstr>datas</vt:lpstr>
      <vt:lpstr>総表</vt:lpstr>
      <vt:lpstr>個表</vt:lpstr>
      <vt:lpstr>収入</vt:lpstr>
      <vt:lpstr>支出</vt:lpstr>
      <vt:lpstr>スタッフ費内訳</vt:lpstr>
      <vt:lpstr>キャスト費内訳</vt:lpstr>
      <vt:lpstr>団体概要</vt:lpstr>
      <vt:lpstr>'《非表示》チェック表(アニメ映画)'!《不適合理由》</vt:lpstr>
      <vt:lpstr>'《非表示》チェック表(記録映画)'!《不適合理由》</vt:lpstr>
      <vt:lpstr>'《非表示》チェック表(劇映画)'!《不適合理由》</vt:lpstr>
      <vt:lpstr>'《非表示》チェック表(アニメ映画)'!《不明要件》</vt:lpstr>
      <vt:lpstr>'《非表示》チェック表(記録映画)'!《不明要件》</vt:lpstr>
      <vt:lpstr>《不明要件》</vt:lpstr>
      <vt:lpstr>'《非表示》チェック表(アニメ映画)'!Print_Area</vt:lpstr>
      <vt:lpstr>'《非表示》チェック表(記録映画)'!Print_Area</vt:lpstr>
      <vt:lpstr>'《非表示》チェック表(劇映画)'!Print_Area</vt:lpstr>
      <vt:lpstr>キャスト費内訳!Print_Area</vt:lpstr>
      <vt:lpstr>スタッフ費内訳!Print_Area</vt:lpstr>
      <vt:lpstr>個表!Print_Area</vt:lpstr>
      <vt:lpstr>支出!Print_Area</vt:lpstr>
      <vt:lpstr>収入!Print_Area</vt:lpstr>
      <vt:lpstr>総表!Print_Area</vt:lpstr>
      <vt:lpstr>団体概要!Print_Area</vt:lpstr>
      <vt:lpstr>'《非表示》チェック表(アニメ映画)'!Print_Titles</vt:lpstr>
      <vt:lpstr>'《非表示》チェック表(記録映画)'!Print_Titles</vt:lpstr>
      <vt:lpstr>'《非表示》チェック表(劇映画)'!Print_Titles</vt:lpstr>
      <vt:lpstr>キャスト費内訳!Print_Titles</vt:lpstr>
      <vt:lpstr>スタッフ費内訳!Print_Titles</vt:lpstr>
      <vt:lpstr>支出!Print_Titles</vt:lpstr>
      <vt:lpstr>キャスト人件費</vt:lpstr>
      <vt:lpstr>シナリオハンティング費</vt:lpstr>
      <vt:lpstr>スタッフ人件費</vt:lpstr>
      <vt:lpstr>スタッフ費・キャスト費</vt:lpstr>
      <vt:lpstr>バリアフリー字幕制作費</vt:lpstr>
      <vt:lpstr>ロケーションハンティング費</vt:lpstr>
      <vt:lpstr>ロケーション費</vt:lpstr>
      <vt:lpstr>映像媒体費</vt:lpstr>
      <vt:lpstr>音楽費</vt:lpstr>
      <vt:lpstr>音声ガイド制作費</vt:lpstr>
      <vt:lpstr>企画脚本費</vt:lpstr>
      <vt:lpstr>原作使用料</vt:lpstr>
      <vt:lpstr>航空・列車運賃の特別料金</vt:lpstr>
      <vt:lpstr>撮影費</vt:lpstr>
      <vt:lpstr>仕上費</vt:lpstr>
      <vt:lpstr>助成対象外経費</vt:lpstr>
      <vt:lpstr>照明費</vt:lpstr>
      <vt:lpstr>新型コロナウイルス感染症対策経費</vt:lpstr>
      <vt:lpstr>製作企画費</vt:lpstr>
      <vt:lpstr>製作発表に係る経費</vt:lpstr>
      <vt:lpstr>製作費</vt:lpstr>
      <vt:lpstr>特殊撮影費</vt:lpstr>
      <vt:lpstr>美術費</vt:lpstr>
      <vt:lpstr>'《非表示》チェック表(アニメ映画)'!不適合理由</vt:lpstr>
      <vt:lpstr>'《非表示》チェック表(記録映画)'!不適合理由</vt:lpstr>
      <vt:lpstr>'《非表示》チェック表(劇映画)'!不適合理由</vt:lpstr>
      <vt:lpstr>編集費</vt:lpstr>
      <vt:lpstr>旅費</vt:lpstr>
      <vt:lpstr>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amemiya masaki</cp:lastModifiedBy>
  <cp:lastPrinted>2023-04-17T00:59:11Z</cp:lastPrinted>
  <dcterms:created xsi:type="dcterms:W3CDTF">2020-08-12T01:57:30Z</dcterms:created>
  <dcterms:modified xsi:type="dcterms:W3CDTF">2023-04-28T07:52:52Z</dcterms:modified>
</cp:coreProperties>
</file>