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drawings/drawing2.xml" ContentType="application/vnd.openxmlformats-officedocument.drawing+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drawings/drawing3.xml" ContentType="application/vnd.openxmlformats-officedocument.drawing+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codeName="ThisWorkbook"/>
  <mc:AlternateContent xmlns:mc="http://schemas.openxmlformats.org/markup-compatibility/2006">
    <mc:Choice Requires="x15">
      <x15ac:absPath xmlns:x15ac="http://schemas.microsoft.com/office/spreadsheetml/2010/11/ac" url="K:\基金部\基金部全体共用フォルダ\ダウンロード用様式格納庫\ダウンロード用様式（映画）\R5年度\映画製作\01_要望書\"/>
    </mc:Choice>
  </mc:AlternateContent>
  <xr:revisionPtr revIDLastSave="0" documentId="13_ncr:1_{60605D11-0F4B-4C73-8C70-2930B94CBFD6}" xr6:coauthVersionLast="47" xr6:coauthVersionMax="47" xr10:uidLastSave="{00000000-0000-0000-0000-000000000000}"/>
  <bookViews>
    <workbookView xWindow="-110" yWindow="-110" windowWidth="19420" windowHeight="10560" tabRatio="784" firstSheet="4" activeTab="4" xr2:uid="{00000000-000D-0000-FFFF-FFFF00000000}"/>
  </bookViews>
  <sheets>
    <sheet name="《非表示》チェック表(劇映画)" sheetId="43" state="hidden" r:id="rId1"/>
    <sheet name="《非表示》チェック表(記録映画)" sheetId="44" state="hidden" r:id="rId2"/>
    <sheet name="《非表示》チェック表(アニメ映画)" sheetId="45" state="hidden" r:id="rId3"/>
    <sheet name="datas" sheetId="47" state="hidden" r:id="rId4"/>
    <sheet name="総表" sheetId="12" r:id="rId5"/>
    <sheet name="個表" sheetId="34" r:id="rId6"/>
    <sheet name="収入" sheetId="35" r:id="rId7"/>
    <sheet name="支出" sheetId="36" r:id="rId8"/>
    <sheet name="スタッフ費内訳" sheetId="39" r:id="rId9"/>
    <sheet name="キャスト費内訳" sheetId="40" r:id="rId10"/>
    <sheet name="団体概要" sheetId="28" r:id="rId11"/>
  </sheets>
  <definedNames>
    <definedName name="_xlnm._FilterDatabase" localSheetId="7" hidden="1">支出!$A$18:$AN$82</definedName>
    <definedName name="_xlnm._FilterDatabase" localSheetId="6" hidden="1">収入!$A$11:$L$11</definedName>
    <definedName name="《不適合理由》" localSheetId="2">'《非表示》チェック表(アニメ映画)'!$P$6:$P$28</definedName>
    <definedName name="《不適合理由》" localSheetId="1">'《非表示》チェック表(記録映画)'!$P$6:$P$26</definedName>
    <definedName name="《不適合理由》" localSheetId="0">'《非表示》チェック表(劇映画)'!$P$6:$P$27</definedName>
    <definedName name="《不明要件》" localSheetId="2">'《非表示》チェック表(アニメ映画)'!$O$6:$O$12</definedName>
    <definedName name="《不明要件》" localSheetId="1">'《非表示》チェック表(記録映画)'!$O$6:$O$12</definedName>
    <definedName name="《不明要件》">'《非表示》チェック表(劇映画)'!$O$6:$O$12</definedName>
    <definedName name="_xlnm.Print_Area" localSheetId="2">'《非表示》チェック表(アニメ映画)'!$A$1:$N$52</definedName>
    <definedName name="_xlnm.Print_Area" localSheetId="1">'《非表示》チェック表(記録映画)'!$A$1:$N$50</definedName>
    <definedName name="_xlnm.Print_Area" localSheetId="0">'《非表示》チェック表(劇映画)'!$A$1:$N$52</definedName>
    <definedName name="_xlnm.Print_Area" localSheetId="9">キャスト費内訳!$A$1:$H$44</definedName>
    <definedName name="_xlnm.Print_Area" localSheetId="8">スタッフ費内訳!$A$1:$G$48</definedName>
    <definedName name="_xlnm.Print_Area" localSheetId="5">個表!$B$1:$P$59</definedName>
    <definedName name="_xlnm.Print_Area" localSheetId="7">支出!$B$1:$L$92</definedName>
    <definedName name="_xlnm.Print_Area" localSheetId="6">収入!$A$1:$F$42</definedName>
    <definedName name="_xlnm.Print_Area" localSheetId="4">総表!$A$1:$J$44</definedName>
    <definedName name="_xlnm.Print_Area" localSheetId="10">団体概要!$A$1:$N$32</definedName>
    <definedName name="_xlnm.Print_Titles" localSheetId="2">'《非表示》チェック表(アニメ映画)'!$1:$3</definedName>
    <definedName name="_xlnm.Print_Titles" localSheetId="1">'《非表示》チェック表(記録映画)'!$1:$3</definedName>
    <definedName name="_xlnm.Print_Titles" localSheetId="0">'《非表示》チェック表(劇映画)'!$1:$3</definedName>
    <definedName name="_xlnm.Print_Titles" localSheetId="9">キャスト費内訳!$1:$2</definedName>
    <definedName name="_xlnm.Print_Titles" localSheetId="8">スタッフ費内訳!$1:$2</definedName>
    <definedName name="_xlnm.Print_Titles" localSheetId="7">支出!$15:$15</definedName>
    <definedName name="キャスト人件費">支出!$X$16</definedName>
    <definedName name="シナリオハンティング費">支出!$V$16:$V$20</definedName>
    <definedName name="スタッフ人件費">支出!$W$16</definedName>
    <definedName name="スタッフ費・キャスト費">支出!$R$16:$R$17</definedName>
    <definedName name="バリアフリー字幕制作費">支出!$AK$15</definedName>
    <definedName name="ロケーションハンティング費">支出!$AB$16:$AB$22</definedName>
    <definedName name="ロケーション費">支出!$AC$16:$AC$24</definedName>
    <definedName name="映像媒体費">支出!$Y$16:$Y$18</definedName>
    <definedName name="音楽費">支出!$AF$16:$AF$23</definedName>
    <definedName name="音声ガイド制作費">支出!$AL$15</definedName>
    <definedName name="企画脚本費">支出!$U$16:$U$20</definedName>
    <definedName name="原作使用料">支出!$U$17:$U$20</definedName>
    <definedName name="航空・列車運賃の特別料金">支出!$AN$16:$AN$18</definedName>
    <definedName name="撮影費">支出!$Z$16:$Z$19</definedName>
    <definedName name="仕上費">支出!$AI$16:$AI$19</definedName>
    <definedName name="助成対象外経費">支出!$T$16:$T$17</definedName>
    <definedName name="照明費">支出!$AA$16:$AA$19</definedName>
    <definedName name="新型コロナウイルス感染症対策経費">支出!$AJ$15</definedName>
    <definedName name="製作企画費">支出!$Q$16:$Q$17</definedName>
    <definedName name="製作発表に係る経費">支出!$AM$16:$AM$18</definedName>
    <definedName name="製作費">支出!$S$16:$S$26</definedName>
    <definedName name="特殊撮影費">支出!$AE$16:$AE$21</definedName>
    <definedName name="美術費">支出!$AD$16:$AD$20</definedName>
    <definedName name="不適合理由" localSheetId="2">'《非表示》チェック表(アニメ映画)'!$P$6:$P$28</definedName>
    <definedName name="不適合理由" localSheetId="1">'《非表示》チェック表(記録映画)'!$P$6:$P$26</definedName>
    <definedName name="不適合理由" localSheetId="0">'《非表示》チェック表(劇映画)'!$P$6:$P$27</definedName>
    <definedName name="編集費">支出!$AH$16:$AH$19</definedName>
    <definedName name="旅費">支出!$V$17:$V$20</definedName>
    <definedName name="録音費">支出!$AG$16:$AG$21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109" i="47" l="1" a="1"/>
  <c r="D109" i="47" s="1"/>
  <c r="D108" i="47" a="1"/>
  <c r="D108" i="47" s="1"/>
  <c r="D104" i="47" a="1"/>
  <c r="D104" i="47" s="1"/>
  <c r="D101" i="47" a="1"/>
  <c r="D101" i="47" s="1"/>
  <c r="D96" i="47" a="1"/>
  <c r="D96" i="47" s="1"/>
  <c r="D95" i="47" a="1"/>
  <c r="D95" i="47" s="1"/>
  <c r="D94" i="47" a="1"/>
  <c r="D94" i="47" s="1"/>
  <c r="D93" i="47" a="1"/>
  <c r="D93" i="47" s="1"/>
  <c r="D92" i="47"/>
  <c r="D91" i="47" a="1"/>
  <c r="D91" i="47" s="1"/>
  <c r="D89" i="47" a="1"/>
  <c r="D89" i="47" s="1"/>
  <c r="D88" i="47" a="1"/>
  <c r="D88" i="47" s="1"/>
  <c r="D87" i="47" a="1"/>
  <c r="D87" i="47" s="1"/>
  <c r="D77" i="47" a="1"/>
  <c r="D77" i="47" s="1"/>
  <c r="D76" i="47" a="1"/>
  <c r="D76" i="47" s="1"/>
  <c r="D75" i="47" a="1"/>
  <c r="D75" i="47" s="1"/>
  <c r="D74" i="47" a="1"/>
  <c r="D74" i="47" s="1"/>
  <c r="D73" i="47" a="1"/>
  <c r="D73" i="47" s="1"/>
  <c r="D72" i="47" a="1"/>
  <c r="D72" i="47" s="1"/>
  <c r="D71" i="47" a="1"/>
  <c r="D71" i="47" s="1"/>
  <c r="D70" i="47" a="1"/>
  <c r="D70" i="47" s="1"/>
  <c r="D69" i="47" a="1"/>
  <c r="D69" i="47" s="1"/>
  <c r="D68" i="47" a="1"/>
  <c r="D68" i="47" s="1"/>
  <c r="D67" i="47" a="1"/>
  <c r="D67" i="47" s="1"/>
  <c r="D66" i="47" a="1"/>
  <c r="D66" i="47" s="1"/>
  <c r="D65" i="47" a="1"/>
  <c r="D65" i="47" s="1"/>
  <c r="D64" i="47" a="1"/>
  <c r="D64" i="47" s="1"/>
  <c r="D63" i="47" a="1"/>
  <c r="D63" i="47" s="1"/>
  <c r="D62" i="47" a="1"/>
  <c r="D62" i="47" s="1"/>
  <c r="D61" i="47" a="1"/>
  <c r="D61" i="47" s="1"/>
  <c r="D60" i="47" a="1"/>
  <c r="D60" i="47" s="1"/>
  <c r="D59" i="47" a="1"/>
  <c r="D59" i="47" s="1"/>
  <c r="D58" i="47" a="1"/>
  <c r="D58" i="47" s="1"/>
  <c r="D57" i="47" a="1"/>
  <c r="D57" i="47" s="1"/>
  <c r="D56" i="47" a="1"/>
  <c r="D56" i="47" s="1"/>
  <c r="D55" i="47" a="1"/>
  <c r="D55" i="47" s="1"/>
  <c r="D54" i="47" a="1"/>
  <c r="D54" i="47" s="1"/>
  <c r="D53" i="47" a="1"/>
  <c r="D53" i="47" s="1"/>
  <c r="D52" i="47" a="1"/>
  <c r="D52" i="47" s="1"/>
  <c r="D51" i="47" a="1"/>
  <c r="D51" i="47" s="1"/>
  <c r="D50" i="47" a="1"/>
  <c r="D50" i="47" s="1"/>
  <c r="D49" i="47" a="1"/>
  <c r="D49" i="47" s="1"/>
  <c r="D48" i="47" a="1"/>
  <c r="D48" i="47" s="1"/>
  <c r="D47" i="47" a="1"/>
  <c r="D47" i="47" s="1"/>
  <c r="D46" i="47" a="1"/>
  <c r="D46" i="47" s="1"/>
  <c r="D45" i="47" a="1"/>
  <c r="D45" i="47" s="1"/>
  <c r="D44" i="47" a="1"/>
  <c r="D44" i="47" s="1"/>
  <c r="D43" i="47" a="1"/>
  <c r="D43" i="47" s="1"/>
  <c r="D42" i="47" a="1"/>
  <c r="D42" i="47" s="1"/>
  <c r="D41" i="47" a="1"/>
  <c r="D41" i="47" s="1"/>
  <c r="D40" i="47" a="1"/>
  <c r="D40" i="47" s="1"/>
  <c r="D39" i="47" a="1"/>
  <c r="D39" i="47" s="1"/>
  <c r="D38" i="47" a="1"/>
  <c r="D38" i="47" s="1"/>
  <c r="D37" i="47" a="1"/>
  <c r="D37" i="47" s="1"/>
  <c r="D36" i="47" a="1"/>
  <c r="D36" i="47" s="1"/>
  <c r="D35" i="47" a="1"/>
  <c r="D35" i="47" s="1"/>
  <c r="D34" i="47" a="1"/>
  <c r="D34" i="47" s="1"/>
  <c r="D33" i="47" a="1"/>
  <c r="D33" i="47" s="1"/>
  <c r="D32" i="47" a="1"/>
  <c r="D32" i="47" s="1"/>
  <c r="D27" i="47" a="1"/>
  <c r="D27" i="47" s="1"/>
  <c r="D26" i="47" a="1"/>
  <c r="D26" i="47" s="1"/>
  <c r="D25" i="47" a="1"/>
  <c r="D25" i="47" s="1"/>
  <c r="D13" i="47" a="1"/>
  <c r="D13" i="47" s="1"/>
  <c r="D5" i="47" a="1"/>
  <c r="D5" i="47" s="1"/>
  <c r="D36" i="36"/>
  <c r="D91" i="36"/>
  <c r="D7" i="47" a="1"/>
  <c r="D11" i="47" a="1"/>
  <c r="D12" i="47"/>
  <c r="D6" i="47" a="1"/>
  <c r="D97" i="47" a="1"/>
  <c r="D100" i="47" a="1"/>
  <c r="D80" i="47" a="1"/>
  <c r="D14" i="47" a="1"/>
  <c r="D28" i="47" a="1"/>
  <c r="D29" i="47" a="1"/>
  <c r="D83" i="47" a="1"/>
  <c r="D102" i="47" a="1"/>
  <c r="D20" i="47" a="1"/>
  <c r="D86" i="47" a="1"/>
  <c r="D21" i="47" a="1"/>
  <c r="D23" i="47" a="1"/>
  <c r="D18" i="47" a="1"/>
  <c r="D10" i="47" a="1"/>
  <c r="D30" i="47" a="1"/>
  <c r="D79" i="47" a="1"/>
  <c r="D105" i="47" a="1"/>
  <c r="D22" i="47" a="1"/>
  <c r="D19" i="47" a="1"/>
  <c r="D8" i="47" a="1"/>
  <c r="D4" i="47" a="1"/>
  <c r="D17" i="47" a="1"/>
  <c r="D98" i="47" a="1"/>
  <c r="D24" i="47" a="1"/>
  <c r="D9" i="47" a="1"/>
  <c r="D81" i="47" a="1"/>
  <c r="D103" i="47" a="1"/>
  <c r="D90" i="47" a="1"/>
  <c r="D84" i="47" a="1"/>
  <c r="D31" i="47" a="1"/>
  <c r="D16" i="47" a="1"/>
  <c r="D15" i="47" a="1"/>
  <c r="D85" i="47" a="1"/>
  <c r="D82" i="47" a="1"/>
  <c r="D99" i="47" a="1"/>
  <c r="D78" i="47" a="1"/>
  <c r="D10" i="47" l="1"/>
  <c r="D6" i="47"/>
  <c r="D11" i="47"/>
  <c r="D98" i="47"/>
  <c r="D102" i="47"/>
  <c r="D14" i="47"/>
  <c r="D20" i="47"/>
  <c r="D78" i="47"/>
  <c r="D80" i="47"/>
  <c r="D82" i="47"/>
  <c r="D84" i="47"/>
  <c r="D86" i="47"/>
  <c r="D90" i="47"/>
  <c r="D7" i="47"/>
  <c r="D9" i="47"/>
  <c r="D97" i="47"/>
  <c r="D99" i="47"/>
  <c r="D103" i="47"/>
  <c r="D105" i="47"/>
  <c r="D4" i="47"/>
  <c r="D8" i="47"/>
  <c r="D100" i="47"/>
  <c r="D16" i="47"/>
  <c r="D18" i="47"/>
  <c r="D22" i="47"/>
  <c r="D24" i="47"/>
  <c r="D28" i="47"/>
  <c r="D30" i="47"/>
  <c r="D15" i="47"/>
  <c r="D17" i="47"/>
  <c r="D19" i="47"/>
  <c r="D21" i="47"/>
  <c r="D23" i="47"/>
  <c r="D29" i="47"/>
  <c r="D31" i="47"/>
  <c r="D79" i="47"/>
  <c r="D81" i="47"/>
  <c r="D83" i="47"/>
  <c r="D85" i="47"/>
  <c r="D88" i="36"/>
  <c r="D87" i="36"/>
  <c r="D84" i="36"/>
  <c r="D85" i="36"/>
  <c r="D37" i="36"/>
  <c r="D38" i="36"/>
  <c r="D39" i="36"/>
  <c r="D40" i="36"/>
  <c r="D41" i="36"/>
  <c r="D42" i="36"/>
  <c r="D43" i="36"/>
  <c r="D44" i="36"/>
  <c r="D45" i="36"/>
  <c r="D46" i="36"/>
  <c r="D47" i="36"/>
  <c r="D48" i="36"/>
  <c r="D49" i="36"/>
  <c r="D50" i="36"/>
  <c r="D51" i="36"/>
  <c r="D52" i="36"/>
  <c r="D53" i="36"/>
  <c r="D54" i="36"/>
  <c r="D55" i="36"/>
  <c r="D56" i="36"/>
  <c r="D57" i="36"/>
  <c r="D58" i="36"/>
  <c r="D59" i="36"/>
  <c r="D60" i="36"/>
  <c r="D61" i="36"/>
  <c r="D62" i="36"/>
  <c r="D63" i="36"/>
  <c r="D64" i="36"/>
  <c r="D65" i="36"/>
  <c r="D66" i="36"/>
  <c r="D67" i="36"/>
  <c r="D68" i="36"/>
  <c r="D69" i="36"/>
  <c r="D70" i="36"/>
  <c r="D71" i="36"/>
  <c r="D72" i="36"/>
  <c r="D73" i="36"/>
  <c r="D74" i="36"/>
  <c r="D75" i="36"/>
  <c r="D76" i="36"/>
  <c r="D77" i="36"/>
  <c r="D78" i="36"/>
  <c r="D79" i="36"/>
  <c r="D80" i="36"/>
  <c r="D81" i="36"/>
  <c r="D82" i="36"/>
  <c r="D21" i="36"/>
  <c r="D22" i="36"/>
  <c r="D23" i="36"/>
  <c r="D24" i="36"/>
  <c r="D25" i="36"/>
  <c r="D26" i="36"/>
  <c r="D27" i="36"/>
  <c r="D28" i="36"/>
  <c r="D20" i="36"/>
  <c r="B41" i="35"/>
  <c r="B40" i="35"/>
  <c r="B39" i="35"/>
  <c r="B38" i="35"/>
  <c r="B35" i="35"/>
  <c r="B34" i="35"/>
  <c r="B33" i="35"/>
  <c r="B32" i="35"/>
  <c r="B29" i="35"/>
  <c r="B28" i="35"/>
  <c r="B27" i="35"/>
  <c r="B26" i="35"/>
  <c r="B14" i="35"/>
  <c r="B15" i="35"/>
  <c r="B16" i="35"/>
  <c r="B17" i="35"/>
  <c r="B18" i="35"/>
  <c r="B19" i="35"/>
  <c r="B20" i="35"/>
  <c r="B21" i="35"/>
  <c r="B22" i="35"/>
  <c r="B23" i="35"/>
  <c r="B13" i="35"/>
  <c r="D36" i="12" l="1"/>
  <c r="F12" i="35" l="1"/>
  <c r="F25" i="35"/>
  <c r="F31" i="35"/>
  <c r="F37" i="35"/>
  <c r="C2" i="28" l="1"/>
  <c r="D26" i="12" l="1"/>
  <c r="J6" i="28" l="1"/>
  <c r="D7" i="28"/>
  <c r="C8" i="28"/>
  <c r="N52" i="45" l="1"/>
  <c r="N50" i="44"/>
  <c r="N52" i="43"/>
  <c r="G34" i="40" l="1"/>
  <c r="G33" i="40"/>
  <c r="G31" i="40"/>
  <c r="G32" i="40"/>
  <c r="G35" i="40"/>
  <c r="G36" i="40"/>
  <c r="K30" i="36" l="1"/>
  <c r="D4" i="35" l="1"/>
  <c r="J84" i="36"/>
  <c r="G11" i="36" s="1"/>
  <c r="D37" i="12" s="1"/>
  <c r="J87" i="36"/>
  <c r="G12" i="36" s="1"/>
  <c r="J90" i="36"/>
  <c r="C3" i="45" l="1"/>
  <c r="C2" i="45"/>
  <c r="C3" i="44"/>
  <c r="C2" i="44"/>
  <c r="C3" i="43"/>
  <c r="C2" i="43"/>
  <c r="L32" i="28" l="1"/>
  <c r="G44" i="40"/>
  <c r="F48" i="39"/>
  <c r="I92" i="36"/>
  <c r="E42" i="35"/>
  <c r="K59" i="34"/>
  <c r="H84" i="36"/>
  <c r="H88" i="36"/>
  <c r="H87" i="36"/>
  <c r="H85" i="36"/>
  <c r="H31" i="28"/>
  <c r="H30" i="28"/>
  <c r="H29" i="28"/>
  <c r="I1" i="34"/>
  <c r="D1" i="34"/>
  <c r="J34" i="12"/>
  <c r="L13" i="34"/>
  <c r="C3" i="28"/>
  <c r="C7" i="28"/>
  <c r="E6" i="28"/>
  <c r="C6" i="28"/>
  <c r="J5" i="28"/>
  <c r="J2" i="28"/>
  <c r="G30" i="40"/>
  <c r="F1" i="39"/>
  <c r="H35" i="12"/>
  <c r="E1" i="35"/>
  <c r="B1" i="35"/>
  <c r="N64" i="36"/>
  <c r="K64" i="36"/>
  <c r="N63" i="36"/>
  <c r="K63" i="36"/>
  <c r="N62" i="36"/>
  <c r="K62" i="36"/>
  <c r="N61" i="36"/>
  <c r="K61" i="36"/>
  <c r="N69" i="36"/>
  <c r="K69" i="36"/>
  <c r="N68" i="36"/>
  <c r="K68" i="36"/>
  <c r="N67" i="36"/>
  <c r="K67" i="36"/>
  <c r="N66" i="36"/>
  <c r="K66" i="36"/>
  <c r="N65" i="36"/>
  <c r="K65" i="36"/>
  <c r="N75" i="36"/>
  <c r="K75" i="36"/>
  <c r="N74" i="36"/>
  <c r="K74" i="36"/>
  <c r="N73" i="36"/>
  <c r="K73" i="36"/>
  <c r="N72" i="36"/>
  <c r="K72" i="36"/>
  <c r="N71" i="36"/>
  <c r="K71" i="36"/>
  <c r="N70" i="36"/>
  <c r="K70" i="36"/>
  <c r="I1" i="36"/>
  <c r="E1" i="36"/>
  <c r="K19" i="36"/>
  <c r="N20" i="36"/>
  <c r="N21" i="36"/>
  <c r="N22" i="36"/>
  <c r="N23" i="36"/>
  <c r="N24" i="36"/>
  <c r="N25" i="36"/>
  <c r="N26" i="36"/>
  <c r="N27" i="36"/>
  <c r="N28" i="36"/>
  <c r="N29" i="36"/>
  <c r="N30" i="36"/>
  <c r="N31" i="36"/>
  <c r="N32" i="36"/>
  <c r="N33" i="36"/>
  <c r="N34" i="36"/>
  <c r="N35" i="36"/>
  <c r="N36" i="36"/>
  <c r="N37" i="36"/>
  <c r="N38" i="36"/>
  <c r="N39" i="36"/>
  <c r="N40" i="36"/>
  <c r="N41" i="36"/>
  <c r="N42" i="36"/>
  <c r="N43" i="36"/>
  <c r="N44" i="36"/>
  <c r="N45" i="36"/>
  <c r="N46" i="36"/>
  <c r="N47" i="36"/>
  <c r="N48" i="36"/>
  <c r="N49" i="36"/>
  <c r="N50" i="36"/>
  <c r="N51" i="36"/>
  <c r="N52" i="36"/>
  <c r="N53" i="36"/>
  <c r="N54" i="36"/>
  <c r="N55" i="36"/>
  <c r="N56" i="36"/>
  <c r="N57" i="36"/>
  <c r="N58" i="36"/>
  <c r="N59" i="36"/>
  <c r="N60" i="36"/>
  <c r="N76" i="36"/>
  <c r="N77" i="36"/>
  <c r="N78" i="36"/>
  <c r="N79" i="36"/>
  <c r="N80" i="36"/>
  <c r="N81" i="36"/>
  <c r="N82" i="36"/>
  <c r="N83" i="36"/>
  <c r="N84" i="36"/>
  <c r="N85" i="36"/>
  <c r="N86" i="36"/>
  <c r="N87" i="36"/>
  <c r="N88" i="36"/>
  <c r="N19" i="36"/>
  <c r="J89" i="36"/>
  <c r="J37" i="12"/>
  <c r="J35" i="36"/>
  <c r="G8" i="36" s="1"/>
  <c r="J19" i="36"/>
  <c r="K36" i="36"/>
  <c r="K35" i="36"/>
  <c r="K82" i="36"/>
  <c r="K81" i="36"/>
  <c r="K80" i="36"/>
  <c r="K79" i="36"/>
  <c r="K78" i="36"/>
  <c r="K77" i="36"/>
  <c r="K76" i="36"/>
  <c r="K60" i="36"/>
  <c r="K59" i="36"/>
  <c r="K58" i="36"/>
  <c r="K57" i="36"/>
  <c r="K56" i="36"/>
  <c r="K55" i="36"/>
  <c r="K54" i="36"/>
  <c r="K53" i="36"/>
  <c r="K52" i="36"/>
  <c r="K51" i="36"/>
  <c r="K50" i="36"/>
  <c r="K49" i="36"/>
  <c r="K48" i="36"/>
  <c r="K47" i="36"/>
  <c r="K46" i="36"/>
  <c r="K45" i="36"/>
  <c r="K44" i="36"/>
  <c r="K43" i="36"/>
  <c r="K42" i="36"/>
  <c r="K41" i="36"/>
  <c r="K40" i="36"/>
  <c r="K39" i="36"/>
  <c r="K38" i="36"/>
  <c r="K37" i="36"/>
  <c r="K32" i="36"/>
  <c r="K25" i="36"/>
  <c r="K28" i="36"/>
  <c r="K27" i="36"/>
  <c r="K26" i="36"/>
  <c r="K24" i="36"/>
  <c r="K23" i="36"/>
  <c r="K22" i="36"/>
  <c r="K21" i="36"/>
  <c r="K20" i="36"/>
  <c r="G1" i="40"/>
  <c r="H43" i="40"/>
  <c r="G42" i="40"/>
  <c r="G41" i="40"/>
  <c r="G40" i="40"/>
  <c r="G39" i="40"/>
  <c r="G38" i="40"/>
  <c r="G37" i="40"/>
  <c r="G29" i="40"/>
  <c r="G28" i="40"/>
  <c r="G27" i="40"/>
  <c r="G26" i="40"/>
  <c r="G25" i="40"/>
  <c r="G24" i="40"/>
  <c r="G23" i="40"/>
  <c r="G22" i="40"/>
  <c r="G21" i="40"/>
  <c r="G20" i="40"/>
  <c r="G19" i="40"/>
  <c r="G18" i="40"/>
  <c r="G17" i="40"/>
  <c r="G16" i="40"/>
  <c r="G15" i="40"/>
  <c r="G14" i="40"/>
  <c r="G13" i="40"/>
  <c r="G12" i="40"/>
  <c r="G11" i="40"/>
  <c r="G10" i="40"/>
  <c r="G9" i="40"/>
  <c r="G8" i="40"/>
  <c r="G7" i="40"/>
  <c r="G6" i="40"/>
  <c r="G5" i="40"/>
  <c r="G4" i="40"/>
  <c r="G3" i="40"/>
  <c r="G47" i="39"/>
  <c r="G31" i="36" s="1"/>
  <c r="K31" i="36" s="1"/>
  <c r="F46" i="39"/>
  <c r="F45" i="39"/>
  <c r="F44" i="39"/>
  <c r="F43" i="39"/>
  <c r="F42" i="39"/>
  <c r="F41" i="39"/>
  <c r="F40" i="39"/>
  <c r="F39" i="39"/>
  <c r="F38" i="39"/>
  <c r="F37" i="39"/>
  <c r="F36" i="39"/>
  <c r="F35" i="39"/>
  <c r="F34" i="39"/>
  <c r="F33" i="39"/>
  <c r="F32" i="39"/>
  <c r="F31" i="39"/>
  <c r="F30" i="39"/>
  <c r="F29" i="39"/>
  <c r="F28" i="39"/>
  <c r="F27" i="39"/>
  <c r="F26" i="39"/>
  <c r="F25" i="39"/>
  <c r="F24" i="39"/>
  <c r="F23" i="39"/>
  <c r="F22" i="39"/>
  <c r="F21" i="39"/>
  <c r="F20" i="39"/>
  <c r="F19" i="39"/>
  <c r="F18" i="39"/>
  <c r="F17" i="39"/>
  <c r="F16" i="39"/>
  <c r="F15" i="39"/>
  <c r="F14" i="39"/>
  <c r="F13" i="39"/>
  <c r="F12" i="39"/>
  <c r="F11" i="39"/>
  <c r="F10" i="39"/>
  <c r="F9" i="39"/>
  <c r="F8" i="39"/>
  <c r="F7" i="39"/>
  <c r="F6" i="39"/>
  <c r="F5" i="39"/>
  <c r="F4" i="39"/>
  <c r="F3" i="39"/>
  <c r="F2" i="36"/>
  <c r="E34" i="12"/>
  <c r="C35" i="12"/>
  <c r="E35" i="12"/>
  <c r="E13" i="34"/>
  <c r="C34" i="12"/>
  <c r="D7" i="35"/>
  <c r="D6" i="35"/>
  <c r="D5" i="35"/>
  <c r="G6" i="36" l="1"/>
  <c r="D38" i="12"/>
  <c r="F47" i="39"/>
  <c r="F51" i="39" s="1"/>
  <c r="D3" i="35"/>
  <c r="D41" i="12" s="1"/>
  <c r="G13" i="36"/>
  <c r="J42" i="12" s="1"/>
  <c r="G33" i="36"/>
  <c r="K33" i="36" s="1"/>
  <c r="K17" i="36" s="1"/>
  <c r="G43" i="40"/>
  <c r="G32" i="36" s="1"/>
  <c r="L35" i="36"/>
  <c r="H8" i="36" s="1"/>
  <c r="N17" i="36"/>
  <c r="D40" i="12"/>
  <c r="F10" i="35"/>
  <c r="L19" i="36"/>
  <c r="H6" i="36" l="1"/>
  <c r="G30" i="36"/>
  <c r="J30" i="36" s="1"/>
  <c r="G47" i="40"/>
  <c r="L30" i="36"/>
  <c r="L17" i="36" s="1"/>
  <c r="G7" i="36" l="1"/>
  <c r="J17" i="36"/>
  <c r="J16" i="36" s="1"/>
  <c r="H5" i="36"/>
  <c r="H7" i="36"/>
  <c r="H9" i="36" s="1"/>
  <c r="J40" i="12" s="1"/>
  <c r="G5" i="36" l="1"/>
  <c r="H10" i="36"/>
  <c r="I10" i="36" s="1"/>
  <c r="G4" i="36" l="1"/>
  <c r="J43" i="12" s="1"/>
  <c r="D43" i="12" s="1"/>
  <c r="D42" i="12" s="1"/>
  <c r="J39" i="12"/>
  <c r="J41" i="12"/>
</calcChain>
</file>

<file path=xl/sharedStrings.xml><?xml version="1.0" encoding="utf-8"?>
<sst xmlns="http://schemas.openxmlformats.org/spreadsheetml/2006/main" count="1136" uniqueCount="607">
  <si>
    <t>団体情報</t>
    <rPh sb="0" eb="2">
      <t>ダンタイ</t>
    </rPh>
    <rPh sb="2" eb="4">
      <t>ジョウホウ</t>
    </rPh>
    <phoneticPr fontId="3"/>
  </si>
  <si>
    <t>要望内容</t>
    <rPh sb="0" eb="2">
      <t>ヨウボウ</t>
    </rPh>
    <rPh sb="2" eb="4">
      <t>ナイヨウ</t>
    </rPh>
    <phoneticPr fontId="3"/>
  </si>
  <si>
    <t>収支予算（千円）</t>
    <rPh sb="0" eb="2">
      <t>シュウシ</t>
    </rPh>
    <rPh sb="2" eb="4">
      <t>ヨサン</t>
    </rPh>
    <rPh sb="5" eb="7">
      <t>センエン</t>
    </rPh>
    <phoneticPr fontId="3"/>
  </si>
  <si>
    <t>助成対象経費（A）</t>
    <rPh sb="0" eb="2">
      <t>ジョセイ</t>
    </rPh>
    <phoneticPr fontId="3"/>
  </si>
  <si>
    <t>（イ） 収入小計</t>
    <rPh sb="4" eb="6">
      <t>シュウニュウ</t>
    </rPh>
    <phoneticPr fontId="3"/>
  </si>
  <si>
    <t>助成対象外経費（B）</t>
    <rPh sb="0" eb="2">
      <t>ジョセイ</t>
    </rPh>
    <phoneticPr fontId="3"/>
  </si>
  <si>
    <t>活動区分</t>
  </si>
  <si>
    <t>団体住所（所在地）〒</t>
  </si>
  <si>
    <t>代表者役職名</t>
  </si>
  <si>
    <t>代表者氏名</t>
  </si>
  <si>
    <t>控除税額計（C）</t>
  </si>
  <si>
    <t>（ロ） 自己負担金</t>
  </si>
  <si>
    <t>収入総額（イ＋ロ）</t>
  </si>
  <si>
    <t>団体名</t>
  </si>
  <si>
    <t>法 人 番 号</t>
  </si>
  <si>
    <t>団体設立年月</t>
  </si>
  <si>
    <t>組　織</t>
  </si>
  <si>
    <t>監査担当者</t>
  </si>
  <si>
    <t>沿　革</t>
  </si>
  <si>
    <t>年度</t>
  </si>
  <si>
    <t>-</t>
    <phoneticPr fontId="2"/>
  </si>
  <si>
    <t>団体住所（所在地）</t>
    <phoneticPr fontId="2"/>
  </si>
  <si>
    <t>団体名（製作者）</t>
    <phoneticPr fontId="2"/>
  </si>
  <si>
    <t>助成期間区分</t>
    <phoneticPr fontId="2"/>
  </si>
  <si>
    <t>作　品　名</t>
    <rPh sb="0" eb="1">
      <t>サク</t>
    </rPh>
    <rPh sb="2" eb="3">
      <t>ヒン</t>
    </rPh>
    <rPh sb="4" eb="5">
      <t>ナ</t>
    </rPh>
    <phoneticPr fontId="3"/>
  </si>
  <si>
    <t>～</t>
    <phoneticPr fontId="2"/>
  </si>
  <si>
    <t>公開予定時期</t>
    <phoneticPr fontId="2"/>
  </si>
  <si>
    <t>共同製作者負担金</t>
    <phoneticPr fontId="2"/>
  </si>
  <si>
    <t>消費税等仕入控除税額の取扱</t>
    <rPh sb="0" eb="3">
      <t>ショウヒゼイ</t>
    </rPh>
    <rPh sb="3" eb="4">
      <t>トウ</t>
    </rPh>
    <rPh sb="4" eb="6">
      <t>シイレ</t>
    </rPh>
    <rPh sb="6" eb="8">
      <t>コウジョ</t>
    </rPh>
    <rPh sb="8" eb="10">
      <t>ゼイガク</t>
    </rPh>
    <rPh sb="11" eb="13">
      <t>トリアツカイ</t>
    </rPh>
    <phoneticPr fontId="2"/>
  </si>
  <si>
    <t>分野</t>
    <rPh sb="0" eb="2">
      <t>ブンヤ</t>
    </rPh>
    <phoneticPr fontId="2"/>
  </si>
  <si>
    <t>住所〒</t>
    <phoneticPr fontId="2"/>
  </si>
  <si>
    <t>住所</t>
    <rPh sb="0" eb="2">
      <t>ジュウショ</t>
    </rPh>
    <phoneticPr fontId="2"/>
  </si>
  <si>
    <t>法人設立年月</t>
    <phoneticPr fontId="2"/>
  </si>
  <si>
    <t>役　　職　　員</t>
    <phoneticPr fontId="2"/>
  </si>
  <si>
    <t>財務状況</t>
    <phoneticPr fontId="2"/>
  </si>
  <si>
    <t>総収入（A）（千円）</t>
    <rPh sb="7" eb="9">
      <t>センエン</t>
    </rPh>
    <phoneticPr fontId="2"/>
  </si>
  <si>
    <t>総支出（B）（千円）</t>
    <phoneticPr fontId="2"/>
  </si>
  <si>
    <t>上映時間</t>
    <rPh sb="0" eb="2">
      <t>ジョウエイ</t>
    </rPh>
    <rPh sb="2" eb="4">
      <t>ジカン</t>
    </rPh>
    <phoneticPr fontId="2"/>
  </si>
  <si>
    <t>完成形態</t>
    <rPh sb="0" eb="2">
      <t>カンセイ</t>
    </rPh>
    <rPh sb="2" eb="4">
      <t>ケイタイ</t>
    </rPh>
    <phoneticPr fontId="2"/>
  </si>
  <si>
    <t>製作期間</t>
    <rPh sb="0" eb="2">
      <t>セイサク</t>
    </rPh>
    <rPh sb="2" eb="4">
      <t>キカン</t>
    </rPh>
    <phoneticPr fontId="2"/>
  </si>
  <si>
    <t>配給会社</t>
    <phoneticPr fontId="2"/>
  </si>
  <si>
    <t>主な出演者</t>
    <phoneticPr fontId="2"/>
  </si>
  <si>
    <t>監督</t>
    <rPh sb="0" eb="2">
      <t>カントク</t>
    </rPh>
    <phoneticPr fontId="2"/>
  </si>
  <si>
    <t>作品概要</t>
    <rPh sb="0" eb="2">
      <t>サクヒン</t>
    </rPh>
    <rPh sb="2" eb="4">
      <t>ガイヨウ</t>
    </rPh>
    <phoneticPr fontId="2"/>
  </si>
  <si>
    <t>製作実績</t>
    <phoneticPr fontId="2"/>
  </si>
  <si>
    <t>映画製作に係る、過去の実績について記入してください｡</t>
    <phoneticPr fontId="2"/>
  </si>
  <si>
    <t>各種助成金・補助金名</t>
    <rPh sb="0" eb="2">
      <t>カクシュ</t>
    </rPh>
    <phoneticPr fontId="2"/>
  </si>
  <si>
    <t>プロデューサー</t>
    <phoneticPr fontId="2"/>
  </si>
  <si>
    <t>チーフアニメーター
（アニメのみ）</t>
    <phoneticPr fontId="2"/>
  </si>
  <si>
    <t>映画製作への支援</t>
    <phoneticPr fontId="2"/>
  </si>
  <si>
    <t>都道府県</t>
    <rPh sb="0" eb="4">
      <t>トドウフケン</t>
    </rPh>
    <phoneticPr fontId="2"/>
  </si>
  <si>
    <t>市区町村</t>
    <rPh sb="0" eb="4">
      <t>シクチョウソン</t>
    </rPh>
    <phoneticPr fontId="2"/>
  </si>
  <si>
    <t>左記以外</t>
    <rPh sb="0" eb="2">
      <t>サキ</t>
    </rPh>
    <rPh sb="2" eb="4">
      <t>イガイ</t>
    </rPh>
    <phoneticPr fontId="2"/>
  </si>
  <si>
    <t>作品名（フリガナ）</t>
    <rPh sb="0" eb="1">
      <t>サク</t>
    </rPh>
    <rPh sb="1" eb="2">
      <t>ヒン</t>
    </rPh>
    <rPh sb="2" eb="3">
      <t>ナ</t>
    </rPh>
    <phoneticPr fontId="3"/>
  </si>
  <si>
    <t>分</t>
    <rPh sb="0" eb="1">
      <t>フン</t>
    </rPh>
    <phoneticPr fontId="2"/>
  </si>
  <si>
    <t>代表者役職名</t>
    <phoneticPr fontId="2"/>
  </si>
  <si>
    <t>提出年月日</t>
    <rPh sb="0" eb="2">
      <t>テイシュツ</t>
    </rPh>
    <rPh sb="2" eb="5">
      <t>ネンガッピ</t>
    </rPh>
    <phoneticPr fontId="2"/>
  </si>
  <si>
    <t>機構図・構成員</t>
    <rPh sb="0" eb="2">
      <t>キコウ</t>
    </rPh>
    <rPh sb="2" eb="3">
      <t>ズ</t>
    </rPh>
    <rPh sb="4" eb="7">
      <t>コウセイイン</t>
    </rPh>
    <phoneticPr fontId="2"/>
  </si>
  <si>
    <t>※ Ａ４判１枚に収まるように作成してください。</t>
    <phoneticPr fontId="4"/>
  </si>
  <si>
    <t>活動の目的及び内容</t>
    <rPh sb="0" eb="2">
      <t>カツドウ</t>
    </rPh>
    <rPh sb="3" eb="5">
      <t>モクテキ</t>
    </rPh>
    <rPh sb="5" eb="6">
      <t>オヨ</t>
    </rPh>
    <rPh sb="7" eb="9">
      <t>ナイヨウ</t>
    </rPh>
    <phoneticPr fontId="2"/>
  </si>
  <si>
    <t>本活動の企画意図・効果</t>
    <rPh sb="0" eb="1">
      <t>ホン</t>
    </rPh>
    <rPh sb="1" eb="3">
      <t>カツドウ</t>
    </rPh>
    <rPh sb="4" eb="6">
      <t>キカク</t>
    </rPh>
    <rPh sb="6" eb="8">
      <t>イト</t>
    </rPh>
    <rPh sb="9" eb="11">
      <t>コウカ</t>
    </rPh>
    <phoneticPr fontId="2"/>
  </si>
  <si>
    <t>撮影機材</t>
    <rPh sb="0" eb="2">
      <t>サツエイ</t>
    </rPh>
    <rPh sb="2" eb="4">
      <t>キザイ</t>
    </rPh>
    <phoneticPr fontId="2"/>
  </si>
  <si>
    <t>完成形式</t>
    <rPh sb="0" eb="2">
      <t>カンセイ</t>
    </rPh>
    <rPh sb="2" eb="4">
      <t>ケイシキ</t>
    </rPh>
    <phoneticPr fontId="2"/>
  </si>
  <si>
    <t>製作スケジュール</t>
    <rPh sb="0" eb="2">
      <t>セイサク</t>
    </rPh>
    <phoneticPr fontId="5"/>
  </si>
  <si>
    <t>～</t>
    <phoneticPr fontId="5"/>
  </si>
  <si>
    <t>　　①準備　　　</t>
    <rPh sb="3" eb="5">
      <t>ジュンビ</t>
    </rPh>
    <phoneticPr fontId="5"/>
  </si>
  <si>
    <t>　　②撮影</t>
    <rPh sb="3" eb="5">
      <t>サツエイ</t>
    </rPh>
    <phoneticPr fontId="5"/>
  </si>
  <si>
    <t>　　③編集・仕上げ</t>
    <rPh sb="3" eb="5">
      <t>ヘンシュウ</t>
    </rPh>
    <rPh sb="6" eb="8">
      <t>シア</t>
    </rPh>
    <phoneticPr fontId="5"/>
  </si>
  <si>
    <t>日間</t>
    <rPh sb="0" eb="1">
      <t>ニチ</t>
    </rPh>
    <rPh sb="1" eb="2">
      <t>カン</t>
    </rPh>
    <phoneticPr fontId="5"/>
  </si>
  <si>
    <t>主な出演者</t>
    <rPh sb="0" eb="1">
      <t>オモ</t>
    </rPh>
    <rPh sb="2" eb="5">
      <t>シュツエンシャ</t>
    </rPh>
    <phoneticPr fontId="2"/>
  </si>
  <si>
    <t>主なスタッフ</t>
    <rPh sb="0" eb="1">
      <t>オモ</t>
    </rPh>
    <phoneticPr fontId="2"/>
  </si>
  <si>
    <t>特　記　事　項</t>
    <rPh sb="0" eb="1">
      <t>トク</t>
    </rPh>
    <rPh sb="2" eb="3">
      <t>キ</t>
    </rPh>
    <rPh sb="4" eb="5">
      <t>コト</t>
    </rPh>
    <rPh sb="6" eb="7">
      <t>コウ</t>
    </rPh>
    <phoneticPr fontId="2"/>
  </si>
  <si>
    <t>内容の概略</t>
    <rPh sb="0" eb="2">
      <t>ナイヨウ</t>
    </rPh>
    <rPh sb="3" eb="5">
      <t>ガイリャク</t>
    </rPh>
    <phoneticPr fontId="2"/>
  </si>
  <si>
    <t>公開予定時期・公開方法</t>
    <rPh sb="0" eb="2">
      <t>コウカイ</t>
    </rPh>
    <rPh sb="2" eb="4">
      <t>ヨテイ</t>
    </rPh>
    <rPh sb="4" eb="6">
      <t>ジキ</t>
    </rPh>
    <rPh sb="7" eb="9">
      <t>コウカイ</t>
    </rPh>
    <rPh sb="9" eb="11">
      <t>ホウホウ</t>
    </rPh>
    <phoneticPr fontId="5"/>
  </si>
  <si>
    <t>　　①公開予定時期</t>
    <rPh sb="3" eb="5">
      <t>コウカイ</t>
    </rPh>
    <rPh sb="5" eb="7">
      <t>ヨテイ</t>
    </rPh>
    <rPh sb="7" eb="9">
      <t>ジキ</t>
    </rPh>
    <phoneticPr fontId="5"/>
  </si>
  <si>
    <t>公開期間</t>
    <rPh sb="0" eb="2">
      <t>コウカイ</t>
    </rPh>
    <rPh sb="2" eb="4">
      <t>キカン</t>
    </rPh>
    <phoneticPr fontId="5"/>
  </si>
  <si>
    <t>　　②公開方法</t>
    <rPh sb="3" eb="5">
      <t>コウカイ</t>
    </rPh>
    <rPh sb="5" eb="7">
      <t>ホウホウ</t>
    </rPh>
    <phoneticPr fontId="5"/>
  </si>
  <si>
    <t>　　③配給会社</t>
    <rPh sb="3" eb="5">
      <t>ハイキュウ</t>
    </rPh>
    <rPh sb="5" eb="7">
      <t>ガイシャ</t>
    </rPh>
    <phoneticPr fontId="5"/>
  </si>
  <si>
    <t>完成試写予定</t>
    <rPh sb="0" eb="2">
      <t>カンセイ</t>
    </rPh>
    <rPh sb="2" eb="4">
      <t>シシャ</t>
    </rPh>
    <rPh sb="4" eb="6">
      <t>ヨテイ</t>
    </rPh>
    <phoneticPr fontId="5"/>
  </si>
  <si>
    <t>確定状況</t>
    <rPh sb="0" eb="2">
      <t>カクテイ</t>
    </rPh>
    <rPh sb="2" eb="4">
      <t>ジョウキョウ</t>
    </rPh>
    <phoneticPr fontId="5"/>
  </si>
  <si>
    <t>分</t>
    <rPh sb="0" eb="1">
      <t>フン</t>
    </rPh>
    <phoneticPr fontId="5"/>
  </si>
  <si>
    <t>開始年月　　　　　～　　　　　終了年月</t>
    <rPh sb="0" eb="2">
      <t>カイシ</t>
    </rPh>
    <rPh sb="2" eb="3">
      <t>ネン</t>
    </rPh>
    <rPh sb="3" eb="4">
      <t>ガツ</t>
    </rPh>
    <rPh sb="15" eb="17">
      <t>シュウリョウ</t>
    </rPh>
    <rPh sb="17" eb="18">
      <t>ネン</t>
    </rPh>
    <rPh sb="18" eb="19">
      <t>ガツ</t>
    </rPh>
    <phoneticPr fontId="5"/>
  </si>
  <si>
    <t>開始日　　　　　～　　　　　終了日</t>
    <rPh sb="0" eb="2">
      <t>カイシ</t>
    </rPh>
    <rPh sb="2" eb="3">
      <t>ビ</t>
    </rPh>
    <rPh sb="14" eb="17">
      <t>シュウリョウビ</t>
    </rPh>
    <phoneticPr fontId="5"/>
  </si>
  <si>
    <t>完成試写予定</t>
    <rPh sb="0" eb="2">
      <t>カンセイ</t>
    </rPh>
    <rPh sb="2" eb="4">
      <t>シシャ</t>
    </rPh>
    <rPh sb="4" eb="6">
      <t>ヨテイ</t>
    </rPh>
    <phoneticPr fontId="2"/>
  </si>
  <si>
    <t>ホームページ
アドレス</t>
    <phoneticPr fontId="2"/>
  </si>
  <si>
    <t>収入総額（千円）</t>
    <rPh sb="0" eb="2">
      <t>シュウニュウ</t>
    </rPh>
    <phoneticPr fontId="2"/>
  </si>
  <si>
    <t>寄付金・協賛金</t>
    <rPh sb="0" eb="3">
      <t>キフキン</t>
    </rPh>
    <rPh sb="4" eb="7">
      <t>キョウサンキン</t>
    </rPh>
    <phoneticPr fontId="2"/>
  </si>
  <si>
    <t>区分</t>
    <rPh sb="0" eb="2">
      <t>クブン</t>
    </rPh>
    <phoneticPr fontId="2"/>
  </si>
  <si>
    <t>項目</t>
    <rPh sb="0" eb="2">
      <t>コウモク</t>
    </rPh>
    <phoneticPr fontId="2"/>
  </si>
  <si>
    <t>細目</t>
    <rPh sb="0" eb="2">
      <t>サイモク</t>
    </rPh>
    <phoneticPr fontId="2"/>
  </si>
  <si>
    <t>内訳</t>
    <rPh sb="0" eb="2">
      <t>ウチワケ</t>
    </rPh>
    <phoneticPr fontId="2"/>
  </si>
  <si>
    <t>金額（円）</t>
    <rPh sb="0" eb="2">
      <t>キンガク</t>
    </rPh>
    <rPh sb="3" eb="4">
      <t>エン</t>
    </rPh>
    <phoneticPr fontId="2"/>
  </si>
  <si>
    <t>小計（千円）</t>
    <rPh sb="0" eb="2">
      <t>ショウケイ</t>
    </rPh>
    <rPh sb="3" eb="5">
      <t>センエン</t>
    </rPh>
    <phoneticPr fontId="2"/>
  </si>
  <si>
    <t>収入総額</t>
    <rPh sb="2" eb="4">
      <t>ソウガク</t>
    </rPh>
    <phoneticPr fontId="2"/>
  </si>
  <si>
    <t>寄付金・協賛金</t>
    <phoneticPr fontId="2"/>
  </si>
  <si>
    <t>共同製作者負担金（出資）</t>
    <rPh sb="0" eb="2">
      <t>キョウドウ</t>
    </rPh>
    <rPh sb="2" eb="4">
      <t>セイサク</t>
    </rPh>
    <rPh sb="4" eb="5">
      <t>シャ</t>
    </rPh>
    <rPh sb="5" eb="8">
      <t>フタンキン</t>
    </rPh>
    <rPh sb="9" eb="11">
      <t>シュッシ</t>
    </rPh>
    <phoneticPr fontId="2"/>
  </si>
  <si>
    <t>補助金・助成金</t>
    <rPh sb="0" eb="3">
      <t>ホジョキン</t>
    </rPh>
    <rPh sb="4" eb="7">
      <t>ジョセイキン</t>
    </rPh>
    <phoneticPr fontId="2"/>
  </si>
  <si>
    <t>その他収入</t>
    <phoneticPr fontId="2"/>
  </si>
  <si>
    <t>補助金・助成金</t>
    <phoneticPr fontId="2"/>
  </si>
  <si>
    <t>確定状況</t>
    <rPh sb="0" eb="2">
      <t>カクテイ</t>
    </rPh>
    <rPh sb="2" eb="4">
      <t>ジョウキョウ</t>
    </rPh>
    <phoneticPr fontId="2"/>
  </si>
  <si>
    <t>　</t>
  </si>
  <si>
    <t>劇映画（特別）</t>
    <phoneticPr fontId="2"/>
  </si>
  <si>
    <t>劇映画（A）</t>
  </si>
  <si>
    <t>劇映画（B）</t>
  </si>
  <si>
    <t>記録映画（特別）</t>
  </si>
  <si>
    <t>記録映画（A）</t>
  </si>
  <si>
    <t>記録映画（B）</t>
  </si>
  <si>
    <t>アニメーション映画（短編B）</t>
  </si>
  <si>
    <t>バリアフリー
字幕制作費</t>
    <rPh sb="7" eb="9">
      <t>ジマク</t>
    </rPh>
    <rPh sb="9" eb="12">
      <t>セイサクヒ</t>
    </rPh>
    <phoneticPr fontId="2"/>
  </si>
  <si>
    <t>音声ガイド制作費</t>
    <rPh sb="0" eb="2">
      <t>オンセイ</t>
    </rPh>
    <rPh sb="5" eb="8">
      <t>セイサクヒ</t>
    </rPh>
    <phoneticPr fontId="2"/>
  </si>
  <si>
    <t>助成金の額</t>
    <rPh sb="0" eb="3">
      <t>ジョセイキン</t>
    </rPh>
    <rPh sb="4" eb="5">
      <t>ガク</t>
    </rPh>
    <phoneticPr fontId="2"/>
  </si>
  <si>
    <t>交付を受けようとする
助成金の額合計</t>
    <rPh sb="0" eb="2">
      <t>コウフ</t>
    </rPh>
    <rPh sb="3" eb="4">
      <t>ウ</t>
    </rPh>
    <rPh sb="11" eb="14">
      <t>ジョセイキン</t>
    </rPh>
    <rPh sb="15" eb="16">
      <t>ガク</t>
    </rPh>
    <rPh sb="16" eb="18">
      <t>ゴウケイ</t>
    </rPh>
    <phoneticPr fontId="2"/>
  </si>
  <si>
    <t>助成対象外経費（B）</t>
    <phoneticPr fontId="2"/>
  </si>
  <si>
    <t>金額（円）</t>
    <rPh sb="3" eb="4">
      <t>エン</t>
    </rPh>
    <phoneticPr fontId="2"/>
  </si>
  <si>
    <t>小計（千円）</t>
    <phoneticPr fontId="2"/>
  </si>
  <si>
    <t>助成対象外経費</t>
  </si>
  <si>
    <t>助成対象経費</t>
    <phoneticPr fontId="2"/>
  </si>
  <si>
    <t>航空・列車運賃の特別料金</t>
    <rPh sb="0" eb="2">
      <t>コウクウ</t>
    </rPh>
    <rPh sb="3" eb="5">
      <t>レッシャ</t>
    </rPh>
    <rPh sb="5" eb="7">
      <t>ウンチン</t>
    </rPh>
    <phoneticPr fontId="2"/>
  </si>
  <si>
    <t>宿泊費</t>
  </si>
  <si>
    <t>日当</t>
    <rPh sb="0" eb="2">
      <t>ニットウ</t>
    </rPh>
    <phoneticPr fontId="2"/>
  </si>
  <si>
    <t>助成対象外経費</t>
    <phoneticPr fontId="2"/>
  </si>
  <si>
    <t>→G列～は名前つけの為の列なので後ほど隠します。</t>
    <rPh sb="2" eb="3">
      <t>レツ</t>
    </rPh>
    <rPh sb="5" eb="7">
      <t>ナマエ</t>
    </rPh>
    <rPh sb="10" eb="11">
      <t>タメ</t>
    </rPh>
    <rPh sb="12" eb="13">
      <t>レツ</t>
    </rPh>
    <rPh sb="16" eb="17">
      <t>ノチ</t>
    </rPh>
    <rPh sb="19" eb="20">
      <t>カク</t>
    </rPh>
    <phoneticPr fontId="2"/>
  </si>
  <si>
    <t>製作企画費</t>
    <rPh sb="0" eb="2">
      <t>セイサク</t>
    </rPh>
    <rPh sb="2" eb="4">
      <t>キカク</t>
    </rPh>
    <rPh sb="4" eb="5">
      <t>ヒ</t>
    </rPh>
    <phoneticPr fontId="2"/>
  </si>
  <si>
    <t>企画脚本費</t>
    <rPh sb="0" eb="2">
      <t>キカク</t>
    </rPh>
    <rPh sb="2" eb="4">
      <t>キャクホン</t>
    </rPh>
    <rPh sb="4" eb="5">
      <t>ヒ</t>
    </rPh>
    <phoneticPr fontId="2"/>
  </si>
  <si>
    <t>原作使用料</t>
    <rPh sb="0" eb="2">
      <t>ゲンサク</t>
    </rPh>
    <rPh sb="2" eb="5">
      <t>シヨウリョウ</t>
    </rPh>
    <phoneticPr fontId="2"/>
  </si>
  <si>
    <t>脚本料</t>
    <rPh sb="0" eb="2">
      <t>キャクホン</t>
    </rPh>
    <rPh sb="2" eb="3">
      <t>リョウ</t>
    </rPh>
    <phoneticPr fontId="2"/>
  </si>
  <si>
    <t>調査資料代</t>
    <rPh sb="0" eb="2">
      <t>チョウサ</t>
    </rPh>
    <rPh sb="2" eb="4">
      <t>シリョウ</t>
    </rPh>
    <rPh sb="4" eb="5">
      <t>ダイ</t>
    </rPh>
    <phoneticPr fontId="2"/>
  </si>
  <si>
    <t>台本印刷費</t>
    <rPh sb="0" eb="2">
      <t>ダイホン</t>
    </rPh>
    <rPh sb="2" eb="4">
      <t>インサツ</t>
    </rPh>
    <rPh sb="4" eb="5">
      <t>ヒ</t>
    </rPh>
    <phoneticPr fontId="6"/>
  </si>
  <si>
    <t>シナリオハンティング費</t>
  </si>
  <si>
    <t>シナリオハンティング費</t>
    <rPh sb="10" eb="11">
      <t>ヒ</t>
    </rPh>
    <phoneticPr fontId="6"/>
  </si>
  <si>
    <t>旅費</t>
    <rPh sb="0" eb="2">
      <t>リョヒ</t>
    </rPh>
    <phoneticPr fontId="6"/>
  </si>
  <si>
    <t>現地交通費</t>
    <rPh sb="0" eb="2">
      <t>ゲンチ</t>
    </rPh>
    <rPh sb="2" eb="5">
      <t>コウツウヒ</t>
    </rPh>
    <phoneticPr fontId="6"/>
  </si>
  <si>
    <t>宿泊費</t>
    <phoneticPr fontId="6"/>
  </si>
  <si>
    <t>スタッフ費・キャスト費</t>
    <rPh sb="4" eb="5">
      <t>ヒ</t>
    </rPh>
    <rPh sb="10" eb="11">
      <t>ヒ</t>
    </rPh>
    <phoneticPr fontId="2"/>
  </si>
  <si>
    <t>スタッフ人件費</t>
    <rPh sb="4" eb="7">
      <t>ジンケンヒ</t>
    </rPh>
    <phoneticPr fontId="6"/>
  </si>
  <si>
    <t>（別紙参照）</t>
    <rPh sb="1" eb="3">
      <t>ベッシ</t>
    </rPh>
    <rPh sb="3" eb="5">
      <t>サンショウ</t>
    </rPh>
    <phoneticPr fontId="2"/>
  </si>
  <si>
    <t>キャスト人件費</t>
    <rPh sb="4" eb="7">
      <t>ジンケンヒ</t>
    </rPh>
    <phoneticPr fontId="6"/>
  </si>
  <si>
    <t>製作費</t>
    <rPh sb="0" eb="3">
      <t>セイサクヒ</t>
    </rPh>
    <phoneticPr fontId="2"/>
  </si>
  <si>
    <t>映像媒体費</t>
    <rPh sb="0" eb="2">
      <t>エイゾウ</t>
    </rPh>
    <rPh sb="2" eb="4">
      <t>バイタイ</t>
    </rPh>
    <rPh sb="4" eb="5">
      <t>ヒ</t>
    </rPh>
    <phoneticPr fontId="6"/>
  </si>
  <si>
    <t>撮影メディア費</t>
    <rPh sb="0" eb="2">
      <t>サツエイ</t>
    </rPh>
    <rPh sb="6" eb="7">
      <t>ヒ</t>
    </rPh>
    <phoneticPr fontId="2"/>
  </si>
  <si>
    <t>現像費</t>
    <rPh sb="0" eb="2">
      <t>ゲンゾウ</t>
    </rPh>
    <rPh sb="2" eb="3">
      <t>ヒ</t>
    </rPh>
    <phoneticPr fontId="2"/>
  </si>
  <si>
    <t>撮影費</t>
    <rPh sb="0" eb="2">
      <t>サツエイ</t>
    </rPh>
    <rPh sb="2" eb="3">
      <t>ヒ</t>
    </rPh>
    <phoneticPr fontId="6"/>
  </si>
  <si>
    <t>撮影機材使用料</t>
    <rPh sb="0" eb="2">
      <t>サツエイ</t>
    </rPh>
    <rPh sb="2" eb="4">
      <t>キザイ</t>
    </rPh>
    <rPh sb="4" eb="7">
      <t>シヨウリョウ</t>
    </rPh>
    <phoneticPr fontId="6"/>
  </si>
  <si>
    <t>同録音機材使用料</t>
    <rPh sb="0" eb="1">
      <t>ドウ</t>
    </rPh>
    <rPh sb="1" eb="3">
      <t>ロクオン</t>
    </rPh>
    <rPh sb="3" eb="5">
      <t>キザイ</t>
    </rPh>
    <rPh sb="5" eb="8">
      <t>シヨウリョウ</t>
    </rPh>
    <phoneticPr fontId="2"/>
  </si>
  <si>
    <t>機材運搬費</t>
    <rPh sb="0" eb="2">
      <t>キザイ</t>
    </rPh>
    <rPh sb="2" eb="4">
      <t>ウンパン</t>
    </rPh>
    <rPh sb="4" eb="5">
      <t>ヒ</t>
    </rPh>
    <phoneticPr fontId="2"/>
  </si>
  <si>
    <t>照明費</t>
    <rPh sb="0" eb="2">
      <t>ショウメイ</t>
    </rPh>
    <rPh sb="2" eb="3">
      <t>ヒ</t>
    </rPh>
    <phoneticPr fontId="6"/>
  </si>
  <si>
    <t>照明機材使用料</t>
    <rPh sb="0" eb="2">
      <t>ショウメイ</t>
    </rPh>
    <rPh sb="2" eb="4">
      <t>キザイ</t>
    </rPh>
    <rPh sb="4" eb="7">
      <t>シヨウリョウ</t>
    </rPh>
    <phoneticPr fontId="2"/>
  </si>
  <si>
    <t>付属機材使用料</t>
    <rPh sb="0" eb="2">
      <t>フゾク</t>
    </rPh>
    <rPh sb="2" eb="4">
      <t>キザイ</t>
    </rPh>
    <rPh sb="4" eb="7">
      <t>シヨウリョウ</t>
    </rPh>
    <phoneticPr fontId="2"/>
  </si>
  <si>
    <t>ロケーションハンティング費</t>
    <rPh sb="12" eb="13">
      <t>ヒ</t>
    </rPh>
    <phoneticPr fontId="2"/>
  </si>
  <si>
    <t>渉外費</t>
    <rPh sb="0" eb="2">
      <t>ショウガイ</t>
    </rPh>
    <rPh sb="2" eb="3">
      <t>ヒ</t>
    </rPh>
    <phoneticPr fontId="2"/>
  </si>
  <si>
    <t>車両費</t>
    <rPh sb="0" eb="2">
      <t>シャリョウ</t>
    </rPh>
    <rPh sb="2" eb="3">
      <t>ヒ</t>
    </rPh>
    <phoneticPr fontId="6"/>
  </si>
  <si>
    <t>ロケーション費</t>
    <rPh sb="6" eb="7">
      <t>ヒ</t>
    </rPh>
    <phoneticPr fontId="6"/>
  </si>
  <si>
    <t>現地機材運搬費</t>
    <rPh sb="0" eb="2">
      <t>ゲンチ</t>
    </rPh>
    <rPh sb="2" eb="4">
      <t>キザイ</t>
    </rPh>
    <rPh sb="4" eb="6">
      <t>ウンパン</t>
    </rPh>
    <rPh sb="6" eb="7">
      <t>ヒ</t>
    </rPh>
    <phoneticPr fontId="6"/>
  </si>
  <si>
    <t>通信連絡費</t>
    <rPh sb="0" eb="2">
      <t>ツウシン</t>
    </rPh>
    <rPh sb="2" eb="4">
      <t>レンラク</t>
    </rPh>
    <rPh sb="4" eb="5">
      <t>ヒ</t>
    </rPh>
    <phoneticPr fontId="6"/>
  </si>
  <si>
    <t>ロケ地使用料</t>
    <rPh sb="2" eb="3">
      <t>チ</t>
    </rPh>
    <rPh sb="3" eb="6">
      <t>シヨウリョウ</t>
    </rPh>
    <phoneticPr fontId="6"/>
  </si>
  <si>
    <t>美術費</t>
    <rPh sb="0" eb="2">
      <t>ビジュツ</t>
    </rPh>
    <rPh sb="2" eb="3">
      <t>ヒ</t>
    </rPh>
    <phoneticPr fontId="6"/>
  </si>
  <si>
    <t>大道具</t>
    <rPh sb="0" eb="3">
      <t>オオドウグ</t>
    </rPh>
    <phoneticPr fontId="6"/>
  </si>
  <si>
    <t>小道具</t>
    <rPh sb="0" eb="3">
      <t>コドウグ</t>
    </rPh>
    <phoneticPr fontId="6"/>
  </si>
  <si>
    <t>衣裳費</t>
    <rPh sb="0" eb="2">
      <t>イショウ</t>
    </rPh>
    <rPh sb="2" eb="3">
      <t>ヒ</t>
    </rPh>
    <phoneticPr fontId="6"/>
  </si>
  <si>
    <t>メイク費</t>
    <rPh sb="3" eb="4">
      <t>ヒ</t>
    </rPh>
    <phoneticPr fontId="6"/>
  </si>
  <si>
    <t>特殊撮影費</t>
    <rPh sb="0" eb="2">
      <t>トクシュ</t>
    </rPh>
    <rPh sb="2" eb="4">
      <t>サツエイ</t>
    </rPh>
    <rPh sb="4" eb="5">
      <t>ヒ</t>
    </rPh>
    <phoneticPr fontId="6"/>
  </si>
  <si>
    <t>日本語字幕制作撮影</t>
    <rPh sb="0" eb="3">
      <t>ニホンゴ</t>
    </rPh>
    <rPh sb="3" eb="5">
      <t>ジマク</t>
    </rPh>
    <rPh sb="5" eb="7">
      <t>セイサク</t>
    </rPh>
    <rPh sb="7" eb="9">
      <t>サツエイ</t>
    </rPh>
    <phoneticPr fontId="6"/>
  </si>
  <si>
    <t>動画作画撮影</t>
    <rPh sb="0" eb="2">
      <t>ドウガ</t>
    </rPh>
    <rPh sb="2" eb="4">
      <t>サクガ</t>
    </rPh>
    <rPh sb="4" eb="6">
      <t>サツエイ</t>
    </rPh>
    <phoneticPr fontId="6"/>
  </si>
  <si>
    <t>高速度装置</t>
    <rPh sb="0" eb="3">
      <t>コウソクド</t>
    </rPh>
    <rPh sb="3" eb="5">
      <t>ソウチ</t>
    </rPh>
    <phoneticPr fontId="6"/>
  </si>
  <si>
    <t>微速度装置</t>
    <rPh sb="0" eb="1">
      <t>ビ</t>
    </rPh>
    <rPh sb="1" eb="3">
      <t>ソクド</t>
    </rPh>
    <rPh sb="3" eb="5">
      <t>ソウチ</t>
    </rPh>
    <phoneticPr fontId="6"/>
  </si>
  <si>
    <t>航空撮影費</t>
    <rPh sb="0" eb="2">
      <t>コウクウ</t>
    </rPh>
    <rPh sb="2" eb="4">
      <t>サツエイ</t>
    </rPh>
    <rPh sb="4" eb="5">
      <t>ヒ</t>
    </rPh>
    <phoneticPr fontId="6"/>
  </si>
  <si>
    <t>音楽費</t>
    <rPh sb="0" eb="2">
      <t>オンガク</t>
    </rPh>
    <rPh sb="2" eb="3">
      <t>ヒ</t>
    </rPh>
    <phoneticPr fontId="6"/>
  </si>
  <si>
    <t>作曲料</t>
    <rPh sb="0" eb="2">
      <t>サッキョク</t>
    </rPh>
    <rPh sb="2" eb="3">
      <t>リョウ</t>
    </rPh>
    <phoneticPr fontId="6"/>
  </si>
  <si>
    <t>編曲料</t>
    <rPh sb="0" eb="2">
      <t>ヘンキョク</t>
    </rPh>
    <rPh sb="2" eb="3">
      <t>リョウ</t>
    </rPh>
    <phoneticPr fontId="6"/>
  </si>
  <si>
    <t>選曲料</t>
    <rPh sb="0" eb="2">
      <t>センキョク</t>
    </rPh>
    <rPh sb="2" eb="3">
      <t>リョウ</t>
    </rPh>
    <phoneticPr fontId="6"/>
  </si>
  <si>
    <t>音楽著作権料</t>
    <rPh sb="0" eb="5">
      <t>オンガクチョサクケン</t>
    </rPh>
    <rPh sb="5" eb="6">
      <t>リョウ</t>
    </rPh>
    <phoneticPr fontId="6"/>
  </si>
  <si>
    <t>指揮料</t>
    <rPh sb="0" eb="2">
      <t>シキ</t>
    </rPh>
    <rPh sb="2" eb="3">
      <t>リョウ</t>
    </rPh>
    <phoneticPr fontId="6"/>
  </si>
  <si>
    <t>演奏楽器使用料</t>
    <rPh sb="0" eb="2">
      <t>エンソウ</t>
    </rPh>
    <rPh sb="2" eb="4">
      <t>ガッキ</t>
    </rPh>
    <rPh sb="4" eb="7">
      <t>シヨウリョウ</t>
    </rPh>
    <phoneticPr fontId="6"/>
  </si>
  <si>
    <t>スタジオ費</t>
    <rPh sb="4" eb="5">
      <t>ヒ</t>
    </rPh>
    <phoneticPr fontId="6"/>
  </si>
  <si>
    <t>録音費</t>
    <rPh sb="0" eb="2">
      <t>ロクオン</t>
    </rPh>
    <rPh sb="2" eb="3">
      <t>ヒ</t>
    </rPh>
    <phoneticPr fontId="6"/>
  </si>
  <si>
    <t>技術員費</t>
    <rPh sb="0" eb="3">
      <t>ギジュツイン</t>
    </rPh>
    <rPh sb="3" eb="4">
      <t>ヒ</t>
    </rPh>
    <phoneticPr fontId="6"/>
  </si>
  <si>
    <t>ダビング費</t>
    <rPh sb="4" eb="5">
      <t>ヒ</t>
    </rPh>
    <phoneticPr fontId="6"/>
  </si>
  <si>
    <t>擬音効果費</t>
    <rPh sb="0" eb="2">
      <t>ギオン</t>
    </rPh>
    <rPh sb="2" eb="4">
      <t>コウカ</t>
    </rPh>
    <rPh sb="4" eb="5">
      <t>ヒ</t>
    </rPh>
    <phoneticPr fontId="6"/>
  </si>
  <si>
    <t>録音テープ費</t>
    <rPh sb="0" eb="2">
      <t>ロクオン</t>
    </rPh>
    <rPh sb="5" eb="6">
      <t>ヒ</t>
    </rPh>
    <phoneticPr fontId="6"/>
  </si>
  <si>
    <t>編集費</t>
    <rPh sb="0" eb="2">
      <t>ヘンシュウ</t>
    </rPh>
    <rPh sb="2" eb="3">
      <t>ヒ</t>
    </rPh>
    <phoneticPr fontId="6"/>
  </si>
  <si>
    <t>ワーク編集費</t>
    <rPh sb="3" eb="5">
      <t>ヘンシュウ</t>
    </rPh>
    <rPh sb="5" eb="6">
      <t>ヒ</t>
    </rPh>
    <phoneticPr fontId="6"/>
  </si>
  <si>
    <t>オンライン編集費</t>
    <rPh sb="5" eb="7">
      <t>ヘンシュウ</t>
    </rPh>
    <rPh sb="7" eb="8">
      <t>ヒ</t>
    </rPh>
    <phoneticPr fontId="6"/>
  </si>
  <si>
    <t>編集室使用料</t>
    <rPh sb="0" eb="6">
      <t>ヘンシュウシツシヨウリョウ</t>
    </rPh>
    <phoneticPr fontId="6"/>
  </si>
  <si>
    <t>仕上費</t>
    <rPh sb="0" eb="2">
      <t>シアゲ</t>
    </rPh>
    <rPh sb="2" eb="3">
      <t>ヒ</t>
    </rPh>
    <phoneticPr fontId="6"/>
  </si>
  <si>
    <t>上映用ＤＣＰ作成費</t>
    <rPh sb="0" eb="3">
      <t>ジョウエイヨウ</t>
    </rPh>
    <rPh sb="6" eb="8">
      <t>サクセイ</t>
    </rPh>
    <rPh sb="8" eb="9">
      <t>ヒ</t>
    </rPh>
    <phoneticPr fontId="6"/>
  </si>
  <si>
    <t>グレーディング</t>
    <phoneticPr fontId="6"/>
  </si>
  <si>
    <t>映倫審査料</t>
    <rPh sb="0" eb="2">
      <t>エイリン</t>
    </rPh>
    <rPh sb="2" eb="4">
      <t>シンサ</t>
    </rPh>
    <rPh sb="4" eb="5">
      <t>リョウ</t>
    </rPh>
    <phoneticPr fontId="6"/>
  </si>
  <si>
    <t>新型コロナウイルス感染症対策経費</t>
    <rPh sb="0" eb="2">
      <t>シンガタ</t>
    </rPh>
    <rPh sb="9" eb="12">
      <t>カンセンショウ</t>
    </rPh>
    <rPh sb="12" eb="14">
      <t>タイサク</t>
    </rPh>
    <rPh sb="14" eb="16">
      <t>ケイヒ</t>
    </rPh>
    <phoneticPr fontId="6"/>
  </si>
  <si>
    <t>バリアフリー字幕制作費</t>
    <rPh sb="6" eb="8">
      <t>ジマク</t>
    </rPh>
    <rPh sb="8" eb="11">
      <t>セイサクヒ</t>
    </rPh>
    <phoneticPr fontId="6"/>
  </si>
  <si>
    <t>音声ガイド制作費</t>
    <rPh sb="0" eb="2">
      <t>オンセイ</t>
    </rPh>
    <rPh sb="5" eb="7">
      <t>セイサク</t>
    </rPh>
    <rPh sb="7" eb="8">
      <t>ヒ</t>
    </rPh>
    <phoneticPr fontId="6"/>
  </si>
  <si>
    <t>製作発表に係る経費</t>
    <rPh sb="0" eb="2">
      <t>セイサク</t>
    </rPh>
    <rPh sb="2" eb="4">
      <t>ハッピョウ</t>
    </rPh>
    <rPh sb="5" eb="6">
      <t>カカ</t>
    </rPh>
    <rPh sb="7" eb="9">
      <t>ケイヒ</t>
    </rPh>
    <phoneticPr fontId="2"/>
  </si>
  <si>
    <t>製作発表資料印刷費</t>
    <rPh sb="0" eb="2">
      <t>セイサク</t>
    </rPh>
    <rPh sb="2" eb="4">
      <t>ハッピョウ</t>
    </rPh>
    <rPh sb="4" eb="6">
      <t>シリョウ</t>
    </rPh>
    <rPh sb="6" eb="8">
      <t>インサツ</t>
    </rPh>
    <rPh sb="8" eb="9">
      <t>ヒ</t>
    </rPh>
    <phoneticPr fontId="2"/>
  </si>
  <si>
    <t>スチール撮影費</t>
    <rPh sb="4" eb="6">
      <t>サツエイ</t>
    </rPh>
    <rPh sb="6" eb="7">
      <t>ヒ</t>
    </rPh>
    <phoneticPr fontId="6"/>
  </si>
  <si>
    <t>ファーストクラス料金</t>
    <rPh sb="8" eb="10">
      <t>リョウキン</t>
    </rPh>
    <phoneticPr fontId="6"/>
  </si>
  <si>
    <t>グリーン車料金</t>
    <rPh sb="4" eb="5">
      <t>シャ</t>
    </rPh>
    <rPh sb="5" eb="7">
      <t>リョウキン</t>
    </rPh>
    <phoneticPr fontId="6"/>
  </si>
  <si>
    <t>キャスト人件費</t>
    <rPh sb="4" eb="7">
      <t>ジンケンヒ</t>
    </rPh>
    <phoneticPr fontId="2"/>
  </si>
  <si>
    <t>製作費</t>
    <rPh sb="0" eb="3">
      <t>セイサクヒ</t>
    </rPh>
    <phoneticPr fontId="6"/>
  </si>
  <si>
    <t>ロケーションハンティング費</t>
    <rPh sb="12" eb="13">
      <t>ヒ</t>
    </rPh>
    <phoneticPr fontId="6"/>
  </si>
  <si>
    <t>助成対象経費（A）</t>
    <phoneticPr fontId="2"/>
  </si>
  <si>
    <t>バリアフリー字幕制作費</t>
    <rPh sb="6" eb="11">
      <t>ジマクセイサクヒ</t>
    </rPh>
    <phoneticPr fontId="2"/>
  </si>
  <si>
    <t>支出総額（予算総額）（千円）</t>
    <rPh sb="5" eb="7">
      <t>ヨサン</t>
    </rPh>
    <rPh sb="7" eb="9">
      <t>ソウガク</t>
    </rPh>
    <phoneticPr fontId="2"/>
  </si>
  <si>
    <t>支出総額（予算総額）</t>
    <rPh sb="0" eb="2">
      <t>シシュツ</t>
    </rPh>
    <rPh sb="2" eb="4">
      <t>ソウガク</t>
    </rPh>
    <rPh sb="5" eb="7">
      <t>ヨサン</t>
    </rPh>
    <rPh sb="7" eb="9">
      <t>ソウガク</t>
    </rPh>
    <phoneticPr fontId="2"/>
  </si>
  <si>
    <t>消費税等仕入控除税額（C）</t>
    <rPh sb="0" eb="3">
      <t>ショウヒゼイ</t>
    </rPh>
    <rPh sb="3" eb="4">
      <t>トウ</t>
    </rPh>
    <rPh sb="4" eb="6">
      <t>シイレ</t>
    </rPh>
    <rPh sb="6" eb="8">
      <t>コウジョ</t>
    </rPh>
    <rPh sb="8" eb="10">
      <t>ゼイガク</t>
    </rPh>
    <phoneticPr fontId="2"/>
  </si>
  <si>
    <t>スタッフ費　内訳</t>
    <rPh sb="4" eb="5">
      <t>ヒ</t>
    </rPh>
    <rPh sb="6" eb="8">
      <t>ウチワケ</t>
    </rPh>
    <phoneticPr fontId="10"/>
  </si>
  <si>
    <t>作品名</t>
    <rPh sb="0" eb="2">
      <t>サクヒン</t>
    </rPh>
    <rPh sb="2" eb="3">
      <t>メイ</t>
    </rPh>
    <phoneticPr fontId="10"/>
  </si>
  <si>
    <t>役職名</t>
    <rPh sb="0" eb="2">
      <t>ヤクショク</t>
    </rPh>
    <rPh sb="2" eb="3">
      <t>メイ</t>
    </rPh>
    <phoneticPr fontId="10"/>
  </si>
  <si>
    <t>スタッフ名</t>
    <rPh sb="4" eb="5">
      <t>メイ</t>
    </rPh>
    <phoneticPr fontId="10"/>
  </si>
  <si>
    <t>単価
（税込／円）</t>
    <rPh sb="0" eb="2">
      <t>タンカ</t>
    </rPh>
    <rPh sb="4" eb="6">
      <t>ゼイコ</t>
    </rPh>
    <rPh sb="7" eb="8">
      <t>エン</t>
    </rPh>
    <phoneticPr fontId="10"/>
  </si>
  <si>
    <t>従事期間
（ヶ月）</t>
    <rPh sb="0" eb="2">
      <t>ジュウジ</t>
    </rPh>
    <rPh sb="2" eb="4">
      <t>キカン</t>
    </rPh>
    <rPh sb="7" eb="8">
      <t>ゲツ</t>
    </rPh>
    <phoneticPr fontId="10"/>
  </si>
  <si>
    <t>金額
（税込／円）</t>
    <rPh sb="0" eb="2">
      <t>キンガク</t>
    </rPh>
    <rPh sb="4" eb="6">
      <t>ゼイコ</t>
    </rPh>
    <rPh sb="7" eb="8">
      <t>エン</t>
    </rPh>
    <phoneticPr fontId="10"/>
  </si>
  <si>
    <t>＠</t>
    <phoneticPr fontId="10"/>
  </si>
  <si>
    <t>小　計</t>
  </si>
  <si>
    <t>キャスト費　内訳</t>
    <rPh sb="4" eb="5">
      <t>ヒ</t>
    </rPh>
    <rPh sb="6" eb="8">
      <t>ウチワケ</t>
    </rPh>
    <phoneticPr fontId="10"/>
  </si>
  <si>
    <t>項目</t>
    <rPh sb="0" eb="1">
      <t>コウ</t>
    </rPh>
    <rPh sb="1" eb="2">
      <t>メ</t>
    </rPh>
    <phoneticPr fontId="10"/>
  </si>
  <si>
    <t>役名</t>
    <rPh sb="0" eb="1">
      <t>ヤク</t>
    </rPh>
    <rPh sb="1" eb="2">
      <t>メイ</t>
    </rPh>
    <phoneticPr fontId="10"/>
  </si>
  <si>
    <t>キャスト名</t>
    <rPh sb="4" eb="5">
      <t>メイ</t>
    </rPh>
    <phoneticPr fontId="10"/>
  </si>
  <si>
    <t>メインキャスト</t>
    <phoneticPr fontId="10"/>
  </si>
  <si>
    <t>助演キャスト</t>
    <rPh sb="0" eb="2">
      <t>ジョエン</t>
    </rPh>
    <phoneticPr fontId="10"/>
  </si>
  <si>
    <t>エキストラ</t>
    <phoneticPr fontId="10"/>
  </si>
  <si>
    <t>小　計</t>
    <phoneticPr fontId="10"/>
  </si>
  <si>
    <t>課税対象外経費</t>
    <rPh sb="0" eb="2">
      <t>カゼイ</t>
    </rPh>
    <rPh sb="2" eb="4">
      <t>タイショウ</t>
    </rPh>
    <rPh sb="4" eb="5">
      <t>ガイ</t>
    </rPh>
    <rPh sb="5" eb="7">
      <t>ケイヒ</t>
    </rPh>
    <phoneticPr fontId="6"/>
  </si>
  <si>
    <t>○</t>
  </si>
  <si>
    <t>助成金に算入できる経費計（D）</t>
    <rPh sb="0" eb="3">
      <t>ジョセイキン</t>
    </rPh>
    <rPh sb="4" eb="6">
      <t>サンニュウ</t>
    </rPh>
    <rPh sb="9" eb="11">
      <t>ケイヒ</t>
    </rPh>
    <rPh sb="11" eb="12">
      <t>ケイ</t>
    </rPh>
    <phoneticPr fontId="2"/>
  </si>
  <si>
    <t>消費税等仕入控除税額の取扱</t>
  </si>
  <si>
    <t>作品名</t>
    <rPh sb="0" eb="2">
      <t>サクヒン</t>
    </rPh>
    <rPh sb="2" eb="3">
      <t>メイ</t>
    </rPh>
    <phoneticPr fontId="6"/>
  </si>
  <si>
    <t>団体名</t>
    <rPh sb="0" eb="2">
      <t>ダンタイ</t>
    </rPh>
    <rPh sb="2" eb="3">
      <t>メイ</t>
    </rPh>
    <phoneticPr fontId="6"/>
  </si>
  <si>
    <t>整理番号</t>
    <rPh sb="0" eb="2">
      <t>セイリ</t>
    </rPh>
    <rPh sb="2" eb="4">
      <t>バンゴウ</t>
    </rPh>
    <phoneticPr fontId="6"/>
  </si>
  <si>
    <t>整理番号</t>
    <rPh sb="0" eb="2">
      <t>セイリ</t>
    </rPh>
    <rPh sb="2" eb="4">
      <t>バンゴウ</t>
    </rPh>
    <phoneticPr fontId="2"/>
  </si>
  <si>
    <t>団体名</t>
    <rPh sb="0" eb="2">
      <t>ダンタイ</t>
    </rPh>
    <rPh sb="2" eb="3">
      <t>メイ</t>
    </rPh>
    <phoneticPr fontId="2"/>
  </si>
  <si>
    <t>作品名</t>
    <rPh sb="0" eb="2">
      <t>サクヒン</t>
    </rPh>
    <rPh sb="2" eb="3">
      <t>メイ</t>
    </rPh>
    <phoneticPr fontId="2"/>
  </si>
  <si>
    <t>週間</t>
  </si>
  <si>
    <t>・「細目」「内訳」をプルダウンメニューから選択し、金額を手入力してください。</t>
    <rPh sb="2" eb="4">
      <t>サイモク</t>
    </rPh>
    <rPh sb="6" eb="8">
      <t>ウチワケ</t>
    </rPh>
    <rPh sb="21" eb="23">
      <t>センタク</t>
    </rPh>
    <rPh sb="25" eb="27">
      <t>キンガク</t>
    </rPh>
    <rPh sb="28" eb="29">
      <t>テ</t>
    </rPh>
    <rPh sb="29" eb="31">
      <t>ニュウリョク</t>
    </rPh>
    <phoneticPr fontId="6"/>
  </si>
  <si>
    <t>・該当する「内訳」がない場合は、細目を選択後、「内訳」のプルダウンメニューから空白を選択し、手入力してください。</t>
    <rPh sb="1" eb="3">
      <t>ガイトウ</t>
    </rPh>
    <rPh sb="6" eb="8">
      <t>ウチワケ</t>
    </rPh>
    <rPh sb="12" eb="14">
      <t>バアイ</t>
    </rPh>
    <rPh sb="16" eb="18">
      <t>サイモク</t>
    </rPh>
    <rPh sb="19" eb="21">
      <t>センタク</t>
    </rPh>
    <rPh sb="21" eb="22">
      <t>ゴ</t>
    </rPh>
    <rPh sb="24" eb="26">
      <t>ウチワケ</t>
    </rPh>
    <rPh sb="39" eb="41">
      <t>クウハク</t>
    </rPh>
    <rPh sb="42" eb="44">
      <t>センタク</t>
    </rPh>
    <rPh sb="46" eb="47">
      <t>テ</t>
    </rPh>
    <rPh sb="47" eb="49">
      <t>ニュウリョク</t>
    </rPh>
    <phoneticPr fontId="6"/>
  </si>
  <si>
    <t>・「課税対象外経費」に該当する経費は、プルダウンメニューから「○」を選択してください。（免税事業者及び簡易課税事業者は記入不要）</t>
    <rPh sb="2" eb="9">
      <t>カゼイタイショウガイケイヒ</t>
    </rPh>
    <rPh sb="44" eb="46">
      <t>メンゼイ</t>
    </rPh>
    <rPh sb="46" eb="49">
      <t>ジギョウシャ</t>
    </rPh>
    <rPh sb="49" eb="50">
      <t>オヨ</t>
    </rPh>
    <rPh sb="51" eb="53">
      <t>カンイ</t>
    </rPh>
    <rPh sb="53" eb="55">
      <t>カゼイ</t>
    </rPh>
    <rPh sb="55" eb="58">
      <t>ジギョウシャ</t>
    </rPh>
    <rPh sb="59" eb="61">
      <t>キニュウ</t>
    </rPh>
    <rPh sb="61" eb="63">
      <t>フヨウ</t>
    </rPh>
    <phoneticPr fontId="6"/>
  </si>
  <si>
    <t>・スタッフ、キャスト人件費については、「スタッフ費内訳」「キャスト費内訳」のシートに詳細を記入してください。</t>
    <rPh sb="33" eb="36">
      <t>ヒウチワケ</t>
    </rPh>
    <rPh sb="42" eb="44">
      <t>ショウサイ</t>
    </rPh>
    <rPh sb="45" eb="47">
      <t>キニュウ</t>
    </rPh>
    <phoneticPr fontId="6"/>
  </si>
  <si>
    <t>・「スタッフ費内訳」から自動転記されます。</t>
    <rPh sb="6" eb="7">
      <t>ヒ</t>
    </rPh>
    <rPh sb="7" eb="9">
      <t>ウチワケ</t>
    </rPh>
    <rPh sb="12" eb="16">
      <t>ジドウテンキ</t>
    </rPh>
    <phoneticPr fontId="6"/>
  </si>
  <si>
    <t>・「キャスト費内訳」から自動転記されます。</t>
    <rPh sb="6" eb="7">
      <t>ヒ</t>
    </rPh>
    <rPh sb="7" eb="9">
      <t>ウチワケ</t>
    </rPh>
    <rPh sb="12" eb="16">
      <t>ジドウテンキ</t>
    </rPh>
    <phoneticPr fontId="6"/>
  </si>
  <si>
    <t>・助成対象外経費については、プルダウンメニューにない経費は計上できません。</t>
    <rPh sb="1" eb="3">
      <t>ジョセイ</t>
    </rPh>
    <rPh sb="3" eb="5">
      <t>タイショウ</t>
    </rPh>
    <rPh sb="5" eb="6">
      <t>ガイ</t>
    </rPh>
    <rPh sb="6" eb="8">
      <t>ケイヒ</t>
    </rPh>
    <rPh sb="26" eb="28">
      <t>ケイヒ</t>
    </rPh>
    <rPh sb="29" eb="31">
      <t>ケイジョウ</t>
    </rPh>
    <phoneticPr fontId="6"/>
  </si>
  <si>
    <t>【記入要領】</t>
    <rPh sb="1" eb="3">
      <t>キニュウ</t>
    </rPh>
    <rPh sb="3" eb="5">
      <t>ヨウリョウ</t>
    </rPh>
    <phoneticPr fontId="5"/>
  </si>
  <si>
    <t>【記入要領】</t>
    <rPh sb="1" eb="3">
      <t>キニュウ</t>
    </rPh>
    <rPh sb="3" eb="5">
      <t>ヨウリョウ</t>
    </rPh>
    <phoneticPr fontId="2"/>
  </si>
  <si>
    <t>年</t>
    <rPh sb="0" eb="1">
      <t>ネン</t>
    </rPh>
    <phoneticPr fontId="5"/>
  </si>
  <si>
    <t>月</t>
    <rPh sb="0" eb="1">
      <t>ツキ</t>
    </rPh>
    <phoneticPr fontId="5"/>
  </si>
  <si>
    <t>令和</t>
    <rPh sb="0" eb="2">
      <t>レイワ</t>
    </rPh>
    <phoneticPr fontId="5"/>
  </si>
  <si>
    <t>実働日数</t>
    <rPh sb="0" eb="2">
      <t>ジツドウ</t>
    </rPh>
    <rPh sb="2" eb="4">
      <t>ニッスウ</t>
    </rPh>
    <phoneticPr fontId="5"/>
  </si>
  <si>
    <t>・本活動の企画意図や、本活動により当該分野や周辺分野等に対してどのような影響を及ぼそうとしているのか、公的助成の意義の面から簡潔に記入してください。</t>
    <rPh sb="1" eb="4">
      <t>ホンカツドウ</t>
    </rPh>
    <rPh sb="5" eb="7">
      <t>キカク</t>
    </rPh>
    <rPh sb="7" eb="9">
      <t>イト</t>
    </rPh>
    <rPh sb="11" eb="12">
      <t>ホン</t>
    </rPh>
    <rPh sb="12" eb="14">
      <t>カツドウ</t>
    </rPh>
    <rPh sb="17" eb="19">
      <t>トウガイ</t>
    </rPh>
    <rPh sb="19" eb="21">
      <t>ブンヤ</t>
    </rPh>
    <rPh sb="22" eb="24">
      <t>シュウヘン</t>
    </rPh>
    <rPh sb="24" eb="26">
      <t>ブンヤ</t>
    </rPh>
    <rPh sb="26" eb="27">
      <t>トウ</t>
    </rPh>
    <rPh sb="28" eb="29">
      <t>タイ</t>
    </rPh>
    <rPh sb="36" eb="38">
      <t>エイキョウ</t>
    </rPh>
    <rPh sb="39" eb="40">
      <t>オヨ</t>
    </rPh>
    <rPh sb="51" eb="53">
      <t>コウテキ</t>
    </rPh>
    <rPh sb="53" eb="55">
      <t>ジョセイ</t>
    </rPh>
    <rPh sb="56" eb="58">
      <t>イギ</t>
    </rPh>
    <rPh sb="59" eb="60">
      <t>メン</t>
    </rPh>
    <rPh sb="62" eb="64">
      <t>カンケツ</t>
    </rPh>
    <rPh sb="65" eb="67">
      <t>キニュウ</t>
    </rPh>
    <phoneticPr fontId="5"/>
  </si>
  <si>
    <t>・製作スケジュールについて、各項目の開始日、終了日、実働日数を入力してください。</t>
    <rPh sb="1" eb="3">
      <t>セイサク</t>
    </rPh>
    <rPh sb="14" eb="17">
      <t>カクコウモク</t>
    </rPh>
    <rPh sb="18" eb="21">
      <t>カイシビ</t>
    </rPh>
    <rPh sb="22" eb="25">
      <t>シュウリョウビ</t>
    </rPh>
    <rPh sb="26" eb="28">
      <t>ジツドウ</t>
    </rPh>
    <rPh sb="28" eb="30">
      <t>ニッスウ</t>
    </rPh>
    <rPh sb="31" eb="33">
      <t>ニュウリョク</t>
    </rPh>
    <phoneticPr fontId="5"/>
  </si>
  <si>
    <t>　入力の際は「2021/4/1」のように年月日を入力してください（表示は和暦になります。）。</t>
    <rPh sb="1" eb="3">
      <t>ニュウリョク</t>
    </rPh>
    <rPh sb="4" eb="5">
      <t>サイ</t>
    </rPh>
    <rPh sb="20" eb="21">
      <t>ネン</t>
    </rPh>
    <rPh sb="21" eb="22">
      <t>ガツ</t>
    </rPh>
    <rPh sb="22" eb="23">
      <t>ビ</t>
    </rPh>
    <rPh sb="24" eb="26">
      <t>ニュウリョク</t>
    </rPh>
    <rPh sb="33" eb="35">
      <t>ヒョウジ</t>
    </rPh>
    <rPh sb="36" eb="38">
      <t>ワレキ</t>
    </rPh>
    <phoneticPr fontId="5"/>
  </si>
  <si>
    <t>・各「確定状況」欄について、プルダウンメニューから選択してください。</t>
    <rPh sb="1" eb="2">
      <t>カク</t>
    </rPh>
    <rPh sb="3" eb="5">
      <t>カクテイ</t>
    </rPh>
    <rPh sb="5" eb="7">
      <t>ジョウキョウ</t>
    </rPh>
    <rPh sb="8" eb="9">
      <t>ラン</t>
    </rPh>
    <rPh sb="25" eb="27">
      <t>センタク</t>
    </rPh>
    <phoneticPr fontId="5"/>
  </si>
  <si>
    <t>・公開方法について、「劇場公開」「DVDを有料で頒布」等、募集案内P.8「（注2）広く一般に公開」をどのように行うかを記入してください。</t>
    <rPh sb="1" eb="3">
      <t>コウカイ</t>
    </rPh>
    <rPh sb="3" eb="5">
      <t>ホウホウ</t>
    </rPh>
    <rPh sb="11" eb="13">
      <t>ゲキジョウ</t>
    </rPh>
    <rPh sb="13" eb="15">
      <t>コウカイ</t>
    </rPh>
    <rPh sb="21" eb="23">
      <t>ユウリョウ</t>
    </rPh>
    <rPh sb="24" eb="26">
      <t>ハンプ</t>
    </rPh>
    <rPh sb="27" eb="28">
      <t>トウ</t>
    </rPh>
    <rPh sb="29" eb="31">
      <t>ボシュウ</t>
    </rPh>
    <rPh sb="31" eb="33">
      <t>アンナイ</t>
    </rPh>
    <rPh sb="38" eb="39">
      <t>チュウ</t>
    </rPh>
    <rPh sb="41" eb="42">
      <t>ヒロ</t>
    </rPh>
    <rPh sb="43" eb="45">
      <t>イッパン</t>
    </rPh>
    <rPh sb="46" eb="48">
      <t>コウカイ</t>
    </rPh>
    <rPh sb="55" eb="56">
      <t>オコナ</t>
    </rPh>
    <rPh sb="59" eb="61">
      <t>キニュウ</t>
    </rPh>
    <phoneticPr fontId="5"/>
  </si>
  <si>
    <t>・配給会社について記入してください</t>
    <rPh sb="1" eb="3">
      <t>ハイキュウ</t>
    </rPh>
    <rPh sb="3" eb="5">
      <t>ガイシャ</t>
    </rPh>
    <rPh sb="9" eb="11">
      <t>キニュウ</t>
    </rPh>
    <phoneticPr fontId="5"/>
  </si>
  <si>
    <t>・セル内で改行される場合は「ALT+ENTER」を同時に押して改行してください。</t>
    <phoneticPr fontId="5"/>
  </si>
  <si>
    <t>・あらすじ等を簡潔に記入してください。</t>
    <rPh sb="5" eb="6">
      <t>トウ</t>
    </rPh>
    <rPh sb="7" eb="9">
      <t>カンケツ</t>
    </rPh>
    <rPh sb="10" eb="12">
      <t>キニュウ</t>
    </rPh>
    <phoneticPr fontId="5"/>
  </si>
  <si>
    <t>・キャストの決定状況（確定、交渉中、予定等）を必ず記入してください。</t>
    <rPh sb="25" eb="27">
      <t>キニュウ</t>
    </rPh>
    <phoneticPr fontId="5"/>
  </si>
  <si>
    <t>・キャスト名を記入してください。決まっている場合は役名も記入してください。</t>
    <rPh sb="5" eb="6">
      <t>メイ</t>
    </rPh>
    <rPh sb="7" eb="9">
      <t>キニュウ</t>
    </rPh>
    <rPh sb="16" eb="17">
      <t>キ</t>
    </rPh>
    <rPh sb="22" eb="24">
      <t>バアイ</t>
    </rPh>
    <rPh sb="25" eb="26">
      <t>ヤク</t>
    </rPh>
    <rPh sb="26" eb="27">
      <t>メイ</t>
    </rPh>
    <rPh sb="28" eb="30">
      <t>キニュウ</t>
    </rPh>
    <phoneticPr fontId="5"/>
  </si>
  <si>
    <t>・主なスタッフについて記入してください。</t>
    <rPh sb="1" eb="2">
      <t>オモ</t>
    </rPh>
    <rPh sb="11" eb="13">
      <t>キニュウ</t>
    </rPh>
    <phoneticPr fontId="5"/>
  </si>
  <si>
    <t>　応募する分野ごとに、「総表」の「作品概要」に記載ある職務の者については「総表」と同じ内容を必ず記入してください。</t>
    <rPh sb="1" eb="3">
      <t>オウボ</t>
    </rPh>
    <rPh sb="5" eb="7">
      <t>ブンヤ</t>
    </rPh>
    <rPh sb="12" eb="14">
      <t>ソウヒョウ</t>
    </rPh>
    <rPh sb="17" eb="19">
      <t>サクヒン</t>
    </rPh>
    <rPh sb="19" eb="21">
      <t>ガイヨウ</t>
    </rPh>
    <rPh sb="23" eb="25">
      <t>キサイ</t>
    </rPh>
    <rPh sb="27" eb="29">
      <t>ショクム</t>
    </rPh>
    <rPh sb="30" eb="31">
      <t>モノ</t>
    </rPh>
    <rPh sb="46" eb="47">
      <t>カナラ</t>
    </rPh>
    <rPh sb="48" eb="50">
      <t>キニュウ</t>
    </rPh>
    <phoneticPr fontId="5"/>
  </si>
  <si>
    <t>・共同製作者、後援者、協賛者等を記入してください。</t>
    <rPh sb="1" eb="3">
      <t>キョウドウ</t>
    </rPh>
    <rPh sb="3" eb="5">
      <t>セイサク</t>
    </rPh>
    <rPh sb="5" eb="6">
      <t>シャ</t>
    </rPh>
    <rPh sb="7" eb="9">
      <t>コウエン</t>
    </rPh>
    <rPh sb="9" eb="10">
      <t>シャ</t>
    </rPh>
    <rPh sb="11" eb="13">
      <t>キョウサン</t>
    </rPh>
    <rPh sb="13" eb="14">
      <t>シャ</t>
    </rPh>
    <rPh sb="14" eb="15">
      <t>トウ</t>
    </rPh>
    <rPh sb="16" eb="18">
      <t>キニュウ</t>
    </rPh>
    <phoneticPr fontId="5"/>
  </si>
  <si>
    <t>　また、それぞれの決定状況（確定、交渉／申請中、交渉／申請予定）を必ず記入してください。</t>
    <rPh sb="9" eb="11">
      <t>ケッテイ</t>
    </rPh>
    <rPh sb="11" eb="13">
      <t>ジョウキョウ</t>
    </rPh>
    <rPh sb="14" eb="16">
      <t>カクテイ</t>
    </rPh>
    <rPh sb="17" eb="19">
      <t>コウショウ</t>
    </rPh>
    <rPh sb="20" eb="23">
      <t>シンセイチュウ</t>
    </rPh>
    <rPh sb="24" eb="26">
      <t>コウショウ</t>
    </rPh>
    <rPh sb="27" eb="29">
      <t>シンセイ</t>
    </rPh>
    <rPh sb="29" eb="31">
      <t>ヨテイ</t>
    </rPh>
    <rPh sb="33" eb="34">
      <t>カナラ</t>
    </rPh>
    <rPh sb="35" eb="37">
      <t>キニュウ</t>
    </rPh>
    <phoneticPr fontId="5"/>
  </si>
  <si>
    <t>　クラウドファンディングを実施する場合は要望書提出時の状況（達成、実施中、実施予定）を必ず記入してください。</t>
    <rPh sb="13" eb="15">
      <t>ジッシ</t>
    </rPh>
    <rPh sb="17" eb="19">
      <t>バアイ</t>
    </rPh>
    <rPh sb="20" eb="23">
      <t>ヨウボウショ</t>
    </rPh>
    <rPh sb="23" eb="25">
      <t>テイシュツ</t>
    </rPh>
    <rPh sb="25" eb="26">
      <t>ジ</t>
    </rPh>
    <rPh sb="27" eb="29">
      <t>ジョウキョウ</t>
    </rPh>
    <rPh sb="30" eb="32">
      <t>タッセイ</t>
    </rPh>
    <rPh sb="33" eb="36">
      <t>ジッシチュウ</t>
    </rPh>
    <rPh sb="37" eb="39">
      <t>ジッシ</t>
    </rPh>
    <rPh sb="39" eb="41">
      <t>ヨテイ</t>
    </rPh>
    <rPh sb="43" eb="44">
      <t>カナラ</t>
    </rPh>
    <rPh sb="45" eb="47">
      <t>キニュウ</t>
    </rPh>
    <phoneticPr fontId="5"/>
  </si>
  <si>
    <t>・活動の特色や強調したい事項を記入してください。</t>
    <rPh sb="1" eb="3">
      <t>カツドウ</t>
    </rPh>
    <rPh sb="4" eb="6">
      <t>トクショク</t>
    </rPh>
    <rPh sb="7" eb="9">
      <t>キョウチョウ</t>
    </rPh>
    <rPh sb="12" eb="14">
      <t>ジコウ</t>
    </rPh>
    <rPh sb="15" eb="17">
      <t>キニュウ</t>
    </rPh>
    <phoneticPr fontId="5"/>
  </si>
  <si>
    <t>　テレビ放送等を目的として、申請団体が既に製作した映像を使用して映画を製作する場合には、その旨を必ず明記してください。</t>
    <rPh sb="4" eb="6">
      <t>ホウソウ</t>
    </rPh>
    <rPh sb="6" eb="7">
      <t>トウ</t>
    </rPh>
    <rPh sb="8" eb="10">
      <t>モクテキ</t>
    </rPh>
    <rPh sb="14" eb="16">
      <t>シンセイ</t>
    </rPh>
    <rPh sb="16" eb="18">
      <t>ダンタイ</t>
    </rPh>
    <rPh sb="19" eb="20">
      <t>スデ</t>
    </rPh>
    <rPh sb="21" eb="23">
      <t>セイサク</t>
    </rPh>
    <rPh sb="25" eb="27">
      <t>エイゾウ</t>
    </rPh>
    <rPh sb="28" eb="30">
      <t>シヨウ</t>
    </rPh>
    <rPh sb="32" eb="34">
      <t>エイガ</t>
    </rPh>
    <rPh sb="35" eb="37">
      <t>セイサク</t>
    </rPh>
    <rPh sb="39" eb="41">
      <t>バアイ</t>
    </rPh>
    <rPh sb="46" eb="47">
      <t>ムネ</t>
    </rPh>
    <rPh sb="48" eb="49">
      <t>カナラ</t>
    </rPh>
    <rPh sb="50" eb="52">
      <t>メイキ</t>
    </rPh>
    <phoneticPr fontId="5"/>
  </si>
  <si>
    <t>　また、テレビ番組と内容が異なる点及びテレビ番組から映画を製作するプロセスを記述してください。</t>
    <rPh sb="7" eb="9">
      <t>バングミ</t>
    </rPh>
    <rPh sb="10" eb="12">
      <t>ナイヨウ</t>
    </rPh>
    <rPh sb="13" eb="14">
      <t>コト</t>
    </rPh>
    <rPh sb="16" eb="17">
      <t>テン</t>
    </rPh>
    <rPh sb="17" eb="18">
      <t>オヨ</t>
    </rPh>
    <rPh sb="22" eb="24">
      <t>バングミ</t>
    </rPh>
    <rPh sb="26" eb="28">
      <t>エイガ</t>
    </rPh>
    <rPh sb="29" eb="31">
      <t>セイサク</t>
    </rPh>
    <rPh sb="38" eb="40">
      <t>キジュツ</t>
    </rPh>
    <phoneticPr fontId="5"/>
  </si>
  <si>
    <t>単年度助成</t>
    <rPh sb="0" eb="5">
      <t>タンネンドジョセイ</t>
    </rPh>
    <phoneticPr fontId="2"/>
  </si>
  <si>
    <t>予定</t>
  </si>
  <si>
    <t>劇場公開</t>
    <rPh sb="0" eb="2">
      <t>ゲキジョウ</t>
    </rPh>
    <rPh sb="2" eb="4">
      <t>コウカイ</t>
    </rPh>
    <phoneticPr fontId="5"/>
  </si>
  <si>
    <t>●●株式会社</t>
    <rPh sb="2" eb="6">
      <t>カブシキガイシャ</t>
    </rPh>
    <phoneticPr fontId="5"/>
  </si>
  <si>
    <t>確定</t>
  </si>
  <si>
    <t>交渉中</t>
  </si>
  <si>
    <t>・公開予定時期の開始日及び終了日を「2021/4/1」のように年月日を入力してください。初号試写から1年以内の公開が条件となります。</t>
    <rPh sb="1" eb="3">
      <t>コウカイ</t>
    </rPh>
    <rPh sb="3" eb="5">
      <t>ヨテイ</t>
    </rPh>
    <rPh sb="5" eb="7">
      <t>ジキ</t>
    </rPh>
    <rPh sb="8" eb="11">
      <t>カイシビ</t>
    </rPh>
    <rPh sb="11" eb="12">
      <t>オヨ</t>
    </rPh>
    <rPh sb="13" eb="16">
      <t>シュウリョウビ</t>
    </rPh>
    <rPh sb="31" eb="32">
      <t>ネン</t>
    </rPh>
    <rPh sb="32" eb="33">
      <t>ガツ</t>
    </rPh>
    <rPh sb="33" eb="34">
      <t>ビ</t>
    </rPh>
    <rPh sb="35" eb="37">
      <t>ニュウリョク</t>
    </rPh>
    <rPh sb="44" eb="46">
      <t>ショゴウ</t>
    </rPh>
    <rPh sb="46" eb="48">
      <t>シシャ</t>
    </rPh>
    <rPh sb="51" eb="52">
      <t>ネン</t>
    </rPh>
    <rPh sb="52" eb="54">
      <t>イナイ</t>
    </rPh>
    <rPh sb="55" eb="57">
      <t>コウカイ</t>
    </rPh>
    <rPh sb="58" eb="60">
      <t>ジョウケン</t>
    </rPh>
    <phoneticPr fontId="5"/>
  </si>
  <si>
    <t>文化芸術振興費補助金（当事業）以外の補助金、助成金について記入してください。
また、要望書提出時の確定状況について、プルダウンメニューから「決定」「申請中」「申請予定」のいずれかを必ず選択してください。</t>
    <rPh sb="0" eb="2">
      <t>ブンカ</t>
    </rPh>
    <rPh sb="2" eb="4">
      <t>ゲイジュツ</t>
    </rPh>
    <rPh sb="4" eb="6">
      <t>シンコウ</t>
    </rPh>
    <rPh sb="6" eb="7">
      <t>ヒ</t>
    </rPh>
    <rPh sb="7" eb="10">
      <t>ホジョキン</t>
    </rPh>
    <rPh sb="11" eb="12">
      <t>トウ</t>
    </rPh>
    <rPh sb="12" eb="14">
      <t>ジギョウ</t>
    </rPh>
    <rPh sb="15" eb="17">
      <t>イガイ</t>
    </rPh>
    <rPh sb="18" eb="21">
      <t>ホジョキン</t>
    </rPh>
    <rPh sb="22" eb="25">
      <t>ジョセイキン</t>
    </rPh>
    <rPh sb="29" eb="31">
      <t>キニュウ</t>
    </rPh>
    <rPh sb="70" eb="72">
      <t>ケッテイ</t>
    </rPh>
    <rPh sb="74" eb="76">
      <t>シンセイ</t>
    </rPh>
    <rPh sb="79" eb="81">
      <t>シンセイ</t>
    </rPh>
    <phoneticPr fontId="2"/>
  </si>
  <si>
    <t>企業、個人等からの寄付金、協賛金、クラウドファンディングについて記入してください。
また、要望書提出時の確定状況について、プルダウンメニューから、寄付金・協賛金は「確定」「交渉中」「予定」、クラウドファンディングは「達成」「実施中」「実施予定」のいずれかを必ず選択してください。</t>
    <rPh sb="0" eb="2">
      <t>キギョウ</t>
    </rPh>
    <rPh sb="3" eb="5">
      <t>コジン</t>
    </rPh>
    <rPh sb="5" eb="6">
      <t>トウ</t>
    </rPh>
    <rPh sb="9" eb="12">
      <t>キフキン</t>
    </rPh>
    <rPh sb="13" eb="16">
      <t>キョウサンキン</t>
    </rPh>
    <rPh sb="32" eb="34">
      <t>キニュウ</t>
    </rPh>
    <rPh sb="73" eb="76">
      <t>キフキン</t>
    </rPh>
    <rPh sb="77" eb="80">
      <t>キョウサンキン</t>
    </rPh>
    <rPh sb="82" eb="84">
      <t>カクテイ</t>
    </rPh>
    <rPh sb="86" eb="89">
      <t>コウショウチュウ</t>
    </rPh>
    <rPh sb="108" eb="110">
      <t>タッセイ</t>
    </rPh>
    <rPh sb="112" eb="115">
      <t>ジッシチュウ</t>
    </rPh>
    <rPh sb="117" eb="119">
      <t>ジッシ</t>
    </rPh>
    <rPh sb="119" eb="121">
      <t>ヨテイ</t>
    </rPh>
    <phoneticPr fontId="2"/>
  </si>
  <si>
    <t>上記以外の収入として計上するものがあれば記入してください。
テレビ放送等を目的として製作された既存の映像を使用する場合には、当該番組の放映料収入も記入してください。
なお、チケット、DVD及び関連グッズ等の販売による収入については、記入する必要はありません。</t>
    <rPh sb="0" eb="4">
      <t>ジョウキイガイ</t>
    </rPh>
    <rPh sb="5" eb="7">
      <t>シュウニュウ</t>
    </rPh>
    <rPh sb="10" eb="12">
      <t>ケイジョウ</t>
    </rPh>
    <rPh sb="20" eb="22">
      <t>キニュウ</t>
    </rPh>
    <rPh sb="33" eb="35">
      <t>ホウソウ</t>
    </rPh>
    <rPh sb="35" eb="36">
      <t>トウ</t>
    </rPh>
    <rPh sb="37" eb="39">
      <t>モクテキ</t>
    </rPh>
    <rPh sb="42" eb="44">
      <t>セイサク</t>
    </rPh>
    <rPh sb="47" eb="49">
      <t>キゾン</t>
    </rPh>
    <rPh sb="50" eb="52">
      <t>エイゾウ</t>
    </rPh>
    <rPh sb="53" eb="55">
      <t>シヨウ</t>
    </rPh>
    <rPh sb="57" eb="59">
      <t>バアイ</t>
    </rPh>
    <rPh sb="62" eb="64">
      <t>トウガイ</t>
    </rPh>
    <rPh sb="64" eb="66">
      <t>バングミ</t>
    </rPh>
    <rPh sb="67" eb="69">
      <t>ホウエイ</t>
    </rPh>
    <rPh sb="69" eb="70">
      <t>リョウ</t>
    </rPh>
    <rPh sb="70" eb="72">
      <t>シュウニュウ</t>
    </rPh>
    <rPh sb="73" eb="75">
      <t>キニュウ</t>
    </rPh>
    <rPh sb="94" eb="95">
      <t>オヨ</t>
    </rPh>
    <rPh sb="96" eb="98">
      <t>カンレン</t>
    </rPh>
    <rPh sb="101" eb="102">
      <t>トウ</t>
    </rPh>
    <rPh sb="103" eb="105">
      <t>ハンバイ</t>
    </rPh>
    <rPh sb="108" eb="110">
      <t>シュウニュウ</t>
    </rPh>
    <rPh sb="116" eb="118">
      <t>キニュウ</t>
    </rPh>
    <rPh sb="120" eb="122">
      <t>ヒツヨウ</t>
    </rPh>
    <phoneticPr fontId="2"/>
  </si>
  <si>
    <t>【記入要領】</t>
    <rPh sb="1" eb="3">
      <t>キニュウ</t>
    </rPh>
    <rPh sb="3" eb="5">
      <t>ヨウリョウ</t>
    </rPh>
    <phoneticPr fontId="4"/>
  </si>
  <si>
    <t>整理番号</t>
    <rPh sb="0" eb="4">
      <t>セイリバンゴウ</t>
    </rPh>
    <phoneticPr fontId="5"/>
  </si>
  <si>
    <t>作品名</t>
    <rPh sb="0" eb="2">
      <t>サクヒン</t>
    </rPh>
    <rPh sb="2" eb="3">
      <t>メイ</t>
    </rPh>
    <phoneticPr fontId="5"/>
  </si>
  <si>
    <t>団体名</t>
    <rPh sb="0" eb="2">
      <t>ダンタイ</t>
    </rPh>
    <rPh sb="2" eb="3">
      <t>メイ</t>
    </rPh>
    <phoneticPr fontId="5"/>
  </si>
  <si>
    <t>【団体概要】</t>
    <rPh sb="1" eb="3">
      <t>ダンタイ</t>
    </rPh>
    <phoneticPr fontId="2"/>
  </si>
  <si>
    <t>整理番号</t>
    <rPh sb="0" eb="4">
      <t>セイリバンゴウ</t>
    </rPh>
    <phoneticPr fontId="9"/>
  </si>
  <si>
    <t>整理番号</t>
    <rPh sb="0" eb="4">
      <t>セイリバンゴウ</t>
    </rPh>
    <phoneticPr fontId="4"/>
  </si>
  <si>
    <t>小計（千円）</t>
    <phoneticPr fontId="6"/>
  </si>
  <si>
    <t>課税事業者</t>
  </si>
  <si>
    <t>助成金に算入できる経費計（D）</t>
    <rPh sb="0" eb="3">
      <t>ジョセイキン</t>
    </rPh>
    <rPh sb="4" eb="6">
      <t>サンニュウ</t>
    </rPh>
    <rPh sb="9" eb="11">
      <t>ケイヒ</t>
    </rPh>
    <rPh sb="11" eb="12">
      <t>ケイ</t>
    </rPh>
    <phoneticPr fontId="3"/>
  </si>
  <si>
    <t>役名○○：○○○○（確定）、役名△△：△△△△（確定）、役名□□：□□□□（交渉中）</t>
    <rPh sb="0" eb="1">
      <t>ヤク</t>
    </rPh>
    <rPh sb="1" eb="2">
      <t>メイ</t>
    </rPh>
    <rPh sb="10" eb="12">
      <t>カクテイ</t>
    </rPh>
    <rPh sb="14" eb="15">
      <t>ヤク</t>
    </rPh>
    <rPh sb="15" eb="16">
      <t>メイ</t>
    </rPh>
    <rPh sb="24" eb="26">
      <t>カクテイ</t>
    </rPh>
    <rPh sb="28" eb="29">
      <t>ヤク</t>
    </rPh>
    <rPh sb="29" eb="30">
      <t>メイ</t>
    </rPh>
    <rPh sb="38" eb="41">
      <t>コウショウチュウ</t>
    </rPh>
    <phoneticPr fontId="5"/>
  </si>
  <si>
    <t>・スタッフの決定状況（確定、交渉中、予定等）を必ず記入してください。</t>
    <phoneticPr fontId="5"/>
  </si>
  <si>
    <t>監督：●●●●（確定）、脚本：▲▲▲▲（確定）、撮影：■■■■（交渉中）、プロデューサー：◆◆◆◆（確定）</t>
    <rPh sb="0" eb="2">
      <t>カントク</t>
    </rPh>
    <rPh sb="8" eb="10">
      <t>カクテイ</t>
    </rPh>
    <rPh sb="12" eb="14">
      <t>キャクホン</t>
    </rPh>
    <rPh sb="20" eb="22">
      <t>カクテイ</t>
    </rPh>
    <rPh sb="24" eb="26">
      <t>サツエイ</t>
    </rPh>
    <rPh sb="32" eb="35">
      <t>コウショウチュウ</t>
    </rPh>
    <rPh sb="50" eb="52">
      <t>カクテイ</t>
    </rPh>
    <phoneticPr fontId="5"/>
  </si>
  <si>
    <t>共同製作者・後援者・
協賛者名とその役割</t>
    <rPh sb="0" eb="2">
      <t>キョウドウ</t>
    </rPh>
    <rPh sb="2" eb="4">
      <t>セイサク</t>
    </rPh>
    <rPh sb="4" eb="5">
      <t>シャ</t>
    </rPh>
    <rPh sb="18" eb="20">
      <t>ヤクワリ</t>
    </rPh>
    <phoneticPr fontId="2"/>
  </si>
  <si>
    <t>・撮影機材について記入してください。</t>
    <rPh sb="1" eb="3">
      <t>サツエイ</t>
    </rPh>
    <rPh sb="3" eb="5">
      <t>キザイ</t>
    </rPh>
    <rPh sb="9" eb="11">
      <t>キニュウ</t>
    </rPh>
    <phoneticPr fontId="5"/>
  </si>
  <si>
    <t>フリガナ</t>
    <phoneticPr fontId="4"/>
  </si>
  <si>
    <t>経理担当者</t>
    <phoneticPr fontId="4"/>
  </si>
  <si>
    <t>様式第1号（第3条関係）
【総表】</t>
    <phoneticPr fontId="2"/>
  </si>
  <si>
    <t>・団体名等は「総表」のシートから自動転記されます。</t>
    <rPh sb="1" eb="3">
      <t>ダンタイ</t>
    </rPh>
    <rPh sb="3" eb="4">
      <t>メイ</t>
    </rPh>
    <rPh sb="4" eb="5">
      <t>トウ</t>
    </rPh>
    <rPh sb="7" eb="9">
      <t>ソウヒョウ</t>
    </rPh>
    <rPh sb="16" eb="20">
      <t>ジドウテンキ</t>
    </rPh>
    <phoneticPr fontId="4"/>
  </si>
  <si>
    <t>・法人番号欄には、国税庁より通知される、法人等に指定される13桁の番号を記入してください。</t>
    <rPh sb="1" eb="3">
      <t>ホウジン</t>
    </rPh>
    <rPh sb="3" eb="5">
      <t>バンゴウ</t>
    </rPh>
    <rPh sb="5" eb="6">
      <t>ラン</t>
    </rPh>
    <rPh sb="9" eb="12">
      <t>コクゼイチョウ</t>
    </rPh>
    <rPh sb="14" eb="16">
      <t>ツウチ</t>
    </rPh>
    <rPh sb="20" eb="22">
      <t>ホウジン</t>
    </rPh>
    <rPh sb="22" eb="23">
      <t>トウ</t>
    </rPh>
    <rPh sb="24" eb="26">
      <t>シテイ</t>
    </rPh>
    <phoneticPr fontId="4"/>
  </si>
  <si>
    <t>《役職員》</t>
    <rPh sb="1" eb="4">
      <t>ヤクショクイン</t>
    </rPh>
    <phoneticPr fontId="4"/>
  </si>
  <si>
    <t>《機構図・構成員》
・団体の機構図及び構成員の人数を記入してください。
　記入しきれない場合は、映画製作に係る主要なものについて記入してください。</t>
    <rPh sb="1" eb="3">
      <t>キコウ</t>
    </rPh>
    <rPh sb="3" eb="4">
      <t>ズ</t>
    </rPh>
    <rPh sb="5" eb="8">
      <t>コウセイイン</t>
    </rPh>
    <rPh sb="11" eb="13">
      <t>ダンタイ</t>
    </rPh>
    <rPh sb="14" eb="16">
      <t>キコウ</t>
    </rPh>
    <rPh sb="16" eb="17">
      <t>ズ</t>
    </rPh>
    <rPh sb="17" eb="18">
      <t>オヨ</t>
    </rPh>
    <rPh sb="19" eb="22">
      <t>コウセイイン</t>
    </rPh>
    <rPh sb="23" eb="25">
      <t>ニンズウ</t>
    </rPh>
    <rPh sb="26" eb="28">
      <t>キニュウ</t>
    </rPh>
    <rPh sb="37" eb="39">
      <t>キニュウ</t>
    </rPh>
    <rPh sb="44" eb="46">
      <t>バアイ</t>
    </rPh>
    <rPh sb="48" eb="50">
      <t>エイガ</t>
    </rPh>
    <rPh sb="50" eb="52">
      <t>セイサク</t>
    </rPh>
    <rPh sb="53" eb="54">
      <t>カカ</t>
    </rPh>
    <rPh sb="55" eb="57">
      <t>シュヨウ</t>
    </rPh>
    <rPh sb="64" eb="66">
      <t>キニュウ</t>
    </rPh>
    <phoneticPr fontId="4"/>
  </si>
  <si>
    <t>収支差（A-B）
（千円）</t>
    <rPh sb="0" eb="2">
      <t>シュウシ</t>
    </rPh>
    <rPh sb="2" eb="3">
      <t>サ</t>
    </rPh>
    <rPh sb="10" eb="12">
      <t>センエン</t>
    </rPh>
    <phoneticPr fontId="2"/>
  </si>
  <si>
    <t xml:space="preserve">・過去にどのような形で映画製作に関わってきたかを記入してください。
　文化庁からの補助金又は芸術文化振興基金の助成を受けている場合は、その旨を記入してください。
　請負又は受託によって映画を製作している場合は、その旨を明記してください。
</t>
    <phoneticPr fontId="4"/>
  </si>
  <si>
    <t xml:space="preserve">・「総収入」は各年度において団体が得た全ての収入を意味し、映画製作等と関係のないものを含みます。
・「総支出」は各年度において団体が現実に支出したもの全てを意味し、映画製作等と関係のないものを含みます。
・「各種補助金・助成金等受領実績」については、各年度において団体が交付を受けた全てのものを記入してください。
</t>
    <phoneticPr fontId="4"/>
  </si>
  <si>
    <t>・映画以外も含めた平成30年度～令和2年度の団体の総収入・総支出等を記入してください｡</t>
    <phoneticPr fontId="4"/>
  </si>
  <si>
    <t>要望書登録/要望内容/活動名</t>
    <rPh sb="0" eb="3">
      <t>ヨウボウショ</t>
    </rPh>
    <rPh sb="3" eb="5">
      <t>トウロク</t>
    </rPh>
    <rPh sb="6" eb="8">
      <t>ヨウボウ</t>
    </rPh>
    <rPh sb="8" eb="10">
      <t>ナイヨウ</t>
    </rPh>
    <rPh sb="11" eb="13">
      <t>カツドウ</t>
    </rPh>
    <rPh sb="13" eb="14">
      <t>メイ</t>
    </rPh>
    <phoneticPr fontId="2"/>
  </si>
  <si>
    <t>要望書登録/要望内容/入場料</t>
    <rPh sb="0" eb="3">
      <t>ヨウボウショ</t>
    </rPh>
    <rPh sb="3" eb="5">
      <t>トウロク</t>
    </rPh>
    <rPh sb="6" eb="8">
      <t>ヨウボウ</t>
    </rPh>
    <rPh sb="8" eb="10">
      <t>ナイヨウ</t>
    </rPh>
    <rPh sb="11" eb="14">
      <t>ニュウジョウリョウ</t>
    </rPh>
    <phoneticPr fontId="2"/>
  </si>
  <si>
    <t>要望書登録/要望内容/共催者負担金</t>
    <rPh sb="0" eb="3">
      <t>ヨウボウショ</t>
    </rPh>
    <rPh sb="3" eb="5">
      <t>トウロク</t>
    </rPh>
    <rPh sb="6" eb="8">
      <t>ヨウボウ</t>
    </rPh>
    <rPh sb="8" eb="10">
      <t>ナイヨウ</t>
    </rPh>
    <rPh sb="11" eb="14">
      <t>キョウサイシャ</t>
    </rPh>
    <rPh sb="14" eb="17">
      <t>フタンキン</t>
    </rPh>
    <phoneticPr fontId="2"/>
  </si>
  <si>
    <t>要望書登録/要望内容/(ｲ)小計</t>
    <rPh sb="0" eb="3">
      <t>ヨウボウショ</t>
    </rPh>
    <rPh sb="3" eb="5">
      <t>トウロク</t>
    </rPh>
    <rPh sb="6" eb="8">
      <t>ヨウボウ</t>
    </rPh>
    <rPh sb="8" eb="10">
      <t>ナイヨウ</t>
    </rPh>
    <rPh sb="14" eb="16">
      <t>ショウケイ</t>
    </rPh>
    <phoneticPr fontId="2"/>
  </si>
  <si>
    <t>要望書登録/要望内容/(ﾛ)自己負担金</t>
    <rPh sb="0" eb="3">
      <t>ヨウボウショ</t>
    </rPh>
    <rPh sb="3" eb="5">
      <t>トウロク</t>
    </rPh>
    <rPh sb="6" eb="8">
      <t>ヨウボウ</t>
    </rPh>
    <rPh sb="8" eb="10">
      <t>ナイヨウ</t>
    </rPh>
    <rPh sb="14" eb="16">
      <t>ジコ</t>
    </rPh>
    <rPh sb="16" eb="18">
      <t>フタン</t>
    </rPh>
    <rPh sb="18" eb="19">
      <t>キン</t>
    </rPh>
    <phoneticPr fontId="2"/>
  </si>
  <si>
    <t>要望書登録/要望内容/対象経費（A）</t>
    <rPh sb="0" eb="3">
      <t>ヨウボウショ</t>
    </rPh>
    <rPh sb="3" eb="5">
      <t>トウロク</t>
    </rPh>
    <rPh sb="6" eb="8">
      <t>ヨウボウ</t>
    </rPh>
    <rPh sb="8" eb="10">
      <t>ナイヨウ</t>
    </rPh>
    <rPh sb="11" eb="13">
      <t>タイショウ</t>
    </rPh>
    <rPh sb="13" eb="15">
      <t>ケイヒ</t>
    </rPh>
    <phoneticPr fontId="2"/>
  </si>
  <si>
    <t>要望書登録/要望内容/要望額</t>
    <rPh sb="0" eb="3">
      <t>ヨウボウショ</t>
    </rPh>
    <rPh sb="3" eb="5">
      <t>トウロク</t>
    </rPh>
    <rPh sb="6" eb="8">
      <t>ヨウボウ</t>
    </rPh>
    <rPh sb="8" eb="10">
      <t>ナイヨウ</t>
    </rPh>
    <rPh sb="11" eb="13">
      <t>ヨウボウ</t>
    </rPh>
    <rPh sb="13" eb="14">
      <t>ガク</t>
    </rPh>
    <phoneticPr fontId="2"/>
  </si>
  <si>
    <t>要望書登録/要望内容/文化庁チェック</t>
    <rPh sb="0" eb="3">
      <t>ヨウボウショ</t>
    </rPh>
    <rPh sb="3" eb="5">
      <t>トウロク</t>
    </rPh>
    <rPh sb="6" eb="8">
      <t>ヨウボウ</t>
    </rPh>
    <rPh sb="8" eb="10">
      <t>ナイヨウ</t>
    </rPh>
    <rPh sb="11" eb="14">
      <t>ブンカチョウ</t>
    </rPh>
    <phoneticPr fontId="2"/>
  </si>
  <si>
    <t>要望書登録/映画製作/時間</t>
    <rPh sb="0" eb="3">
      <t>ヨウボウショ</t>
    </rPh>
    <rPh sb="3" eb="5">
      <t>トウロク</t>
    </rPh>
    <rPh sb="6" eb="8">
      <t>エイガ</t>
    </rPh>
    <rPh sb="8" eb="10">
      <t>セイサク</t>
    </rPh>
    <rPh sb="11" eb="13">
      <t>ジカン</t>
    </rPh>
    <phoneticPr fontId="2"/>
  </si>
  <si>
    <t>要望書登録/映画製作/製作期間（開始）</t>
    <rPh sb="0" eb="3">
      <t>ヨウボウショ</t>
    </rPh>
    <rPh sb="3" eb="5">
      <t>トウロク</t>
    </rPh>
    <rPh sb="6" eb="8">
      <t>エイガ</t>
    </rPh>
    <rPh sb="8" eb="10">
      <t>セイサク</t>
    </rPh>
    <rPh sb="11" eb="13">
      <t>セイサク</t>
    </rPh>
    <rPh sb="13" eb="15">
      <t>キカン</t>
    </rPh>
    <rPh sb="16" eb="18">
      <t>カイシ</t>
    </rPh>
    <phoneticPr fontId="2"/>
  </si>
  <si>
    <t>要望書登録/映画製作/製作期間（終了）</t>
    <rPh sb="0" eb="3">
      <t>ヨウボウショ</t>
    </rPh>
    <rPh sb="3" eb="5">
      <t>トウロク</t>
    </rPh>
    <rPh sb="6" eb="8">
      <t>エイガ</t>
    </rPh>
    <rPh sb="8" eb="10">
      <t>セイサク</t>
    </rPh>
    <rPh sb="11" eb="13">
      <t>セイサク</t>
    </rPh>
    <rPh sb="13" eb="15">
      <t>キカン</t>
    </rPh>
    <rPh sb="16" eb="18">
      <t>シュウリョウ</t>
    </rPh>
    <phoneticPr fontId="2"/>
  </si>
  <si>
    <t>要望書登録/映画製作/完成形態</t>
    <rPh sb="0" eb="3">
      <t>ヨウボウショ</t>
    </rPh>
    <rPh sb="3" eb="5">
      <t>トウロク</t>
    </rPh>
    <rPh sb="6" eb="8">
      <t>エイガ</t>
    </rPh>
    <rPh sb="8" eb="10">
      <t>セイサク</t>
    </rPh>
    <rPh sb="11" eb="13">
      <t>カンセイ</t>
    </rPh>
    <rPh sb="13" eb="15">
      <t>ケイタイ</t>
    </rPh>
    <phoneticPr fontId="2"/>
  </si>
  <si>
    <t>要望書登録/映画製作/監督</t>
    <rPh sb="0" eb="3">
      <t>ヨウボウショ</t>
    </rPh>
    <rPh sb="3" eb="5">
      <t>トウロク</t>
    </rPh>
    <rPh sb="6" eb="8">
      <t>エイガ</t>
    </rPh>
    <rPh sb="8" eb="10">
      <t>セイサク</t>
    </rPh>
    <rPh sb="11" eb="13">
      <t>カントク</t>
    </rPh>
    <phoneticPr fontId="2"/>
  </si>
  <si>
    <t>要望書登録/映画製作/脚本</t>
    <rPh sb="0" eb="3">
      <t>ヨウボウショ</t>
    </rPh>
    <rPh sb="3" eb="5">
      <t>トウロク</t>
    </rPh>
    <rPh sb="6" eb="8">
      <t>エイガ</t>
    </rPh>
    <rPh sb="8" eb="10">
      <t>セイサク</t>
    </rPh>
    <rPh sb="11" eb="13">
      <t>キャクホン</t>
    </rPh>
    <phoneticPr fontId="2"/>
  </si>
  <si>
    <t>要望書登録/映画製作/撮影</t>
    <rPh sb="0" eb="3">
      <t>ヨウボウショ</t>
    </rPh>
    <rPh sb="3" eb="5">
      <t>トウロク</t>
    </rPh>
    <rPh sb="6" eb="8">
      <t>エイガ</t>
    </rPh>
    <rPh sb="8" eb="10">
      <t>セイサク</t>
    </rPh>
    <rPh sb="11" eb="13">
      <t>サツエイ</t>
    </rPh>
    <phoneticPr fontId="2"/>
  </si>
  <si>
    <t>要望書登録/映画製作/出演者</t>
    <rPh sb="0" eb="3">
      <t>ヨウボウショ</t>
    </rPh>
    <rPh sb="3" eb="5">
      <t>トウロク</t>
    </rPh>
    <rPh sb="6" eb="8">
      <t>エイガ</t>
    </rPh>
    <rPh sb="8" eb="10">
      <t>セイサク</t>
    </rPh>
    <rPh sb="11" eb="14">
      <t>シュツエンシャ</t>
    </rPh>
    <phoneticPr fontId="2"/>
  </si>
  <si>
    <t>要望書登録/映画製作/配給会社</t>
    <rPh sb="0" eb="3">
      <t>ヨウボウショ</t>
    </rPh>
    <rPh sb="3" eb="5">
      <t>トウロク</t>
    </rPh>
    <rPh sb="6" eb="8">
      <t>エイガ</t>
    </rPh>
    <rPh sb="8" eb="10">
      <t>セイサク</t>
    </rPh>
    <rPh sb="11" eb="13">
      <t>ハイキュウ</t>
    </rPh>
    <rPh sb="13" eb="15">
      <t>ガイシャ</t>
    </rPh>
    <phoneticPr fontId="2"/>
  </si>
  <si>
    <t>要望書登録/映画製作/公開予定時期（開始）</t>
    <rPh sb="0" eb="3">
      <t>ヨウボウショ</t>
    </rPh>
    <rPh sb="3" eb="5">
      <t>トウロク</t>
    </rPh>
    <rPh sb="6" eb="8">
      <t>エイガ</t>
    </rPh>
    <rPh sb="8" eb="10">
      <t>セイサク</t>
    </rPh>
    <rPh sb="11" eb="13">
      <t>コウカイ</t>
    </rPh>
    <rPh sb="13" eb="15">
      <t>ヨテイ</t>
    </rPh>
    <rPh sb="15" eb="17">
      <t>ジキ</t>
    </rPh>
    <rPh sb="18" eb="20">
      <t>カイシ</t>
    </rPh>
    <phoneticPr fontId="2"/>
  </si>
  <si>
    <t>要望書登録/映画製作/公開予定時期（終了）</t>
    <rPh sb="0" eb="3">
      <t>ヨウボウショ</t>
    </rPh>
    <rPh sb="3" eb="5">
      <t>トウロク</t>
    </rPh>
    <rPh sb="6" eb="8">
      <t>エイガ</t>
    </rPh>
    <rPh sb="8" eb="10">
      <t>セイサク</t>
    </rPh>
    <rPh sb="11" eb="13">
      <t>コウカイ</t>
    </rPh>
    <rPh sb="13" eb="15">
      <t>ヨテイ</t>
    </rPh>
    <rPh sb="15" eb="17">
      <t>ジキ</t>
    </rPh>
    <rPh sb="18" eb="20">
      <t>シュウリョウ</t>
    </rPh>
    <phoneticPr fontId="2"/>
  </si>
  <si>
    <t>要望書登録/基金/県NO</t>
    <rPh sb="0" eb="3">
      <t>ヨウボウショ</t>
    </rPh>
    <rPh sb="3" eb="5">
      <t>トウロク</t>
    </rPh>
    <rPh sb="6" eb="8">
      <t>キキン</t>
    </rPh>
    <rPh sb="9" eb="10">
      <t>ケン</t>
    </rPh>
    <phoneticPr fontId="2"/>
  </si>
  <si>
    <t>要望書登録/補助金/単位</t>
    <rPh sb="0" eb="3">
      <t>ヨウボウショ</t>
    </rPh>
    <rPh sb="3" eb="5">
      <t>トウロク</t>
    </rPh>
    <rPh sb="6" eb="9">
      <t>ホジョキン</t>
    </rPh>
    <rPh sb="10" eb="12">
      <t>タンイ</t>
    </rPh>
    <phoneticPr fontId="2"/>
  </si>
  <si>
    <t>要望書登録/補助金/個表番号</t>
    <rPh sb="0" eb="3">
      <t>ヨウボウショ</t>
    </rPh>
    <rPh sb="3" eb="5">
      <t>トウロク</t>
    </rPh>
    <rPh sb="6" eb="9">
      <t>ホジョキン</t>
    </rPh>
    <rPh sb="10" eb="12">
      <t>コヒョウ</t>
    </rPh>
    <rPh sb="12" eb="14">
      <t>バンゴウ</t>
    </rPh>
    <phoneticPr fontId="2"/>
  </si>
  <si>
    <t>要望書登録/基金/募集分類
要望書登録/補助金/募集分類</t>
    <rPh sb="0" eb="3">
      <t>ヨウボウショ</t>
    </rPh>
    <rPh sb="3" eb="5">
      <t>トウロク</t>
    </rPh>
    <rPh sb="6" eb="8">
      <t>キキン</t>
    </rPh>
    <rPh sb="9" eb="11">
      <t>ボシュウ</t>
    </rPh>
    <rPh sb="11" eb="13">
      <t>ブンルイ</t>
    </rPh>
    <rPh sb="20" eb="23">
      <t>ホジョキン</t>
    </rPh>
    <phoneticPr fontId="2"/>
  </si>
  <si>
    <t>要望書登録/基金/分野
要望書登録/補助金/分野</t>
    <rPh sb="0" eb="3">
      <t>ヨウボウショ</t>
    </rPh>
    <rPh sb="3" eb="5">
      <t>トウロク</t>
    </rPh>
    <rPh sb="6" eb="8">
      <t>キキン</t>
    </rPh>
    <rPh sb="9" eb="11">
      <t>ブンヤ</t>
    </rPh>
    <rPh sb="18" eb="21">
      <t>ホジョキン</t>
    </rPh>
    <phoneticPr fontId="2"/>
  </si>
  <si>
    <t>要望書登録/基金/提出日
要望書登録/補助金/提出日</t>
    <rPh sb="0" eb="3">
      <t>ヨウボウショ</t>
    </rPh>
    <rPh sb="3" eb="5">
      <t>トウロク</t>
    </rPh>
    <rPh sb="6" eb="8">
      <t>キキン</t>
    </rPh>
    <rPh sb="9" eb="11">
      <t>テイシュツ</t>
    </rPh>
    <rPh sb="11" eb="12">
      <t>ビ</t>
    </rPh>
    <phoneticPr fontId="2"/>
  </si>
  <si>
    <t>要望書登録/基金/文書番号
要望書登録/補助金/文書番号</t>
    <rPh sb="0" eb="3">
      <t>ヨウボウショ</t>
    </rPh>
    <rPh sb="3" eb="5">
      <t>トウロク</t>
    </rPh>
    <rPh sb="6" eb="8">
      <t>キキン</t>
    </rPh>
    <rPh sb="9" eb="11">
      <t>ブンショ</t>
    </rPh>
    <rPh sb="11" eb="13">
      <t>バンゴウ</t>
    </rPh>
    <rPh sb="24" eb="26">
      <t>ブンショ</t>
    </rPh>
    <rPh sb="26" eb="28">
      <t>バンゴウ</t>
    </rPh>
    <phoneticPr fontId="2"/>
  </si>
  <si>
    <t>要望書登録/活動場所/開始日</t>
    <rPh sb="0" eb="3">
      <t>ヨウボウショ</t>
    </rPh>
    <rPh sb="3" eb="5">
      <t>トウロク</t>
    </rPh>
    <rPh sb="6" eb="8">
      <t>カツドウ</t>
    </rPh>
    <rPh sb="8" eb="10">
      <t>バショ</t>
    </rPh>
    <rPh sb="11" eb="14">
      <t>カイシビ</t>
    </rPh>
    <phoneticPr fontId="2"/>
  </si>
  <si>
    <t>要望書登録/活動場所/終了日</t>
    <rPh sb="0" eb="3">
      <t>ヨウボウショ</t>
    </rPh>
    <rPh sb="3" eb="5">
      <t>トウロク</t>
    </rPh>
    <rPh sb="6" eb="8">
      <t>カツドウ</t>
    </rPh>
    <rPh sb="8" eb="10">
      <t>バショ</t>
    </rPh>
    <rPh sb="11" eb="13">
      <t>シュウリョウ</t>
    </rPh>
    <rPh sb="13" eb="14">
      <t>ヒ</t>
    </rPh>
    <phoneticPr fontId="2"/>
  </si>
  <si>
    <t>要望書登録/活動場所/活動場所</t>
    <rPh sb="0" eb="3">
      <t>ヨウボウショ</t>
    </rPh>
    <rPh sb="3" eb="5">
      <t>トウロク</t>
    </rPh>
    <rPh sb="6" eb="8">
      <t>カツドウ</t>
    </rPh>
    <rPh sb="8" eb="10">
      <t>バショ</t>
    </rPh>
    <rPh sb="11" eb="13">
      <t>カツドウ</t>
    </rPh>
    <rPh sb="13" eb="15">
      <t>バショ</t>
    </rPh>
    <phoneticPr fontId="2"/>
  </si>
  <si>
    <t>団体登録/団体基本情報/団体名</t>
    <rPh sb="12" eb="14">
      <t>ダンタイ</t>
    </rPh>
    <rPh sb="14" eb="15">
      <t>メイ</t>
    </rPh>
    <phoneticPr fontId="2"/>
  </si>
  <si>
    <t>団体登録/団体基本情報/ヨミガナ</t>
  </si>
  <si>
    <t>団体登録/団体基本情報/代表者氏名</t>
    <rPh sb="12" eb="15">
      <t>ダイヒョウシャ</t>
    </rPh>
    <rPh sb="15" eb="17">
      <t>シメイ</t>
    </rPh>
    <phoneticPr fontId="2"/>
  </si>
  <si>
    <t>団体登録/団体基本情報/代表者役職</t>
    <rPh sb="12" eb="15">
      <t>ダイヒョウシャ</t>
    </rPh>
    <rPh sb="15" eb="17">
      <t>ヤクショク</t>
    </rPh>
    <phoneticPr fontId="2"/>
  </si>
  <si>
    <t>団体登録/団体基本情報/郵便番号</t>
    <rPh sb="12" eb="16">
      <t>ユウビンバンゴウ</t>
    </rPh>
    <phoneticPr fontId="2"/>
  </si>
  <si>
    <t>団体登録/団体基本情報/都道府県</t>
    <rPh sb="12" eb="16">
      <t>トドウフケン</t>
    </rPh>
    <phoneticPr fontId="2"/>
  </si>
  <si>
    <t>団体登録/団体基本情報/住所1</t>
    <rPh sb="12" eb="14">
      <t>ジュウショ</t>
    </rPh>
    <phoneticPr fontId="2"/>
  </si>
  <si>
    <t>団体登録/団体基本情報/住所2</t>
    <rPh sb="12" eb="14">
      <t>ジュウショ</t>
    </rPh>
    <phoneticPr fontId="2"/>
  </si>
  <si>
    <t>団体登録/団体基本情報/電話番号</t>
    <rPh sb="12" eb="14">
      <t>デンワ</t>
    </rPh>
    <rPh sb="14" eb="16">
      <t>バンゴウ</t>
    </rPh>
    <phoneticPr fontId="2"/>
  </si>
  <si>
    <t>団体登録/団体基本情報/FAX番号</t>
    <rPh sb="15" eb="17">
      <t>バンゴウ</t>
    </rPh>
    <phoneticPr fontId="2"/>
  </si>
  <si>
    <t>団体登録/団体基本情報/ホームページ</t>
    <phoneticPr fontId="2"/>
  </si>
  <si>
    <t>団体登録/団体基本情報/創立年/月</t>
    <rPh sb="12" eb="14">
      <t>ソウリツ</t>
    </rPh>
    <rPh sb="14" eb="15">
      <t>ネン</t>
    </rPh>
    <rPh sb="16" eb="17">
      <t>ツキ</t>
    </rPh>
    <phoneticPr fontId="2"/>
  </si>
  <si>
    <t>団体登録/標準連絡先/団体名</t>
    <rPh sb="5" eb="7">
      <t>ヒョウジュン</t>
    </rPh>
    <rPh sb="7" eb="10">
      <t>レンラクサキ</t>
    </rPh>
    <rPh sb="11" eb="13">
      <t>ダンタイ</t>
    </rPh>
    <rPh sb="13" eb="14">
      <t>メイ</t>
    </rPh>
    <phoneticPr fontId="2"/>
  </si>
  <si>
    <t>団体登録/団体基本情報/団体種別</t>
    <rPh sb="12" eb="14">
      <t>ダンタイ</t>
    </rPh>
    <rPh sb="14" eb="16">
      <t>シュベツ</t>
    </rPh>
    <phoneticPr fontId="2"/>
  </si>
  <si>
    <t>施設登録/施設/施設名</t>
    <rPh sb="0" eb="2">
      <t>シセツ</t>
    </rPh>
    <rPh sb="2" eb="4">
      <t>トウロク</t>
    </rPh>
    <rPh sb="5" eb="7">
      <t>シセツ</t>
    </rPh>
    <rPh sb="8" eb="10">
      <t>シセツ</t>
    </rPh>
    <rPh sb="10" eb="11">
      <t>メイ</t>
    </rPh>
    <phoneticPr fontId="2"/>
  </si>
  <si>
    <t>施設登録/施設/郵便番号</t>
    <rPh sb="0" eb="2">
      <t>シセツ</t>
    </rPh>
    <rPh sb="2" eb="4">
      <t>トウロク</t>
    </rPh>
    <rPh sb="5" eb="7">
      <t>シセツ</t>
    </rPh>
    <rPh sb="8" eb="12">
      <t>ユウビンバンゴウ</t>
    </rPh>
    <phoneticPr fontId="2"/>
  </si>
  <si>
    <t>施設登録/施設/都道府県</t>
    <rPh sb="0" eb="2">
      <t>シセツ</t>
    </rPh>
    <rPh sb="2" eb="4">
      <t>トウロク</t>
    </rPh>
    <rPh sb="5" eb="7">
      <t>シセツ</t>
    </rPh>
    <rPh sb="8" eb="12">
      <t>トドウフケン</t>
    </rPh>
    <phoneticPr fontId="2"/>
  </si>
  <si>
    <t>施設登録/施設/住所1</t>
    <rPh sb="0" eb="2">
      <t>シセツ</t>
    </rPh>
    <rPh sb="2" eb="4">
      <t>トウロク</t>
    </rPh>
    <rPh sb="5" eb="7">
      <t>シセツ</t>
    </rPh>
    <rPh sb="8" eb="10">
      <t>ジュウショ</t>
    </rPh>
    <phoneticPr fontId="2"/>
  </si>
  <si>
    <t>施設登録/施設/住所2</t>
    <rPh sb="0" eb="2">
      <t>シセツ</t>
    </rPh>
    <rPh sb="2" eb="4">
      <t>トウロク</t>
    </rPh>
    <rPh sb="5" eb="7">
      <t>シセツ</t>
    </rPh>
    <rPh sb="8" eb="10">
      <t>ジュウショ</t>
    </rPh>
    <phoneticPr fontId="2"/>
  </si>
  <si>
    <t>要望書登録/要望内容/控除税額計（C）</t>
    <phoneticPr fontId="2"/>
  </si>
  <si>
    <t>要望書登録/要望内容/備考</t>
    <rPh sb="0" eb="3">
      <t>ヨウボウショ</t>
    </rPh>
    <rPh sb="3" eb="5">
      <t>トウロク</t>
    </rPh>
    <rPh sb="6" eb="8">
      <t>ヨウボウ</t>
    </rPh>
    <rPh sb="8" eb="10">
      <t>ナイヨウ</t>
    </rPh>
    <rPh sb="11" eb="13">
      <t>ビコウ</t>
    </rPh>
    <phoneticPr fontId="2"/>
  </si>
  <si>
    <t>作品名：</t>
    <rPh sb="0" eb="2">
      <t>サクヒン</t>
    </rPh>
    <rPh sb="2" eb="3">
      <t>メイ</t>
    </rPh>
    <phoneticPr fontId="37"/>
  </si>
  <si>
    <t>団体名：</t>
    <rPh sb="0" eb="2">
      <t>ダンタイ</t>
    </rPh>
    <rPh sb="2" eb="3">
      <t>メイ</t>
    </rPh>
    <phoneticPr fontId="37"/>
  </si>
  <si>
    <t>①【必要書類の確認】</t>
    <rPh sb="2" eb="4">
      <t>ヒツヨウ</t>
    </rPh>
    <rPh sb="4" eb="6">
      <t>ショルイ</t>
    </rPh>
    <rPh sb="7" eb="9">
      <t>カクニン</t>
    </rPh>
    <phoneticPr fontId="37"/>
  </si>
  <si>
    <t>③【応募要件の確認】</t>
    <rPh sb="2" eb="4">
      <t>オウボ</t>
    </rPh>
    <rPh sb="4" eb="6">
      <t>ヨウケン</t>
    </rPh>
    <rPh sb="7" eb="9">
      <t>カクニン</t>
    </rPh>
    <phoneticPr fontId="37"/>
  </si>
  <si>
    <t>《不明要件》</t>
    <rPh sb="1" eb="3">
      <t>フメイ</t>
    </rPh>
    <rPh sb="3" eb="5">
      <t>ヨウケン</t>
    </rPh>
    <phoneticPr fontId="37"/>
  </si>
  <si>
    <t>《不適合理由》</t>
    <rPh sb="1" eb="4">
      <t>フテキゴウ</t>
    </rPh>
    <rPh sb="4" eb="6">
      <t>リユウ</t>
    </rPh>
    <phoneticPr fontId="37"/>
  </si>
  <si>
    <t>欠落なし</t>
    <rPh sb="0" eb="2">
      <t>ケツラク</t>
    </rPh>
    <phoneticPr fontId="37"/>
  </si>
  <si>
    <t>　　適合</t>
    <rPh sb="2" eb="4">
      <t>テキゴウ</t>
    </rPh>
    <phoneticPr fontId="37"/>
  </si>
  <si>
    <t>・提出期限</t>
    <phoneticPr fontId="37"/>
  </si>
  <si>
    <t>・要望取下げの連絡があった</t>
    <rPh sb="1" eb="3">
      <t>ヨウボウ</t>
    </rPh>
    <rPh sb="3" eb="5">
      <t>トリサ</t>
    </rPh>
    <rPh sb="7" eb="9">
      <t>レンラク</t>
    </rPh>
    <phoneticPr fontId="1"/>
  </si>
  <si>
    <r>
      <t>欠落あり</t>
    </r>
    <r>
      <rPr>
        <sz val="9"/>
        <color theme="1"/>
        <rFont val="ＭＳ 明朝"/>
        <family val="1"/>
        <charset val="128"/>
      </rPr>
      <t>（提出なしまたは必須項目に漏れあり）</t>
    </r>
    <rPh sb="0" eb="2">
      <t>ケツラク</t>
    </rPh>
    <rPh sb="5" eb="7">
      <t>テイシュツ</t>
    </rPh>
    <rPh sb="12" eb="14">
      <t>ヒッス</t>
    </rPh>
    <rPh sb="14" eb="16">
      <t>コウモク</t>
    </rPh>
    <rPh sb="17" eb="18">
      <t>モ</t>
    </rPh>
    <phoneticPr fontId="37"/>
  </si>
  <si>
    <r>
      <t>団体要件　</t>
    </r>
    <r>
      <rPr>
        <sz val="9"/>
        <color theme="1"/>
        <rFont val="ＭＳ 明朝"/>
        <family val="1"/>
        <charset val="128"/>
      </rPr>
      <t>映画製作を主たる目的とする我が国の団体</t>
    </r>
    <rPh sb="0" eb="2">
      <t>ダンタイ</t>
    </rPh>
    <rPh sb="2" eb="4">
      <t>ヨウケン</t>
    </rPh>
    <rPh sb="5" eb="7">
      <t>エイガ</t>
    </rPh>
    <rPh sb="7" eb="9">
      <t>セイサク</t>
    </rPh>
    <phoneticPr fontId="37"/>
  </si>
  <si>
    <t>・完成時期</t>
    <rPh sb="0" eb="2">
      <t>カンセイ</t>
    </rPh>
    <rPh sb="2" eb="4">
      <t>ジキ</t>
    </rPh>
    <phoneticPr fontId="37"/>
  </si>
  <si>
    <t>・完成時期が定められた期間外</t>
    <rPh sb="1" eb="3">
      <t>カンセイ</t>
    </rPh>
    <rPh sb="3" eb="5">
      <t>ジキ</t>
    </rPh>
    <rPh sb="6" eb="7">
      <t>サダ</t>
    </rPh>
    <rPh sb="11" eb="13">
      <t>キカン</t>
    </rPh>
    <rPh sb="13" eb="14">
      <t>ガイ</t>
    </rPh>
    <phoneticPr fontId="1"/>
  </si>
  <si>
    <t>《提出のあった書類にチェック》</t>
    <rPh sb="1" eb="3">
      <t>テイシュツ</t>
    </rPh>
    <rPh sb="7" eb="9">
      <t>ショルイ</t>
    </rPh>
    <phoneticPr fontId="37"/>
  </si>
  <si>
    <t>1 法人格を有する団体</t>
    <rPh sb="2" eb="3">
      <t>ホウ</t>
    </rPh>
    <rPh sb="3" eb="5">
      <t>ジンカク</t>
    </rPh>
    <rPh sb="6" eb="7">
      <t>ユウ</t>
    </rPh>
    <rPh sb="9" eb="11">
      <t>ダンタイ</t>
    </rPh>
    <phoneticPr fontId="37"/>
  </si>
  <si>
    <t>・助成金算入可能経費</t>
    <rPh sb="1" eb="4">
      <t>ジョセイキン</t>
    </rPh>
    <rPh sb="4" eb="6">
      <t>サンニュウ</t>
    </rPh>
    <rPh sb="6" eb="8">
      <t>カノウ</t>
    </rPh>
    <rPh sb="8" eb="10">
      <t>ケイヒ</t>
    </rPh>
    <phoneticPr fontId="37"/>
  </si>
  <si>
    <t>・定められた完成時期より前に映画祭等で公開</t>
    <rPh sb="1" eb="2">
      <t>サダ</t>
    </rPh>
    <rPh sb="6" eb="8">
      <t>カンセイ</t>
    </rPh>
    <rPh sb="8" eb="10">
      <t>ジキ</t>
    </rPh>
    <rPh sb="12" eb="13">
      <t>マエ</t>
    </rPh>
    <rPh sb="14" eb="17">
      <t>エイガサイ</t>
    </rPh>
    <rPh sb="17" eb="18">
      <t>トウ</t>
    </rPh>
    <rPh sb="19" eb="21">
      <t>コウカイ</t>
    </rPh>
    <phoneticPr fontId="1"/>
  </si>
  <si>
    <t>総表（押印用）</t>
    <rPh sb="0" eb="2">
      <t>ソウヒョウ</t>
    </rPh>
    <rPh sb="3" eb="5">
      <t>オウイン</t>
    </rPh>
    <rPh sb="5" eb="6">
      <t>ヨウ</t>
    </rPh>
    <phoneticPr fontId="37"/>
  </si>
  <si>
    <t>2 任意団体　</t>
    <rPh sb="2" eb="4">
      <t>ニンイ</t>
    </rPh>
    <rPh sb="4" eb="6">
      <t>ダンタイ</t>
    </rPh>
    <phoneticPr fontId="37"/>
  </si>
  <si>
    <t>・重複応募</t>
    <phoneticPr fontId="37"/>
  </si>
  <si>
    <t>・助成金に算入できる経費が、活動区分に応じた助成金の額に満たない</t>
    <rPh sb="1" eb="4">
      <t>ジョセイキン</t>
    </rPh>
    <rPh sb="5" eb="7">
      <t>サンニュウ</t>
    </rPh>
    <rPh sb="10" eb="12">
      <t>ケイヒ</t>
    </rPh>
    <rPh sb="14" eb="16">
      <t>カツドウ</t>
    </rPh>
    <rPh sb="16" eb="18">
      <t>クブン</t>
    </rPh>
    <rPh sb="19" eb="20">
      <t>オウ</t>
    </rPh>
    <rPh sb="22" eb="25">
      <t>ジョセイキン</t>
    </rPh>
    <rPh sb="26" eb="27">
      <t>ガク</t>
    </rPh>
    <rPh sb="28" eb="29">
      <t>ミ</t>
    </rPh>
    <phoneticPr fontId="1"/>
  </si>
  <si>
    <t>総表</t>
    <rPh sb="0" eb="2">
      <t>ソウヒョウ</t>
    </rPh>
    <phoneticPr fontId="37"/>
  </si>
  <si>
    <t>活動要件</t>
    <rPh sb="0" eb="2">
      <t>カツドウ</t>
    </rPh>
    <rPh sb="2" eb="4">
      <t>ヨウケン</t>
    </rPh>
    <phoneticPr fontId="37"/>
  </si>
  <si>
    <t>・団体要件</t>
    <phoneticPr fontId="37"/>
  </si>
  <si>
    <t>・文化庁の補助金や委託費等が支出される活動である</t>
    <phoneticPr fontId="37"/>
  </si>
  <si>
    <t>個表</t>
    <rPh sb="0" eb="1">
      <t>コ</t>
    </rPh>
    <rPh sb="1" eb="2">
      <t>ヒョウ</t>
    </rPh>
    <phoneticPr fontId="37"/>
  </si>
  <si>
    <t>・実績要件</t>
    <phoneticPr fontId="37"/>
  </si>
  <si>
    <t>・団体要件を満たしていない（映画製作を行うことを主たる目的としていない）</t>
    <rPh sb="1" eb="3">
      <t>ダンタイ</t>
    </rPh>
    <rPh sb="3" eb="5">
      <t>ヨウケン</t>
    </rPh>
    <rPh sb="6" eb="7">
      <t>ミ</t>
    </rPh>
    <rPh sb="14" eb="18">
      <t>エイガセイサク</t>
    </rPh>
    <rPh sb="19" eb="20">
      <t>オコナ</t>
    </rPh>
    <rPh sb="24" eb="25">
      <t>シュ</t>
    </rPh>
    <rPh sb="27" eb="29">
      <t>モクテキ</t>
    </rPh>
    <phoneticPr fontId="1"/>
  </si>
  <si>
    <t>助成金に算入できる経費が助成金の総額以上</t>
    <phoneticPr fontId="37"/>
  </si>
  <si>
    <t>・活動要件</t>
    <phoneticPr fontId="37"/>
  </si>
  <si>
    <t>・団体要件を満たしていない（経理・監査等の会計組織を有していることが確認できない）</t>
    <rPh sb="1" eb="3">
      <t>ダンタイ</t>
    </rPh>
    <rPh sb="3" eb="5">
      <t>ヨウケン</t>
    </rPh>
    <rPh sb="6" eb="7">
      <t>ミ</t>
    </rPh>
    <rPh sb="14" eb="16">
      <t>ケイリ</t>
    </rPh>
    <rPh sb="17" eb="19">
      <t>カンサ</t>
    </rPh>
    <rPh sb="19" eb="20">
      <t>ナド</t>
    </rPh>
    <rPh sb="21" eb="23">
      <t>カイケイ</t>
    </rPh>
    <rPh sb="23" eb="25">
      <t>ソシキ</t>
    </rPh>
    <rPh sb="26" eb="27">
      <t>ユウ</t>
    </rPh>
    <rPh sb="34" eb="36">
      <t>カクニン</t>
    </rPh>
    <phoneticPr fontId="1"/>
  </si>
  <si>
    <t>スタッフ費・キャスト費内訳</t>
    <rPh sb="4" eb="5">
      <t>ヒ</t>
    </rPh>
    <rPh sb="10" eb="11">
      <t>ヒ</t>
    </rPh>
    <rPh sb="11" eb="13">
      <t>ウチワケ</t>
    </rPh>
    <phoneticPr fontId="37"/>
  </si>
  <si>
    <t>完成後1年以内に広く一般に公開される日本映画である</t>
    <rPh sb="18" eb="20">
      <t>ニホン</t>
    </rPh>
    <rPh sb="20" eb="22">
      <t>エイガ</t>
    </rPh>
    <phoneticPr fontId="37"/>
  </si>
  <si>
    <t>・団体要件を満たしていない（定款・規約等を有していない）</t>
    <rPh sb="1" eb="3">
      <t>ダンタイ</t>
    </rPh>
    <rPh sb="3" eb="5">
      <t>ヨウケン</t>
    </rPh>
    <rPh sb="6" eb="7">
      <t>ミ</t>
    </rPh>
    <rPh sb="14" eb="16">
      <t>テイカン</t>
    </rPh>
    <rPh sb="17" eb="19">
      <t>キヤク</t>
    </rPh>
    <rPh sb="19" eb="20">
      <t>トウ</t>
    </rPh>
    <rPh sb="21" eb="22">
      <t>ユウ</t>
    </rPh>
    <phoneticPr fontId="1"/>
  </si>
  <si>
    <t>団体概要</t>
    <rPh sb="0" eb="2">
      <t>ダンタイ</t>
    </rPh>
    <rPh sb="2" eb="4">
      <t>ガイヨウ</t>
    </rPh>
    <phoneticPr fontId="37"/>
  </si>
  <si>
    <t>上映時間が1時間以上、予算総額が助成条件の額以上</t>
    <rPh sb="0" eb="2">
      <t>ジョウエイ</t>
    </rPh>
    <rPh sb="2" eb="4">
      <t>ジカン</t>
    </rPh>
    <rPh sb="6" eb="10">
      <t>ジカンイジョウ</t>
    </rPh>
    <rPh sb="22" eb="24">
      <t>イジョウ</t>
    </rPh>
    <phoneticPr fontId="37"/>
  </si>
  <si>
    <t>・団体要件を満たしていない（事務所を有していない）</t>
    <rPh sb="1" eb="3">
      <t>ダンタイ</t>
    </rPh>
    <rPh sb="3" eb="5">
      <t>ヨウケン</t>
    </rPh>
    <rPh sb="6" eb="7">
      <t>ミ</t>
    </rPh>
    <rPh sb="14" eb="16">
      <t>ジム</t>
    </rPh>
    <rPh sb="16" eb="17">
      <t>ショ</t>
    </rPh>
    <rPh sb="18" eb="19">
      <t>ユウ</t>
    </rPh>
    <phoneticPr fontId="1"/>
  </si>
  <si>
    <t>個人略歴（脚本）</t>
    <rPh sb="0" eb="2">
      <t>コジン</t>
    </rPh>
    <rPh sb="2" eb="4">
      <t>リャクレキ</t>
    </rPh>
    <rPh sb="5" eb="7">
      <t>キャクホン</t>
    </rPh>
    <phoneticPr fontId="37"/>
  </si>
  <si>
    <t>完成形式：35mm以上のポジフィルム、DCP</t>
    <rPh sb="0" eb="2">
      <t>カンセイ</t>
    </rPh>
    <rPh sb="2" eb="4">
      <t>ケイシキ</t>
    </rPh>
    <rPh sb="9" eb="11">
      <t>イジョウ</t>
    </rPh>
    <phoneticPr fontId="37"/>
  </si>
  <si>
    <t>・団体要件を満たしていない（財務諸表等を作成していない）</t>
    <rPh sb="1" eb="5">
      <t>ダンタイヨウケン</t>
    </rPh>
    <rPh sb="6" eb="7">
      <t>ミ</t>
    </rPh>
    <rPh sb="14" eb="16">
      <t>ザイム</t>
    </rPh>
    <rPh sb="16" eb="18">
      <t>ショヒョウ</t>
    </rPh>
    <rPh sb="18" eb="19">
      <t>トウ</t>
    </rPh>
    <rPh sb="20" eb="22">
      <t>サクセイ</t>
    </rPh>
    <phoneticPr fontId="37"/>
  </si>
  <si>
    <t>個人略歴（監督）</t>
    <rPh sb="0" eb="2">
      <t>コジン</t>
    </rPh>
    <rPh sb="2" eb="4">
      <t>リャクレキ</t>
    </rPh>
    <rPh sb="5" eb="7">
      <t>カントク</t>
    </rPh>
    <phoneticPr fontId="37"/>
  </si>
  <si>
    <t>応募できない活動にあたらない</t>
    <phoneticPr fontId="37"/>
  </si>
  <si>
    <t>・団体要件を満たしていない（製作委員会名義での応募）</t>
    <rPh sb="1" eb="5">
      <t>ダンタイヨウケン</t>
    </rPh>
    <rPh sb="6" eb="7">
      <t>ミ</t>
    </rPh>
    <rPh sb="14" eb="16">
      <t>セイサク</t>
    </rPh>
    <rPh sb="16" eb="19">
      <t>イインカイ</t>
    </rPh>
    <rPh sb="19" eb="21">
      <t>メイギ</t>
    </rPh>
    <rPh sb="23" eb="25">
      <t>オウボ</t>
    </rPh>
    <phoneticPr fontId="37"/>
  </si>
  <si>
    <t>個人略歴（撮影）</t>
    <rPh sb="0" eb="2">
      <t>コジン</t>
    </rPh>
    <rPh sb="2" eb="4">
      <t>リャクレキ</t>
    </rPh>
    <rPh sb="5" eb="7">
      <t>サツエイ</t>
    </rPh>
    <phoneticPr fontId="37"/>
  </si>
  <si>
    <r>
      <t xml:space="preserve">実績要件 </t>
    </r>
    <r>
      <rPr>
        <sz val="9"/>
        <color theme="1"/>
        <rFont val="ＭＳ 明朝"/>
        <family val="1"/>
        <charset val="128"/>
      </rPr>
      <t>下記のいずれかが過去に映画を自ら製作した実績を有する</t>
    </r>
    <rPh sb="0" eb="2">
      <t>ジッセキ</t>
    </rPh>
    <rPh sb="2" eb="4">
      <t>ヨウケン</t>
    </rPh>
    <rPh sb="5" eb="7">
      <t>カキ</t>
    </rPh>
    <rPh sb="21" eb="23">
      <t>セイサク</t>
    </rPh>
    <phoneticPr fontId="37"/>
  </si>
  <si>
    <t>・団体要件を満たしていない（　　　　　　　　　　　　　　　　　　　）</t>
    <rPh sb="1" eb="5">
      <t>ダンタイヨウケン</t>
    </rPh>
    <rPh sb="6" eb="7">
      <t>ミ</t>
    </rPh>
    <phoneticPr fontId="37"/>
  </si>
  <si>
    <t>個人略歴（プロデューサー）</t>
    <rPh sb="0" eb="2">
      <t>コジン</t>
    </rPh>
    <rPh sb="2" eb="4">
      <t>リャクレキ</t>
    </rPh>
    <phoneticPr fontId="37"/>
  </si>
  <si>
    <t>応募団体、代表者・監督・プロデューサー、共同製作者、製作委員会所属団体</t>
    <rPh sb="0" eb="2">
      <t>オウボ</t>
    </rPh>
    <rPh sb="2" eb="4">
      <t>ダンタイ</t>
    </rPh>
    <rPh sb="5" eb="8">
      <t>ダイヒョウシャ</t>
    </rPh>
    <rPh sb="9" eb="11">
      <t>カントク</t>
    </rPh>
    <rPh sb="20" eb="22">
      <t>キョウドウ</t>
    </rPh>
    <rPh sb="22" eb="24">
      <t>セイサク</t>
    </rPh>
    <rPh sb="24" eb="25">
      <t>シャ</t>
    </rPh>
    <rPh sb="26" eb="28">
      <t>セイサク</t>
    </rPh>
    <rPh sb="28" eb="31">
      <t>イインカイ</t>
    </rPh>
    <rPh sb="31" eb="33">
      <t>ショゾク</t>
    </rPh>
    <rPh sb="33" eb="35">
      <t>ダンタイ</t>
    </rPh>
    <phoneticPr fontId="37"/>
  </si>
  <si>
    <t>・実績要件を満たしていない</t>
    <rPh sb="1" eb="3">
      <t>ジッセキ</t>
    </rPh>
    <rPh sb="3" eb="5">
      <t>ヨウケン</t>
    </rPh>
    <rPh sb="6" eb="7">
      <t>ミ</t>
    </rPh>
    <phoneticPr fontId="37"/>
  </si>
  <si>
    <t>定款・規約等</t>
    <rPh sb="0" eb="2">
      <t>テイカン</t>
    </rPh>
    <rPh sb="3" eb="5">
      <t>キヤク</t>
    </rPh>
    <rPh sb="5" eb="6">
      <t>トウ</t>
    </rPh>
    <phoneticPr fontId="37"/>
  </si>
  <si>
    <t>　　不適合</t>
    <rPh sb="2" eb="3">
      <t>フ</t>
    </rPh>
    <rPh sb="3" eb="5">
      <t>テキゴウ</t>
    </rPh>
    <phoneticPr fontId="37"/>
  </si>
  <si>
    <t>・活動要件を満たしていない（日本映画ではない）</t>
    <rPh sb="1" eb="3">
      <t>カツドウ</t>
    </rPh>
    <rPh sb="3" eb="5">
      <t>ヨウケン</t>
    </rPh>
    <rPh sb="6" eb="7">
      <t>ミ</t>
    </rPh>
    <rPh sb="14" eb="16">
      <t>ニホン</t>
    </rPh>
    <rPh sb="16" eb="18">
      <t>エイガ</t>
    </rPh>
    <phoneticPr fontId="37"/>
  </si>
  <si>
    <r>
      <t>財務諸表</t>
    </r>
    <r>
      <rPr>
        <sz val="9"/>
        <color theme="1"/>
        <rFont val="ＭＳ 明朝"/>
        <family val="1"/>
        <charset val="128"/>
      </rPr>
      <t>（特別、Ａのみ）</t>
    </r>
    <rPh sb="0" eb="2">
      <t>ザイム</t>
    </rPh>
    <rPh sb="2" eb="4">
      <t>ショヒョウ</t>
    </rPh>
    <rPh sb="5" eb="7">
      <t>トクベツ</t>
    </rPh>
    <phoneticPr fontId="37"/>
  </si>
  <si>
    <t>　　不明</t>
    <rPh sb="2" eb="4">
      <t>フメイ</t>
    </rPh>
    <phoneticPr fontId="37"/>
  </si>
  <si>
    <t>・活動要件を満たしていない（完成後1年以内に公開されない）</t>
    <rPh sb="1" eb="3">
      <t>カツドウ</t>
    </rPh>
    <rPh sb="3" eb="5">
      <t>ヨウケン</t>
    </rPh>
    <rPh sb="6" eb="7">
      <t>ミ</t>
    </rPh>
    <rPh sb="14" eb="16">
      <t>カンセイ</t>
    </rPh>
    <rPh sb="16" eb="17">
      <t>ゴ</t>
    </rPh>
    <rPh sb="18" eb="19">
      <t>ネン</t>
    </rPh>
    <rPh sb="19" eb="21">
      <t>イナイ</t>
    </rPh>
    <rPh sb="22" eb="24">
      <t>コウカイ</t>
    </rPh>
    <phoneticPr fontId="37"/>
  </si>
  <si>
    <t>映画製作実績資料</t>
    <rPh sb="0" eb="2">
      <t>エイガ</t>
    </rPh>
    <rPh sb="2" eb="4">
      <t>セイサク</t>
    </rPh>
    <rPh sb="4" eb="6">
      <t>ジッセキ</t>
    </rPh>
    <rPh sb="6" eb="8">
      <t>シリョウ</t>
    </rPh>
    <phoneticPr fontId="37"/>
  </si>
  <si>
    <t>《不明の要件》</t>
    <rPh sb="1" eb="3">
      <t>フメイ</t>
    </rPh>
    <rPh sb="4" eb="6">
      <t>ヨウケン</t>
    </rPh>
    <phoneticPr fontId="37"/>
  </si>
  <si>
    <t>・活動要件を満たしていない（一般に広く公開されない）</t>
    <rPh sb="1" eb="3">
      <t>カツドウ</t>
    </rPh>
    <rPh sb="3" eb="5">
      <t>ヨウケン</t>
    </rPh>
    <rPh sb="6" eb="7">
      <t>ミ</t>
    </rPh>
    <rPh sb="14" eb="16">
      <t>イッパン</t>
    </rPh>
    <rPh sb="17" eb="18">
      <t>ヒロ</t>
    </rPh>
    <rPh sb="19" eb="21">
      <t>コウカイ</t>
    </rPh>
    <phoneticPr fontId="37"/>
  </si>
  <si>
    <t>・活動要件を満たしていない（無料で公開）</t>
    <rPh sb="1" eb="3">
      <t>カツドウ</t>
    </rPh>
    <rPh sb="3" eb="5">
      <t>ヨウケン</t>
    </rPh>
    <rPh sb="6" eb="7">
      <t>ミ</t>
    </rPh>
    <rPh sb="14" eb="16">
      <t>ムリョウ</t>
    </rPh>
    <rPh sb="17" eb="19">
      <t>コウカイ</t>
    </rPh>
    <phoneticPr fontId="37"/>
  </si>
  <si>
    <t>・活動要件を満たしていない（上映時間が１時間未満）</t>
    <rPh sb="1" eb="3">
      <t>カツドウ</t>
    </rPh>
    <rPh sb="3" eb="5">
      <t>ヨウケン</t>
    </rPh>
    <rPh sb="6" eb="7">
      <t>ミ</t>
    </rPh>
    <rPh sb="14" eb="16">
      <t>ジョウエイ</t>
    </rPh>
    <rPh sb="16" eb="18">
      <t>ジカン</t>
    </rPh>
    <rPh sb="20" eb="22">
      <t>ジカン</t>
    </rPh>
    <rPh sb="22" eb="24">
      <t>ミマン</t>
    </rPh>
    <phoneticPr fontId="37"/>
  </si>
  <si>
    <t>・活動要件を満たしていない（予算総額が応募する活動区分に応じた助成条件の額に満たない）</t>
    <rPh sb="1" eb="3">
      <t>カツドウ</t>
    </rPh>
    <rPh sb="3" eb="5">
      <t>ヨウケン</t>
    </rPh>
    <rPh sb="6" eb="7">
      <t>ミ</t>
    </rPh>
    <rPh sb="14" eb="16">
      <t>ヨサン</t>
    </rPh>
    <rPh sb="16" eb="18">
      <t>ソウガク</t>
    </rPh>
    <rPh sb="19" eb="21">
      <t>オウボ</t>
    </rPh>
    <rPh sb="23" eb="25">
      <t>カツドウ</t>
    </rPh>
    <rPh sb="25" eb="27">
      <t>クブン</t>
    </rPh>
    <rPh sb="28" eb="29">
      <t>オウ</t>
    </rPh>
    <rPh sb="31" eb="33">
      <t>ジョセイ</t>
    </rPh>
    <rPh sb="33" eb="35">
      <t>ジョウケン</t>
    </rPh>
    <rPh sb="36" eb="37">
      <t>ガク</t>
    </rPh>
    <rPh sb="38" eb="39">
      <t>ミ</t>
    </rPh>
    <phoneticPr fontId="37"/>
  </si>
  <si>
    <t>・活動要件を満たしていない（完成形式が35mm以上のポジフィルム又はDCPではない）</t>
    <rPh sb="1" eb="3">
      <t>カツドウ</t>
    </rPh>
    <rPh sb="3" eb="5">
      <t>ヨウケン</t>
    </rPh>
    <rPh sb="6" eb="7">
      <t>ミ</t>
    </rPh>
    <rPh sb="14" eb="16">
      <t>カンセイ</t>
    </rPh>
    <rPh sb="16" eb="18">
      <t>ケイシキ</t>
    </rPh>
    <rPh sb="23" eb="25">
      <t>イジョウ</t>
    </rPh>
    <rPh sb="32" eb="33">
      <t>マタ</t>
    </rPh>
    <phoneticPr fontId="37"/>
  </si>
  <si>
    <t>・活動要件を満たしていない（　　　　　　　　　　　　　　　　　　　）</t>
    <rPh sb="1" eb="3">
      <t>カツドウ</t>
    </rPh>
    <rPh sb="3" eb="5">
      <t>ヨウケン</t>
    </rPh>
    <rPh sb="6" eb="7">
      <t>ミ</t>
    </rPh>
    <phoneticPr fontId="37"/>
  </si>
  <si>
    <t>・商業的、政治的又は宗教的な宣伝意図を有する活動である</t>
    <rPh sb="1" eb="4">
      <t>ショウギョウテキ</t>
    </rPh>
    <phoneticPr fontId="37"/>
  </si>
  <si>
    <t>④【連絡概要】</t>
    <rPh sb="2" eb="4">
      <t>レンラク</t>
    </rPh>
    <rPh sb="4" eb="6">
      <t>ガイヨウ</t>
    </rPh>
    <phoneticPr fontId="37"/>
  </si>
  <si>
    <t>※要望者に連絡した日時及び提出期限を記入し、連絡手段にチェック</t>
    <phoneticPr fontId="37"/>
  </si>
  <si>
    <t>《1回目》</t>
    <phoneticPr fontId="37"/>
  </si>
  <si>
    <t>連絡日時</t>
    <rPh sb="0" eb="2">
      <t>レンラク</t>
    </rPh>
    <rPh sb="2" eb="4">
      <t>ニチジ</t>
    </rPh>
    <phoneticPr fontId="37"/>
  </si>
  <si>
    <t>→</t>
    <phoneticPr fontId="37"/>
  </si>
  <si>
    <t>提出期限</t>
    <rPh sb="0" eb="2">
      <t>テイシュツ</t>
    </rPh>
    <rPh sb="2" eb="4">
      <t>キゲン</t>
    </rPh>
    <phoneticPr fontId="37"/>
  </si>
  <si>
    <t>手　　段</t>
    <rPh sb="0" eb="1">
      <t>テ</t>
    </rPh>
    <rPh sb="3" eb="4">
      <t>ダン</t>
    </rPh>
    <phoneticPr fontId="37"/>
  </si>
  <si>
    <t>電話＋ 　メール、　　その他</t>
    <rPh sb="0" eb="2">
      <t>デンワ</t>
    </rPh>
    <rPh sb="13" eb="14">
      <t>タ</t>
    </rPh>
    <phoneticPr fontId="37"/>
  </si>
  <si>
    <r>
      <t xml:space="preserve">連絡内容
</t>
    </r>
    <r>
      <rPr>
        <sz val="9"/>
        <color theme="1"/>
        <rFont val="ＭＳ 明朝"/>
        <family val="1"/>
        <charset val="128"/>
      </rPr>
      <t>（提出を求めた書類）</t>
    </r>
    <rPh sb="0" eb="2">
      <t>レンラク</t>
    </rPh>
    <rPh sb="2" eb="4">
      <t>ナイヨウ</t>
    </rPh>
    <rPh sb="6" eb="8">
      <t>テイシュツ</t>
    </rPh>
    <rPh sb="9" eb="10">
      <t>モト</t>
    </rPh>
    <rPh sb="12" eb="14">
      <t>ショルイ</t>
    </rPh>
    <phoneticPr fontId="37"/>
  </si>
  <si>
    <t>《2回目》</t>
    <phoneticPr fontId="37"/>
  </si>
  <si>
    <t>《結果》</t>
    <phoneticPr fontId="37"/>
  </si>
  <si>
    <t>　　要望者と連絡がとれた</t>
    <rPh sb="2" eb="4">
      <t>ヨウボウ</t>
    </rPh>
    <rPh sb="4" eb="5">
      <t>シャ</t>
    </rPh>
    <rPh sb="6" eb="8">
      <t>レンラク</t>
    </rPh>
    <phoneticPr fontId="37"/>
  </si>
  <si>
    <t>　　　　期限までに提出あり</t>
    <rPh sb="4" eb="6">
      <t>キゲン</t>
    </rPh>
    <rPh sb="9" eb="11">
      <t>テイシュツ</t>
    </rPh>
    <phoneticPr fontId="37"/>
  </si>
  <si>
    <t>提出日</t>
    <rPh sb="0" eb="2">
      <t>テイシュツ</t>
    </rPh>
    <rPh sb="2" eb="3">
      <t>ビ</t>
    </rPh>
    <phoneticPr fontId="37"/>
  </si>
  <si>
    <t>　　　　期限までに提出なし</t>
    <rPh sb="4" eb="6">
      <t>キゲン</t>
    </rPh>
    <rPh sb="9" eb="11">
      <t>テイシュツ</t>
    </rPh>
    <phoneticPr fontId="37"/>
  </si>
  <si>
    <t>　　要望者と連絡がとれなかった</t>
    <phoneticPr fontId="37"/>
  </si>
  <si>
    <t>【最終判断】</t>
    <rPh sb="1" eb="3">
      <t>サイシュウ</t>
    </rPh>
    <rPh sb="3" eb="5">
      <t>ハンダン</t>
    </rPh>
    <phoneticPr fontId="37"/>
  </si>
  <si>
    <t>適合</t>
    <rPh sb="0" eb="2">
      <t>テキゴウ</t>
    </rPh>
    <phoneticPr fontId="37"/>
  </si>
  <si>
    <t>不適合</t>
    <phoneticPr fontId="37"/>
  </si>
  <si>
    <t>　　《理由》</t>
    <phoneticPr fontId="37"/>
  </si>
  <si>
    <t>【特記事項】</t>
    <rPh sb="1" eb="3">
      <t>トッキ</t>
    </rPh>
    <rPh sb="3" eb="5">
      <t>ジコウ</t>
    </rPh>
    <phoneticPr fontId="37"/>
  </si>
  <si>
    <t>整理番号</t>
    <rPh sb="0" eb="2">
      <t>セイリ</t>
    </rPh>
    <rPh sb="2" eb="4">
      <t>バンゴウ</t>
    </rPh>
    <phoneticPr fontId="37"/>
  </si>
  <si>
    <t>上映時間が助成条件の時間以上、予算総額が助成条件の額以上</t>
    <rPh sb="0" eb="2">
      <t>ジョウエイ</t>
    </rPh>
    <rPh sb="2" eb="4">
      <t>ジカン</t>
    </rPh>
    <rPh sb="5" eb="7">
      <t>ジョセイ</t>
    </rPh>
    <rPh sb="7" eb="9">
      <t>ジョウケン</t>
    </rPh>
    <rPh sb="10" eb="12">
      <t>ジカン</t>
    </rPh>
    <rPh sb="12" eb="14">
      <t>イジョウ</t>
    </rPh>
    <rPh sb="26" eb="28">
      <t>イジョウ</t>
    </rPh>
    <phoneticPr fontId="37"/>
  </si>
  <si>
    <t>完成形式：16mm以上のポジフィルム・DCP・ビデオテープ等</t>
    <rPh sb="0" eb="2">
      <t>カンセイ</t>
    </rPh>
    <rPh sb="2" eb="4">
      <t>ケイシキ</t>
    </rPh>
    <rPh sb="9" eb="11">
      <t>イジョウ</t>
    </rPh>
    <rPh sb="29" eb="30">
      <t>トウ</t>
    </rPh>
    <phoneticPr fontId="37"/>
  </si>
  <si>
    <r>
      <t>財務諸表</t>
    </r>
    <r>
      <rPr>
        <sz val="9"/>
        <color theme="1"/>
        <rFont val="ＭＳ 明朝"/>
        <family val="1"/>
        <charset val="128"/>
      </rPr>
      <t>（特別のみ）</t>
    </r>
    <rPh sb="0" eb="2">
      <t>ザイム</t>
    </rPh>
    <rPh sb="2" eb="4">
      <t>ショヒョウ</t>
    </rPh>
    <rPh sb="5" eb="7">
      <t>トクベツ</t>
    </rPh>
    <phoneticPr fontId="37"/>
  </si>
  <si>
    <t>企画書</t>
    <rPh sb="0" eb="3">
      <t>キカクショ</t>
    </rPh>
    <phoneticPr fontId="37"/>
  </si>
  <si>
    <t>映像資料　12部</t>
    <rPh sb="0" eb="2">
      <t>エイゾウ</t>
    </rPh>
    <rPh sb="2" eb="4">
      <t>シリョウ</t>
    </rPh>
    <rPh sb="7" eb="8">
      <t>ブ</t>
    </rPh>
    <phoneticPr fontId="37"/>
  </si>
  <si>
    <t>・活動要件を満たしていない（上映時間が1時間未満（特別・Ａ））</t>
    <rPh sb="1" eb="3">
      <t>カツドウ</t>
    </rPh>
    <rPh sb="3" eb="5">
      <t>ヨウケン</t>
    </rPh>
    <rPh sb="6" eb="7">
      <t>ミ</t>
    </rPh>
    <rPh sb="14" eb="16">
      <t>ジョウエイ</t>
    </rPh>
    <rPh sb="16" eb="18">
      <t>ジカン</t>
    </rPh>
    <rPh sb="20" eb="22">
      <t>ジカン</t>
    </rPh>
    <rPh sb="22" eb="24">
      <t>ミマン</t>
    </rPh>
    <rPh sb="25" eb="27">
      <t>トクベツ</t>
    </rPh>
    <phoneticPr fontId="37"/>
  </si>
  <si>
    <t>シノプシス　12部</t>
    <rPh sb="8" eb="9">
      <t>ブ</t>
    </rPh>
    <phoneticPr fontId="37"/>
  </si>
  <si>
    <t>・活動要件を満たしていない（上映時間が20分未満（Ｂ））</t>
    <rPh sb="1" eb="3">
      <t>カツドウ</t>
    </rPh>
    <rPh sb="3" eb="5">
      <t>ヨウケン</t>
    </rPh>
    <rPh sb="6" eb="7">
      <t>ミ</t>
    </rPh>
    <rPh sb="14" eb="16">
      <t>ジョウエイ</t>
    </rPh>
    <rPh sb="16" eb="18">
      <t>ジカン</t>
    </rPh>
    <rPh sb="21" eb="22">
      <t>フン</t>
    </rPh>
    <rPh sb="22" eb="24">
      <t>ミマン</t>
    </rPh>
    <phoneticPr fontId="37"/>
  </si>
  <si>
    <t>・助成金に算入できる経費（税抜き）が、活動区分に応じた助成金の額に満たない</t>
    <rPh sb="1" eb="4">
      <t>ジョセイキン</t>
    </rPh>
    <rPh sb="5" eb="7">
      <t>サンニュウ</t>
    </rPh>
    <rPh sb="10" eb="12">
      <t>ケイヒ</t>
    </rPh>
    <rPh sb="13" eb="14">
      <t>ゼイ</t>
    </rPh>
    <rPh sb="14" eb="15">
      <t>ヌ</t>
    </rPh>
    <rPh sb="19" eb="21">
      <t>カツドウ</t>
    </rPh>
    <rPh sb="21" eb="23">
      <t>クブン</t>
    </rPh>
    <rPh sb="24" eb="25">
      <t>オウ</t>
    </rPh>
    <rPh sb="27" eb="30">
      <t>ジョセイキン</t>
    </rPh>
    <rPh sb="31" eb="32">
      <t>ガク</t>
    </rPh>
    <rPh sb="33" eb="34">
      <t>ミ</t>
    </rPh>
    <phoneticPr fontId="1"/>
  </si>
  <si>
    <t>上映時間が助成条件の時間範囲内、予算総額が助成条件の額以上</t>
    <rPh sb="0" eb="2">
      <t>ジョウエイ</t>
    </rPh>
    <rPh sb="2" eb="4">
      <t>ジカン</t>
    </rPh>
    <rPh sb="5" eb="7">
      <t>ジョセイ</t>
    </rPh>
    <rPh sb="7" eb="9">
      <t>ジョウケン</t>
    </rPh>
    <rPh sb="10" eb="12">
      <t>ジカン</t>
    </rPh>
    <rPh sb="12" eb="15">
      <t>ハンイナイ</t>
    </rPh>
    <rPh sb="27" eb="29">
      <t>イジョウ</t>
    </rPh>
    <phoneticPr fontId="37"/>
  </si>
  <si>
    <t>完成形式：アニメーション技法によって製作</t>
    <rPh sb="0" eb="2">
      <t>カンセイ</t>
    </rPh>
    <rPh sb="2" eb="4">
      <t>ケイシキ</t>
    </rPh>
    <phoneticPr fontId="37"/>
  </si>
  <si>
    <t>個人略歴（チーフアニメーター）</t>
    <rPh sb="0" eb="2">
      <t>コジン</t>
    </rPh>
    <rPh sb="2" eb="4">
      <t>リャクレキ</t>
    </rPh>
    <phoneticPr fontId="37"/>
  </si>
  <si>
    <t>・活動要件を満たしていない（上映時間が1時間未満（長編））</t>
    <rPh sb="1" eb="3">
      <t>カツドウ</t>
    </rPh>
    <rPh sb="3" eb="5">
      <t>ヨウケン</t>
    </rPh>
    <rPh sb="6" eb="7">
      <t>ミ</t>
    </rPh>
    <rPh sb="14" eb="16">
      <t>ジョウエイ</t>
    </rPh>
    <rPh sb="16" eb="18">
      <t>ジカン</t>
    </rPh>
    <rPh sb="20" eb="22">
      <t>ジカン</t>
    </rPh>
    <rPh sb="22" eb="24">
      <t>ミマン</t>
    </rPh>
    <rPh sb="25" eb="27">
      <t>チョウヘン</t>
    </rPh>
    <phoneticPr fontId="37"/>
  </si>
  <si>
    <t>絵コンテ　12部</t>
    <rPh sb="0" eb="1">
      <t>エ</t>
    </rPh>
    <rPh sb="7" eb="8">
      <t>ブ</t>
    </rPh>
    <phoneticPr fontId="37"/>
  </si>
  <si>
    <t>・活動要件を満たしていない（上映時間が1時間以上（短編Ａ・Ｂ））</t>
    <rPh sb="1" eb="3">
      <t>カツドウ</t>
    </rPh>
    <rPh sb="3" eb="5">
      <t>ヨウケン</t>
    </rPh>
    <rPh sb="6" eb="7">
      <t>ミ</t>
    </rPh>
    <rPh sb="14" eb="16">
      <t>ジョウエイ</t>
    </rPh>
    <rPh sb="16" eb="18">
      <t>ジカン</t>
    </rPh>
    <rPh sb="20" eb="24">
      <t>ジカンイジョウ</t>
    </rPh>
    <rPh sb="25" eb="27">
      <t>タンペン</t>
    </rPh>
    <phoneticPr fontId="37"/>
  </si>
  <si>
    <r>
      <t>シナリオ　12部</t>
    </r>
    <r>
      <rPr>
        <sz val="9"/>
        <color theme="1"/>
        <rFont val="ＭＳ 明朝"/>
        <family val="1"/>
        <charset val="128"/>
      </rPr>
      <t>（絵コンテが未完成時のみ）</t>
    </r>
    <rPh sb="7" eb="8">
      <t>ブ</t>
    </rPh>
    <rPh sb="9" eb="10">
      <t>エ</t>
    </rPh>
    <rPh sb="14" eb="15">
      <t>ミ</t>
    </rPh>
    <rPh sb="15" eb="17">
      <t>カンセイ</t>
    </rPh>
    <rPh sb="17" eb="18">
      <t>ジ</t>
    </rPh>
    <phoneticPr fontId="37"/>
  </si>
  <si>
    <t>イメージボード等　12部</t>
    <rPh sb="7" eb="8">
      <t>トウ</t>
    </rPh>
    <rPh sb="11" eb="12">
      <t>ブ</t>
    </rPh>
    <phoneticPr fontId="37"/>
  </si>
  <si>
    <t>・活動要件を満たしていない（完成形式がアニメーション技法によるものではない）</t>
    <rPh sb="1" eb="3">
      <t>カツドウ</t>
    </rPh>
    <rPh sb="3" eb="5">
      <t>ヨウケン</t>
    </rPh>
    <rPh sb="6" eb="7">
      <t>ミ</t>
    </rPh>
    <rPh sb="14" eb="16">
      <t>カンセイ</t>
    </rPh>
    <rPh sb="16" eb="18">
      <t>ケイシキ</t>
    </rPh>
    <rPh sb="26" eb="28">
      <t>ギホウ</t>
    </rPh>
    <phoneticPr fontId="37"/>
  </si>
  <si>
    <r>
      <t>監督のポートフォリオ　12部</t>
    </r>
    <r>
      <rPr>
        <sz val="9"/>
        <color theme="1"/>
        <rFont val="ＭＳ 明朝"/>
        <family val="1"/>
        <charset val="128"/>
      </rPr>
      <t>（短編Ａ・Ｂのみ）</t>
    </r>
    <rPh sb="0" eb="2">
      <t>カントク</t>
    </rPh>
    <rPh sb="13" eb="14">
      <t>ブ</t>
    </rPh>
    <rPh sb="15" eb="17">
      <t>タンペン</t>
    </rPh>
    <phoneticPr fontId="37"/>
  </si>
  <si>
    <t>様式の灰色箇所は記入不可、青色箇所はプルダウンメニューを選択する箇所になります。
（他のシートも同様）</t>
    <rPh sb="0" eb="2">
      <t>ヨウシキ</t>
    </rPh>
    <rPh sb="3" eb="5">
      <t>ハイイロ</t>
    </rPh>
    <rPh sb="5" eb="7">
      <t>カショ</t>
    </rPh>
    <rPh sb="8" eb="10">
      <t>キニュウ</t>
    </rPh>
    <rPh sb="10" eb="12">
      <t>フカ</t>
    </rPh>
    <rPh sb="13" eb="15">
      <t>アオイロ</t>
    </rPh>
    <rPh sb="15" eb="17">
      <t>カショ</t>
    </rPh>
    <rPh sb="28" eb="30">
      <t>センタク</t>
    </rPh>
    <rPh sb="32" eb="34">
      <t>カショ</t>
    </rPh>
    <rPh sb="42" eb="43">
      <t>ホカ</t>
    </rPh>
    <rPh sb="48" eb="50">
      <t>ドウヨウ</t>
    </rPh>
    <phoneticPr fontId="2"/>
  </si>
  <si>
    <t>②【応募要件の確認】</t>
    <rPh sb="2" eb="4">
      <t>オウボ</t>
    </rPh>
    <rPh sb="4" eb="6">
      <t>ヨウケン</t>
    </rPh>
    <rPh sb="7" eb="9">
      <t>カクニン</t>
    </rPh>
    <phoneticPr fontId="37"/>
  </si>
  <si>
    <t>③【連絡概要】</t>
    <rPh sb="2" eb="4">
      <t>レンラク</t>
    </rPh>
    <rPh sb="4" eb="6">
      <t>ガイヨウ</t>
    </rPh>
    <phoneticPr fontId="37"/>
  </si>
  <si>
    <t>支出総額</t>
    <phoneticPr fontId="2"/>
  </si>
  <si>
    <t>R3.10.1～R4.3.31に
支払いが完了する経費
小計（千円）</t>
    <rPh sb="17" eb="19">
      <t>シハラ</t>
    </rPh>
    <rPh sb="21" eb="23">
      <t>カンリョウ</t>
    </rPh>
    <rPh sb="25" eb="27">
      <t>ケイヒ</t>
    </rPh>
    <rPh sb="28" eb="30">
      <t>ショウケイ</t>
    </rPh>
    <rPh sb="31" eb="33">
      <t>センエン</t>
    </rPh>
    <phoneticPr fontId="2"/>
  </si>
  <si>
    <t>課税対象外経費</t>
    <rPh sb="0" eb="2">
      <t>カゼイ</t>
    </rPh>
    <rPh sb="2" eb="4">
      <t>タイショウ</t>
    </rPh>
    <rPh sb="4" eb="5">
      <t>ガイ</t>
    </rPh>
    <rPh sb="5" eb="7">
      <t>ケイヒ</t>
    </rPh>
    <phoneticPr fontId="2"/>
  </si>
  <si>
    <t>・「助成金に算入できる経費計（Ｄ）」の額が、「交付を受けようとする助成金の額」以上となっていることが必要です。</t>
    <rPh sb="2" eb="5">
      <t>ジョセイキン</t>
    </rPh>
    <rPh sb="6" eb="8">
      <t>サンニュウ</t>
    </rPh>
    <rPh sb="11" eb="13">
      <t>ケイヒ</t>
    </rPh>
    <rPh sb="13" eb="14">
      <t>ケイ</t>
    </rPh>
    <rPh sb="19" eb="20">
      <t>ガク</t>
    </rPh>
    <rPh sb="23" eb="25">
      <t>コウフ</t>
    </rPh>
    <rPh sb="26" eb="27">
      <t>ウ</t>
    </rPh>
    <rPh sb="33" eb="36">
      <t>ジョセイキン</t>
    </rPh>
    <rPh sb="37" eb="38">
      <t>ガク</t>
    </rPh>
    <rPh sb="39" eb="41">
      <t>イジョウ</t>
    </rPh>
    <rPh sb="50" eb="52">
      <t>ヒツヨウ</t>
    </rPh>
    <phoneticPr fontId="6"/>
  </si>
  <si>
    <t>各種助成金・
補助金（千円）</t>
    <rPh sb="0" eb="2">
      <t>カクシュ</t>
    </rPh>
    <phoneticPr fontId="2"/>
  </si>
  <si>
    <t>活動の収支予算（収入）</t>
    <phoneticPr fontId="37"/>
  </si>
  <si>
    <t>活動の収支予算（支出）</t>
    <rPh sb="8" eb="10">
      <t>シシュツ</t>
    </rPh>
    <phoneticPr fontId="37"/>
  </si>
  <si>
    <t>活動の収支予算（収入）</t>
    <rPh sb="0" eb="2">
      <t>カツドウ</t>
    </rPh>
    <rPh sb="3" eb="5">
      <t>シュウシ</t>
    </rPh>
    <rPh sb="5" eb="7">
      <t>ヨサン</t>
    </rPh>
    <rPh sb="8" eb="10">
      <t>シュウニュウ</t>
    </rPh>
    <phoneticPr fontId="37"/>
  </si>
  <si>
    <t>活動の収支予算（支出）</t>
    <rPh sb="0" eb="2">
      <t>カツドウ</t>
    </rPh>
    <rPh sb="3" eb="5">
      <t>シュウシ</t>
    </rPh>
    <rPh sb="5" eb="7">
      <t>ヨサン</t>
    </rPh>
    <rPh sb="8" eb="10">
      <t>シシュツ</t>
    </rPh>
    <phoneticPr fontId="37"/>
  </si>
  <si>
    <t>団体概要</t>
    <phoneticPr fontId="36"/>
  </si>
  <si>
    <t>スタッフ費・キャスト費内訳</t>
    <phoneticPr fontId="36"/>
  </si>
  <si>
    <t>活動の収支予算（支出）</t>
    <rPh sb="8" eb="10">
      <t>シシュツ</t>
    </rPh>
    <phoneticPr fontId="36"/>
  </si>
  <si>
    <r>
      <t>脚本</t>
    </r>
    <r>
      <rPr>
        <sz val="11"/>
        <rFont val="游ゴシック"/>
        <family val="3"/>
        <charset val="128"/>
        <scheme val="minor"/>
      </rPr>
      <t>（劇・アニメのみ）</t>
    </r>
    <rPh sb="0" eb="2">
      <t>キャクホン</t>
    </rPh>
    <rPh sb="3" eb="4">
      <t>ゲキ</t>
    </rPh>
    <phoneticPr fontId="2"/>
  </si>
  <si>
    <r>
      <t>撮影</t>
    </r>
    <r>
      <rPr>
        <sz val="11"/>
        <rFont val="游ゴシック"/>
        <family val="3"/>
        <charset val="128"/>
        <scheme val="minor"/>
      </rPr>
      <t>（劇・記録のみ）</t>
    </r>
    <rPh sb="0" eb="2">
      <t>サツエイ</t>
    </rPh>
    <rPh sb="3" eb="4">
      <t>ゲキ</t>
    </rPh>
    <rPh sb="5" eb="7">
      <t>キロク</t>
    </rPh>
    <phoneticPr fontId="2"/>
  </si>
  <si>
    <t>・5行以内でご記入ください。</t>
    <rPh sb="2" eb="3">
      <t>ギョウ</t>
    </rPh>
    <rPh sb="3" eb="5">
      <t>イナイ</t>
    </rPh>
    <rPh sb="7" eb="9">
      <t>キニュウ</t>
    </rPh>
    <phoneticPr fontId="2"/>
  </si>
  <si>
    <t>・定款・規約等の事業目的を記入してください。
　応募の要件として、映画の製作活動を行う旨が明記してあることが必要です。
・３行以内で記入してください。</t>
    <rPh sb="1" eb="3">
      <t>テイカン</t>
    </rPh>
    <rPh sb="4" eb="6">
      <t>キヤク</t>
    </rPh>
    <rPh sb="6" eb="7">
      <t>トウ</t>
    </rPh>
    <rPh sb="8" eb="10">
      <t>ジギョウ</t>
    </rPh>
    <rPh sb="10" eb="12">
      <t>モクテキ</t>
    </rPh>
    <rPh sb="13" eb="15">
      <t>キニュウ</t>
    </rPh>
    <rPh sb="24" eb="26">
      <t>オウボ</t>
    </rPh>
    <rPh sb="27" eb="29">
      <t>ヨウケン</t>
    </rPh>
    <rPh sb="33" eb="35">
      <t>エイガ</t>
    </rPh>
    <rPh sb="36" eb="38">
      <t>セイサク</t>
    </rPh>
    <rPh sb="38" eb="40">
      <t>カツドウ</t>
    </rPh>
    <rPh sb="41" eb="42">
      <t>オコナ</t>
    </rPh>
    <rPh sb="43" eb="44">
      <t>ムネ</t>
    </rPh>
    <rPh sb="45" eb="47">
      <t>メイキ</t>
    </rPh>
    <rPh sb="54" eb="56">
      <t>ヒツヨウ</t>
    </rPh>
    <rPh sb="62" eb="63">
      <t>ギョウ</t>
    </rPh>
    <rPh sb="63" eb="65">
      <t>イナイ</t>
    </rPh>
    <rPh sb="66" eb="68">
      <t>キニュウ</t>
    </rPh>
    <phoneticPr fontId="4"/>
  </si>
  <si>
    <t>目　的</t>
    <phoneticPr fontId="4"/>
  </si>
  <si>
    <t>・設立から現在までの沿革、これまでに行った主な活動等について記入してください。
　記入しきれない場合は、主要なものを記入してください。
・3行以内で記入してください。</t>
    <rPh sb="1" eb="3">
      <t>セツリツ</t>
    </rPh>
    <rPh sb="5" eb="7">
      <t>ゲンザイ</t>
    </rPh>
    <rPh sb="10" eb="12">
      <t>エンカク</t>
    </rPh>
    <rPh sb="18" eb="19">
      <t>オコナ</t>
    </rPh>
    <rPh sb="21" eb="22">
      <t>オモ</t>
    </rPh>
    <rPh sb="23" eb="25">
      <t>カツドウ</t>
    </rPh>
    <rPh sb="25" eb="26">
      <t>トウ</t>
    </rPh>
    <rPh sb="30" eb="32">
      <t>キニュウ</t>
    </rPh>
    <rPh sb="41" eb="43">
      <t>キニュウ</t>
    </rPh>
    <rPh sb="48" eb="50">
      <t>バアイ</t>
    </rPh>
    <rPh sb="52" eb="54">
      <t>シュヨウ</t>
    </rPh>
    <rPh sb="58" eb="60">
      <t>キニュウ</t>
    </rPh>
    <rPh sb="70" eb="73">
      <t>ギョウイナイ</t>
    </rPh>
    <rPh sb="74" eb="76">
      <t>キニュウ</t>
    </rPh>
    <phoneticPr fontId="4"/>
  </si>
  <si>
    <t xml:space="preserve">・10行以内でご記入ください。
</t>
    <rPh sb="3" eb="4">
      <t>ギョウ</t>
    </rPh>
    <rPh sb="4" eb="6">
      <t>イナイ</t>
    </rPh>
    <rPh sb="8" eb="10">
      <t>キニュウ</t>
    </rPh>
    <phoneticPr fontId="2"/>
  </si>
  <si>
    <t>・12行以内でご記入ください。
セル内で改行される場合は「CTRL+ALT+ENTER」を同時に押して改行してください。</t>
    <rPh sb="3" eb="4">
      <t>ギョウ</t>
    </rPh>
    <rPh sb="4" eb="6">
      <t>イナイ</t>
    </rPh>
    <rPh sb="8" eb="10">
      <t>キニュウ</t>
    </rPh>
    <rPh sb="18" eb="19">
      <t>ナイ</t>
    </rPh>
    <rPh sb="20" eb="22">
      <t>カイギョウ</t>
    </rPh>
    <rPh sb="25" eb="27">
      <t>バアイ</t>
    </rPh>
    <rPh sb="45" eb="47">
      <t>ドウジ</t>
    </rPh>
    <rPh sb="48" eb="49">
      <t>オ</t>
    </rPh>
    <rPh sb="51" eb="53">
      <t>カイギョウ</t>
    </rPh>
    <phoneticPr fontId="2"/>
  </si>
  <si>
    <t>担当者情報</t>
    <rPh sb="0" eb="3">
      <t>タントウシャ</t>
    </rPh>
    <rPh sb="3" eb="5">
      <t>ジョウホウ</t>
    </rPh>
    <phoneticPr fontId="2"/>
  </si>
  <si>
    <t>関係書類送付先〒</t>
    <rPh sb="0" eb="2">
      <t>カンケイ</t>
    </rPh>
    <rPh sb="2" eb="4">
      <t>ショルイ</t>
    </rPh>
    <rPh sb="4" eb="7">
      <t>ソウフサキ</t>
    </rPh>
    <phoneticPr fontId="2"/>
  </si>
  <si>
    <t>関係書類送付先住所</t>
    <rPh sb="0" eb="2">
      <t>カンケイ</t>
    </rPh>
    <rPh sb="2" eb="4">
      <t>ショルイ</t>
    </rPh>
    <rPh sb="4" eb="7">
      <t>ソウフサキ</t>
    </rPh>
    <rPh sb="7" eb="9">
      <t>ジュウショ</t>
    </rPh>
    <phoneticPr fontId="2"/>
  </si>
  <si>
    <t>北海道</t>
  </si>
  <si>
    <t>担当部署名または役職名</t>
    <rPh sb="2" eb="4">
      <t>ブショ</t>
    </rPh>
    <rPh sb="4" eb="5">
      <t>メイ</t>
    </rPh>
    <rPh sb="8" eb="11">
      <t>ヤクショクメイ</t>
    </rPh>
    <phoneticPr fontId="2"/>
  </si>
  <si>
    <t>担当者氏名</t>
    <phoneticPr fontId="2"/>
  </si>
  <si>
    <t>担当者電話番号</t>
    <phoneticPr fontId="36"/>
  </si>
  <si>
    <t>E-mail</t>
    <phoneticPr fontId="2"/>
  </si>
  <si>
    <t>電話番号</t>
    <rPh sb="0" eb="2">
      <t>デンワ</t>
    </rPh>
    <rPh sb="2" eb="4">
      <t>バンゴウ</t>
    </rPh>
    <phoneticPr fontId="2"/>
  </si>
  <si>
    <t>劇映画（特別）</t>
  </si>
  <si>
    <t>原作の有無</t>
    <rPh sb="0" eb="2">
      <t>ゲンサク</t>
    </rPh>
    <rPh sb="3" eb="5">
      <t>ウム</t>
    </rPh>
    <phoneticPr fontId="2"/>
  </si>
  <si>
    <t>原作名</t>
    <rPh sb="0" eb="2">
      <t>ゲンサク</t>
    </rPh>
    <rPh sb="2" eb="3">
      <t>メイ</t>
    </rPh>
    <phoneticPr fontId="2"/>
  </si>
  <si>
    <t>原作者名</t>
    <rPh sb="0" eb="4">
      <t>ゲンサクシャメイ</t>
    </rPh>
    <phoneticPr fontId="2"/>
  </si>
  <si>
    <r>
      <rPr>
        <b/>
        <sz val="12"/>
        <color rgb="FFFF0000"/>
        <rFont val="游ゴシック"/>
        <family val="3"/>
        <charset val="128"/>
        <scheme val="minor"/>
      </rPr>
      <t>・応募する活動が「単年度助成」で間違いがないかどうかを確認してください。</t>
    </r>
    <r>
      <rPr>
        <b/>
        <sz val="12"/>
        <color theme="8" tint="-0.499984740745262"/>
        <rFont val="游ゴシック"/>
        <family val="3"/>
        <charset val="128"/>
        <scheme val="minor"/>
      </rPr>
      <t xml:space="preserve">
　（2か年度助成の場合はホームページから2か年度用の様式をダウンロードしてください。）</t>
    </r>
    <rPh sb="9" eb="14">
      <t>タンネンドジョセイ</t>
    </rPh>
    <rPh sb="16" eb="18">
      <t>マチガ</t>
    </rPh>
    <rPh sb="27" eb="29">
      <t>カクニン</t>
    </rPh>
    <rPh sb="41" eb="45">
      <t>ネンドジョセイ</t>
    </rPh>
    <rPh sb="46" eb="48">
      <t>バアイ</t>
    </rPh>
    <rPh sb="59" eb="61">
      <t>ネンド</t>
    </rPh>
    <rPh sb="61" eb="62">
      <t>ヨウ</t>
    </rPh>
    <rPh sb="63" eb="65">
      <t>ヨウシキ</t>
    </rPh>
    <phoneticPr fontId="2"/>
  </si>
  <si>
    <t>・団体の住所、団体名、代表者役職名、代表者氏名について
　提出書類の「団体概要」と内容を同一にしてください。</t>
    <phoneticPr fontId="2"/>
  </si>
  <si>
    <t xml:space="preserve">・実務担当者と必ず連絡の取れる連絡先を記入してください。 </t>
    <phoneticPr fontId="2"/>
  </si>
  <si>
    <t>・担当者名欄には、1名のみ記入してください。</t>
    <rPh sb="1" eb="4">
      <t>タントウシャ</t>
    </rPh>
    <rPh sb="4" eb="5">
      <t>メイ</t>
    </rPh>
    <rPh sb="5" eb="6">
      <t>ラン</t>
    </rPh>
    <rPh sb="10" eb="11">
      <t>メイ</t>
    </rPh>
    <rPh sb="13" eb="15">
      <t>キニュウ</t>
    </rPh>
    <phoneticPr fontId="2"/>
  </si>
  <si>
    <t>・作品名とフリガナを記入してください。
　「　」は作品名に含まれる場合を除き、不要です。
　仮題の場合は作品名の後に（仮題）を付けてください。</t>
    <phoneticPr fontId="2"/>
  </si>
  <si>
    <t>・個表の配給会社から自動転記されます。</t>
    <phoneticPr fontId="2"/>
  </si>
  <si>
    <t>・上映時間を記入し、完成形態を選択してください。</t>
    <phoneticPr fontId="2"/>
  </si>
  <si>
    <t>・主な出演者、監督、脚本、撮影、プロデューサー、チーフアニメーターについては、
　名前のみ記入してください。（個表に記入する名前と同一にしてください。）</t>
    <rPh sb="41" eb="43">
      <t>ナマエ</t>
    </rPh>
    <rPh sb="45" eb="47">
      <t>キニュウ</t>
    </rPh>
    <rPh sb="55" eb="57">
      <t>コヒョウ</t>
    </rPh>
    <rPh sb="58" eb="60">
      <t>キニュウ</t>
    </rPh>
    <rPh sb="62" eb="64">
      <t>ナマエ</t>
    </rPh>
    <rPh sb="65" eb="67">
      <t>ドウイツ</t>
    </rPh>
    <phoneticPr fontId="2"/>
  </si>
  <si>
    <t>・応募する作品に原作がある場合は「有」、原作がない場合は「無」を選択してください。
　「有」を選択した場合は、原作名、原作者名を記入してください。</t>
    <rPh sb="1" eb="3">
      <t>オウボ</t>
    </rPh>
    <rPh sb="5" eb="7">
      <t>サクヒン</t>
    </rPh>
    <rPh sb="8" eb="10">
      <t>ゲンサク</t>
    </rPh>
    <rPh sb="13" eb="15">
      <t>バアイ</t>
    </rPh>
    <rPh sb="17" eb="18">
      <t>アリ</t>
    </rPh>
    <rPh sb="20" eb="22">
      <t>ゲンサク</t>
    </rPh>
    <rPh sb="25" eb="27">
      <t>バアイ</t>
    </rPh>
    <rPh sb="29" eb="30">
      <t>ナ</t>
    </rPh>
    <rPh sb="32" eb="34">
      <t>センタク</t>
    </rPh>
    <rPh sb="44" eb="45">
      <t>ア</t>
    </rPh>
    <rPh sb="47" eb="49">
      <t>センタク</t>
    </rPh>
    <rPh sb="51" eb="53">
      <t>バアイ</t>
    </rPh>
    <rPh sb="55" eb="57">
      <t>ゲンサク</t>
    </rPh>
    <rPh sb="57" eb="58">
      <t>メイ</t>
    </rPh>
    <rPh sb="59" eb="62">
      <t>ゲンサクシャ</t>
    </rPh>
    <rPh sb="62" eb="63">
      <t>メイ</t>
    </rPh>
    <rPh sb="64" eb="66">
      <t>キニュウ</t>
    </rPh>
    <phoneticPr fontId="2"/>
  </si>
  <si>
    <t>・個表の製作スケジュールから自動転記されます。</t>
    <rPh sb="1" eb="3">
      <t>コヒョウ</t>
    </rPh>
    <rPh sb="4" eb="6">
      <t>セイサク</t>
    </rPh>
    <rPh sb="14" eb="16">
      <t>ジドウ</t>
    </rPh>
    <rPh sb="16" eb="18">
      <t>テンキ</t>
    </rPh>
    <phoneticPr fontId="2"/>
  </si>
  <si>
    <t>・個表の公開予定時期から自動転記されます。</t>
    <rPh sb="1" eb="3">
      <t>コヒョウ</t>
    </rPh>
    <rPh sb="4" eb="6">
      <t>コウカイ</t>
    </rPh>
    <rPh sb="6" eb="8">
      <t>ヨテイ</t>
    </rPh>
    <rPh sb="8" eb="10">
      <t>ジキ</t>
    </rPh>
    <rPh sb="12" eb="16">
      <t>ジドウテンキ</t>
    </rPh>
    <phoneticPr fontId="2"/>
  </si>
  <si>
    <t>・交付を受けようとする助成金の額、バリアフリー字幕制作費、音声ガイド制作費はは自動計算されます。</t>
    <rPh sb="1" eb="3">
      <t>コウフ</t>
    </rPh>
    <rPh sb="4" eb="5">
      <t>ウ</t>
    </rPh>
    <rPh sb="11" eb="14">
      <t>ジョセイキン</t>
    </rPh>
    <rPh sb="15" eb="16">
      <t>ガク</t>
    </rPh>
    <rPh sb="39" eb="41">
      <t>ジドウ</t>
    </rPh>
    <rPh sb="41" eb="43">
      <t>ケイサン</t>
    </rPh>
    <phoneticPr fontId="3"/>
  </si>
  <si>
    <t>・収入、支出のシートの金額が自動転記されます。</t>
    <rPh sb="1" eb="3">
      <t>シュウニュウ</t>
    </rPh>
    <rPh sb="4" eb="6">
      <t>シシュツ</t>
    </rPh>
    <rPh sb="11" eb="13">
      <t>キンガク</t>
    </rPh>
    <rPh sb="14" eb="18">
      <t>ジドウテンキ</t>
    </rPh>
    <phoneticPr fontId="2"/>
  </si>
  <si>
    <t>・「課税事業者」か、「免税事業者及び簡易課税事業者」かをプルダウンメニューから選択してください。</t>
    <rPh sb="2" eb="4">
      <t>カゼイ</t>
    </rPh>
    <rPh sb="4" eb="7">
      <t>ジギョウシャ</t>
    </rPh>
    <rPh sb="39" eb="41">
      <t>センタク</t>
    </rPh>
    <phoneticPr fontId="2"/>
  </si>
  <si>
    <t>・整理番号欄は振興会記入欄のため、記入不要です（他シートも同様。）。</t>
    <rPh sb="1" eb="3">
      <t>セイリ</t>
    </rPh>
    <rPh sb="3" eb="5">
      <t>バンゴウ</t>
    </rPh>
    <rPh sb="5" eb="6">
      <t>ラン</t>
    </rPh>
    <rPh sb="7" eb="10">
      <t>シンコウカイ</t>
    </rPh>
    <rPh sb="10" eb="12">
      <t>キニュウ</t>
    </rPh>
    <rPh sb="12" eb="13">
      <t>ラン</t>
    </rPh>
    <rPh sb="17" eb="19">
      <t>キニュウ</t>
    </rPh>
    <rPh sb="19" eb="21">
      <t>フヨウ</t>
    </rPh>
    <rPh sb="24" eb="25">
      <t>タ</t>
    </rPh>
    <rPh sb="29" eb="31">
      <t>ドウヨウ</t>
    </rPh>
    <phoneticPr fontId="2"/>
  </si>
  <si>
    <t>無</t>
  </si>
  <si>
    <r>
      <t xml:space="preserve">完成した作品の著作権者となる者（法人・個人を問わない。）の名前、共同制作契約書に記入されている出資金額（配給・宣伝費を除く。）を全て記入してください。
</t>
    </r>
    <r>
      <rPr>
        <b/>
        <sz val="12"/>
        <color rgb="FFFF0000"/>
        <rFont val="游ゴシック"/>
        <family val="3"/>
        <charset val="128"/>
        <scheme val="minor"/>
      </rPr>
      <t>（申請団体名は記入しないこと。）</t>
    </r>
    <r>
      <rPr>
        <b/>
        <sz val="12"/>
        <color theme="8" tint="-0.499984740745262"/>
        <rFont val="游ゴシック"/>
        <family val="3"/>
        <charset val="128"/>
        <scheme val="minor"/>
      </rPr>
      <t xml:space="preserve">
また、要望書提出時の確定状況について、プルダウンメニューから「確定」「交渉中」「予定」のいずれかを必ず選択してください。</t>
    </r>
    <rPh sb="0" eb="2">
      <t>カンセイ</t>
    </rPh>
    <rPh sb="4" eb="6">
      <t>サクヒン</t>
    </rPh>
    <rPh sb="7" eb="10">
      <t>チョサクケン</t>
    </rPh>
    <rPh sb="10" eb="11">
      <t>シャ</t>
    </rPh>
    <rPh sb="14" eb="15">
      <t>モノ</t>
    </rPh>
    <rPh sb="16" eb="18">
      <t>ホウジン</t>
    </rPh>
    <rPh sb="19" eb="21">
      <t>コジン</t>
    </rPh>
    <rPh sb="22" eb="23">
      <t>ト</t>
    </rPh>
    <rPh sb="29" eb="31">
      <t>ナマエ</t>
    </rPh>
    <rPh sb="32" eb="34">
      <t>キョウドウ</t>
    </rPh>
    <rPh sb="34" eb="36">
      <t>セイサク</t>
    </rPh>
    <rPh sb="36" eb="39">
      <t>ケイヤクショ</t>
    </rPh>
    <rPh sb="40" eb="42">
      <t>キニュウ</t>
    </rPh>
    <rPh sb="47" eb="49">
      <t>シュッシ</t>
    </rPh>
    <rPh sb="49" eb="51">
      <t>キンガク</t>
    </rPh>
    <rPh sb="52" eb="54">
      <t>ハイキュウ</t>
    </rPh>
    <rPh sb="55" eb="57">
      <t>センデン</t>
    </rPh>
    <rPh sb="57" eb="58">
      <t>ヒ</t>
    </rPh>
    <rPh sb="59" eb="60">
      <t>ノゾ</t>
    </rPh>
    <rPh sb="64" eb="65">
      <t>スベ</t>
    </rPh>
    <rPh sb="66" eb="68">
      <t>キニュウ</t>
    </rPh>
    <rPh sb="77" eb="79">
      <t>シンセイ</t>
    </rPh>
    <rPh sb="79" eb="81">
      <t>ダンタイ</t>
    </rPh>
    <rPh sb="81" eb="82">
      <t>メイ</t>
    </rPh>
    <rPh sb="83" eb="85">
      <t>キニュウ</t>
    </rPh>
    <rPh sb="97" eb="100">
      <t>ヨウボウショ</t>
    </rPh>
    <rPh sb="100" eb="102">
      <t>テイシュツ</t>
    </rPh>
    <rPh sb="102" eb="103">
      <t>ジ</t>
    </rPh>
    <rPh sb="104" eb="106">
      <t>カクテイ</t>
    </rPh>
    <rPh sb="106" eb="108">
      <t>ジョウキョウ</t>
    </rPh>
    <rPh sb="125" eb="127">
      <t>カクテイ</t>
    </rPh>
    <rPh sb="129" eb="132">
      <t>コウショウチュウ</t>
    </rPh>
    <rPh sb="134" eb="136">
      <t>ヨテイ</t>
    </rPh>
    <rPh sb="143" eb="144">
      <t>カナラ</t>
    </rPh>
    <rPh sb="145" eb="147">
      <t>センタク</t>
    </rPh>
    <phoneticPr fontId="2"/>
  </si>
  <si>
    <t xml:space="preserve">共同製作：株式会社○○○、○○○株式会社、○○○○株式会社、●●●株式会社（全て確定）
協賛：○○株式会社（確定）、○○○○（予定）
助成：○○財団（申請中）　補助金：○○市（確定）
クラウドファンディング（実施中）
（申請団体名は記載しないこと。助成金に本助成金を記載しないこと。）
</t>
    <rPh sb="0" eb="2">
      <t>キョウドウ</t>
    </rPh>
    <rPh sb="2" eb="4">
      <t>セイサク</t>
    </rPh>
    <rPh sb="5" eb="9">
      <t>カブシキガイシャ</t>
    </rPh>
    <rPh sb="16" eb="20">
      <t>カブシキガイシャ</t>
    </rPh>
    <rPh sb="25" eb="29">
      <t>カブシキガイシャ</t>
    </rPh>
    <rPh sb="33" eb="37">
      <t>カブシキガイシャ</t>
    </rPh>
    <rPh sb="38" eb="39">
      <t>スベ</t>
    </rPh>
    <rPh sb="40" eb="42">
      <t>カクテイ</t>
    </rPh>
    <rPh sb="44" eb="46">
      <t>キョウサン</t>
    </rPh>
    <rPh sb="49" eb="53">
      <t>カブシキガイシャ</t>
    </rPh>
    <rPh sb="54" eb="56">
      <t>カクテイ</t>
    </rPh>
    <rPh sb="63" eb="65">
      <t>ヨテイ</t>
    </rPh>
    <rPh sb="67" eb="69">
      <t>ジョセイ</t>
    </rPh>
    <rPh sb="72" eb="74">
      <t>ザイダン</t>
    </rPh>
    <rPh sb="75" eb="78">
      <t>シンセイチュウ</t>
    </rPh>
    <rPh sb="80" eb="83">
      <t>ホジョキン</t>
    </rPh>
    <rPh sb="86" eb="87">
      <t>シ</t>
    </rPh>
    <rPh sb="88" eb="90">
      <t>カクテイ</t>
    </rPh>
    <rPh sb="104" eb="106">
      <t>ジッシ</t>
    </rPh>
    <rPh sb="106" eb="107">
      <t>チュウ</t>
    </rPh>
    <rPh sb="110" eb="112">
      <t>シンセイ</t>
    </rPh>
    <rPh sb="112" eb="114">
      <t>ダンタイ</t>
    </rPh>
    <rPh sb="114" eb="115">
      <t>メイ</t>
    </rPh>
    <rPh sb="116" eb="118">
      <t>キサイ</t>
    </rPh>
    <rPh sb="124" eb="127">
      <t>ジョセイキン</t>
    </rPh>
    <rPh sb="128" eb="129">
      <t>ホン</t>
    </rPh>
    <rPh sb="129" eb="132">
      <t>ジョセイキン</t>
    </rPh>
    <rPh sb="133" eb="135">
      <t>キサイ</t>
    </rPh>
    <phoneticPr fontId="5"/>
  </si>
  <si>
    <t>電話番号</t>
    <rPh sb="2" eb="4">
      <t>バンゴウ</t>
    </rPh>
    <phoneticPr fontId="4"/>
  </si>
  <si>
    <r>
      <t xml:space="preserve">・主な役職員、経理担当者及び監査担当者の氏名等を記入してください。
</t>
    </r>
    <r>
      <rPr>
        <b/>
        <sz val="12"/>
        <color rgb="FFFF0000"/>
        <rFont val="游ゴシック"/>
        <family val="3"/>
        <charset val="128"/>
        <scheme val="minor"/>
      </rPr>
      <t>　経理担当者と監査担当者はそれぞれ別の人物とし、それぞれの氏名を必ず記入してください。</t>
    </r>
    <r>
      <rPr>
        <b/>
        <sz val="12"/>
        <color theme="8" tint="-0.499984740745262"/>
        <rFont val="游ゴシック"/>
        <family val="3"/>
        <charset val="128"/>
        <scheme val="minor"/>
      </rPr>
      <t xml:space="preserve">
　監査担当者が団体の部外者である場合は、「○○○○（○○会計事務所）」というように、その旨を括弧書きしてください、</t>
    </r>
    <rPh sb="1" eb="2">
      <t>オモ</t>
    </rPh>
    <rPh sb="3" eb="6">
      <t>ヤクショクイン</t>
    </rPh>
    <rPh sb="7" eb="9">
      <t>ケイリ</t>
    </rPh>
    <rPh sb="9" eb="12">
      <t>タントウシャ</t>
    </rPh>
    <rPh sb="12" eb="13">
      <t>オヨ</t>
    </rPh>
    <rPh sb="14" eb="16">
      <t>カンサ</t>
    </rPh>
    <rPh sb="16" eb="19">
      <t>タントウシャ</t>
    </rPh>
    <rPh sb="20" eb="22">
      <t>シメイ</t>
    </rPh>
    <rPh sb="22" eb="23">
      <t>トウ</t>
    </rPh>
    <rPh sb="24" eb="26">
      <t>キニュウ</t>
    </rPh>
    <rPh sb="79" eb="84">
      <t>カンサタントウシャ</t>
    </rPh>
    <rPh sb="85" eb="87">
      <t>ダンタイ</t>
    </rPh>
    <rPh sb="88" eb="91">
      <t>ブガイシャ</t>
    </rPh>
    <rPh sb="94" eb="96">
      <t>バアイ</t>
    </rPh>
    <rPh sb="104" eb="111">
      <t>マルマルカイケイジムショ</t>
    </rPh>
    <rPh sb="122" eb="123">
      <t>ムネ</t>
    </rPh>
    <rPh sb="124" eb="126">
      <t>カッコ</t>
    </rPh>
    <rPh sb="126" eb="127">
      <t>ガ</t>
    </rPh>
    <phoneticPr fontId="4"/>
  </si>
  <si>
    <t>【注意】本シートを編集・削除しないでください。</t>
    <rPh sb="1" eb="3">
      <t>チュウイ</t>
    </rPh>
    <rPh sb="4" eb="5">
      <t>ホン</t>
    </rPh>
    <rPh sb="9" eb="11">
      <t>ヘンシュウ</t>
    </rPh>
    <rPh sb="12" eb="14">
      <t>サクジョ</t>
    </rPh>
    <phoneticPr fontId="36"/>
  </si>
  <si>
    <t>連携先</t>
    <rPh sb="0" eb="2">
      <t>レンケイ</t>
    </rPh>
    <rPh sb="2" eb="3">
      <t>サキ</t>
    </rPh>
    <phoneticPr fontId="36"/>
  </si>
  <si>
    <t>行</t>
    <rPh sb="0" eb="1">
      <t>ギョウ</t>
    </rPh>
    <phoneticPr fontId="36"/>
  </si>
  <si>
    <t>連携元</t>
    <rPh sb="0" eb="2">
      <t>レンケイ</t>
    </rPh>
    <rPh sb="2" eb="3">
      <t>モト</t>
    </rPh>
    <phoneticPr fontId="36"/>
  </si>
  <si>
    <t>連携内容</t>
    <rPh sb="0" eb="2">
      <t>レンケイ</t>
    </rPh>
    <rPh sb="2" eb="4">
      <t>ナイヨウ</t>
    </rPh>
    <phoneticPr fontId="36"/>
  </si>
  <si>
    <t>様式の種類</t>
    <rPh sb="0" eb="2">
      <t>ヨウシキ</t>
    </rPh>
    <rPh sb="3" eb="5">
      <t>シュルイ</t>
    </rPh>
    <phoneticPr fontId="36"/>
  </si>
  <si>
    <t>要望書登録/基金/ジャンル
要望書登録/補助金/ジャンル</t>
    <phoneticPr fontId="36"/>
  </si>
  <si>
    <t>要望書登録/連絡先/郵便番号</t>
    <rPh sb="0" eb="3">
      <t>ヨウボウショ</t>
    </rPh>
    <rPh sb="3" eb="5">
      <t>トウロク</t>
    </rPh>
    <rPh sb="6" eb="9">
      <t>レンラクサキ</t>
    </rPh>
    <rPh sb="10" eb="14">
      <t>ユウビンバンゴウ</t>
    </rPh>
    <phoneticPr fontId="36"/>
  </si>
  <si>
    <t>要望書登録/連絡先/住所1</t>
    <rPh sb="0" eb="3">
      <t>ヨウボウショ</t>
    </rPh>
    <rPh sb="3" eb="5">
      <t>トウロク</t>
    </rPh>
    <rPh sb="6" eb="9">
      <t>レンラクサキ</t>
    </rPh>
    <rPh sb="10" eb="12">
      <t>ジュウショ</t>
    </rPh>
    <phoneticPr fontId="36"/>
  </si>
  <si>
    <t>要望書登録/連絡先/住所2</t>
    <rPh sb="0" eb="3">
      <t>ヨウボウショ</t>
    </rPh>
    <rPh sb="3" eb="5">
      <t>トウロク</t>
    </rPh>
    <rPh sb="6" eb="9">
      <t>レンラクサキ</t>
    </rPh>
    <rPh sb="10" eb="12">
      <t>ジュウショ</t>
    </rPh>
    <phoneticPr fontId="36"/>
  </si>
  <si>
    <t>要望書登録/連絡先/担当者</t>
    <rPh sb="0" eb="3">
      <t>ヨウボウショ</t>
    </rPh>
    <rPh sb="3" eb="5">
      <t>トウロク</t>
    </rPh>
    <rPh sb="6" eb="9">
      <t>レンラクサキ</t>
    </rPh>
    <rPh sb="10" eb="13">
      <t>タントウシャ</t>
    </rPh>
    <phoneticPr fontId="36"/>
  </si>
  <si>
    <t>要望書登録/連絡先/担当役職</t>
    <rPh sb="0" eb="3">
      <t>ヨウボウショ</t>
    </rPh>
    <rPh sb="3" eb="5">
      <t>トウロク</t>
    </rPh>
    <rPh sb="6" eb="9">
      <t>レンラクサキ</t>
    </rPh>
    <rPh sb="10" eb="12">
      <t>タントウ</t>
    </rPh>
    <rPh sb="12" eb="14">
      <t>ヤクショク</t>
    </rPh>
    <phoneticPr fontId="36"/>
  </si>
  <si>
    <t>要望書登録/連絡先/担当部署</t>
    <rPh sb="0" eb="3">
      <t>ヨウボウショ</t>
    </rPh>
    <rPh sb="3" eb="5">
      <t>トウロク</t>
    </rPh>
    <rPh sb="6" eb="9">
      <t>レンラクサキ</t>
    </rPh>
    <rPh sb="10" eb="12">
      <t>タントウ</t>
    </rPh>
    <rPh sb="12" eb="14">
      <t>ブショ</t>
    </rPh>
    <phoneticPr fontId="36"/>
  </si>
  <si>
    <t>要望書登録/連絡先/電話番号</t>
    <rPh sb="0" eb="3">
      <t>ヨウボウショ</t>
    </rPh>
    <rPh sb="3" eb="5">
      <t>トウロク</t>
    </rPh>
    <rPh sb="6" eb="9">
      <t>レンラクサキ</t>
    </rPh>
    <rPh sb="10" eb="12">
      <t>デンワ</t>
    </rPh>
    <rPh sb="12" eb="14">
      <t>バンゴウ</t>
    </rPh>
    <phoneticPr fontId="36"/>
  </si>
  <si>
    <t>要望書登録/連絡先/FAX</t>
    <rPh sb="0" eb="3">
      <t>ヨウボウショ</t>
    </rPh>
    <rPh sb="3" eb="5">
      <t>トウロク</t>
    </rPh>
    <rPh sb="6" eb="9">
      <t>レンラクサキ</t>
    </rPh>
    <phoneticPr fontId="36"/>
  </si>
  <si>
    <t>要望書登録/連絡先/メールアドレス</t>
    <rPh sb="0" eb="3">
      <t>ヨウボウショ</t>
    </rPh>
    <rPh sb="3" eb="5">
      <t>トウロク</t>
    </rPh>
    <rPh sb="6" eb="9">
      <t>レンラクサキ</t>
    </rPh>
    <phoneticPr fontId="36"/>
  </si>
  <si>
    <t>団体更新フラグ</t>
    <rPh sb="0" eb="2">
      <t>ダンタイ</t>
    </rPh>
    <rPh sb="2" eb="4">
      <t>コウシン</t>
    </rPh>
    <phoneticPr fontId="36"/>
  </si>
  <si>
    <t>団体コード</t>
    <rPh sb="0" eb="2">
      <t>ダンタイ</t>
    </rPh>
    <phoneticPr fontId="36"/>
  </si>
  <si>
    <t>施設更新フラグ</t>
    <rPh sb="0" eb="2">
      <t>シセツ</t>
    </rPh>
    <rPh sb="2" eb="4">
      <t>コウシン</t>
    </rPh>
    <phoneticPr fontId="36"/>
  </si>
  <si>
    <t>施設コード</t>
    <rPh sb="0" eb="2">
      <t>シセツ</t>
    </rPh>
    <phoneticPr fontId="36"/>
  </si>
  <si>
    <t>映画製作への支援・単年度助成</t>
    <phoneticPr fontId="36"/>
  </si>
  <si>
    <t>-</t>
  </si>
  <si>
    <t>団体名（フリガナ）</t>
    <phoneticPr fontId="2"/>
  </si>
  <si>
    <t>・団体名フリガナは、法人名称（株式会社等）を除いた、それ以外の部分のみ記入してください。
　（例）フリガナ：ゲイブンシン
　　　　団体名　：株式会社げいぶんしん</t>
    <rPh sb="1" eb="3">
      <t>ダンタイ</t>
    </rPh>
    <rPh sb="3" eb="4">
      <t>メイ</t>
    </rPh>
    <rPh sb="10" eb="12">
      <t>ホウジン</t>
    </rPh>
    <rPh sb="12" eb="14">
      <t>メイショウ</t>
    </rPh>
    <rPh sb="15" eb="19">
      <t>カブシキガイシャ</t>
    </rPh>
    <rPh sb="19" eb="20">
      <t>ナド</t>
    </rPh>
    <rPh sb="22" eb="23">
      <t>ノゾ</t>
    </rPh>
    <rPh sb="28" eb="30">
      <t>イガイ</t>
    </rPh>
    <rPh sb="31" eb="33">
      <t>ブブン</t>
    </rPh>
    <rPh sb="35" eb="37">
      <t>キニュウ</t>
    </rPh>
    <rPh sb="47" eb="48">
      <t>レイ</t>
    </rPh>
    <rPh sb="65" eb="67">
      <t>ダンタイ</t>
    </rPh>
    <rPh sb="67" eb="68">
      <t>メイ</t>
    </rPh>
    <rPh sb="70" eb="74">
      <t>カブシキガイシャ</t>
    </rPh>
    <phoneticPr fontId="5"/>
  </si>
  <si>
    <t>直接入力</t>
    <rPh sb="0" eb="2">
      <t>チョクセツ</t>
    </rPh>
    <rPh sb="2" eb="4">
      <t>ニュウリョク</t>
    </rPh>
    <phoneticPr fontId="36"/>
  </si>
  <si>
    <t>個人略歴（監督）</t>
    <rPh sb="5" eb="7">
      <t>カントク</t>
    </rPh>
    <phoneticPr fontId="36"/>
  </si>
  <si>
    <t>個人略歴（脚本）</t>
    <rPh sb="5" eb="7">
      <t>キャクホン</t>
    </rPh>
    <phoneticPr fontId="36"/>
  </si>
  <si>
    <t>総表!D25</t>
  </si>
  <si>
    <t>総表!J25</t>
  </si>
  <si>
    <t>総表!C34</t>
  </si>
  <si>
    <t>総表!E34</t>
  </si>
  <si>
    <t>総表!D28</t>
  </si>
  <si>
    <t>総表!D29</t>
  </si>
  <si>
    <t>総表!D30</t>
  </si>
  <si>
    <t>総表!D27</t>
  </si>
  <si>
    <t>総表!D26</t>
  </si>
  <si>
    <t>総表!C35</t>
  </si>
  <si>
    <t>総表!E35</t>
  </si>
  <si>
    <t>総表!C24</t>
  </si>
  <si>
    <t>総表!D40</t>
  </si>
  <si>
    <t>総表!D41</t>
  </si>
  <si>
    <t>総表!D42</t>
  </si>
  <si>
    <t>総表!J39</t>
  </si>
  <si>
    <t>総表!J41</t>
  </si>
  <si>
    <t>総表!B6</t>
  </si>
  <si>
    <t>総表!C7</t>
  </si>
  <si>
    <t>総表!C4</t>
  </si>
  <si>
    <t>総表!C12</t>
  </si>
  <si>
    <t>総表!C11</t>
  </si>
  <si>
    <t>総表!C14</t>
  </si>
  <si>
    <t>総表!C13</t>
  </si>
  <si>
    <t>総表!C8</t>
  </si>
  <si>
    <t>総表!C10</t>
  </si>
  <si>
    <t>総表!D10</t>
  </si>
  <si>
    <t>総表!H10</t>
  </si>
  <si>
    <t>総表!C15</t>
  </si>
  <si>
    <t>総表!C16</t>
  </si>
  <si>
    <t>総表!C18</t>
  </si>
  <si>
    <t>総表!H18</t>
  </si>
  <si>
    <t>総表!C20</t>
  </si>
  <si>
    <t>総表!C19</t>
  </si>
  <si>
    <t>総表!C21</t>
  </si>
  <si>
    <t>総表!C22</t>
  </si>
  <si>
    <t>・完成試写予定について、初号試写の予定を令和4年4月～令和5年3月の範囲で記入してください。</t>
    <rPh sb="1" eb="3">
      <t>カンセイ</t>
    </rPh>
    <rPh sb="3" eb="5">
      <t>シシャ</t>
    </rPh>
    <rPh sb="5" eb="7">
      <t>ヨテイ</t>
    </rPh>
    <rPh sb="12" eb="14">
      <t>ショゴウ</t>
    </rPh>
    <rPh sb="14" eb="16">
      <t>シシャ</t>
    </rPh>
    <rPh sb="17" eb="19">
      <t>ヨテイ</t>
    </rPh>
    <rPh sb="20" eb="22">
      <t>レイワ</t>
    </rPh>
    <rPh sb="23" eb="24">
      <t>ネン</t>
    </rPh>
    <rPh sb="25" eb="26">
      <t>ガツ</t>
    </rPh>
    <rPh sb="27" eb="29">
      <t>レイワ</t>
    </rPh>
    <rPh sb="30" eb="31">
      <t>ネン</t>
    </rPh>
    <rPh sb="32" eb="33">
      <t>ガツ</t>
    </rPh>
    <rPh sb="34" eb="36">
      <t>ハンイ</t>
    </rPh>
    <rPh sb="37" eb="39">
      <t>キニュウ</t>
    </rPh>
    <phoneticPr fontId="5"/>
  </si>
  <si>
    <t>アニメーション映画（長編）</t>
    <rPh sb="10" eb="12">
      <t>チョウヘン</t>
    </rPh>
    <phoneticPr fontId="2"/>
  </si>
  <si>
    <t>アニメーション映画（短編A）</t>
    <phoneticPr fontId="2"/>
  </si>
  <si>
    <t>シナリオ　15部</t>
    <rPh sb="7" eb="8">
      <t>ブ</t>
    </rPh>
    <phoneticPr fontId="37"/>
  </si>
  <si>
    <t>・10月以降連絡の取れるアドレスの記載をお願いします。</t>
    <rPh sb="3" eb="6">
      <t>ガツイコウ</t>
    </rPh>
    <rPh sb="6" eb="8">
      <t>レンラク</t>
    </rPh>
    <rPh sb="9" eb="10">
      <t>ト</t>
    </rPh>
    <rPh sb="17" eb="19">
      <t>キサイ</t>
    </rPh>
    <rPh sb="21" eb="22">
      <t>ネガ</t>
    </rPh>
    <phoneticPr fontId="2"/>
  </si>
  <si>
    <t>.</t>
    <phoneticPr fontId="2"/>
  </si>
  <si>
    <t>.</t>
    <phoneticPr fontId="6"/>
  </si>
  <si>
    <t>.</t>
    <phoneticPr fontId="6"/>
  </si>
  <si>
    <r>
      <t>・応募する活動区分をプルダウンメニューから選択してください。
　</t>
    </r>
    <r>
      <rPr>
        <b/>
        <sz val="12"/>
        <color rgb="FFFF0000"/>
        <rFont val="游ゴシック"/>
        <family val="3"/>
        <charset val="128"/>
        <scheme val="minor"/>
      </rPr>
      <t>（劇映画Bの場合はホームページから劇映画B用の様式をダウンロードしてください。）</t>
    </r>
    <rPh sb="21" eb="23">
      <t>センタク</t>
    </rPh>
    <rPh sb="33" eb="36">
      <t>ゲキエイガ</t>
    </rPh>
    <rPh sb="49" eb="52">
      <t>ゲキエイガ</t>
    </rPh>
    <rPh sb="53" eb="54">
      <t>ヨウ</t>
    </rPh>
    <phoneticPr fontId="2"/>
  </si>
  <si>
    <r>
      <rPr>
        <b/>
        <sz val="12"/>
        <color rgb="FFFF0000"/>
        <rFont val="游ゴシック"/>
        <family val="3"/>
        <charset val="128"/>
        <scheme val="minor"/>
      </rPr>
      <t>分野共通（劇映画B以外）の様式です。</t>
    </r>
    <r>
      <rPr>
        <b/>
        <sz val="12"/>
        <color theme="8" tint="-0.499984740745262"/>
        <rFont val="游ゴシック"/>
        <family val="3"/>
        <charset val="128"/>
        <scheme val="minor"/>
      </rPr>
      <t xml:space="preserve">
【記入要領】</t>
    </r>
    <rPh sb="0" eb="2">
      <t>ブンヤ</t>
    </rPh>
    <rPh sb="2" eb="4">
      <t>キョウツウ</t>
    </rPh>
    <rPh sb="5" eb="8">
      <t>ゲキエイガ</t>
    </rPh>
    <rPh sb="9" eb="11">
      <t>イガイ</t>
    </rPh>
    <rPh sb="13" eb="15">
      <t>ヨウシキ</t>
    </rPh>
    <rPh sb="20" eb="22">
      <t>キニュウ</t>
    </rPh>
    <rPh sb="22" eb="24">
      <t>ヨウリョウ</t>
    </rPh>
    <phoneticPr fontId="2"/>
  </si>
  <si>
    <r>
      <t>交付を受けようとする
助成金の額</t>
    </r>
    <r>
      <rPr>
        <sz val="11"/>
        <rFont val="游ゴシック"/>
        <family val="3"/>
        <charset val="128"/>
      </rPr>
      <t>（本体事業費）</t>
    </r>
    <rPh sb="0" eb="2">
      <t>コウフ</t>
    </rPh>
    <rPh sb="3" eb="4">
      <t>ウ</t>
    </rPh>
    <rPh sb="11" eb="14">
      <t>ジョセイキン</t>
    </rPh>
    <rPh sb="15" eb="16">
      <t>ガク</t>
    </rPh>
    <rPh sb="17" eb="19">
      <t>ホンタイ</t>
    </rPh>
    <rPh sb="19" eb="22">
      <t>ジギョウヒ</t>
    </rPh>
    <phoneticPr fontId="2"/>
  </si>
  <si>
    <t>R5.4.1～R6.3.31に
支払いが完了する経費</t>
    <rPh sb="16" eb="18">
      <t>シハラ</t>
    </rPh>
    <rPh sb="20" eb="22">
      <t>カンリョウ</t>
    </rPh>
    <rPh sb="24" eb="26">
      <t>ケイヒ</t>
    </rPh>
    <phoneticPr fontId="2"/>
  </si>
  <si>
    <t>単年度助成
第１回募集</t>
    <rPh sb="0" eb="3">
      <t>タンネンド</t>
    </rPh>
    <rPh sb="3" eb="5">
      <t>ジョセイ</t>
    </rPh>
    <rPh sb="6" eb="7">
      <t>ダイ</t>
    </rPh>
    <rPh sb="8" eb="9">
      <t>カイ</t>
    </rPh>
    <rPh sb="9" eb="11">
      <t>ボシュウ</t>
    </rPh>
    <phoneticPr fontId="10"/>
  </si>
  <si>
    <t>左記金額のうち
R5.4.1～
R6.3.31の期間に
支払う額（税込／円）</t>
    <rPh sb="0" eb="2">
      <t>サキ</t>
    </rPh>
    <rPh sb="2" eb="4">
      <t>キンガク</t>
    </rPh>
    <rPh sb="24" eb="26">
      <t>キカン</t>
    </rPh>
    <rPh sb="28" eb="30">
      <t>シハラ</t>
    </rPh>
    <rPh sb="31" eb="32">
      <t>ガク</t>
    </rPh>
    <rPh sb="33" eb="35">
      <t>ゼイコ</t>
    </rPh>
    <rPh sb="36" eb="37">
      <t>エン</t>
    </rPh>
    <phoneticPr fontId="10"/>
  </si>
  <si>
    <r>
      <t xml:space="preserve">令和５年度　文化芸術振興費補助金による 助成金交付要望書
</t>
    </r>
    <r>
      <rPr>
        <sz val="14"/>
        <color theme="1"/>
        <rFont val="游ゴシック"/>
        <family val="3"/>
        <charset val="128"/>
        <scheme val="minor"/>
      </rPr>
      <t>（映画製作への支援　第１回募集分）</t>
    </r>
    <rPh sb="30" eb="34">
      <t>エイガセイサク</t>
    </rPh>
    <rPh sb="36" eb="38">
      <t>シエン</t>
    </rPh>
    <rPh sb="39" eb="40">
      <t>ダイ</t>
    </rPh>
    <rPh sb="41" eb="42">
      <t>カイ</t>
    </rPh>
    <rPh sb="42" eb="44">
      <t>ボシュウ</t>
    </rPh>
    <rPh sb="44" eb="45">
      <t>ブン</t>
    </rPh>
    <phoneticPr fontId="2"/>
  </si>
  <si>
    <t>令和5年度文化芸術振興費補助金交付要望書チェック表</t>
    <rPh sb="0" eb="2">
      <t>レイワ</t>
    </rPh>
    <phoneticPr fontId="37"/>
  </si>
  <si>
    <t>（記入例：下記を参考に、記入の際は上書きしてください）
代表取締役社長
－映像制作本部
　－①企画部（○名）
　　②撮影部（○名）
　　③配給部（○名）</t>
    <phoneticPr fontId="4"/>
  </si>
  <si>
    <r>
      <t>（</t>
    </r>
    <r>
      <rPr>
        <sz val="14"/>
        <rFont val="游ゴシック"/>
        <family val="3"/>
        <charset val="128"/>
      </rPr>
      <t>令和4年11月1日現在）</t>
    </r>
    <phoneticPr fontId="2"/>
  </si>
  <si>
    <t>完成時期　単年度：R5.4.1～R6.3.31</t>
    <rPh sb="0" eb="2">
      <t>カンセイ</t>
    </rPh>
    <rPh sb="2" eb="4">
      <t>ジキ</t>
    </rPh>
    <rPh sb="5" eb="8">
      <t>タンネンド</t>
    </rPh>
    <phoneticPr fontId="37"/>
  </si>
  <si>
    <t>完成時期　単年度：R5.4.1～R5.3.31</t>
    <rPh sb="0" eb="2">
      <t>カンセイ</t>
    </rPh>
    <rPh sb="2" eb="4">
      <t>ジキ</t>
    </rPh>
    <rPh sb="5" eb="8">
      <t>タンネンド</t>
    </rPh>
    <phoneticPr fontId="37"/>
  </si>
  <si>
    <t>・「R5.4.1～R6.3.31に支払いが完了する経費」に該当する経費は、プルダウンメニューから「○」を選択してください。</t>
    <rPh sb="29" eb="31">
      <t>ガイトウ</t>
    </rPh>
    <rPh sb="33" eb="35">
      <t>ケイヒ</t>
    </rPh>
    <rPh sb="52" eb="54">
      <t>センタク</t>
    </rPh>
    <phoneticPr fontId="6"/>
  </si>
  <si>
    <t>-</t>
    <phoneticPr fontId="36"/>
  </si>
  <si>
    <t>・日付は応募提出期限内で入力してください。（2022/11/1～2022/11/15）</t>
    <phoneticPr fontId="2"/>
  </si>
  <si>
    <t>R２</t>
    <phoneticPr fontId="2"/>
  </si>
  <si>
    <t>Ｒ3</t>
    <phoneticPr fontId="2"/>
  </si>
  <si>
    <t>Ｒ１
以前</t>
    <rPh sb="3" eb="5">
      <t>イゼン</t>
    </rPh>
    <phoneticPr fontId="2"/>
  </si>
  <si>
    <r>
      <t xml:space="preserve">Ｒ４
</t>
    </r>
    <r>
      <rPr>
        <sz val="14"/>
        <rFont val="游ゴシック"/>
        <family val="3"/>
        <charset val="128"/>
      </rPr>
      <t>（見込みでも可）</t>
    </r>
    <phoneticPr fontId="2"/>
  </si>
  <si>
    <t>R2</t>
    <phoneticPr fontId="4"/>
  </si>
  <si>
    <t>R3</t>
    <phoneticPr fontId="2"/>
  </si>
  <si>
    <t>R4
（見込みでも可）</t>
    <phoneticPr fontId="2"/>
  </si>
  <si>
    <t>R5.3.31以前支払額</t>
    <rPh sb="7" eb="9">
      <t>イゼン</t>
    </rPh>
    <rPh sb="9" eb="11">
      <t>シハライ</t>
    </rPh>
    <rPh sb="11" eb="12">
      <t>ガク</t>
    </rPh>
    <phoneticPr fontId="2"/>
  </si>
  <si>
    <t>全て税込みで記入してください。</t>
    <rPh sb="0" eb="1">
      <t>スベ</t>
    </rPh>
    <rPh sb="2" eb="4">
      <t>ゼイコ</t>
    </rPh>
    <rPh sb="6" eb="8">
      <t>キニュウ</t>
    </rPh>
    <phoneticPr fontId="2"/>
  </si>
  <si>
    <t>【記入要領】（全て税込みで記入）</t>
    <rPh sb="1" eb="5">
      <t>キニュウヨウリョウ</t>
    </rPh>
    <rPh sb="7" eb="8">
      <t>スベ</t>
    </rPh>
    <rPh sb="9" eb="11">
      <t>ゼイコ</t>
    </rPh>
    <rPh sb="13" eb="15">
      <t>キニュウ</t>
    </rPh>
    <phoneticPr fontId="6"/>
  </si>
  <si>
    <t>独立行政法人日本芸術文化振興会理事長　殿
下記の活動を行いたいので、文化芸術振興費補助金による助成金交付要綱第３条の規定に基づき、助成金の交付を要望します。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</si>
</sst>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5">
    <numFmt numFmtId="41" formatCode="_ * #,##0_ ;_ * \-#,##0_ ;_ * &quot;-&quot;_ ;_ @_ "/>
    <numFmt numFmtId="176" formatCode="#,##0_ "/>
    <numFmt numFmtId="177" formatCode="#,##0_);[Red]\(#,##0\)"/>
    <numFmt numFmtId="178" formatCode="#,##0_ ;[Red]\-#,##0\ "/>
    <numFmt numFmtId="179" formatCode="000"/>
    <numFmt numFmtId="180" formatCode="0000"/>
    <numFmt numFmtId="181" formatCode="[$]ggge&quot;年&quot;m&quot;月&quot;d&quot;日&quot;;@"/>
    <numFmt numFmtId="182" formatCode="[$-411]ggge&quot;年&quot;m&quot;月&quot;d&quot;日&quot;;@"/>
    <numFmt numFmtId="183" formatCode="yyyy/m/d;;"/>
    <numFmt numFmtId="184" formatCode="General;;"/>
    <numFmt numFmtId="185" formatCode="&quot;〔&quot;@&quot;〕&quot;"/>
    <numFmt numFmtId="186" formatCode="m&quot;月&quot;d&quot;日&quot;;@"/>
    <numFmt numFmtId="187" formatCode="[&lt;=999]000;[&lt;=9999]000\-00;000\-0000"/>
    <numFmt numFmtId="188" formatCode="0_ "/>
    <numFmt numFmtId="189" formatCode="#"/>
  </numFmts>
  <fonts count="68">
    <font>
      <sz val="11"/>
      <color theme="1"/>
      <name val="游ゴシック"/>
      <family val="3"/>
      <charset val="128"/>
      <scheme val="minor"/>
    </font>
    <font>
      <sz val="11"/>
      <color theme="1"/>
      <name val="游ゴシック"/>
      <family val="2"/>
      <charset val="128"/>
      <scheme val="minor"/>
    </font>
    <font>
      <sz val="6"/>
      <name val="游ゴシック"/>
      <family val="3"/>
      <charset val="128"/>
    </font>
    <font>
      <sz val="6"/>
      <name val="游ゴシック"/>
      <family val="3"/>
      <charset val="128"/>
    </font>
    <font>
      <sz val="6"/>
      <name val="游ゴシック"/>
      <family val="3"/>
      <charset val="128"/>
    </font>
    <font>
      <sz val="6"/>
      <name val="游ゴシック"/>
      <family val="3"/>
      <charset val="128"/>
    </font>
    <font>
      <sz val="6"/>
      <name val="游ゴシック"/>
      <family val="3"/>
      <charset val="128"/>
    </font>
    <font>
      <sz val="11"/>
      <name val="ＭＳ Ｐゴシック"/>
      <family val="3"/>
      <charset val="128"/>
    </font>
    <font>
      <b/>
      <sz val="20"/>
      <name val="ＭＳ Ｐゴシック"/>
      <family val="3"/>
      <charset val="128"/>
    </font>
    <font>
      <sz val="6"/>
      <name val="游ゴシック"/>
      <family val="3"/>
      <charset val="128"/>
    </font>
    <font>
      <sz val="6"/>
      <name val="ＭＳ Ｐゴシック"/>
      <family val="3"/>
      <charset val="128"/>
    </font>
    <font>
      <sz val="12"/>
      <name val="Osaka"/>
      <family val="3"/>
      <charset val="128"/>
    </font>
    <font>
      <b/>
      <sz val="11"/>
      <name val="ＭＳ Ｐゴシック"/>
      <family val="3"/>
      <charset val="128"/>
    </font>
    <font>
      <b/>
      <sz val="11"/>
      <color indexed="9"/>
      <name val="ＭＳ Ｐゴシック"/>
      <family val="3"/>
      <charset val="128"/>
    </font>
    <font>
      <sz val="12"/>
      <color indexed="8"/>
      <name val="ＭＳ Ｐゴシック"/>
      <family val="3"/>
      <charset val="128"/>
    </font>
    <font>
      <b/>
      <sz val="12"/>
      <name val="ＭＳ Ｐゴシック"/>
      <family val="3"/>
      <charset val="128"/>
    </font>
    <font>
      <sz val="11"/>
      <color theme="1"/>
      <name val="游ゴシック"/>
      <family val="3"/>
      <charset val="128"/>
      <scheme val="minor"/>
    </font>
    <font>
      <sz val="11"/>
      <color rgb="FFFF0000"/>
      <name val="游ゴシック"/>
      <family val="3"/>
      <charset val="128"/>
      <scheme val="minor"/>
    </font>
    <font>
      <b/>
      <sz val="11"/>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sz val="18"/>
      <color theme="1"/>
      <name val="游ゴシック"/>
      <family val="3"/>
      <charset val="128"/>
      <scheme val="minor"/>
    </font>
    <font>
      <sz val="11"/>
      <name val="游ゴシック"/>
      <family val="3"/>
      <charset val="128"/>
      <scheme val="minor"/>
    </font>
    <font>
      <sz val="9"/>
      <color theme="1"/>
      <name val="游ゴシック"/>
      <family val="3"/>
      <charset val="128"/>
      <scheme val="minor"/>
    </font>
    <font>
      <sz val="14"/>
      <color theme="1"/>
      <name val="游ゴシック"/>
      <family val="3"/>
      <charset val="128"/>
      <scheme val="minor"/>
    </font>
    <font>
      <sz val="22"/>
      <color theme="1"/>
      <name val="游ゴシック"/>
      <family val="3"/>
      <charset val="128"/>
      <scheme val="minor"/>
    </font>
    <font>
      <sz val="16"/>
      <color theme="1"/>
      <name val="游ゴシック"/>
      <family val="3"/>
      <charset val="128"/>
      <scheme val="minor"/>
    </font>
    <font>
      <sz val="9"/>
      <name val="游ゴシック"/>
      <family val="3"/>
      <charset val="128"/>
      <scheme val="minor"/>
    </font>
    <font>
      <b/>
      <sz val="14"/>
      <color theme="1"/>
      <name val="游ゴシック"/>
      <family val="3"/>
      <charset val="128"/>
      <scheme val="minor"/>
    </font>
    <font>
      <sz val="20"/>
      <color theme="1"/>
      <name val="游ゴシック"/>
      <family val="3"/>
      <charset val="128"/>
      <scheme val="minor"/>
    </font>
    <font>
      <sz val="10"/>
      <color rgb="FFFF0000"/>
      <name val="游ゴシック"/>
      <family val="3"/>
      <charset val="128"/>
      <scheme val="minor"/>
    </font>
    <font>
      <b/>
      <sz val="10"/>
      <color rgb="FFFF0000"/>
      <name val="游ゴシック"/>
      <family val="3"/>
      <charset val="128"/>
      <scheme val="minor"/>
    </font>
    <font>
      <sz val="11"/>
      <color theme="1"/>
      <name val="ＭＳ ゴシック"/>
      <family val="3"/>
      <charset val="128"/>
    </font>
    <font>
      <b/>
      <sz val="11"/>
      <color rgb="FFFF0000"/>
      <name val="游ゴシック"/>
      <family val="3"/>
      <charset val="128"/>
      <scheme val="minor"/>
    </font>
    <font>
      <sz val="16"/>
      <name val="游ゴシック"/>
      <family val="3"/>
      <charset val="128"/>
      <scheme val="minor"/>
    </font>
    <font>
      <sz val="14"/>
      <color theme="1"/>
      <name val="ＭＳ ゴシック"/>
      <family val="3"/>
      <charset val="128"/>
    </font>
    <font>
      <sz val="6"/>
      <name val="游ゴシック"/>
      <family val="3"/>
      <charset val="128"/>
      <scheme val="minor"/>
    </font>
    <font>
      <sz val="6"/>
      <name val="游ゴシック"/>
      <family val="2"/>
      <charset val="128"/>
      <scheme val="minor"/>
    </font>
    <font>
      <sz val="12"/>
      <color theme="1"/>
      <name val="ＭＳ 明朝"/>
      <family val="1"/>
      <charset val="128"/>
    </font>
    <font>
      <b/>
      <sz val="28"/>
      <color theme="1"/>
      <name val="游ゴシック"/>
      <family val="3"/>
      <charset val="128"/>
      <scheme val="minor"/>
    </font>
    <font>
      <sz val="14"/>
      <color theme="1"/>
      <name val="游ゴシック"/>
      <family val="2"/>
      <charset val="128"/>
      <scheme val="minor"/>
    </font>
    <font>
      <sz val="11"/>
      <color theme="1"/>
      <name val="ＭＳ 明朝"/>
      <family val="1"/>
      <charset val="128"/>
    </font>
    <font>
      <sz val="9"/>
      <color theme="1"/>
      <name val="ＭＳ 明朝"/>
      <family val="1"/>
      <charset val="128"/>
    </font>
    <font>
      <sz val="10"/>
      <color theme="1"/>
      <name val="ＭＳ 明朝"/>
      <family val="1"/>
      <charset val="128"/>
    </font>
    <font>
      <sz val="7"/>
      <color theme="1"/>
      <name val="ＭＳ 明朝"/>
      <family val="1"/>
      <charset val="128"/>
    </font>
    <font>
      <sz val="8"/>
      <color theme="1"/>
      <name val="ＭＳ Ｐ明朝"/>
      <family val="1"/>
      <charset val="128"/>
    </font>
    <font>
      <sz val="12"/>
      <color theme="1"/>
      <name val="游ゴシック"/>
      <family val="2"/>
      <charset val="128"/>
      <scheme val="minor"/>
    </font>
    <font>
      <sz val="12"/>
      <name val="游ゴシック"/>
      <family val="3"/>
      <charset val="128"/>
      <scheme val="minor"/>
    </font>
    <font>
      <sz val="12"/>
      <name val="ＭＳ Ｐゴシック"/>
      <family val="3"/>
      <charset val="128"/>
    </font>
    <font>
      <sz val="12"/>
      <color rgb="FF000000"/>
      <name val="ＭＳ Ｐゴシック"/>
      <family val="3"/>
      <charset val="128"/>
    </font>
    <font>
      <b/>
      <sz val="12"/>
      <color rgb="FFC00000"/>
      <name val="游ゴシック"/>
      <family val="3"/>
      <charset val="128"/>
      <scheme val="minor"/>
    </font>
    <font>
      <b/>
      <sz val="11"/>
      <color rgb="FFC00000"/>
      <name val="游ゴシック"/>
      <family val="3"/>
      <charset val="128"/>
      <scheme val="minor"/>
    </font>
    <font>
      <sz val="14"/>
      <name val="游ゴシック"/>
      <family val="3"/>
      <charset val="128"/>
      <scheme val="minor"/>
    </font>
    <font>
      <b/>
      <sz val="16"/>
      <color theme="1"/>
      <name val="游ゴシック"/>
      <family val="3"/>
      <charset val="128"/>
      <scheme val="minor"/>
    </font>
    <font>
      <b/>
      <sz val="18"/>
      <color theme="1"/>
      <name val="游ゴシック"/>
      <family val="3"/>
      <charset val="128"/>
      <scheme val="minor"/>
    </font>
    <font>
      <sz val="14"/>
      <name val="游ゴシック"/>
      <family val="3"/>
      <charset val="128"/>
    </font>
    <font>
      <sz val="10"/>
      <name val="游ゴシック"/>
      <family val="3"/>
      <charset val="128"/>
      <scheme val="minor"/>
    </font>
    <font>
      <b/>
      <sz val="11"/>
      <color theme="8" tint="-0.499984740745262"/>
      <name val="游ゴシック"/>
      <family val="3"/>
      <charset val="128"/>
      <scheme val="minor"/>
    </font>
    <font>
      <b/>
      <sz val="12"/>
      <color rgb="FFFF0000"/>
      <name val="游ゴシック"/>
      <family val="3"/>
      <charset val="128"/>
      <scheme val="minor"/>
    </font>
    <font>
      <b/>
      <sz val="12"/>
      <color theme="8" tint="-0.499984740745262"/>
      <name val="游ゴシック"/>
      <family val="3"/>
      <charset val="128"/>
      <scheme val="minor"/>
    </font>
    <font>
      <sz val="9"/>
      <color theme="1"/>
      <name val="ＭＳ Ｐゴシック"/>
      <family val="3"/>
      <charset val="128"/>
    </font>
    <font>
      <sz val="12"/>
      <color theme="1"/>
      <name val="ＭＳ Ｐゴシック"/>
      <family val="3"/>
      <charset val="128"/>
    </font>
    <font>
      <sz val="18"/>
      <color theme="0" tint="-0.14999847407452621"/>
      <name val="游ゴシック"/>
      <family val="3"/>
      <charset val="128"/>
      <scheme val="minor"/>
    </font>
    <font>
      <sz val="12"/>
      <color rgb="FFEAEAEA"/>
      <name val="游ゴシック"/>
      <family val="3"/>
      <charset val="128"/>
      <scheme val="minor"/>
    </font>
    <font>
      <sz val="11"/>
      <color theme="0" tint="-0.499984740745262"/>
      <name val="游ゴシック"/>
      <family val="3"/>
      <charset val="128"/>
      <scheme val="minor"/>
    </font>
    <font>
      <sz val="11"/>
      <name val="游ゴシック"/>
      <family val="3"/>
      <charset val="128"/>
    </font>
    <font>
      <sz val="16"/>
      <color theme="2"/>
      <name val="游ゴシック"/>
      <family val="3"/>
      <charset val="128"/>
      <scheme val="minor"/>
    </font>
    <font>
      <sz val="12"/>
      <color theme="2"/>
      <name val="游ゴシック"/>
      <family val="3"/>
      <charset val="128"/>
      <scheme val="minor"/>
    </font>
  </fonts>
  <fills count="12">
    <fill>
      <patternFill patternType="none"/>
    </fill>
    <fill>
      <patternFill patternType="gray125"/>
    </fill>
    <fill>
      <patternFill patternType="solid">
        <fgColor rgb="FFEAEAEA"/>
        <bgColor indexed="64"/>
      </patternFill>
    </fill>
    <fill>
      <patternFill patternType="solid">
        <fgColor rgb="FFC0C0C0"/>
        <bgColor indexed="64"/>
      </patternFill>
    </fill>
    <fill>
      <patternFill patternType="solid">
        <fgColor rgb="FF969696"/>
        <bgColor indexed="64"/>
      </patternFill>
    </fill>
    <fill>
      <patternFill patternType="solid">
        <fgColor theme="0"/>
        <bgColor indexed="64"/>
      </patternFill>
    </fill>
    <fill>
      <patternFill patternType="solid">
        <fgColor theme="2"/>
        <bgColor indexed="64"/>
      </patternFill>
    </fill>
    <fill>
      <patternFill patternType="solid">
        <fgColor rgb="FFCCFFFF"/>
        <bgColor indexed="64"/>
      </patternFill>
    </fill>
    <fill>
      <patternFill patternType="solid">
        <fgColor rgb="FFFFFFFF"/>
        <bgColor indexed="64"/>
      </patternFill>
    </fill>
    <fill>
      <patternFill patternType="solid">
        <fgColor rgb="FFFFFF00"/>
        <bgColor indexed="64"/>
      </patternFill>
    </fill>
    <fill>
      <patternFill patternType="solid">
        <fgColor theme="8" tint="0.79998168889431442"/>
        <bgColor indexed="64"/>
      </patternFill>
    </fill>
    <fill>
      <patternFill patternType="solid">
        <fgColor theme="0" tint="-4.9989318521683403E-2"/>
        <bgColor indexed="64"/>
      </patternFill>
    </fill>
  </fills>
  <borders count="196">
    <border>
      <left/>
      <right/>
      <top/>
      <bottom/>
      <diagonal/>
    </border>
    <border>
      <left style="medium">
        <color indexed="64"/>
      </left>
      <right/>
      <top style="medium">
        <color indexed="64"/>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hair">
        <color indexed="64"/>
      </top>
      <bottom/>
      <diagonal/>
    </border>
    <border>
      <left style="thin">
        <color indexed="64"/>
      </left>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medium">
        <color indexed="64"/>
      </right>
      <top style="thin">
        <color indexed="64"/>
      </top>
      <bottom/>
      <diagonal/>
    </border>
    <border>
      <left/>
      <right/>
      <top style="medium">
        <color indexed="64"/>
      </top>
      <bottom/>
      <diagonal/>
    </border>
    <border>
      <left style="medium">
        <color indexed="64"/>
      </left>
      <right/>
      <top/>
      <bottom/>
      <diagonal/>
    </border>
    <border>
      <left style="thin">
        <color indexed="64"/>
      </left>
      <right/>
      <top/>
      <bottom/>
      <diagonal/>
    </border>
    <border>
      <left style="medium">
        <color indexed="64"/>
      </left>
      <right/>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top/>
      <bottom style="medium">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medium">
        <color indexed="64"/>
      </bottom>
      <diagonal/>
    </border>
    <border>
      <left/>
      <right style="medium">
        <color indexed="64"/>
      </right>
      <top style="medium">
        <color indexed="64"/>
      </top>
      <bottom style="thin">
        <color indexed="64"/>
      </bottom>
      <diagonal/>
    </border>
    <border>
      <left style="hair">
        <color indexed="64"/>
      </left>
      <right style="medium">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medium">
        <color indexed="64"/>
      </bottom>
      <diagonal/>
    </border>
    <border>
      <left/>
      <right style="hair">
        <color indexed="64"/>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hair">
        <color indexed="64"/>
      </left>
      <right/>
      <top style="hair">
        <color indexed="64"/>
      </top>
      <bottom style="medium">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medium">
        <color indexed="64"/>
      </bottom>
      <diagonal/>
    </border>
    <border>
      <left style="thin">
        <color indexed="64"/>
      </left>
      <right style="thin">
        <color indexed="64"/>
      </right>
      <top/>
      <bottom style="thin">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diagonalUp="1">
      <left/>
      <right style="thin">
        <color indexed="64"/>
      </right>
      <top style="thin">
        <color indexed="64"/>
      </top>
      <bottom style="thin">
        <color indexed="64"/>
      </bottom>
      <diagonal style="hair">
        <color indexed="64"/>
      </diagonal>
    </border>
    <border diagonalUp="1">
      <left/>
      <right style="thin">
        <color indexed="64"/>
      </right>
      <top style="hair">
        <color indexed="64"/>
      </top>
      <bottom style="thin">
        <color indexed="64"/>
      </bottom>
      <diagonal style="hair">
        <color indexed="64"/>
      </diagonal>
    </border>
    <border>
      <left/>
      <right style="thin">
        <color indexed="64"/>
      </right>
      <top style="medium">
        <color indexed="64"/>
      </top>
      <bottom/>
      <diagonal/>
    </border>
    <border>
      <left/>
      <right style="thin">
        <color indexed="64"/>
      </right>
      <top style="thin">
        <color indexed="64"/>
      </top>
      <bottom/>
      <diagonal/>
    </border>
    <border>
      <left style="hair">
        <color indexed="64"/>
      </left>
      <right/>
      <top style="hair">
        <color indexed="64"/>
      </top>
      <bottom style="thin">
        <color indexed="64"/>
      </bottom>
      <diagonal/>
    </border>
    <border>
      <left/>
      <right style="thin">
        <color indexed="64"/>
      </right>
      <top/>
      <bottom style="thin">
        <color indexed="64"/>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bottom/>
      <diagonal/>
    </border>
    <border>
      <left/>
      <right/>
      <top style="medium">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style="thin">
        <color indexed="64"/>
      </left>
      <right style="thin">
        <color indexed="64"/>
      </right>
      <top style="medium">
        <color indexed="64"/>
      </top>
      <bottom style="medium">
        <color indexed="64"/>
      </bottom>
      <diagonal/>
    </border>
    <border>
      <left/>
      <right style="hair">
        <color indexed="64"/>
      </right>
      <top style="thin">
        <color indexed="64"/>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style="thin">
        <color indexed="64"/>
      </top>
      <bottom style="medium">
        <color indexed="64"/>
      </bottom>
      <diagonal/>
    </border>
    <border>
      <left/>
      <right/>
      <top style="hair">
        <color indexed="64"/>
      </top>
      <bottom style="thin">
        <color indexed="64"/>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right style="hair">
        <color indexed="64"/>
      </right>
      <top style="thin">
        <color indexed="64"/>
      </top>
      <bottom/>
      <diagonal/>
    </border>
    <border>
      <left style="thin">
        <color indexed="64"/>
      </left>
      <right style="hair">
        <color indexed="64"/>
      </right>
      <top style="hair">
        <color indexed="64"/>
      </top>
      <bottom style="thin">
        <color indexed="64"/>
      </bottom>
      <diagonal/>
    </border>
    <border>
      <left/>
      <right style="hair">
        <color indexed="64"/>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thin">
        <color indexed="64"/>
      </right>
      <top style="hair">
        <color indexed="64"/>
      </top>
      <bottom/>
      <diagonal/>
    </border>
    <border>
      <left style="hair">
        <color indexed="64"/>
      </left>
      <right style="medium">
        <color indexed="64"/>
      </right>
      <top style="thin">
        <color indexed="64"/>
      </top>
      <bottom style="medium">
        <color indexed="64"/>
      </bottom>
      <diagonal/>
    </border>
    <border>
      <left style="thin">
        <color indexed="64"/>
      </left>
      <right style="hair">
        <color indexed="64"/>
      </right>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diagonalUp="1">
      <left style="thin">
        <color indexed="64"/>
      </left>
      <right/>
      <top/>
      <bottom style="hair">
        <color indexed="64"/>
      </bottom>
      <diagonal style="thin">
        <color indexed="64"/>
      </diagonal>
    </border>
    <border diagonalUp="1">
      <left/>
      <right/>
      <top/>
      <bottom style="hair">
        <color indexed="64"/>
      </bottom>
      <diagonal style="thin">
        <color indexed="64"/>
      </diagonal>
    </border>
    <border diagonalUp="1">
      <left/>
      <right style="thin">
        <color indexed="64"/>
      </right>
      <top/>
      <bottom style="hair">
        <color indexed="64"/>
      </bottom>
      <diagonal style="thin">
        <color indexed="64"/>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style="hair">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hair">
        <color indexed="64"/>
      </bottom>
      <diagonal/>
    </border>
    <border>
      <left style="hair">
        <color indexed="64"/>
      </left>
      <right style="medium">
        <color indexed="64"/>
      </right>
      <top/>
      <bottom style="hair">
        <color indexed="64"/>
      </bottom>
      <diagonal/>
    </border>
    <border>
      <left/>
      <right style="thin">
        <color indexed="64"/>
      </right>
      <top style="thin">
        <color indexed="64"/>
      </top>
      <bottom style="hair">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hair">
        <color indexed="64"/>
      </bottom>
      <diagonal/>
    </border>
    <border>
      <left style="medium">
        <color indexed="64"/>
      </left>
      <right/>
      <top style="thin">
        <color indexed="64"/>
      </top>
      <bottom/>
      <diagonal/>
    </border>
    <border>
      <left/>
      <right style="thin">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hair">
        <color indexed="64"/>
      </bottom>
      <diagonal/>
    </border>
    <border>
      <left/>
      <right/>
      <top style="hair">
        <color indexed="64"/>
      </top>
      <bottom/>
      <diagonal/>
    </border>
    <border>
      <left/>
      <right style="medium">
        <color indexed="64"/>
      </right>
      <top style="hair">
        <color indexed="64"/>
      </top>
      <bottom/>
      <diagonal/>
    </border>
    <border>
      <left/>
      <right style="hair">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diagonalUp="1">
      <left style="medium">
        <color indexed="64"/>
      </left>
      <right/>
      <top style="thin">
        <color indexed="64"/>
      </top>
      <bottom/>
      <diagonal style="thin">
        <color indexed="64"/>
      </diagonal>
    </border>
    <border diagonalUp="1">
      <left style="medium">
        <color indexed="64"/>
      </left>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medium">
        <color indexed="64"/>
      </bottom>
      <diagonal style="thin">
        <color indexed="64"/>
      </diagonal>
    </border>
    <border>
      <left style="medium">
        <color indexed="64"/>
      </left>
      <right style="hair">
        <color indexed="64"/>
      </right>
      <top style="medium">
        <color indexed="64"/>
      </top>
      <bottom/>
      <diagonal/>
    </border>
    <border>
      <left style="medium">
        <color indexed="64"/>
      </left>
      <right style="hair">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hair">
        <color indexed="64"/>
      </left>
      <right style="medium">
        <color indexed="64"/>
      </right>
      <top/>
      <bottom style="thin">
        <color indexed="64"/>
      </bottom>
      <diagonal/>
    </border>
    <border>
      <left style="medium">
        <color indexed="64"/>
      </left>
      <right/>
      <top style="hair">
        <color indexed="64"/>
      </top>
      <bottom/>
      <diagonal/>
    </border>
    <border>
      <left style="hair">
        <color indexed="64"/>
      </left>
      <right/>
      <top style="hair">
        <color indexed="64"/>
      </top>
      <bottom/>
      <diagonal/>
    </border>
    <border>
      <left style="medium">
        <color indexed="64"/>
      </left>
      <right style="hair">
        <color indexed="64"/>
      </right>
      <top style="thin">
        <color indexed="64"/>
      </top>
      <bottom style="hair">
        <color indexed="64"/>
      </bottom>
      <diagonal/>
    </border>
    <border>
      <left/>
      <right style="thin">
        <color indexed="64"/>
      </right>
      <top style="hair">
        <color indexed="64"/>
      </top>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top style="thin">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top style="thin">
        <color indexed="64"/>
      </top>
      <bottom/>
      <diagonal/>
    </border>
    <border>
      <left style="thin">
        <color indexed="64"/>
      </left>
      <right style="thin">
        <color indexed="64"/>
      </right>
      <top style="hair">
        <color indexed="64"/>
      </top>
      <bottom style="medium">
        <color indexed="64"/>
      </bottom>
      <diagonal/>
    </border>
    <border>
      <left style="hair">
        <color indexed="64"/>
      </left>
      <right/>
      <top style="medium">
        <color indexed="64"/>
      </top>
      <bottom style="hair">
        <color indexed="64"/>
      </bottom>
      <diagonal/>
    </border>
    <border>
      <left/>
      <right style="hair">
        <color indexed="64"/>
      </right>
      <top/>
      <bottom style="medium">
        <color indexed="64"/>
      </bottom>
      <diagonal/>
    </border>
    <border diagonalUp="1">
      <left style="thin">
        <color indexed="64"/>
      </left>
      <right style="thin">
        <color indexed="64"/>
      </right>
      <top style="medium">
        <color indexed="64"/>
      </top>
      <bottom style="medium">
        <color indexed="64"/>
      </bottom>
      <diagonal style="thin">
        <color indexed="64"/>
      </diagonal>
    </border>
    <border>
      <left style="thin">
        <color indexed="64"/>
      </left>
      <right style="medium">
        <color indexed="64"/>
      </right>
      <top style="medium">
        <color indexed="64"/>
      </top>
      <bottom style="medium">
        <color indexed="64"/>
      </bottom>
      <diagonal/>
    </border>
    <border diagonalUp="1">
      <left style="thin">
        <color indexed="64"/>
      </left>
      <right style="thin">
        <color indexed="64"/>
      </right>
      <top/>
      <bottom style="hair">
        <color indexed="64"/>
      </bottom>
      <diagonal style="thin">
        <color indexed="64"/>
      </diagonal>
    </border>
    <border diagonalUp="1">
      <left style="thin">
        <color indexed="64"/>
      </left>
      <right style="thin">
        <color indexed="64"/>
      </right>
      <top style="hair">
        <color indexed="64"/>
      </top>
      <bottom style="hair">
        <color indexed="64"/>
      </bottom>
      <diagonal style="thin">
        <color indexed="64"/>
      </diagonal>
    </border>
    <border diagonalUp="1">
      <left style="thin">
        <color indexed="64"/>
      </left>
      <right style="thin">
        <color indexed="64"/>
      </right>
      <top style="hair">
        <color indexed="64"/>
      </top>
      <bottom style="thin">
        <color indexed="64"/>
      </bottom>
      <diagonal style="thin">
        <color indexed="64"/>
      </diagonal>
    </border>
    <border diagonalUp="1">
      <left style="thin">
        <color indexed="64"/>
      </left>
      <right style="thin">
        <color indexed="64"/>
      </right>
      <top style="thin">
        <color indexed="64"/>
      </top>
      <bottom style="hair">
        <color indexed="64"/>
      </bottom>
      <diagonal style="thin">
        <color indexed="64"/>
      </diagonal>
    </border>
    <border diagonalUp="1">
      <left style="thin">
        <color indexed="64"/>
      </left>
      <right style="thin">
        <color indexed="64"/>
      </right>
      <top style="hair">
        <color indexed="64"/>
      </top>
      <bottom/>
      <diagonal style="thin">
        <color indexed="64"/>
      </diagonal>
    </border>
    <border diagonalUp="1">
      <left style="thin">
        <color indexed="64"/>
      </left>
      <right style="thin">
        <color indexed="64"/>
      </right>
      <top style="hair">
        <color indexed="64"/>
      </top>
      <bottom style="medium">
        <color indexed="64"/>
      </bottom>
      <diagonal style="thin">
        <color indexed="64"/>
      </diagonal>
    </border>
    <border>
      <left style="medium">
        <color indexed="64"/>
      </left>
      <right style="thin">
        <color indexed="64"/>
      </right>
      <top style="medium">
        <color indexed="64"/>
      </top>
      <bottom style="hair">
        <color indexed="64"/>
      </bottom>
      <diagonal/>
    </border>
    <border diagonalUp="1">
      <left style="thin">
        <color indexed="64"/>
      </left>
      <right style="thin">
        <color indexed="64"/>
      </right>
      <top style="medium">
        <color indexed="64"/>
      </top>
      <bottom style="hair">
        <color indexed="64"/>
      </bottom>
      <diagonal style="thin">
        <color indexed="64"/>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s>
  <cellStyleXfs count="9">
    <xf numFmtId="0" fontId="0" fillId="0" borderId="0">
      <alignment vertical="center"/>
    </xf>
    <xf numFmtId="9" fontId="16" fillId="0" borderId="0" applyFont="0" applyFill="0" applyBorder="0" applyAlignment="0" applyProtection="0">
      <alignment vertical="center"/>
    </xf>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0" fontId="16" fillId="0" borderId="0">
      <alignment vertical="center"/>
    </xf>
    <xf numFmtId="0" fontId="19" fillId="0" borderId="0"/>
    <xf numFmtId="0" fontId="7" fillId="0" borderId="0">
      <alignment vertical="center"/>
    </xf>
    <xf numFmtId="0" fontId="11" fillId="0" borderId="0"/>
    <xf numFmtId="0" fontId="1" fillId="0" borderId="0">
      <alignment vertical="center"/>
    </xf>
  </cellStyleXfs>
  <cellXfs count="1115">
    <xf numFmtId="0" fontId="0" fillId="0" borderId="0" xfId="0">
      <alignment vertical="center"/>
    </xf>
    <xf numFmtId="0" fontId="0" fillId="0" borderId="0" xfId="0" applyFill="1">
      <alignment vertical="center"/>
    </xf>
    <xf numFmtId="0" fontId="0" fillId="0" borderId="0" xfId="0" applyFill="1" applyAlignment="1">
      <alignment vertical="center" wrapText="1"/>
    </xf>
    <xf numFmtId="0" fontId="0" fillId="0" borderId="0" xfId="0">
      <alignment vertical="center"/>
    </xf>
    <xf numFmtId="0" fontId="0" fillId="0" borderId="0" xfId="0">
      <alignment vertical="center"/>
    </xf>
    <xf numFmtId="179" fontId="23" fillId="2" borderId="7" xfId="0" applyNumberFormat="1" applyFont="1" applyFill="1" applyBorder="1" applyAlignment="1">
      <alignment horizontal="left" vertical="center"/>
    </xf>
    <xf numFmtId="0" fontId="24" fillId="0" borderId="0" xfId="0" applyFont="1">
      <alignment vertical="center"/>
    </xf>
    <xf numFmtId="0" fontId="23" fillId="0" borderId="0" xfId="4" applyFont="1" applyBorder="1">
      <alignment vertical="center"/>
    </xf>
    <xf numFmtId="0" fontId="19" fillId="3" borderId="1" xfId="4" applyFont="1" applyFill="1" applyBorder="1" applyAlignment="1">
      <alignment vertical="center"/>
    </xf>
    <xf numFmtId="0" fontId="19" fillId="3" borderId="32" xfId="4" applyFont="1" applyFill="1" applyBorder="1" applyAlignment="1">
      <alignment vertical="center"/>
    </xf>
    <xf numFmtId="177" fontId="16" fillId="0" borderId="0" xfId="3" applyNumberFormat="1" applyFont="1" applyBorder="1">
      <alignment vertical="center"/>
    </xf>
    <xf numFmtId="177" fontId="0" fillId="0" borderId="0" xfId="0" applyNumberFormat="1">
      <alignment vertical="center"/>
    </xf>
    <xf numFmtId="0" fontId="19" fillId="3" borderId="33" xfId="4" applyFont="1" applyFill="1" applyBorder="1">
      <alignment vertical="center"/>
    </xf>
    <xf numFmtId="177" fontId="20" fillId="0" borderId="0" xfId="3" applyNumberFormat="1" applyFont="1" applyBorder="1" applyAlignment="1">
      <alignment horizontal="left" vertical="top"/>
    </xf>
    <xf numFmtId="0" fontId="19" fillId="3" borderId="35" xfId="4" applyFont="1" applyFill="1" applyBorder="1">
      <alignment vertical="center"/>
    </xf>
    <xf numFmtId="0" fontId="16" fillId="0" borderId="0" xfId="4" applyFont="1" applyFill="1" applyBorder="1" applyAlignment="1">
      <alignment vertical="center" textRotation="255"/>
    </xf>
    <xf numFmtId="0" fontId="16" fillId="0" borderId="0" xfId="4" applyFont="1" applyFill="1" applyBorder="1">
      <alignment vertical="center"/>
    </xf>
    <xf numFmtId="0" fontId="16" fillId="0" borderId="0" xfId="4" applyFont="1" applyFill="1" applyBorder="1" applyAlignment="1">
      <alignment horizontal="left" vertical="top"/>
    </xf>
    <xf numFmtId="0" fontId="16" fillId="0" borderId="0" xfId="4" applyFont="1" applyFill="1" applyBorder="1" applyAlignment="1">
      <alignment horizontal="center" vertical="center"/>
    </xf>
    <xf numFmtId="0" fontId="16" fillId="3" borderId="32" xfId="4" applyFont="1" applyFill="1" applyBorder="1" applyAlignment="1">
      <alignment horizontal="center" vertical="center"/>
    </xf>
    <xf numFmtId="0" fontId="16" fillId="3" borderId="33" xfId="4" applyFont="1" applyFill="1" applyBorder="1" applyAlignment="1">
      <alignment vertical="center" textRotation="255"/>
    </xf>
    <xf numFmtId="0" fontId="16" fillId="2" borderId="40" xfId="4" applyFont="1" applyFill="1" applyBorder="1" applyAlignment="1">
      <alignment horizontal="left" vertical="center"/>
    </xf>
    <xf numFmtId="0" fontId="16" fillId="3" borderId="35" xfId="4" applyFont="1" applyFill="1" applyBorder="1" applyAlignment="1">
      <alignment vertical="center" textRotation="255"/>
    </xf>
    <xf numFmtId="0" fontId="21" fillId="3" borderId="1" xfId="4" applyFont="1" applyFill="1" applyBorder="1" applyAlignment="1">
      <alignment vertical="center"/>
    </xf>
    <xf numFmtId="0" fontId="21" fillId="3" borderId="32" xfId="4" applyFont="1" applyFill="1" applyBorder="1" applyAlignment="1">
      <alignment vertical="center"/>
    </xf>
    <xf numFmtId="178" fontId="0" fillId="0" borderId="0" xfId="0" applyNumberFormat="1" applyFill="1">
      <alignment vertical="center"/>
    </xf>
    <xf numFmtId="0" fontId="0" fillId="0" borderId="9" xfId="0" applyFill="1" applyBorder="1">
      <alignment vertical="center"/>
    </xf>
    <xf numFmtId="178" fontId="0" fillId="0" borderId="9" xfId="0" applyNumberFormat="1" applyFill="1" applyBorder="1">
      <alignment vertical="center"/>
    </xf>
    <xf numFmtId="0" fontId="19" fillId="0" borderId="0" xfId="4" applyFont="1" applyFill="1" applyBorder="1">
      <alignment vertical="center"/>
    </xf>
    <xf numFmtId="0" fontId="19" fillId="0" borderId="0" xfId="4" applyFont="1" applyFill="1" applyBorder="1" applyAlignment="1">
      <alignment horizontal="left" vertical="center"/>
    </xf>
    <xf numFmtId="178" fontId="18" fillId="0" borderId="0" xfId="3" applyNumberFormat="1" applyFont="1" applyFill="1" applyBorder="1">
      <alignment vertical="center"/>
    </xf>
    <xf numFmtId="177" fontId="20" fillId="0" borderId="0" xfId="3" applyNumberFormat="1" applyFont="1" applyBorder="1" applyAlignment="1">
      <alignment horizontal="left" vertical="top" wrapText="1"/>
    </xf>
    <xf numFmtId="0" fontId="0" fillId="0" borderId="0" xfId="0" applyFont="1">
      <alignment vertical="center"/>
    </xf>
    <xf numFmtId="0" fontId="29" fillId="3" borderId="1" xfId="0" applyFont="1" applyFill="1" applyBorder="1">
      <alignment vertical="center"/>
    </xf>
    <xf numFmtId="0" fontId="0" fillId="3" borderId="1" xfId="0" applyFont="1" applyFill="1" applyBorder="1" applyAlignment="1">
      <alignment horizontal="center" vertical="center" shrinkToFit="1"/>
    </xf>
    <xf numFmtId="0" fontId="0" fillId="3" borderId="32" xfId="0" applyFont="1" applyFill="1" applyBorder="1" applyAlignment="1">
      <alignment horizontal="center" vertical="center" shrinkToFit="1"/>
    </xf>
    <xf numFmtId="177" fontId="0" fillId="3" borderId="32" xfId="0" applyNumberFormat="1" applyFont="1" applyFill="1" applyBorder="1" applyAlignment="1">
      <alignment horizontal="center" vertical="center" shrinkToFit="1"/>
    </xf>
    <xf numFmtId="177" fontId="26" fillId="3" borderId="51" xfId="0" applyNumberFormat="1" applyFont="1" applyFill="1" applyBorder="1" applyAlignment="1">
      <alignment vertical="center" shrinkToFit="1"/>
    </xf>
    <xf numFmtId="0" fontId="0" fillId="3" borderId="33" xfId="0" applyFont="1" applyFill="1" applyBorder="1">
      <alignment vertical="center"/>
    </xf>
    <xf numFmtId="0" fontId="21" fillId="4" borderId="39" xfId="0" applyFont="1" applyFill="1" applyBorder="1" applyAlignment="1">
      <alignment vertical="center"/>
    </xf>
    <xf numFmtId="0" fontId="21" fillId="4" borderId="40" xfId="0" applyFont="1" applyFill="1" applyBorder="1" applyAlignment="1">
      <alignment vertical="center"/>
    </xf>
    <xf numFmtId="0" fontId="0" fillId="4" borderId="34" xfId="0" applyFont="1" applyFill="1" applyBorder="1" applyAlignment="1">
      <alignment vertical="top"/>
    </xf>
    <xf numFmtId="0" fontId="28" fillId="2" borderId="40" xfId="0" applyFont="1" applyFill="1" applyBorder="1" applyAlignment="1">
      <alignment vertical="center"/>
    </xf>
    <xf numFmtId="0" fontId="0" fillId="4" borderId="28" xfId="0" applyFont="1" applyFill="1" applyBorder="1" applyAlignment="1">
      <alignment vertical="top"/>
    </xf>
    <xf numFmtId="0" fontId="0" fillId="4" borderId="34" xfId="0" applyFont="1" applyFill="1" applyBorder="1" applyAlignment="1">
      <alignment vertical="top" textRotation="255"/>
    </xf>
    <xf numFmtId="0" fontId="0" fillId="0" borderId="0" xfId="0" applyFont="1" applyAlignment="1">
      <alignment vertical="center" shrinkToFit="1"/>
    </xf>
    <xf numFmtId="177" fontId="0" fillId="0" borderId="0" xfId="0" applyNumberFormat="1" applyFont="1">
      <alignment vertical="center"/>
    </xf>
    <xf numFmtId="0" fontId="0" fillId="3" borderId="0" xfId="0" applyFill="1">
      <alignment vertical="center"/>
    </xf>
    <xf numFmtId="0" fontId="16" fillId="0" borderId="0" xfId="4" applyFill="1">
      <alignment vertical="center"/>
    </xf>
    <xf numFmtId="0" fontId="16" fillId="0" borderId="9" xfId="4" applyFont="1" applyFill="1" applyBorder="1" applyAlignment="1">
      <alignment vertical="top"/>
    </xf>
    <xf numFmtId="0" fontId="16" fillId="0" borderId="9" xfId="4" applyFont="1" applyFill="1" applyBorder="1">
      <alignment vertical="center"/>
    </xf>
    <xf numFmtId="0" fontId="16" fillId="0" borderId="9" xfId="4" applyFont="1" applyFill="1" applyBorder="1">
      <alignment vertical="center"/>
    </xf>
    <xf numFmtId="177" fontId="0" fillId="0" borderId="0" xfId="0" applyNumberFormat="1" applyFill="1" applyBorder="1">
      <alignment vertical="center"/>
    </xf>
    <xf numFmtId="0" fontId="16" fillId="0" borderId="0" xfId="4" applyFont="1" applyFill="1">
      <alignment vertical="center"/>
    </xf>
    <xf numFmtId="0" fontId="0" fillId="0" borderId="9" xfId="0" applyBorder="1">
      <alignment vertical="center"/>
    </xf>
    <xf numFmtId="0" fontId="0" fillId="3" borderId="58" xfId="0" applyFont="1" applyFill="1" applyBorder="1">
      <alignment vertical="center"/>
    </xf>
    <xf numFmtId="0" fontId="0" fillId="4" borderId="42" xfId="0" applyFont="1" applyFill="1" applyBorder="1" applyAlignment="1">
      <alignment vertical="top" textRotation="255"/>
    </xf>
    <xf numFmtId="177" fontId="23" fillId="3" borderId="37" xfId="0" applyNumberFormat="1" applyFont="1" applyFill="1" applyBorder="1" applyAlignment="1">
      <alignment horizontal="center" vertical="center" wrapText="1" shrinkToFit="1"/>
    </xf>
    <xf numFmtId="178" fontId="23" fillId="3" borderId="45" xfId="4" applyNumberFormat="1" applyFont="1" applyFill="1" applyBorder="1" applyAlignment="1">
      <alignment horizontal="center" vertical="center" wrapText="1"/>
    </xf>
    <xf numFmtId="0" fontId="16" fillId="0" borderId="0" xfId="4" applyFont="1" applyFill="1" applyBorder="1" applyAlignment="1">
      <alignment horizontal="left" vertical="top"/>
    </xf>
    <xf numFmtId="49" fontId="8" fillId="0" borderId="15" xfId="6" applyNumberFormat="1" applyFont="1" applyFill="1" applyBorder="1" applyAlignment="1">
      <alignment horizontal="left" vertical="center"/>
    </xf>
    <xf numFmtId="4" fontId="12" fillId="0" borderId="15" xfId="7" applyNumberFormat="1" applyFont="1" applyFill="1" applyBorder="1" applyAlignment="1" applyProtection="1">
      <alignment horizontal="centerContinuous" wrapText="1"/>
    </xf>
    <xf numFmtId="4" fontId="13" fillId="0" borderId="15" xfId="7" applyNumberFormat="1" applyFont="1" applyFill="1" applyBorder="1" applyAlignment="1" applyProtection="1">
      <alignment horizontal="right"/>
    </xf>
    <xf numFmtId="0" fontId="19" fillId="0" borderId="0" xfId="5"/>
    <xf numFmtId="4" fontId="12" fillId="0" borderId="15" xfId="7" applyNumberFormat="1" applyFont="1" applyFill="1" applyBorder="1" applyAlignment="1" applyProtection="1">
      <alignment horizontal="centerContinuous"/>
    </xf>
    <xf numFmtId="177" fontId="13" fillId="0" borderId="75" xfId="7" applyNumberFormat="1" applyFont="1" applyFill="1" applyBorder="1" applyAlignment="1" applyProtection="1">
      <alignment horizontal="right"/>
    </xf>
    <xf numFmtId="0" fontId="19" fillId="0" borderId="0" xfId="5" applyAlignment="1">
      <alignment horizontal="right"/>
    </xf>
    <xf numFmtId="3" fontId="19" fillId="0" borderId="0" xfId="5" applyNumberFormat="1"/>
    <xf numFmtId="0" fontId="28" fillId="2" borderId="15" xfId="0" applyFont="1" applyFill="1" applyBorder="1" applyAlignment="1">
      <alignment vertical="center"/>
    </xf>
    <xf numFmtId="177" fontId="26" fillId="4" borderId="85" xfId="0" applyNumberFormat="1" applyFont="1" applyFill="1" applyBorder="1" applyAlignment="1">
      <alignment vertical="center"/>
    </xf>
    <xf numFmtId="0" fontId="0" fillId="0" borderId="0" xfId="0" applyFont="1" applyFill="1" applyBorder="1" applyAlignment="1">
      <alignment horizontal="left" vertical="center" shrinkToFit="1"/>
    </xf>
    <xf numFmtId="177" fontId="0" fillId="0" borderId="0" xfId="0" applyNumberFormat="1" applyFont="1" applyFill="1">
      <alignment vertical="center"/>
    </xf>
    <xf numFmtId="177" fontId="0" fillId="0" borderId="0" xfId="0" applyNumberFormat="1" applyFill="1">
      <alignment vertical="center"/>
    </xf>
    <xf numFmtId="177" fontId="20" fillId="0" borderId="0" xfId="0" applyNumberFormat="1" applyFont="1" applyFill="1" applyBorder="1" applyAlignment="1">
      <alignment horizontal="center" vertical="center" wrapText="1" shrinkToFit="1"/>
    </xf>
    <xf numFmtId="177" fontId="26" fillId="0" borderId="0" xfId="0" applyNumberFormat="1" applyFont="1" applyFill="1" applyBorder="1" applyAlignment="1">
      <alignment vertical="center"/>
    </xf>
    <xf numFmtId="0" fontId="28" fillId="0" borderId="0" xfId="0" applyFont="1" applyFill="1" applyBorder="1" applyAlignment="1">
      <alignment vertical="center"/>
    </xf>
    <xf numFmtId="177" fontId="0" fillId="0" borderId="0" xfId="0" applyNumberFormat="1" applyFont="1" applyFill="1" applyBorder="1" applyAlignment="1">
      <alignment horizontal="right" vertical="top"/>
    </xf>
    <xf numFmtId="177" fontId="0" fillId="0" borderId="0" xfId="0" applyNumberFormat="1" applyFont="1" applyFill="1" applyBorder="1" applyAlignment="1">
      <alignment horizontal="center" vertical="top"/>
    </xf>
    <xf numFmtId="177" fontId="20" fillId="0" borderId="86" xfId="0" applyNumberFormat="1" applyFont="1" applyFill="1" applyBorder="1" applyAlignment="1">
      <alignment horizontal="center" vertical="center" wrapText="1" shrinkToFit="1"/>
    </xf>
    <xf numFmtId="177" fontId="20" fillId="3" borderId="28" xfId="0" applyNumberFormat="1" applyFont="1" applyFill="1" applyBorder="1" applyAlignment="1">
      <alignment horizontal="center" vertical="center" wrapText="1" shrinkToFit="1"/>
    </xf>
    <xf numFmtId="177" fontId="26" fillId="4" borderId="9" xfId="0" applyNumberFormat="1" applyFont="1" applyFill="1" applyBorder="1" applyAlignment="1">
      <alignment vertical="center"/>
    </xf>
    <xf numFmtId="0" fontId="28" fillId="2" borderId="63" xfId="0" applyFont="1" applyFill="1" applyBorder="1" applyAlignment="1">
      <alignment vertical="center"/>
    </xf>
    <xf numFmtId="0" fontId="0" fillId="0" borderId="0" xfId="0" applyFont="1" applyFill="1">
      <alignment vertical="center"/>
    </xf>
    <xf numFmtId="177" fontId="0" fillId="2" borderId="86" xfId="0" applyNumberFormat="1" applyFont="1" applyFill="1" applyBorder="1" applyAlignment="1">
      <alignment horizontal="right" vertical="center"/>
    </xf>
    <xf numFmtId="177" fontId="0" fillId="2" borderId="28" xfId="0" applyNumberFormat="1" applyFont="1" applyFill="1" applyBorder="1" applyAlignment="1">
      <alignment horizontal="right" vertical="center"/>
    </xf>
    <xf numFmtId="177" fontId="0" fillId="2" borderId="63" xfId="0" applyNumberFormat="1" applyFont="1" applyFill="1" applyBorder="1" applyAlignment="1">
      <alignment horizontal="right" vertical="center"/>
    </xf>
    <xf numFmtId="0" fontId="28" fillId="2" borderId="9" xfId="0" applyFont="1" applyFill="1" applyBorder="1" applyAlignment="1">
      <alignment horizontal="right" vertical="center"/>
    </xf>
    <xf numFmtId="177" fontId="17" fillId="0" borderId="0" xfId="0" applyNumberFormat="1" applyFont="1">
      <alignment vertical="center"/>
    </xf>
    <xf numFmtId="177" fontId="31" fillId="0" borderId="33" xfId="3" applyNumberFormat="1" applyFont="1" applyBorder="1" applyAlignment="1">
      <alignment horizontal="left" vertical="center"/>
    </xf>
    <xf numFmtId="0" fontId="20" fillId="2" borderId="87" xfId="4" applyFont="1" applyFill="1" applyBorder="1" applyAlignment="1">
      <alignment horizontal="center" vertical="center"/>
    </xf>
    <xf numFmtId="0" fontId="16" fillId="2" borderId="9" xfId="4" applyFont="1" applyFill="1" applyBorder="1" applyAlignment="1">
      <alignment horizontal="center" vertical="center"/>
    </xf>
    <xf numFmtId="0" fontId="0" fillId="0" borderId="0" xfId="0" applyFill="1" applyBorder="1" applyAlignment="1">
      <alignment vertical="top" wrapText="1"/>
    </xf>
    <xf numFmtId="177" fontId="20" fillId="3" borderId="96" xfId="0" applyNumberFormat="1" applyFont="1" applyFill="1" applyBorder="1" applyAlignment="1">
      <alignment horizontal="center" vertical="center" wrapText="1" shrinkToFit="1"/>
    </xf>
    <xf numFmtId="0" fontId="22" fillId="0" borderId="0" xfId="4" applyFont="1">
      <alignment vertical="center"/>
    </xf>
    <xf numFmtId="0" fontId="22" fillId="0" borderId="0" xfId="4" applyFont="1" applyAlignment="1">
      <alignment horizontal="left" vertical="center" indent="1"/>
    </xf>
    <xf numFmtId="0" fontId="22" fillId="0" borderId="0" xfId="4" applyFont="1" applyAlignment="1">
      <alignment horizontal="justify" vertical="center"/>
    </xf>
    <xf numFmtId="3" fontId="32" fillId="0" borderId="9" xfId="5" applyNumberFormat="1" applyFont="1" applyBorder="1"/>
    <xf numFmtId="0" fontId="22" fillId="2" borderId="98" xfId="4" applyFont="1" applyFill="1" applyBorder="1" applyAlignment="1">
      <alignment horizontal="center" vertical="center" wrapText="1"/>
    </xf>
    <xf numFmtId="177" fontId="0" fillId="2" borderId="87" xfId="0" applyNumberFormat="1" applyFont="1" applyFill="1" applyBorder="1" applyAlignment="1">
      <alignment horizontal="center" vertical="center"/>
    </xf>
    <xf numFmtId="0" fontId="33" fillId="0" borderId="0" xfId="0" applyFont="1">
      <alignment vertical="center"/>
    </xf>
    <xf numFmtId="0" fontId="35" fillId="5" borderId="0" xfId="8" applyFont="1" applyFill="1" applyAlignment="1">
      <alignment vertical="center"/>
    </xf>
    <xf numFmtId="0" fontId="1" fillId="0" borderId="0" xfId="8">
      <alignment vertical="center"/>
    </xf>
    <xf numFmtId="185" fontId="38" fillId="5" borderId="0" xfId="8" applyNumberFormat="1" applyFont="1" applyFill="1" applyAlignment="1">
      <alignment vertical="center"/>
    </xf>
    <xf numFmtId="0" fontId="38" fillId="5" borderId="0" xfId="8" applyFont="1" applyFill="1">
      <alignment vertical="center"/>
    </xf>
    <xf numFmtId="0" fontId="38" fillId="5" borderId="0" xfId="8" applyFont="1" applyFill="1" applyAlignment="1">
      <alignment vertical="center"/>
    </xf>
    <xf numFmtId="0" fontId="40" fillId="0" borderId="0" xfId="8" applyFont="1" applyBorder="1" applyAlignment="1">
      <alignment vertical="center"/>
    </xf>
    <xf numFmtId="0" fontId="41" fillId="5" borderId="39" xfId="8" applyFont="1" applyFill="1" applyBorder="1">
      <alignment vertical="center"/>
    </xf>
    <xf numFmtId="0" fontId="41" fillId="5" borderId="40" xfId="8" applyFont="1" applyFill="1" applyBorder="1">
      <alignment vertical="center"/>
    </xf>
    <xf numFmtId="0" fontId="41" fillId="5" borderId="40" xfId="8" applyFont="1" applyFill="1" applyBorder="1" applyAlignment="1">
      <alignment vertical="center"/>
    </xf>
    <xf numFmtId="0" fontId="41" fillId="5" borderId="73" xfId="8" applyFont="1" applyFill="1" applyBorder="1" applyAlignment="1">
      <alignment vertical="center"/>
    </xf>
    <xf numFmtId="0" fontId="41" fillId="0" borderId="39" xfId="8" applyFont="1" applyFill="1" applyBorder="1">
      <alignment vertical="center"/>
    </xf>
    <xf numFmtId="0" fontId="41" fillId="0" borderId="40" xfId="8" applyFont="1" applyFill="1" applyBorder="1">
      <alignment vertical="center"/>
    </xf>
    <xf numFmtId="0" fontId="41" fillId="0" borderId="40" xfId="8" applyFont="1" applyFill="1" applyBorder="1" applyAlignment="1">
      <alignment vertical="center"/>
    </xf>
    <xf numFmtId="0" fontId="41" fillId="0" borderId="73" xfId="8" applyFont="1" applyFill="1" applyBorder="1" applyAlignment="1">
      <alignment vertical="center"/>
    </xf>
    <xf numFmtId="0" fontId="1" fillId="0" borderId="0" xfId="8" applyAlignment="1">
      <alignment horizontal="left" vertical="center"/>
    </xf>
    <xf numFmtId="0" fontId="1" fillId="0" borderId="0" xfId="8" applyAlignment="1">
      <alignment vertical="center" wrapText="1"/>
    </xf>
    <xf numFmtId="0" fontId="41" fillId="5" borderId="34" xfId="8" applyFont="1" applyFill="1" applyBorder="1">
      <alignment vertical="center"/>
    </xf>
    <xf numFmtId="0" fontId="41" fillId="5" borderId="0" xfId="8" applyFont="1" applyFill="1" applyBorder="1" applyAlignment="1">
      <alignment vertical="center"/>
    </xf>
    <xf numFmtId="0" fontId="41" fillId="5" borderId="80" xfId="8" applyFont="1" applyFill="1" applyBorder="1" applyAlignment="1">
      <alignment vertical="center"/>
    </xf>
    <xf numFmtId="0" fontId="41" fillId="0" borderId="34" xfId="8" applyFont="1" applyFill="1" applyBorder="1" applyAlignment="1">
      <alignment vertical="center"/>
    </xf>
    <xf numFmtId="0" fontId="41" fillId="0" borderId="0" xfId="8" applyFont="1" applyFill="1" applyBorder="1">
      <alignment vertical="center"/>
    </xf>
    <xf numFmtId="0" fontId="41" fillId="0" borderId="0" xfId="8" applyFont="1" applyFill="1" applyBorder="1" applyAlignment="1">
      <alignment vertical="center"/>
    </xf>
    <xf numFmtId="0" fontId="41" fillId="0" borderId="80" xfId="8" applyFont="1" applyFill="1" applyBorder="1" applyAlignment="1">
      <alignment vertical="center"/>
    </xf>
    <xf numFmtId="0" fontId="41" fillId="0" borderId="34" xfId="8" applyFont="1" applyFill="1" applyBorder="1">
      <alignment vertical="center"/>
    </xf>
    <xf numFmtId="0" fontId="43" fillId="0" borderId="0" xfId="8" applyFont="1" applyFill="1" applyBorder="1" applyAlignment="1">
      <alignment vertical="center"/>
    </xf>
    <xf numFmtId="0" fontId="41" fillId="0" borderId="0" xfId="8" applyFont="1" applyFill="1" applyBorder="1" applyAlignment="1"/>
    <xf numFmtId="0" fontId="41" fillId="0" borderId="80" xfId="8" applyFont="1" applyFill="1" applyBorder="1" applyAlignment="1">
      <alignment horizontal="center" vertical="center"/>
    </xf>
    <xf numFmtId="0" fontId="1" fillId="0" borderId="34" xfId="8" applyBorder="1">
      <alignment vertical="center"/>
    </xf>
    <xf numFmtId="0" fontId="42" fillId="0" borderId="0" xfId="8" applyFont="1" applyFill="1" applyBorder="1" applyAlignment="1">
      <alignment vertical="center"/>
    </xf>
    <xf numFmtId="0" fontId="42" fillId="0" borderId="80" xfId="8" applyFont="1" applyFill="1" applyBorder="1" applyAlignment="1">
      <alignment vertical="center"/>
    </xf>
    <xf numFmtId="0" fontId="41" fillId="0" borderId="0" xfId="8" applyFont="1" applyFill="1" applyBorder="1" applyAlignment="1">
      <alignment vertical="center" shrinkToFit="1"/>
    </xf>
    <xf numFmtId="0" fontId="41" fillId="0" borderId="0" xfId="8" applyFont="1" applyFill="1" applyBorder="1" applyAlignment="1">
      <alignment horizontal="left" vertical="center" shrinkToFit="1"/>
    </xf>
    <xf numFmtId="0" fontId="41" fillId="0" borderId="80" xfId="8" applyFont="1" applyFill="1" applyBorder="1" applyAlignment="1">
      <alignment horizontal="left" vertical="center" shrinkToFit="1"/>
    </xf>
    <xf numFmtId="0" fontId="43" fillId="0" borderId="0" xfId="8" applyFont="1" applyFill="1" applyBorder="1" applyAlignment="1">
      <alignment horizontal="center" vertical="center"/>
    </xf>
    <xf numFmtId="0" fontId="43" fillId="0" borderId="0" xfId="8" applyFont="1" applyFill="1" applyBorder="1" applyAlignment="1">
      <alignment horizontal="left" vertical="center" wrapText="1"/>
    </xf>
    <xf numFmtId="0" fontId="43" fillId="0" borderId="80" xfId="8" applyFont="1" applyFill="1" applyBorder="1" applyAlignment="1">
      <alignment horizontal="left" vertical="center" wrapText="1"/>
    </xf>
    <xf numFmtId="0" fontId="1" fillId="0" borderId="0" xfId="8" applyBorder="1">
      <alignment vertical="center"/>
    </xf>
    <xf numFmtId="0" fontId="41" fillId="0" borderId="0" xfId="8" applyFont="1" applyFill="1" applyBorder="1" applyAlignment="1">
      <alignment horizontal="center" vertical="center"/>
    </xf>
    <xf numFmtId="0" fontId="41" fillId="0" borderId="0" xfId="8" applyFont="1">
      <alignment vertical="center"/>
    </xf>
    <xf numFmtId="0" fontId="41" fillId="0" borderId="80" xfId="8" applyFont="1" applyBorder="1">
      <alignment vertical="center"/>
    </xf>
    <xf numFmtId="0" fontId="43" fillId="0" borderId="0" xfId="8" applyFont="1" applyFill="1" applyBorder="1" applyAlignment="1">
      <alignment vertical="center" shrinkToFit="1"/>
    </xf>
    <xf numFmtId="0" fontId="1" fillId="0" borderId="80" xfId="8" applyBorder="1">
      <alignment vertical="center"/>
    </xf>
    <xf numFmtId="0" fontId="41" fillId="0" borderId="0" xfId="8" applyFont="1" applyFill="1" applyBorder="1" applyAlignment="1">
      <alignment horizontal="left" vertical="center"/>
    </xf>
    <xf numFmtId="0" fontId="41" fillId="0" borderId="80" xfId="8" applyFont="1" applyFill="1" applyBorder="1" applyAlignment="1">
      <alignment vertical="center" shrinkToFit="1"/>
    </xf>
    <xf numFmtId="0" fontId="43" fillId="0" borderId="80" xfId="8" applyFont="1" applyFill="1" applyBorder="1" applyAlignment="1">
      <alignment vertical="center" shrinkToFit="1"/>
    </xf>
    <xf numFmtId="0" fontId="41" fillId="0" borderId="0" xfId="8" applyFont="1" applyFill="1" applyBorder="1" applyAlignment="1">
      <alignment horizontal="center" vertical="center" shrinkToFit="1"/>
    </xf>
    <xf numFmtId="0" fontId="41" fillId="0" borderId="80" xfId="8" applyFont="1" applyFill="1" applyBorder="1" applyAlignment="1">
      <alignment horizontal="center" vertical="center" shrinkToFit="1"/>
    </xf>
    <xf numFmtId="0" fontId="1" fillId="0" borderId="0" xfId="8" applyFill="1" applyBorder="1" applyAlignment="1">
      <alignment vertical="center"/>
    </xf>
    <xf numFmtId="0" fontId="1" fillId="0" borderId="80" xfId="8" applyFill="1" applyBorder="1" applyAlignment="1">
      <alignment vertical="center"/>
    </xf>
    <xf numFmtId="0" fontId="41" fillId="0" borderId="41" xfId="8" applyFont="1" applyFill="1" applyBorder="1">
      <alignment vertical="center"/>
    </xf>
    <xf numFmtId="0" fontId="41" fillId="0" borderId="15" xfId="8" applyFont="1" applyFill="1" applyBorder="1" applyAlignment="1">
      <alignment vertical="center"/>
    </xf>
    <xf numFmtId="0" fontId="41" fillId="0" borderId="75" xfId="8" applyFont="1" applyFill="1" applyBorder="1" applyAlignment="1">
      <alignment horizontal="left" vertical="center" shrinkToFit="1"/>
    </xf>
    <xf numFmtId="0" fontId="41" fillId="0" borderId="15" xfId="8" applyFont="1" applyFill="1" applyBorder="1">
      <alignment vertical="center"/>
    </xf>
    <xf numFmtId="0" fontId="1" fillId="0" borderId="15" xfId="8" applyFill="1" applyBorder="1" applyAlignment="1">
      <alignment vertical="center"/>
    </xf>
    <xf numFmtId="0" fontId="43" fillId="0" borderId="15" xfId="8" applyFont="1" applyFill="1" applyBorder="1" applyAlignment="1">
      <alignment horizontal="center" vertical="center" shrinkToFit="1"/>
    </xf>
    <xf numFmtId="0" fontId="1" fillId="0" borderId="75" xfId="8" applyFill="1" applyBorder="1" applyAlignment="1">
      <alignment vertical="center"/>
    </xf>
    <xf numFmtId="0" fontId="38" fillId="5" borderId="40" xfId="8" applyFont="1" applyFill="1" applyBorder="1">
      <alignment vertical="center"/>
    </xf>
    <xf numFmtId="0" fontId="44" fillId="5" borderId="40" xfId="8" applyFont="1" applyFill="1" applyBorder="1" applyAlignment="1">
      <alignment vertical="center" wrapText="1"/>
    </xf>
    <xf numFmtId="0" fontId="41" fillId="0" borderId="73" xfId="8" applyFont="1" applyFill="1" applyBorder="1" applyAlignment="1">
      <alignment horizontal="left" vertical="center"/>
    </xf>
    <xf numFmtId="0" fontId="41" fillId="5" borderId="34" xfId="8" applyFont="1" applyFill="1" applyBorder="1" applyAlignment="1">
      <alignment horizontal="left" vertical="center"/>
    </xf>
    <xf numFmtId="0" fontId="41" fillId="11" borderId="25" xfId="8" applyFont="1" applyFill="1" applyBorder="1" applyAlignment="1">
      <alignment horizontal="center" vertical="center" shrinkToFit="1"/>
    </xf>
    <xf numFmtId="0" fontId="41" fillId="0" borderId="139" xfId="8" applyFont="1" applyFill="1" applyBorder="1" applyAlignment="1">
      <alignment vertical="center" shrinkToFit="1"/>
    </xf>
    <xf numFmtId="0" fontId="41" fillId="11" borderId="25" xfId="8" applyFont="1" applyFill="1" applyBorder="1" applyAlignment="1">
      <alignment horizontal="center" vertical="center" wrapText="1" shrinkToFit="1"/>
    </xf>
    <xf numFmtId="0" fontId="38" fillId="0" borderId="0" xfId="8" applyFont="1">
      <alignment vertical="center"/>
    </xf>
    <xf numFmtId="0" fontId="46" fillId="0" borderId="0" xfId="8" applyFont="1">
      <alignment vertical="center"/>
    </xf>
    <xf numFmtId="0" fontId="38" fillId="0" borderId="0" xfId="8" applyFont="1" applyFill="1" applyBorder="1">
      <alignment vertical="center"/>
    </xf>
    <xf numFmtId="0" fontId="46" fillId="0" borderId="0" xfId="8" applyFont="1" applyBorder="1">
      <alignment vertical="center"/>
    </xf>
    <xf numFmtId="0" fontId="41" fillId="0" borderId="0" xfId="8" applyFont="1" applyBorder="1">
      <alignment vertical="center"/>
    </xf>
    <xf numFmtId="0" fontId="41" fillId="0" borderId="0" xfId="8" applyFont="1" applyFill="1" applyBorder="1" applyAlignment="1">
      <alignment vertical="top"/>
    </xf>
    <xf numFmtId="0" fontId="38" fillId="0" borderId="0" xfId="8" applyFont="1" applyBorder="1">
      <alignment vertical="center"/>
    </xf>
    <xf numFmtId="0" fontId="41" fillId="0" borderId="80" xfId="8" applyFont="1" applyFill="1" applyBorder="1">
      <alignment vertical="center"/>
    </xf>
    <xf numFmtId="0" fontId="38" fillId="0" borderId="0" xfId="8" applyFont="1" applyAlignment="1">
      <alignment horizontal="left" vertical="center" wrapText="1"/>
    </xf>
    <xf numFmtId="0" fontId="1" fillId="0" borderId="0" xfId="8" applyBorder="1" applyAlignment="1">
      <alignment vertical="center"/>
    </xf>
    <xf numFmtId="186" fontId="41" fillId="0" borderId="0" xfId="8" applyNumberFormat="1" applyFont="1" applyFill="1" applyBorder="1" applyAlignment="1">
      <alignment vertical="center"/>
    </xf>
    <xf numFmtId="0" fontId="1" fillId="0" borderId="0" xfId="8" applyFill="1" applyBorder="1">
      <alignment vertical="center"/>
    </xf>
    <xf numFmtId="0" fontId="1" fillId="0" borderId="0" xfId="8" applyFont="1" applyFill="1" applyBorder="1">
      <alignment vertical="center"/>
    </xf>
    <xf numFmtId="186" fontId="41" fillId="0" borderId="80" xfId="8" applyNumberFormat="1" applyFont="1" applyFill="1" applyBorder="1" applyAlignment="1">
      <alignment horizontal="center" vertical="center"/>
    </xf>
    <xf numFmtId="0" fontId="41" fillId="0" borderId="0" xfId="8" applyFont="1" applyFill="1" applyBorder="1" applyAlignment="1">
      <alignment horizontal="left" vertical="center" wrapText="1"/>
    </xf>
    <xf numFmtId="0" fontId="38" fillId="0" borderId="0" xfId="8" applyFont="1" applyFill="1" applyBorder="1" applyAlignment="1">
      <alignment horizontal="left" vertical="center" wrapText="1"/>
    </xf>
    <xf numFmtId="0" fontId="41" fillId="0" borderId="15" xfId="8" applyFont="1" applyFill="1" applyBorder="1" applyAlignment="1">
      <alignment horizontal="center" vertical="center"/>
    </xf>
    <xf numFmtId="0" fontId="41" fillId="0" borderId="15" xfId="8" applyFont="1" applyFill="1" applyBorder="1" applyAlignment="1">
      <alignment horizontal="left" vertical="center" wrapText="1"/>
    </xf>
    <xf numFmtId="0" fontId="41" fillId="0" borderId="75" xfId="8" applyFont="1" applyFill="1" applyBorder="1" applyAlignment="1">
      <alignment horizontal="left" vertical="center" wrapText="1"/>
    </xf>
    <xf numFmtId="0" fontId="42" fillId="0" borderId="0" xfId="8" applyFont="1" applyFill="1" applyBorder="1">
      <alignment vertical="center"/>
    </xf>
    <xf numFmtId="0" fontId="42" fillId="0" borderId="0" xfId="8" applyFont="1" applyBorder="1" applyAlignment="1">
      <alignment horizontal="left" vertical="center" wrapText="1"/>
    </xf>
    <xf numFmtId="0" fontId="41" fillId="0" borderId="40" xfId="8" applyFont="1" applyFill="1" applyBorder="1" applyAlignment="1">
      <alignment horizontal="center" vertical="center"/>
    </xf>
    <xf numFmtId="0" fontId="41" fillId="0" borderId="73" xfId="8" applyFont="1" applyFill="1" applyBorder="1">
      <alignment vertical="center"/>
    </xf>
    <xf numFmtId="0" fontId="42" fillId="0" borderId="0" xfId="8" applyFont="1" applyFill="1" applyBorder="1" applyAlignment="1">
      <alignment horizontal="left" vertical="center" wrapText="1"/>
    </xf>
    <xf numFmtId="0" fontId="41" fillId="0" borderId="15" xfId="8" applyFont="1" applyFill="1" applyBorder="1" applyAlignment="1">
      <alignment horizontal="right" vertical="center"/>
    </xf>
    <xf numFmtId="0" fontId="41" fillId="0" borderId="75" xfId="8" applyFont="1" applyFill="1" applyBorder="1">
      <alignment vertical="center"/>
    </xf>
    <xf numFmtId="0" fontId="41" fillId="0" borderId="50" xfId="8" applyFont="1" applyFill="1" applyBorder="1">
      <alignment vertical="center"/>
    </xf>
    <xf numFmtId="0" fontId="41" fillId="0" borderId="50" xfId="8" applyFont="1" applyFill="1" applyBorder="1" applyAlignment="1">
      <alignment horizontal="center" vertical="center"/>
    </xf>
    <xf numFmtId="0" fontId="41" fillId="0" borderId="50" xfId="8" applyFont="1" applyFill="1" applyBorder="1" applyAlignment="1">
      <alignment vertical="center"/>
    </xf>
    <xf numFmtId="0" fontId="42" fillId="5" borderId="0" xfId="8" applyFont="1" applyFill="1">
      <alignment vertical="center"/>
    </xf>
    <xf numFmtId="0" fontId="41" fillId="5" borderId="0" xfId="8" applyFont="1" applyFill="1">
      <alignment vertical="center"/>
    </xf>
    <xf numFmtId="0" fontId="42" fillId="5" borderId="0" xfId="8" applyFont="1" applyFill="1" applyAlignment="1">
      <alignment horizontal="center" vertical="center"/>
    </xf>
    <xf numFmtId="0" fontId="42" fillId="5" borderId="0" xfId="8" applyFont="1" applyFill="1" applyAlignment="1">
      <alignment vertical="center"/>
    </xf>
    <xf numFmtId="0" fontId="42" fillId="5" borderId="9" xfId="8" applyFont="1" applyFill="1" applyBorder="1" applyAlignment="1">
      <alignment horizontal="center" vertical="center"/>
    </xf>
    <xf numFmtId="0" fontId="1" fillId="0" borderId="0" xfId="8" applyAlignment="1">
      <alignment vertical="center"/>
    </xf>
    <xf numFmtId="0" fontId="16" fillId="0" borderId="0" xfId="4" applyFont="1" applyFill="1" applyBorder="1" applyProtection="1">
      <alignment vertical="center"/>
      <protection locked="0"/>
    </xf>
    <xf numFmtId="0" fontId="16" fillId="3" borderId="33" xfId="4" applyFont="1" applyFill="1" applyBorder="1" applyAlignment="1" applyProtection="1">
      <alignment vertical="center" textRotation="255"/>
    </xf>
    <xf numFmtId="0" fontId="19" fillId="0" borderId="0" xfId="5" applyAlignment="1">
      <alignment shrinkToFit="1"/>
    </xf>
    <xf numFmtId="41" fontId="19" fillId="0" borderId="0" xfId="5" applyNumberFormat="1" applyAlignment="1">
      <alignment shrinkToFit="1"/>
    </xf>
    <xf numFmtId="3" fontId="15" fillId="6" borderId="9" xfId="7" applyNumberFormat="1" applyFont="1" applyFill="1" applyBorder="1" applyAlignment="1" applyProtection="1">
      <alignment vertical="center" shrinkToFit="1"/>
    </xf>
    <xf numFmtId="3" fontId="15" fillId="6" borderId="66" xfId="7" applyNumberFormat="1" applyFont="1" applyFill="1" applyBorder="1" applyAlignment="1" applyProtection="1">
      <alignment vertical="center" shrinkToFit="1"/>
    </xf>
    <xf numFmtId="177" fontId="0" fillId="0" borderId="0" xfId="0" applyNumberFormat="1" applyFont="1" applyAlignment="1">
      <alignment vertical="center" shrinkToFit="1"/>
    </xf>
    <xf numFmtId="177" fontId="0" fillId="0" borderId="0" xfId="0" applyNumberFormat="1" applyAlignment="1">
      <alignment vertical="center" shrinkToFit="1"/>
    </xf>
    <xf numFmtId="177" fontId="30" fillId="0" borderId="0" xfId="3" applyNumberFormat="1" applyFont="1" applyBorder="1" applyAlignment="1">
      <alignment vertical="top" shrinkToFit="1"/>
    </xf>
    <xf numFmtId="0" fontId="0" fillId="0" borderId="0" xfId="0" applyFill="1" applyAlignment="1">
      <alignment vertical="center" shrinkToFit="1"/>
    </xf>
    <xf numFmtId="177" fontId="26" fillId="4" borderId="51" xfId="0" applyNumberFormat="1" applyFont="1" applyFill="1" applyBorder="1" applyAlignment="1">
      <alignment vertical="center" shrinkToFit="1"/>
    </xf>
    <xf numFmtId="0" fontId="28" fillId="2" borderId="81" xfId="0" applyFont="1" applyFill="1" applyBorder="1" applyAlignment="1">
      <alignment vertical="center" shrinkToFit="1"/>
    </xf>
    <xf numFmtId="0" fontId="28" fillId="2" borderId="45" xfId="0" applyFont="1" applyFill="1" applyBorder="1" applyAlignment="1">
      <alignment vertical="center" shrinkToFit="1"/>
    </xf>
    <xf numFmtId="177" fontId="16" fillId="0" borderId="0" xfId="4" applyNumberFormat="1" applyFont="1" applyFill="1" applyBorder="1" applyAlignment="1">
      <alignment vertical="center" shrinkToFit="1"/>
    </xf>
    <xf numFmtId="177" fontId="16" fillId="0" borderId="0" xfId="3" applyNumberFormat="1" applyFont="1" applyBorder="1" applyAlignment="1">
      <alignment vertical="center" shrinkToFit="1"/>
    </xf>
    <xf numFmtId="177" fontId="20" fillId="0" borderId="0" xfId="3" applyNumberFormat="1" applyFont="1" applyBorder="1" applyAlignment="1">
      <alignment horizontal="left" vertical="top" shrinkToFit="1"/>
    </xf>
    <xf numFmtId="177" fontId="24" fillId="3" borderId="51" xfId="4" applyNumberFormat="1" applyFont="1" applyFill="1" applyBorder="1" applyAlignment="1">
      <alignment horizontal="right" vertical="center" shrinkToFit="1"/>
    </xf>
    <xf numFmtId="177" fontId="16" fillId="2" borderId="31" xfId="4" applyNumberFormat="1" applyFont="1" applyFill="1" applyBorder="1" applyAlignment="1">
      <alignment horizontal="right" vertical="top" shrinkToFit="1"/>
    </xf>
    <xf numFmtId="0" fontId="16" fillId="0" borderId="0" xfId="4" applyFont="1" applyFill="1" applyBorder="1" applyAlignment="1">
      <alignment vertical="center" shrinkToFit="1"/>
    </xf>
    <xf numFmtId="177" fontId="16" fillId="3" borderId="32" xfId="4" applyNumberFormat="1" applyFont="1" applyFill="1" applyBorder="1" applyAlignment="1">
      <alignment horizontal="center" vertical="center" shrinkToFit="1"/>
    </xf>
    <xf numFmtId="177" fontId="16" fillId="2" borderId="40" xfId="4" applyNumberFormat="1" applyFont="1" applyFill="1" applyBorder="1" applyAlignment="1">
      <alignment horizontal="left" vertical="center" shrinkToFit="1"/>
    </xf>
    <xf numFmtId="0" fontId="41" fillId="0" borderId="15" xfId="8" applyFont="1" applyFill="1" applyBorder="1" applyAlignment="1">
      <alignment horizontal="left" vertical="center" shrinkToFit="1"/>
    </xf>
    <xf numFmtId="0" fontId="41" fillId="0" borderId="0" xfId="8" applyFont="1" applyFill="1" applyBorder="1" applyAlignment="1">
      <alignment horizontal="left" vertical="center" shrinkToFit="1"/>
    </xf>
    <xf numFmtId="0" fontId="47" fillId="2" borderId="1" xfId="0" applyFont="1" applyFill="1" applyBorder="1" applyAlignment="1">
      <alignment vertical="center" shrinkToFit="1"/>
    </xf>
    <xf numFmtId="0" fontId="47" fillId="2" borderId="10" xfId="0" applyFont="1" applyFill="1" applyBorder="1" applyAlignment="1">
      <alignment vertical="center" shrinkToFit="1"/>
    </xf>
    <xf numFmtId="0" fontId="47" fillId="2" borderId="17" xfId="0" applyFont="1" applyFill="1" applyBorder="1" applyAlignment="1">
      <alignment horizontal="left" vertical="center" wrapText="1"/>
    </xf>
    <xf numFmtId="0" fontId="47" fillId="2" borderId="53" xfId="0" applyFont="1" applyFill="1" applyBorder="1" applyAlignment="1">
      <alignment vertical="center" wrapText="1"/>
    </xf>
    <xf numFmtId="0" fontId="47" fillId="2" borderId="36" xfId="0" applyFont="1" applyFill="1" applyBorder="1" applyAlignment="1">
      <alignment vertical="center" wrapText="1"/>
    </xf>
    <xf numFmtId="0" fontId="47" fillId="2" borderId="40" xfId="0" applyFont="1" applyFill="1" applyBorder="1" applyAlignment="1">
      <alignment horizontal="left" vertical="top" wrapText="1"/>
    </xf>
    <xf numFmtId="0" fontId="47" fillId="2" borderId="31" xfId="0" applyFont="1" applyFill="1" applyBorder="1" applyAlignment="1">
      <alignment horizontal="left" vertical="top" wrapText="1"/>
    </xf>
    <xf numFmtId="0" fontId="47" fillId="2" borderId="95" xfId="0" applyFont="1" applyFill="1" applyBorder="1" applyAlignment="1">
      <alignment horizontal="center" vertical="center" shrinkToFit="1"/>
    </xf>
    <xf numFmtId="0" fontId="19" fillId="0" borderId="0" xfId="0" applyFont="1">
      <alignment vertical="center"/>
    </xf>
    <xf numFmtId="0" fontId="19" fillId="3" borderId="36" xfId="4" applyFont="1" applyFill="1" applyBorder="1" applyAlignment="1">
      <alignment horizontal="center" vertical="center"/>
    </xf>
    <xf numFmtId="0" fontId="19" fillId="3" borderId="37" xfId="4" applyFont="1" applyFill="1" applyBorder="1" applyAlignment="1">
      <alignment horizontal="center" vertical="center"/>
    </xf>
    <xf numFmtId="0" fontId="19" fillId="3" borderId="49" xfId="4" applyFont="1" applyFill="1" applyBorder="1" applyAlignment="1">
      <alignment horizontal="center" vertical="center"/>
    </xf>
    <xf numFmtId="177" fontId="19" fillId="3" borderId="37" xfId="4" applyNumberFormat="1" applyFont="1" applyFill="1" applyBorder="1" applyAlignment="1">
      <alignment horizontal="center" vertical="center" shrinkToFit="1"/>
    </xf>
    <xf numFmtId="177" fontId="19" fillId="3" borderId="38" xfId="4" applyNumberFormat="1" applyFont="1" applyFill="1" applyBorder="1" applyAlignment="1">
      <alignment horizontal="center" vertical="center" shrinkToFit="1"/>
    </xf>
    <xf numFmtId="177" fontId="19" fillId="0" borderId="0" xfId="4" applyNumberFormat="1" applyFont="1" applyFill="1" applyBorder="1">
      <alignment vertical="center"/>
    </xf>
    <xf numFmtId="0" fontId="19" fillId="3" borderId="37" xfId="0" applyFont="1" applyFill="1" applyBorder="1" applyAlignment="1">
      <alignment horizontal="center" vertical="center" shrinkToFit="1"/>
    </xf>
    <xf numFmtId="177" fontId="19" fillId="3" borderId="37" xfId="0" applyNumberFormat="1" applyFont="1" applyFill="1" applyBorder="1" applyAlignment="1">
      <alignment horizontal="center" vertical="center" shrinkToFit="1"/>
    </xf>
    <xf numFmtId="177" fontId="19" fillId="3" borderId="38" xfId="0" applyNumberFormat="1" applyFont="1" applyFill="1" applyBorder="1" applyAlignment="1">
      <alignment horizontal="center" vertical="center" shrinkToFit="1"/>
    </xf>
    <xf numFmtId="177" fontId="0" fillId="3" borderId="37" xfId="0" applyNumberFormat="1" applyFont="1" applyFill="1" applyBorder="1" applyAlignment="1">
      <alignment horizontal="center" vertical="center" wrapText="1" shrinkToFit="1"/>
    </xf>
    <xf numFmtId="177" fontId="19" fillId="3" borderId="55" xfId="0" applyNumberFormat="1" applyFont="1" applyFill="1" applyBorder="1" applyAlignment="1">
      <alignment horizontal="center" vertical="center" wrapText="1" shrinkToFit="1"/>
    </xf>
    <xf numFmtId="178" fontId="19" fillId="0" borderId="1" xfId="3" applyNumberFormat="1" applyFont="1" applyFill="1" applyBorder="1" applyAlignment="1">
      <alignment vertical="center" shrinkToFit="1"/>
    </xf>
    <xf numFmtId="178" fontId="19" fillId="0" borderId="33" xfId="3" applyNumberFormat="1" applyFont="1" applyFill="1" applyBorder="1" applyAlignment="1">
      <alignment vertical="center" shrinkToFit="1"/>
    </xf>
    <xf numFmtId="177" fontId="19" fillId="0" borderId="0" xfId="3" applyNumberFormat="1" applyFont="1" applyBorder="1" applyAlignment="1">
      <alignment horizontal="left" vertical="top" shrinkToFit="1"/>
    </xf>
    <xf numFmtId="0" fontId="19" fillId="0" borderId="0" xfId="0" applyFont="1" applyAlignment="1">
      <alignment vertical="center" wrapText="1"/>
    </xf>
    <xf numFmtId="0" fontId="19" fillId="0" borderId="0" xfId="0" applyFont="1" applyFill="1" applyAlignment="1">
      <alignment vertical="center" wrapText="1"/>
    </xf>
    <xf numFmtId="0" fontId="14" fillId="6" borderId="17" xfId="7" applyFont="1" applyFill="1" applyBorder="1" applyAlignment="1" applyProtection="1">
      <alignment horizontal="center" vertical="center"/>
    </xf>
    <xf numFmtId="4" fontId="14" fillId="6" borderId="89" xfId="7" applyNumberFormat="1" applyFont="1" applyFill="1" applyBorder="1" applyAlignment="1" applyProtection="1">
      <alignment horizontal="center" vertical="center"/>
    </xf>
    <xf numFmtId="4" fontId="14" fillId="6" borderId="27" xfId="7" applyNumberFormat="1" applyFont="1" applyFill="1" applyBorder="1" applyAlignment="1" applyProtection="1">
      <alignment horizontal="center" vertical="center" wrapText="1"/>
    </xf>
    <xf numFmtId="41" fontId="48" fillId="6" borderId="9" xfId="7" applyNumberFormat="1" applyFont="1" applyFill="1" applyBorder="1" applyAlignment="1" applyProtection="1">
      <alignment horizontal="center" vertical="center" wrapText="1"/>
    </xf>
    <xf numFmtId="0" fontId="14" fillId="0" borderId="47" xfId="7" applyFont="1" applyFill="1" applyBorder="1" applyAlignment="1" applyProtection="1">
      <alignment vertical="center" shrinkToFit="1"/>
      <protection locked="0"/>
    </xf>
    <xf numFmtId="0" fontId="14" fillId="0" borderId="56" xfId="7" applyFont="1" applyFill="1" applyBorder="1" applyAlignment="1" applyProtection="1">
      <alignment vertical="center" shrinkToFit="1"/>
      <protection locked="0"/>
    </xf>
    <xf numFmtId="177" fontId="19" fillId="6" borderId="116" xfId="7" applyNumberFormat="1" applyFont="1" applyFill="1" applyBorder="1" applyAlignment="1" applyProtection="1">
      <alignment horizontal="right" shrinkToFit="1"/>
    </xf>
    <xf numFmtId="177" fontId="14" fillId="0" borderId="77" xfId="7" applyNumberFormat="1" applyFont="1" applyFill="1" applyBorder="1" applyAlignment="1" applyProtection="1">
      <alignment horizontal="right" shrinkToFit="1"/>
      <protection locked="0"/>
    </xf>
    <xf numFmtId="0" fontId="14" fillId="0" borderId="56" xfId="7" applyFont="1" applyFill="1" applyBorder="1" applyAlignment="1" applyProtection="1">
      <alignment horizontal="center" vertical="center" shrinkToFit="1"/>
      <protection locked="0"/>
    </xf>
    <xf numFmtId="3" fontId="48" fillId="6" borderId="12" xfId="7" applyNumberFormat="1" applyFont="1" applyFill="1" applyBorder="1" applyAlignment="1" applyProtection="1">
      <alignment horizontal="right" vertical="center" shrinkToFit="1"/>
    </xf>
    <xf numFmtId="3" fontId="48" fillId="0" borderId="12" xfId="6" applyNumberFormat="1" applyFont="1" applyFill="1" applyBorder="1" applyAlignment="1" applyProtection="1">
      <alignment horizontal="right" vertical="center" shrinkToFit="1"/>
      <protection locked="0"/>
    </xf>
    <xf numFmtId="0" fontId="14" fillId="0" borderId="3" xfId="7" applyFont="1" applyFill="1" applyBorder="1" applyAlignment="1" applyProtection="1">
      <alignment vertical="center" shrinkToFit="1"/>
      <protection locked="0"/>
    </xf>
    <xf numFmtId="0" fontId="14" fillId="0" borderId="57" xfId="7" applyFont="1" applyFill="1" applyBorder="1" applyAlignment="1" applyProtection="1">
      <alignment vertical="center" shrinkToFit="1"/>
      <protection locked="0"/>
    </xf>
    <xf numFmtId="177" fontId="19" fillId="6" borderId="3" xfId="7" applyNumberFormat="1" applyFont="1" applyFill="1" applyBorder="1" applyAlignment="1" applyProtection="1">
      <alignment horizontal="right" shrinkToFit="1"/>
    </xf>
    <xf numFmtId="177" fontId="14" fillId="0" borderId="25" xfId="7" applyNumberFormat="1" applyFont="1" applyFill="1" applyBorder="1" applyAlignment="1" applyProtection="1">
      <alignment horizontal="right" shrinkToFit="1"/>
      <protection locked="0"/>
    </xf>
    <xf numFmtId="0" fontId="14" fillId="0" borderId="57" xfId="7" applyFont="1" applyFill="1" applyBorder="1" applyAlignment="1" applyProtection="1">
      <alignment horizontal="center" vertical="center" shrinkToFit="1"/>
      <protection locked="0"/>
    </xf>
    <xf numFmtId="3" fontId="48" fillId="6" borderId="111" xfId="7" applyNumberFormat="1" applyFont="1" applyFill="1" applyBorder="1" applyAlignment="1" applyProtection="1">
      <alignment horizontal="right" vertical="center" shrinkToFit="1"/>
    </xf>
    <xf numFmtId="3" fontId="48" fillId="0" borderId="111" xfId="6" applyNumberFormat="1" applyFont="1" applyFill="1" applyBorder="1" applyAlignment="1" applyProtection="1">
      <alignment horizontal="right" vertical="center" shrinkToFit="1"/>
      <protection locked="0"/>
    </xf>
    <xf numFmtId="0" fontId="49" fillId="0" borderId="57" xfId="7" applyFont="1" applyFill="1" applyBorder="1" applyAlignment="1" applyProtection="1">
      <alignment vertical="center" shrinkToFit="1"/>
      <protection locked="0"/>
    </xf>
    <xf numFmtId="0" fontId="49" fillId="0" borderId="57" xfId="7" applyFont="1" applyFill="1" applyBorder="1" applyAlignment="1" applyProtection="1">
      <alignment horizontal="center" vertical="center" shrinkToFit="1"/>
      <protection locked="0"/>
    </xf>
    <xf numFmtId="0" fontId="14" fillId="0" borderId="19" xfId="7" applyFont="1" applyFill="1" applyBorder="1" applyAlignment="1" applyProtection="1">
      <alignment vertical="center" shrinkToFit="1"/>
      <protection locked="0"/>
    </xf>
    <xf numFmtId="177" fontId="14" fillId="0" borderId="91" xfId="7" applyNumberFormat="1" applyFont="1" applyFill="1" applyBorder="1" applyAlignment="1" applyProtection="1">
      <alignment horizontal="right" shrinkToFit="1"/>
      <protection locked="0"/>
    </xf>
    <xf numFmtId="177" fontId="19" fillId="6" borderId="4" xfId="7" applyNumberFormat="1" applyFont="1" applyFill="1" applyBorder="1" applyAlignment="1" applyProtection="1">
      <alignment horizontal="right" shrinkToFit="1"/>
    </xf>
    <xf numFmtId="177" fontId="14" fillId="0" borderId="92" xfId="7" applyNumberFormat="1" applyFont="1" applyFill="1" applyBorder="1" applyAlignment="1" applyProtection="1">
      <alignment horizontal="right" shrinkToFit="1"/>
      <protection locked="0"/>
    </xf>
    <xf numFmtId="0" fontId="14" fillId="0" borderId="21" xfId="7" applyFont="1" applyFill="1" applyBorder="1" applyAlignment="1" applyProtection="1">
      <alignment vertical="center" shrinkToFit="1"/>
      <protection locked="0"/>
    </xf>
    <xf numFmtId="0" fontId="14" fillId="5" borderId="74" xfId="7" applyFont="1" applyFill="1" applyBorder="1" applyAlignment="1" applyProtection="1">
      <alignment vertical="center" shrinkToFit="1"/>
      <protection locked="0"/>
    </xf>
    <xf numFmtId="177" fontId="48" fillId="6" borderId="104" xfId="7" applyNumberFormat="1" applyFont="1" applyFill="1" applyBorder="1" applyAlignment="1" applyProtection="1">
      <alignment horizontal="right" shrinkToFit="1"/>
    </xf>
    <xf numFmtId="177" fontId="14" fillId="0" borderId="79" xfId="7" applyNumberFormat="1" applyFont="1" applyFill="1" applyBorder="1" applyAlignment="1" applyProtection="1">
      <alignment horizontal="right" shrinkToFit="1"/>
      <protection locked="0"/>
    </xf>
    <xf numFmtId="0" fontId="48" fillId="5" borderId="74" xfId="6" applyFont="1" applyFill="1" applyBorder="1" applyAlignment="1" applyProtection="1">
      <alignment horizontal="center" vertical="center" shrinkToFit="1"/>
      <protection locked="0"/>
    </xf>
    <xf numFmtId="3" fontId="48" fillId="6" borderId="13" xfId="7" applyNumberFormat="1" applyFont="1" applyFill="1" applyBorder="1" applyAlignment="1" applyProtection="1">
      <alignment horizontal="right" vertical="center" shrinkToFit="1"/>
    </xf>
    <xf numFmtId="3" fontId="48" fillId="0" borderId="13" xfId="6" applyNumberFormat="1" applyFont="1" applyFill="1" applyBorder="1" applyAlignment="1" applyProtection="1">
      <alignment horizontal="right" vertical="center" shrinkToFit="1"/>
      <protection locked="0"/>
    </xf>
    <xf numFmtId="3" fontId="15" fillId="6" borderId="86" xfId="7" applyNumberFormat="1" applyFont="1" applyFill="1" applyBorder="1" applyAlignment="1" applyProtection="1">
      <alignment horizontal="right" vertical="center" shrinkToFit="1"/>
    </xf>
    <xf numFmtId="0" fontId="19" fillId="0" borderId="0" xfId="5" applyFont="1"/>
    <xf numFmtId="0" fontId="19" fillId="0" borderId="0" xfId="5" applyFont="1" applyAlignment="1">
      <alignment horizontal="right"/>
    </xf>
    <xf numFmtId="0" fontId="19" fillId="2" borderId="9" xfId="5" applyFont="1" applyFill="1" applyBorder="1" applyAlignment="1">
      <alignment horizontal="center"/>
    </xf>
    <xf numFmtId="0" fontId="48" fillId="6" borderId="27" xfId="5" applyFont="1" applyFill="1" applyBorder="1" applyAlignment="1">
      <alignment horizontal="center" vertical="center" wrapText="1"/>
    </xf>
    <xf numFmtId="0" fontId="14" fillId="0" borderId="53" xfId="7" applyFont="1" applyFill="1" applyBorder="1" applyAlignment="1" applyProtection="1">
      <alignment vertical="center" shrinkToFit="1"/>
      <protection locked="0"/>
    </xf>
    <xf numFmtId="0" fontId="14" fillId="0" borderId="76" xfId="7" applyFont="1" applyFill="1" applyBorder="1" applyAlignment="1" applyProtection="1">
      <alignment vertical="center" shrinkToFit="1"/>
      <protection locked="0"/>
    </xf>
    <xf numFmtId="3" fontId="14" fillId="0" borderId="77" xfId="7" applyNumberFormat="1" applyFont="1" applyFill="1" applyBorder="1" applyAlignment="1" applyProtection="1">
      <alignment horizontal="right" shrinkToFit="1"/>
      <protection locked="0"/>
    </xf>
    <xf numFmtId="177" fontId="14" fillId="0" borderId="76" xfId="7" applyNumberFormat="1" applyFont="1" applyFill="1" applyBorder="1" applyAlignment="1" applyProtection="1">
      <alignment horizontal="center" vertical="center" shrinkToFit="1"/>
      <protection locked="0"/>
    </xf>
    <xf numFmtId="3" fontId="48" fillId="0" borderId="12" xfId="6" applyNumberFormat="1" applyFont="1" applyFill="1" applyBorder="1" applyAlignment="1" applyProtection="1">
      <alignment vertical="center" shrinkToFit="1"/>
      <protection locked="0"/>
    </xf>
    <xf numFmtId="0" fontId="14" fillId="0" borderId="112" xfId="7" applyFont="1" applyFill="1" applyBorder="1" applyAlignment="1" applyProtection="1">
      <alignment vertical="center" shrinkToFit="1"/>
      <protection locked="0"/>
    </xf>
    <xf numFmtId="3" fontId="14" fillId="0" borderId="25" xfId="7" applyNumberFormat="1" applyFont="1" applyFill="1" applyBorder="1" applyAlignment="1" applyProtection="1">
      <alignment horizontal="right" shrinkToFit="1"/>
      <protection locked="0"/>
    </xf>
    <xf numFmtId="177" fontId="14" fillId="0" borderId="57" xfId="7" applyNumberFormat="1" applyFont="1" applyFill="1" applyBorder="1" applyAlignment="1" applyProtection="1">
      <alignment horizontal="center" vertical="center" shrinkToFit="1"/>
      <protection locked="0"/>
    </xf>
    <xf numFmtId="3" fontId="48" fillId="6" borderId="111" xfId="7" applyNumberFormat="1" applyFont="1" applyFill="1" applyBorder="1" applyAlignment="1" applyProtection="1">
      <alignment vertical="center" shrinkToFit="1"/>
    </xf>
    <xf numFmtId="3" fontId="48" fillId="0" borderId="111" xfId="6" applyNumberFormat="1" applyFont="1" applyFill="1" applyBorder="1" applyAlignment="1" applyProtection="1">
      <alignment vertical="center" shrinkToFit="1"/>
      <protection locked="0"/>
    </xf>
    <xf numFmtId="0" fontId="14" fillId="0" borderId="113" xfId="7" applyFont="1" applyFill="1" applyBorder="1" applyAlignment="1" applyProtection="1">
      <alignment vertical="center" shrinkToFit="1"/>
      <protection locked="0"/>
    </xf>
    <xf numFmtId="0" fontId="14" fillId="0" borderId="74" xfId="7" applyFont="1" applyFill="1" applyBorder="1" applyAlignment="1" applyProtection="1">
      <alignment vertical="center" shrinkToFit="1"/>
      <protection locked="0"/>
    </xf>
    <xf numFmtId="177" fontId="19" fillId="6" borderId="104" xfId="7" applyNumberFormat="1" applyFont="1" applyFill="1" applyBorder="1" applyAlignment="1" applyProtection="1">
      <alignment horizontal="right" shrinkToFit="1"/>
    </xf>
    <xf numFmtId="3" fontId="14" fillId="0" borderId="79" xfId="7" applyNumberFormat="1" applyFont="1" applyFill="1" applyBorder="1" applyAlignment="1" applyProtection="1">
      <alignment horizontal="right" shrinkToFit="1"/>
      <protection locked="0"/>
    </xf>
    <xf numFmtId="177" fontId="14" fillId="0" borderId="74" xfId="7" applyNumberFormat="1" applyFont="1" applyFill="1" applyBorder="1" applyAlignment="1" applyProtection="1">
      <alignment horizontal="center" vertical="center" shrinkToFit="1"/>
      <protection locked="0"/>
    </xf>
    <xf numFmtId="3" fontId="48" fillId="6" borderId="13" xfId="7" applyNumberFormat="1" applyFont="1" applyFill="1" applyBorder="1" applyAlignment="1" applyProtection="1">
      <alignment vertical="center" shrinkToFit="1"/>
    </xf>
    <xf numFmtId="3" fontId="48" fillId="0" borderId="13" xfId="6" applyNumberFormat="1" applyFont="1" applyFill="1" applyBorder="1" applyAlignment="1" applyProtection="1">
      <alignment vertical="center" shrinkToFit="1"/>
      <protection locked="0"/>
    </xf>
    <xf numFmtId="3" fontId="48" fillId="6" borderId="6" xfId="7" applyNumberFormat="1" applyFont="1" applyFill="1" applyBorder="1" applyAlignment="1" applyProtection="1">
      <alignment vertical="center" shrinkToFit="1"/>
    </xf>
    <xf numFmtId="3" fontId="48" fillId="0" borderId="6" xfId="6" applyNumberFormat="1" applyFont="1" applyFill="1" applyBorder="1" applyAlignment="1" applyProtection="1">
      <alignment vertical="center" shrinkToFit="1"/>
      <protection locked="0"/>
    </xf>
    <xf numFmtId="3" fontId="48" fillId="0" borderId="114" xfId="6" applyNumberFormat="1" applyFont="1" applyFill="1" applyBorder="1" applyAlignment="1" applyProtection="1">
      <alignment vertical="center" shrinkToFit="1"/>
      <protection locked="0"/>
    </xf>
    <xf numFmtId="0" fontId="14" fillId="6" borderId="17" xfId="7" applyFont="1" applyFill="1" applyBorder="1" applyAlignment="1" applyProtection="1">
      <alignment horizontal="center" vertical="center" shrinkToFit="1"/>
    </xf>
    <xf numFmtId="4" fontId="14" fillId="6" borderId="30" xfId="7" applyNumberFormat="1" applyFont="1" applyFill="1" applyBorder="1" applyAlignment="1" applyProtection="1">
      <alignment horizontal="center" vertical="center" shrinkToFit="1"/>
    </xf>
    <xf numFmtId="0" fontId="19" fillId="0" borderId="0" xfId="5" applyFont="1" applyAlignment="1">
      <alignment shrinkToFit="1"/>
    </xf>
    <xf numFmtId="0" fontId="19" fillId="0" borderId="0" xfId="5" applyFont="1" applyAlignment="1">
      <alignment horizontal="right" shrinkToFit="1"/>
    </xf>
    <xf numFmtId="0" fontId="19" fillId="2" borderId="9" xfId="5" applyFont="1" applyFill="1" applyBorder="1" applyAlignment="1">
      <alignment horizontal="center" shrinkToFit="1"/>
    </xf>
    <xf numFmtId="0" fontId="47" fillId="2" borderId="53" xfId="4" applyFont="1" applyFill="1" applyBorder="1" applyAlignment="1">
      <alignment horizontal="center" vertical="center"/>
    </xf>
    <xf numFmtId="0" fontId="47" fillId="2" borderId="17" xfId="4" applyFont="1" applyFill="1" applyBorder="1" applyAlignment="1">
      <alignment horizontal="center" vertical="center" wrapText="1"/>
    </xf>
    <xf numFmtId="3" fontId="47" fillId="8" borderId="90" xfId="3" applyNumberFormat="1" applyFont="1" applyFill="1" applyBorder="1" applyAlignment="1" applyProtection="1">
      <alignment horizontal="right" vertical="center" shrinkToFit="1"/>
      <protection locked="0"/>
    </xf>
    <xf numFmtId="3" fontId="47" fillId="8" borderId="115" xfId="3" applyNumberFormat="1" applyFont="1" applyFill="1" applyBorder="1" applyAlignment="1" applyProtection="1">
      <alignment horizontal="right" vertical="center" shrinkToFit="1"/>
      <protection locked="0"/>
    </xf>
    <xf numFmtId="0" fontId="51" fillId="0" borderId="0" xfId="0" applyFont="1" applyAlignment="1">
      <alignment vertical="center" wrapText="1"/>
    </xf>
    <xf numFmtId="0" fontId="50" fillId="0" borderId="0" xfId="0" applyFont="1" applyAlignment="1">
      <alignment vertical="center" wrapText="1"/>
    </xf>
    <xf numFmtId="0" fontId="52" fillId="2" borderId="8" xfId="0" applyFont="1" applyFill="1" applyBorder="1" applyAlignment="1">
      <alignment vertical="center" shrinkToFit="1"/>
    </xf>
    <xf numFmtId="0" fontId="52" fillId="2" borderId="9" xfId="0" applyFont="1" applyFill="1" applyBorder="1" applyAlignment="1">
      <alignment vertical="center" shrinkToFit="1"/>
    </xf>
    <xf numFmtId="0" fontId="52" fillId="2" borderId="13" xfId="0" applyFont="1" applyFill="1" applyBorder="1" applyAlignment="1">
      <alignment vertical="center" shrinkToFit="1"/>
    </xf>
    <xf numFmtId="0" fontId="52" fillId="2" borderId="5" xfId="0" applyFont="1" applyFill="1" applyBorder="1" applyAlignment="1">
      <alignment vertical="center" shrinkToFit="1"/>
    </xf>
    <xf numFmtId="187" fontId="52" fillId="0" borderId="101" xfId="0" applyNumberFormat="1" applyFont="1" applyBorder="1" applyAlignment="1" applyProtection="1">
      <alignment horizontal="center" vertical="center"/>
      <protection locked="0"/>
    </xf>
    <xf numFmtId="0" fontId="52" fillId="2" borderId="102" xfId="0" applyFont="1" applyFill="1" applyBorder="1" applyAlignment="1" applyProtection="1">
      <alignment horizontal="center" vertical="center"/>
    </xf>
    <xf numFmtId="0" fontId="52" fillId="7" borderId="22" xfId="0" applyFont="1" applyFill="1" applyBorder="1" applyAlignment="1" applyProtection="1">
      <alignment horizontal="left" vertical="center" wrapText="1"/>
      <protection locked="0"/>
    </xf>
    <xf numFmtId="0" fontId="52" fillId="2" borderId="5" xfId="0" applyFont="1" applyFill="1" applyBorder="1" applyAlignment="1">
      <alignment horizontal="left" vertical="center"/>
    </xf>
    <xf numFmtId="0" fontId="52" fillId="2" borderId="17" xfId="0" applyFont="1" applyFill="1" applyBorder="1" applyAlignment="1">
      <alignment horizontal="left" vertical="center" shrinkToFit="1"/>
    </xf>
    <xf numFmtId="0" fontId="52" fillId="7" borderId="90" xfId="0" applyFont="1" applyFill="1" applyBorder="1" applyAlignment="1" applyProtection="1">
      <alignment horizontal="left" vertical="center" shrinkToFit="1"/>
      <protection locked="0"/>
    </xf>
    <xf numFmtId="182" fontId="52" fillId="2" borderId="17" xfId="0" applyNumberFormat="1" applyFont="1" applyFill="1" applyBorder="1" applyAlignment="1">
      <alignment horizontal="center" vertical="center" wrapText="1"/>
    </xf>
    <xf numFmtId="182" fontId="52" fillId="2" borderId="30" xfId="0" applyNumberFormat="1" applyFont="1" applyFill="1" applyBorder="1" applyAlignment="1">
      <alignment horizontal="center" vertical="center"/>
    </xf>
    <xf numFmtId="182" fontId="52" fillId="2" borderId="54" xfId="0" applyNumberFormat="1" applyFont="1" applyFill="1" applyBorder="1" applyAlignment="1">
      <alignment horizontal="left" vertical="center" wrapText="1"/>
    </xf>
    <xf numFmtId="0" fontId="52" fillId="2" borderId="3" xfId="0" applyFont="1" applyFill="1" applyBorder="1" applyAlignment="1">
      <alignment vertical="center" shrinkToFit="1"/>
    </xf>
    <xf numFmtId="176" fontId="52" fillId="2" borderId="43" xfId="0" applyNumberFormat="1" applyFont="1" applyFill="1" applyBorder="1" applyAlignment="1">
      <alignment horizontal="right" vertical="center" shrinkToFit="1"/>
    </xf>
    <xf numFmtId="0" fontId="52" fillId="2" borderId="4" xfId="0" applyFont="1" applyFill="1" applyBorder="1" applyAlignment="1">
      <alignment vertical="center" shrinkToFit="1"/>
    </xf>
    <xf numFmtId="176" fontId="52" fillId="2" borderId="52" xfId="0" applyNumberFormat="1" applyFont="1" applyFill="1" applyBorder="1" applyAlignment="1">
      <alignment horizontal="right" vertical="center" shrinkToFit="1"/>
    </xf>
    <xf numFmtId="176" fontId="52" fillId="2" borderId="46" xfId="0" applyNumberFormat="1" applyFont="1" applyFill="1" applyBorder="1" applyAlignment="1">
      <alignment horizontal="right" vertical="center" shrinkToFit="1"/>
    </xf>
    <xf numFmtId="178" fontId="52" fillId="2" borderId="31" xfId="0" applyNumberFormat="1" applyFont="1" applyFill="1" applyBorder="1" applyAlignment="1">
      <alignment horizontal="right" vertical="center" wrapText="1"/>
    </xf>
    <xf numFmtId="0" fontId="24" fillId="2" borderId="93" xfId="0" applyFont="1" applyFill="1" applyBorder="1" applyAlignment="1">
      <alignment horizontal="center" vertical="center" shrinkToFit="1"/>
    </xf>
    <xf numFmtId="38" fontId="24" fillId="2" borderId="17" xfId="2" applyFont="1" applyFill="1" applyBorder="1" applyAlignment="1">
      <alignment vertical="center" shrinkToFit="1"/>
    </xf>
    <xf numFmtId="38" fontId="24" fillId="2" borderId="27" xfId="2" applyFont="1" applyFill="1" applyBorder="1" applyAlignment="1">
      <alignment vertical="center" shrinkToFit="1"/>
    </xf>
    <xf numFmtId="0" fontId="24" fillId="2" borderId="9" xfId="0" applyFont="1" applyFill="1" applyBorder="1" applyAlignment="1">
      <alignment vertical="center" shrinkToFit="1"/>
    </xf>
    <xf numFmtId="184" fontId="24" fillId="2" borderId="0" xfId="0" applyNumberFormat="1" applyFont="1" applyFill="1" applyBorder="1" applyAlignment="1">
      <alignment vertical="center" shrinkToFit="1"/>
    </xf>
    <xf numFmtId="0" fontId="24" fillId="2" borderId="0" xfId="0" applyFont="1" applyFill="1" applyBorder="1" applyAlignment="1">
      <alignment vertical="center" shrinkToFit="1"/>
    </xf>
    <xf numFmtId="0" fontId="24" fillId="2" borderId="14" xfId="0" applyFont="1" applyFill="1" applyBorder="1" applyAlignment="1">
      <alignment vertical="center" shrinkToFit="1"/>
    </xf>
    <xf numFmtId="183" fontId="24" fillId="2" borderId="19" xfId="0" applyNumberFormat="1" applyFont="1" applyFill="1" applyBorder="1" applyAlignment="1">
      <alignment vertical="center" shrinkToFit="1"/>
    </xf>
    <xf numFmtId="183" fontId="24" fillId="2" borderId="20" xfId="0" applyNumberFormat="1" applyFont="1" applyFill="1" applyBorder="1" applyAlignment="1">
      <alignment vertical="center" shrinkToFit="1"/>
    </xf>
    <xf numFmtId="181" fontId="24" fillId="0" borderId="25" xfId="0" applyNumberFormat="1" applyFont="1" applyFill="1" applyBorder="1" applyAlignment="1" applyProtection="1">
      <alignment horizontal="left" vertical="center" shrinkToFit="1"/>
      <protection locked="0"/>
    </xf>
    <xf numFmtId="183" fontId="24" fillId="2" borderId="25" xfId="0" applyNumberFormat="1" applyFont="1" applyFill="1" applyBorder="1" applyAlignment="1">
      <alignment horizontal="center" vertical="center" shrinkToFit="1"/>
    </xf>
    <xf numFmtId="182" fontId="24" fillId="0" borderId="25" xfId="0" applyNumberFormat="1" applyFont="1" applyFill="1" applyBorder="1" applyAlignment="1" applyProtection="1">
      <alignment horizontal="left" vertical="center" shrinkToFit="1"/>
      <protection locked="0"/>
    </xf>
    <xf numFmtId="0" fontId="24" fillId="0" borderId="57" xfId="0" applyNumberFormat="1" applyFont="1" applyFill="1" applyBorder="1" applyAlignment="1" applyProtection="1">
      <alignment horizontal="right" vertical="center" shrinkToFit="1"/>
      <protection locked="0"/>
    </xf>
    <xf numFmtId="184" fontId="24" fillId="2" borderId="20" xfId="0" applyNumberFormat="1" applyFont="1" applyFill="1" applyBorder="1" applyAlignment="1">
      <alignment vertical="center" shrinkToFit="1"/>
    </xf>
    <xf numFmtId="183" fontId="24" fillId="2" borderId="21" xfId="0" applyNumberFormat="1" applyFont="1" applyFill="1" applyBorder="1" applyAlignment="1">
      <alignment vertical="center" shrinkToFit="1"/>
    </xf>
    <xf numFmtId="183" fontId="24" fillId="2" borderId="22" xfId="0" applyNumberFormat="1" applyFont="1" applyFill="1" applyBorder="1" applyAlignment="1">
      <alignment vertical="center" shrinkToFit="1"/>
    </xf>
    <xf numFmtId="181" fontId="24" fillId="0" borderId="79" xfId="0" applyNumberFormat="1" applyFont="1" applyFill="1" applyBorder="1" applyAlignment="1" applyProtection="1">
      <alignment horizontal="left" vertical="center" shrinkToFit="1"/>
      <protection locked="0"/>
    </xf>
    <xf numFmtId="183" fontId="24" fillId="2" borderId="79" xfId="0" applyNumberFormat="1" applyFont="1" applyFill="1" applyBorder="1" applyAlignment="1">
      <alignment horizontal="center" vertical="center" shrinkToFit="1"/>
    </xf>
    <xf numFmtId="182" fontId="24" fillId="0" borderId="79" xfId="0" applyNumberFormat="1" applyFont="1" applyFill="1" applyBorder="1" applyAlignment="1" applyProtection="1">
      <alignment horizontal="left" vertical="center" shrinkToFit="1"/>
      <protection locked="0"/>
    </xf>
    <xf numFmtId="0" fontId="24" fillId="0" borderId="74" xfId="0" applyNumberFormat="1" applyFont="1" applyFill="1" applyBorder="1" applyAlignment="1" applyProtection="1">
      <alignment horizontal="right" vertical="center" shrinkToFit="1"/>
      <protection locked="0"/>
    </xf>
    <xf numFmtId="184" fontId="24" fillId="2" borderId="100" xfId="0" applyNumberFormat="1" applyFont="1" applyFill="1" applyBorder="1" applyAlignment="1">
      <alignment vertical="center" shrinkToFit="1"/>
    </xf>
    <xf numFmtId="184" fontId="24" fillId="2" borderId="30" xfId="0" applyNumberFormat="1" applyFont="1" applyFill="1" applyBorder="1" applyAlignment="1">
      <alignment horizontal="center" vertical="center" shrinkToFit="1"/>
    </xf>
    <xf numFmtId="184" fontId="24" fillId="0" borderId="30" xfId="0" applyNumberFormat="1" applyFont="1" applyFill="1" applyBorder="1" applyAlignment="1" applyProtection="1">
      <alignment horizontal="center" vertical="center" shrinkToFit="1"/>
      <protection locked="0"/>
    </xf>
    <xf numFmtId="0" fontId="24" fillId="0" borderId="30" xfId="0" applyNumberFormat="1" applyFont="1" applyFill="1" applyBorder="1" applyAlignment="1" applyProtection="1">
      <alignment horizontal="center" vertical="center" shrinkToFit="1"/>
      <protection locked="0"/>
    </xf>
    <xf numFmtId="0" fontId="24" fillId="2" borderId="90" xfId="0" applyNumberFormat="1" applyFont="1" applyFill="1" applyBorder="1" applyAlignment="1">
      <alignment vertical="center" shrinkToFit="1"/>
    </xf>
    <xf numFmtId="183" fontId="24" fillId="2" borderId="23" xfId="0" applyNumberFormat="1" applyFont="1" applyFill="1" applyBorder="1" applyAlignment="1">
      <alignment vertical="center" shrinkToFit="1"/>
    </xf>
    <xf numFmtId="184" fontId="24" fillId="2" borderId="25" xfId="0" applyNumberFormat="1" applyFont="1" applyFill="1" applyBorder="1" applyAlignment="1">
      <alignment horizontal="center" vertical="center" shrinkToFit="1"/>
    </xf>
    <xf numFmtId="183" fontId="24" fillId="2" borderId="24" xfId="0" applyNumberFormat="1" applyFont="1" applyFill="1" applyBorder="1" applyAlignment="1">
      <alignment vertical="center" shrinkToFit="1"/>
    </xf>
    <xf numFmtId="183" fontId="24" fillId="2" borderId="25" xfId="0" applyNumberFormat="1" applyFont="1" applyFill="1" applyBorder="1" applyAlignment="1" applyProtection="1">
      <alignment horizontal="center" vertical="center" shrinkToFit="1"/>
    </xf>
    <xf numFmtId="184" fontId="24" fillId="7" borderId="20" xfId="0" applyNumberFormat="1" applyFont="1" applyFill="1" applyBorder="1" applyAlignment="1" applyProtection="1">
      <alignment vertical="center" shrinkToFit="1"/>
      <protection locked="0"/>
    </xf>
    <xf numFmtId="184" fontId="24" fillId="7" borderId="57" xfId="0" applyNumberFormat="1" applyFont="1" applyFill="1" applyBorder="1" applyAlignment="1" applyProtection="1">
      <alignment vertical="center" shrinkToFit="1"/>
      <protection locked="0"/>
    </xf>
    <xf numFmtId="0" fontId="24" fillId="2" borderId="18" xfId="0" applyFont="1" applyFill="1" applyBorder="1" applyAlignment="1">
      <alignment vertical="center" shrinkToFit="1"/>
    </xf>
    <xf numFmtId="184" fontId="24" fillId="7" borderId="74" xfId="0" applyNumberFormat="1" applyFont="1" applyFill="1" applyBorder="1" applyAlignment="1" applyProtection="1">
      <alignment vertical="center" shrinkToFit="1"/>
      <protection locked="0"/>
    </xf>
    <xf numFmtId="0" fontId="24" fillId="2" borderId="26" xfId="0" applyFont="1" applyFill="1" applyBorder="1" applyAlignment="1">
      <alignment vertical="center" shrinkToFit="1"/>
    </xf>
    <xf numFmtId="0" fontId="24" fillId="2" borderId="15" xfId="0" applyFont="1" applyFill="1" applyBorder="1" applyAlignment="1">
      <alignment vertical="center" shrinkToFit="1"/>
    </xf>
    <xf numFmtId="0" fontId="24" fillId="2" borderId="16" xfId="0" applyFont="1" applyFill="1" applyBorder="1" applyAlignment="1">
      <alignment vertical="center" shrinkToFit="1"/>
    </xf>
    <xf numFmtId="0" fontId="24" fillId="2" borderId="58" xfId="0" applyFont="1" applyFill="1" applyBorder="1" applyAlignment="1">
      <alignment horizontal="center" vertical="center"/>
    </xf>
    <xf numFmtId="0" fontId="24" fillId="2" borderId="40" xfId="4" applyFont="1" applyFill="1" applyBorder="1" applyAlignment="1">
      <alignment horizontal="center" vertical="center" shrinkToFit="1"/>
    </xf>
    <xf numFmtId="177" fontId="24" fillId="2" borderId="31" xfId="4" applyNumberFormat="1" applyFont="1" applyFill="1" applyBorder="1" applyAlignment="1">
      <alignment horizontal="right" vertical="top" shrinkToFit="1"/>
    </xf>
    <xf numFmtId="38" fontId="28" fillId="3" borderId="45" xfId="2" applyFont="1" applyFill="1" applyBorder="1" applyAlignment="1">
      <alignment vertical="center" shrinkToFit="1"/>
    </xf>
    <xf numFmtId="38" fontId="24" fillId="2" borderId="46" xfId="2" applyFont="1" applyFill="1" applyBorder="1" applyAlignment="1">
      <alignment vertical="center" shrinkToFit="1"/>
    </xf>
    <xf numFmtId="38" fontId="24" fillId="2" borderId="43" xfId="2" applyFont="1" applyFill="1" applyBorder="1" applyAlignment="1">
      <alignment vertical="center" shrinkToFit="1"/>
    </xf>
    <xf numFmtId="38" fontId="24" fillId="2" borderId="44" xfId="2" applyFont="1" applyFill="1" applyBorder="1" applyAlignment="1">
      <alignment vertical="center" shrinkToFit="1"/>
    </xf>
    <xf numFmtId="0" fontId="24" fillId="2" borderId="47" xfId="4" applyFont="1" applyFill="1" applyBorder="1" applyAlignment="1">
      <alignment horizontal="left" vertical="center"/>
    </xf>
    <xf numFmtId="0" fontId="24" fillId="2" borderId="19" xfId="4" applyFont="1" applyFill="1" applyBorder="1" applyAlignment="1">
      <alignment horizontal="left" vertical="center"/>
    </xf>
    <xf numFmtId="0" fontId="24" fillId="2" borderId="48" xfId="4" applyFont="1" applyFill="1" applyBorder="1" applyAlignment="1">
      <alignment horizontal="left" vertical="center"/>
    </xf>
    <xf numFmtId="0" fontId="54" fillId="2" borderId="39" xfId="4" applyFont="1" applyFill="1" applyBorder="1" applyAlignment="1">
      <alignment horizontal="left" vertical="center"/>
    </xf>
    <xf numFmtId="0" fontId="54" fillId="2" borderId="39" xfId="4" applyFont="1" applyFill="1" applyBorder="1" applyAlignment="1">
      <alignment vertical="center"/>
    </xf>
    <xf numFmtId="0" fontId="24" fillId="7" borderId="2" xfId="0" applyFont="1" applyFill="1" applyBorder="1" applyAlignment="1" applyProtection="1">
      <alignment vertical="center" shrinkToFit="1"/>
      <protection locked="0"/>
    </xf>
    <xf numFmtId="0" fontId="24" fillId="7" borderId="61" xfId="0" applyFont="1" applyFill="1" applyBorder="1" applyAlignment="1" applyProtection="1">
      <alignment vertical="center" shrinkToFit="1"/>
      <protection locked="0"/>
    </xf>
    <xf numFmtId="177" fontId="24" fillId="0" borderId="61" xfId="0" applyNumberFormat="1" applyFont="1" applyBorder="1" applyAlignment="1" applyProtection="1">
      <alignment vertical="center" shrinkToFit="1"/>
      <protection locked="0"/>
    </xf>
    <xf numFmtId="177" fontId="24" fillId="7" borderId="97" xfId="0" applyNumberFormat="1" applyFont="1" applyFill="1" applyBorder="1" applyAlignment="1" applyProtection="1">
      <alignment horizontal="center" vertical="center" shrinkToFit="1"/>
      <protection locked="0"/>
    </xf>
    <xf numFmtId="177" fontId="24" fillId="2" borderId="82" xfId="0" applyNumberFormat="1" applyFont="1" applyFill="1" applyBorder="1" applyAlignment="1">
      <alignment horizontal="right" vertical="center" shrinkToFit="1"/>
    </xf>
    <xf numFmtId="0" fontId="24" fillId="7" borderId="3" xfId="0" applyFont="1" applyFill="1" applyBorder="1" applyAlignment="1" applyProtection="1">
      <alignment vertical="center" shrinkToFit="1"/>
      <protection locked="0"/>
    </xf>
    <xf numFmtId="0" fontId="24" fillId="7" borderId="25" xfId="0" applyFont="1" applyFill="1" applyBorder="1" applyAlignment="1" applyProtection="1">
      <alignment vertical="center" shrinkToFit="1"/>
      <protection locked="0"/>
    </xf>
    <xf numFmtId="177" fontId="24" fillId="0" borderId="25" xfId="0" applyNumberFormat="1" applyFont="1" applyBorder="1" applyAlignment="1" applyProtection="1">
      <alignment vertical="center" shrinkToFit="1"/>
      <protection locked="0"/>
    </xf>
    <xf numFmtId="177" fontId="24" fillId="7" borderId="25" xfId="0" applyNumberFormat="1" applyFont="1" applyFill="1" applyBorder="1" applyAlignment="1" applyProtection="1">
      <alignment horizontal="center" vertical="center" shrinkToFit="1"/>
      <protection locked="0"/>
    </xf>
    <xf numFmtId="177" fontId="24" fillId="2" borderId="83" xfId="0" applyNumberFormat="1" applyFont="1" applyFill="1" applyBorder="1" applyAlignment="1">
      <alignment horizontal="right" vertical="top" shrinkToFit="1"/>
    </xf>
    <xf numFmtId="0" fontId="24" fillId="7" borderId="104" xfId="0" applyFont="1" applyFill="1" applyBorder="1" applyAlignment="1" applyProtection="1">
      <alignment vertical="center" shrinkToFit="1"/>
      <protection locked="0"/>
    </xf>
    <xf numFmtId="0" fontId="24" fillId="7" borderId="79" xfId="0" applyFont="1" applyFill="1" applyBorder="1" applyAlignment="1" applyProtection="1">
      <alignment vertical="center" shrinkToFit="1"/>
      <protection locked="0"/>
    </xf>
    <xf numFmtId="177" fontId="24" fillId="7" borderId="79" xfId="0" applyNumberFormat="1" applyFont="1" applyFill="1" applyBorder="1" applyAlignment="1" applyProtection="1">
      <alignment horizontal="center" vertical="center" shrinkToFit="1"/>
      <protection locked="0"/>
    </xf>
    <xf numFmtId="177" fontId="24" fillId="2" borderId="84" xfId="0" applyNumberFormat="1" applyFont="1" applyFill="1" applyBorder="1" applyAlignment="1">
      <alignment horizontal="right" vertical="top" shrinkToFit="1"/>
    </xf>
    <xf numFmtId="0" fontId="28" fillId="2" borderId="40" xfId="0" applyFont="1" applyFill="1" applyBorder="1" applyAlignment="1">
      <alignment vertical="center" shrinkToFit="1"/>
    </xf>
    <xf numFmtId="0" fontId="28" fillId="2" borderId="50" xfId="0" applyFont="1" applyFill="1" applyBorder="1" applyAlignment="1">
      <alignment vertical="center" shrinkToFit="1"/>
    </xf>
    <xf numFmtId="0" fontId="28" fillId="2" borderId="50" xfId="0" applyFont="1" applyFill="1" applyBorder="1" applyAlignment="1">
      <alignment horizontal="right" vertical="center" shrinkToFit="1"/>
    </xf>
    <xf numFmtId="0" fontId="28" fillId="2" borderId="54" xfId="0" applyFont="1" applyFill="1" applyBorder="1" applyAlignment="1">
      <alignment vertical="center" shrinkToFit="1"/>
    </xf>
    <xf numFmtId="0" fontId="24" fillId="7" borderId="53" xfId="0" applyFont="1" applyFill="1" applyBorder="1" applyAlignment="1" applyProtection="1">
      <alignment vertical="center" shrinkToFit="1"/>
    </xf>
    <xf numFmtId="0" fontId="24" fillId="7" borderId="97" xfId="0" applyFont="1" applyFill="1" applyBorder="1" applyAlignment="1" applyProtection="1">
      <alignment vertical="center" shrinkToFit="1"/>
    </xf>
    <xf numFmtId="177" fontId="24" fillId="2" borderId="61" xfId="0" applyNumberFormat="1" applyFont="1" applyFill="1" applyBorder="1" applyAlignment="1" applyProtection="1">
      <alignment vertical="center" shrinkToFit="1"/>
    </xf>
    <xf numFmtId="177" fontId="24" fillId="2" borderId="97" xfId="0" applyNumberFormat="1" applyFont="1" applyFill="1" applyBorder="1" applyAlignment="1" applyProtection="1">
      <alignment horizontal="center" vertical="center" shrinkToFit="1"/>
    </xf>
    <xf numFmtId="0" fontId="24" fillId="7" borderId="3" xfId="0" applyFont="1" applyFill="1" applyBorder="1" applyAlignment="1" applyProtection="1">
      <alignment vertical="center" shrinkToFit="1"/>
    </xf>
    <xf numFmtId="0" fontId="24" fillId="7" borderId="25" xfId="0" applyFont="1" applyFill="1" applyBorder="1" applyAlignment="1" applyProtection="1">
      <alignment vertical="center" shrinkToFit="1"/>
    </xf>
    <xf numFmtId="177" fontId="24" fillId="2" borderId="25" xfId="0" applyNumberFormat="1" applyFont="1" applyFill="1" applyBorder="1" applyAlignment="1" applyProtection="1">
      <alignment vertical="center" shrinkToFit="1"/>
    </xf>
    <xf numFmtId="177" fontId="24" fillId="2" borderId="25" xfId="0" applyNumberFormat="1" applyFont="1" applyFill="1" applyBorder="1" applyAlignment="1" applyProtection="1">
      <alignment horizontal="center" vertical="center" shrinkToFit="1"/>
    </xf>
    <xf numFmtId="0" fontId="24" fillId="7" borderId="97" xfId="0" applyFont="1" applyFill="1" applyBorder="1" applyAlignment="1" applyProtection="1">
      <alignment vertical="center" shrinkToFit="1"/>
      <protection locked="0"/>
    </xf>
    <xf numFmtId="177" fontId="24" fillId="2" borderId="82" xfId="0" applyNumberFormat="1" applyFont="1" applyFill="1" applyBorder="1" applyAlignment="1">
      <alignment horizontal="right" vertical="top" shrinkToFit="1"/>
    </xf>
    <xf numFmtId="177" fontId="24" fillId="0" borderId="79" xfId="0" applyNumberFormat="1" applyFont="1" applyBorder="1" applyAlignment="1" applyProtection="1">
      <alignment vertical="center" shrinkToFit="1"/>
      <protection locked="0"/>
    </xf>
    <xf numFmtId="0" fontId="24" fillId="2" borderId="80" xfId="0" applyFont="1" applyFill="1" applyBorder="1" applyAlignment="1">
      <alignment vertical="center" shrinkToFit="1"/>
    </xf>
    <xf numFmtId="0" fontId="24" fillId="7" borderId="7" xfId="0" applyFont="1" applyFill="1" applyBorder="1" applyAlignment="1" applyProtection="1">
      <alignment vertical="center" shrinkToFit="1"/>
      <protection locked="0"/>
    </xf>
    <xf numFmtId="177" fontId="24" fillId="2" borderId="61" xfId="0" applyNumberFormat="1" applyFont="1" applyFill="1" applyBorder="1" applyAlignment="1">
      <alignment horizontal="center" vertical="center" shrinkToFit="1"/>
    </xf>
    <xf numFmtId="177" fontId="24" fillId="2" borderId="97" xfId="0" applyNumberFormat="1" applyFont="1" applyFill="1" applyBorder="1" applyAlignment="1">
      <alignment horizontal="center" vertical="center" shrinkToFit="1"/>
    </xf>
    <xf numFmtId="0" fontId="24" fillId="2" borderId="75" xfId="0" applyFont="1" applyFill="1" applyBorder="1" applyAlignment="1">
      <alignment vertical="center" shrinkToFit="1"/>
    </xf>
    <xf numFmtId="0" fontId="24" fillId="7" borderId="22" xfId="0" applyFont="1" applyFill="1" applyBorder="1" applyAlignment="1" applyProtection="1">
      <alignment vertical="center" shrinkToFit="1"/>
      <protection locked="0"/>
    </xf>
    <xf numFmtId="177" fontId="24" fillId="2" borderId="79" xfId="0" applyNumberFormat="1" applyFont="1" applyFill="1" applyBorder="1" applyAlignment="1">
      <alignment horizontal="center" vertical="center" shrinkToFit="1"/>
    </xf>
    <xf numFmtId="0" fontId="24" fillId="7" borderId="103" xfId="0" applyFont="1" applyFill="1" applyBorder="1" applyAlignment="1" applyProtection="1">
      <alignment vertical="center" shrinkToFit="1"/>
      <protection locked="0"/>
    </xf>
    <xf numFmtId="177" fontId="24" fillId="4" borderId="51" xfId="0" applyNumberFormat="1" applyFont="1" applyFill="1" applyBorder="1" applyAlignment="1">
      <alignment vertical="center" shrinkToFit="1"/>
    </xf>
    <xf numFmtId="177" fontId="24" fillId="2" borderId="61" xfId="0" applyNumberFormat="1" applyFont="1" applyFill="1" applyBorder="1" applyAlignment="1">
      <alignment vertical="center" shrinkToFit="1"/>
    </xf>
    <xf numFmtId="177" fontId="24" fillId="2" borderId="56" xfId="0" applyNumberFormat="1" applyFont="1" applyFill="1" applyBorder="1" applyAlignment="1">
      <alignment vertical="center" shrinkToFit="1"/>
    </xf>
    <xf numFmtId="0" fontId="24" fillId="4" borderId="59" xfId="0" applyFont="1" applyFill="1" applyBorder="1" applyAlignment="1">
      <alignment vertical="center" shrinkToFit="1"/>
    </xf>
    <xf numFmtId="0" fontId="24" fillId="7" borderId="109" xfId="0" applyFont="1" applyFill="1" applyBorder="1" applyAlignment="1" applyProtection="1">
      <alignment vertical="center" shrinkToFit="1"/>
      <protection locked="0"/>
    </xf>
    <xf numFmtId="177" fontId="24" fillId="0" borderId="62" xfId="0" applyNumberFormat="1" applyFont="1" applyBorder="1" applyAlignment="1" applyProtection="1">
      <alignment vertical="center" shrinkToFit="1"/>
      <protection locked="0"/>
    </xf>
    <xf numFmtId="177" fontId="24" fillId="2" borderId="62" xfId="0" applyNumberFormat="1" applyFont="1" applyFill="1" applyBorder="1" applyAlignment="1">
      <alignment vertical="center" shrinkToFit="1"/>
    </xf>
    <xf numFmtId="177" fontId="24" fillId="2" borderId="60" xfId="0" applyNumberFormat="1" applyFont="1" applyFill="1" applyBorder="1" applyAlignment="1">
      <alignment vertical="center" shrinkToFit="1"/>
    </xf>
    <xf numFmtId="0" fontId="53" fillId="2" borderId="39" xfId="0" applyFont="1" applyFill="1" applyBorder="1" applyAlignment="1">
      <alignment vertical="center"/>
    </xf>
    <xf numFmtId="0" fontId="24" fillId="3" borderId="1" xfId="4" applyFont="1" applyFill="1" applyBorder="1" applyAlignment="1">
      <alignment vertical="center"/>
    </xf>
    <xf numFmtId="0" fontId="24" fillId="3" borderId="32" xfId="4" applyFont="1" applyFill="1" applyBorder="1" applyAlignment="1">
      <alignment vertical="center"/>
    </xf>
    <xf numFmtId="0" fontId="24" fillId="3" borderId="72" xfId="4" applyFont="1" applyFill="1" applyBorder="1" applyAlignment="1">
      <alignment vertical="center"/>
    </xf>
    <xf numFmtId="178" fontId="28" fillId="3" borderId="67" xfId="4" applyNumberFormat="1" applyFont="1" applyFill="1" applyBorder="1" applyAlignment="1">
      <alignment vertical="center" shrinkToFit="1"/>
    </xf>
    <xf numFmtId="0" fontId="24" fillId="3" borderId="33" xfId="4" applyFont="1" applyFill="1" applyBorder="1">
      <alignment vertical="center"/>
    </xf>
    <xf numFmtId="0" fontId="24" fillId="4" borderId="39" xfId="4" applyFont="1" applyFill="1" applyBorder="1" applyAlignment="1">
      <alignment horizontal="left" vertical="center"/>
    </xf>
    <xf numFmtId="0" fontId="24" fillId="4" borderId="40" xfId="4" applyFont="1" applyFill="1" applyBorder="1" applyAlignment="1">
      <alignment horizontal="left" vertical="center"/>
    </xf>
    <xf numFmtId="0" fontId="24" fillId="4" borderId="73" xfId="4" applyFont="1" applyFill="1" applyBorder="1" applyAlignment="1">
      <alignment horizontal="left" vertical="center"/>
    </xf>
    <xf numFmtId="178" fontId="28" fillId="4" borderId="66" xfId="3" applyNumberFormat="1" applyFont="1" applyFill="1" applyBorder="1" applyAlignment="1">
      <alignment vertical="center" shrinkToFit="1"/>
    </xf>
    <xf numFmtId="0" fontId="24" fillId="4" borderId="34" xfId="4" applyFont="1" applyFill="1" applyBorder="1">
      <alignment vertical="center"/>
    </xf>
    <xf numFmtId="178" fontId="24" fillId="2" borderId="68" xfId="3" applyNumberFormat="1" applyFont="1" applyFill="1" applyBorder="1" applyAlignment="1">
      <alignment vertical="center" shrinkToFit="1"/>
    </xf>
    <xf numFmtId="178" fontId="24" fillId="2" borderId="69" xfId="3" applyNumberFormat="1" applyFont="1" applyFill="1" applyBorder="1" applyAlignment="1">
      <alignment vertical="center" shrinkToFit="1"/>
    </xf>
    <xf numFmtId="0" fontId="24" fillId="4" borderId="11" xfId="4" applyFont="1" applyFill="1" applyBorder="1" applyAlignment="1">
      <alignment vertical="center"/>
    </xf>
    <xf numFmtId="0" fontId="24" fillId="4" borderId="66" xfId="4" applyFont="1" applyFill="1" applyBorder="1" applyAlignment="1">
      <alignment vertical="center"/>
    </xf>
    <xf numFmtId="178" fontId="24" fillId="4" borderId="70" xfId="3" applyNumberFormat="1" applyFont="1" applyFill="1" applyBorder="1" applyAlignment="1">
      <alignment vertical="center" shrinkToFit="1"/>
    </xf>
    <xf numFmtId="178" fontId="24" fillId="4" borderId="71" xfId="3" applyNumberFormat="1" applyFont="1" applyFill="1" applyBorder="1" applyAlignment="1">
      <alignment vertical="center" shrinkToFit="1"/>
    </xf>
    <xf numFmtId="178" fontId="24" fillId="2" borderId="50" xfId="3" applyNumberFormat="1" applyFont="1" applyFill="1" applyBorder="1" applyAlignment="1">
      <alignment vertical="center" shrinkToFit="1"/>
    </xf>
    <xf numFmtId="178" fontId="24" fillId="2" borderId="15" xfId="3" applyNumberFormat="1" applyFont="1" applyFill="1" applyBorder="1" applyAlignment="1">
      <alignment vertical="center" shrinkToFit="1"/>
    </xf>
    <xf numFmtId="0" fontId="24" fillId="3" borderId="35" xfId="4" applyFont="1" applyFill="1" applyBorder="1">
      <alignment vertical="center"/>
    </xf>
    <xf numFmtId="178" fontId="28" fillId="4" borderId="55" xfId="3" applyNumberFormat="1" applyFont="1" applyFill="1" applyBorder="1" applyAlignment="1">
      <alignment vertical="center" shrinkToFit="1"/>
    </xf>
    <xf numFmtId="178" fontId="28" fillId="4" borderId="54" xfId="3" applyNumberFormat="1" applyFont="1" applyFill="1" applyBorder="1" applyAlignment="1">
      <alignment vertical="center" shrinkToFit="1"/>
    </xf>
    <xf numFmtId="178" fontId="24" fillId="2" borderId="64" xfId="3" applyNumberFormat="1" applyFont="1" applyFill="1" applyBorder="1" applyAlignment="1">
      <alignment vertical="center" shrinkToFit="1"/>
    </xf>
    <xf numFmtId="178" fontId="24" fillId="2" borderId="65" xfId="3" applyNumberFormat="1" applyFont="1" applyFill="1" applyBorder="1" applyAlignment="1">
      <alignment vertical="center" shrinkToFit="1"/>
    </xf>
    <xf numFmtId="178" fontId="28" fillId="4" borderId="65" xfId="3" applyNumberFormat="1" applyFont="1" applyFill="1" applyBorder="1" applyAlignment="1">
      <alignment vertical="center" shrinkToFit="1"/>
    </xf>
    <xf numFmtId="178" fontId="28" fillId="4" borderId="88" xfId="3" applyNumberFormat="1" applyFont="1" applyFill="1" applyBorder="1" applyAlignment="1">
      <alignment vertical="center" shrinkToFit="1"/>
    </xf>
    <xf numFmtId="177" fontId="24" fillId="2" borderId="9" xfId="0" applyNumberFormat="1" applyFont="1" applyFill="1" applyBorder="1" applyAlignment="1">
      <alignment horizontal="center" vertical="center" shrinkToFit="1"/>
    </xf>
    <xf numFmtId="0" fontId="24" fillId="0" borderId="34" xfId="0" applyFont="1" applyFill="1" applyBorder="1" applyAlignment="1">
      <alignment vertical="center" shrinkToFit="1"/>
    </xf>
    <xf numFmtId="0" fontId="24" fillId="0" borderId="0" xfId="0" applyFont="1" applyFill="1" applyBorder="1" applyAlignment="1">
      <alignment vertical="center" shrinkToFit="1"/>
    </xf>
    <xf numFmtId="0" fontId="24" fillId="0" borderId="0" xfId="0" applyFont="1" applyFill="1" applyBorder="1" applyAlignment="1">
      <alignment horizontal="left" vertical="center" shrinkToFit="1"/>
    </xf>
    <xf numFmtId="4" fontId="7" fillId="6" borderId="9" xfId="7" applyNumberFormat="1" applyFont="1" applyFill="1" applyBorder="1" applyAlignment="1" applyProtection="1">
      <alignment horizontal="center" vertical="center" shrinkToFit="1"/>
    </xf>
    <xf numFmtId="179" fontId="52" fillId="2" borderId="2" xfId="4" applyNumberFormat="1" applyFont="1" applyFill="1" applyBorder="1" applyAlignment="1">
      <alignment horizontal="center" vertical="center" shrinkToFit="1"/>
    </xf>
    <xf numFmtId="0" fontId="52" fillId="2" borderId="61" xfId="4" applyFont="1" applyFill="1" applyBorder="1" applyAlignment="1">
      <alignment horizontal="center" vertical="center" shrinkToFit="1"/>
    </xf>
    <xf numFmtId="180" fontId="52" fillId="2" borderId="61" xfId="4" applyNumberFormat="1" applyFont="1" applyFill="1" applyBorder="1" applyAlignment="1">
      <alignment horizontal="center" vertical="center" shrinkToFit="1"/>
    </xf>
    <xf numFmtId="0" fontId="52" fillId="2" borderId="23" xfId="4" applyFont="1" applyFill="1" applyBorder="1" applyAlignment="1">
      <alignment horizontal="center" vertical="center" shrinkToFit="1"/>
    </xf>
    <xf numFmtId="0" fontId="52" fillId="2" borderId="9" xfId="4" applyFont="1" applyFill="1" applyBorder="1" applyAlignment="1">
      <alignment horizontal="center" vertical="center" wrapText="1"/>
    </xf>
    <xf numFmtId="3" fontId="32" fillId="0" borderId="9" xfId="5" applyNumberFormat="1" applyFont="1" applyBorder="1" applyAlignment="1">
      <alignment shrinkToFit="1"/>
    </xf>
    <xf numFmtId="189" fontId="42" fillId="5" borderId="9" xfId="8" applyNumberFormat="1" applyFont="1" applyFill="1" applyBorder="1" applyAlignment="1">
      <alignment horizontal="center" vertical="center" shrinkToFit="1"/>
    </xf>
    <xf numFmtId="0" fontId="0" fillId="0" borderId="0" xfId="0" applyAlignment="1">
      <alignment horizontal="center" vertical="center"/>
    </xf>
    <xf numFmtId="0" fontId="24" fillId="6" borderId="75" xfId="0" applyFont="1" applyFill="1" applyBorder="1" applyAlignment="1" applyProtection="1">
      <alignment vertical="center" shrinkToFit="1"/>
    </xf>
    <xf numFmtId="0" fontId="52" fillId="6" borderId="66" xfId="0" applyFont="1" applyFill="1" applyBorder="1" applyAlignment="1" applyProtection="1">
      <alignment vertical="center" shrinkToFit="1"/>
    </xf>
    <xf numFmtId="0" fontId="24" fillId="6" borderId="66" xfId="0" applyFont="1" applyFill="1" applyBorder="1" applyAlignment="1" applyProtection="1">
      <alignment vertical="center" shrinkToFit="1"/>
    </xf>
    <xf numFmtId="0" fontId="24" fillId="6" borderId="73" xfId="0" applyFont="1" applyFill="1" applyBorder="1" applyAlignment="1" applyProtection="1">
      <alignment vertical="center" shrinkToFit="1"/>
    </xf>
    <xf numFmtId="0" fontId="52" fillId="2" borderId="147" xfId="0" applyFont="1" applyFill="1" applyBorder="1" applyAlignment="1">
      <alignment vertical="center" shrinkToFit="1"/>
    </xf>
    <xf numFmtId="180" fontId="52" fillId="2" borderId="127" xfId="0" applyNumberFormat="1" applyFont="1" applyFill="1" applyBorder="1" applyAlignment="1" applyProtection="1">
      <alignment vertical="center"/>
    </xf>
    <xf numFmtId="180" fontId="52" fillId="2" borderId="81" xfId="0" applyNumberFormat="1" applyFont="1" applyFill="1" applyBorder="1" applyAlignment="1" applyProtection="1">
      <alignment vertical="center"/>
    </xf>
    <xf numFmtId="180" fontId="52" fillId="2" borderId="45" xfId="0" applyNumberFormat="1" applyFont="1" applyFill="1" applyBorder="1" applyAlignment="1" applyProtection="1">
      <alignment vertical="center"/>
    </xf>
    <xf numFmtId="0" fontId="27" fillId="2" borderId="56" xfId="0" applyFont="1" applyFill="1" applyBorder="1" applyAlignment="1">
      <alignment vertical="center"/>
    </xf>
    <xf numFmtId="0" fontId="27" fillId="2" borderId="137" xfId="0" applyFont="1" applyFill="1" applyBorder="1" applyAlignment="1">
      <alignment vertical="center"/>
    </xf>
    <xf numFmtId="0" fontId="27" fillId="2" borderId="138" xfId="0" applyFont="1" applyFill="1" applyBorder="1" applyAlignment="1">
      <alignment vertical="center"/>
    </xf>
    <xf numFmtId="0" fontId="52" fillId="2" borderId="17" xfId="0" applyFont="1" applyFill="1" applyBorder="1" applyAlignment="1">
      <alignment horizontal="left" vertical="center" wrapText="1"/>
    </xf>
    <xf numFmtId="0" fontId="52" fillId="7" borderId="89" xfId="0" applyFont="1" applyFill="1" applyBorder="1" applyAlignment="1" applyProtection="1">
      <alignment horizontal="center" vertical="center"/>
      <protection locked="0"/>
    </xf>
    <xf numFmtId="0" fontId="52" fillId="6" borderId="17" xfId="0" applyFont="1" applyFill="1" applyBorder="1" applyAlignment="1" applyProtection="1">
      <alignment horizontal="left" vertical="center"/>
    </xf>
    <xf numFmtId="0" fontId="59" fillId="0" borderId="0" xfId="0" applyFont="1" applyFill="1" applyAlignment="1">
      <alignment vertical="center" wrapText="1"/>
    </xf>
    <xf numFmtId="0" fontId="59" fillId="0" borderId="0" xfId="0" applyFont="1" applyFill="1">
      <alignment vertical="center"/>
    </xf>
    <xf numFmtId="0" fontId="59" fillId="0" borderId="0" xfId="0" applyFont="1" applyFill="1" applyBorder="1" applyAlignment="1">
      <alignment vertical="center"/>
    </xf>
    <xf numFmtId="0" fontId="59" fillId="0" borderId="0" xfId="0" applyFont="1" applyFill="1" applyBorder="1" applyAlignment="1" applyProtection="1">
      <alignment vertical="center"/>
      <protection locked="0"/>
    </xf>
    <xf numFmtId="0" fontId="59" fillId="0" borderId="0" xfId="0" applyFont="1" applyFill="1" applyAlignment="1">
      <alignment vertical="center"/>
    </xf>
    <xf numFmtId="0" fontId="59" fillId="0" borderId="0" xfId="0" applyFont="1" applyFill="1" applyBorder="1" applyAlignment="1">
      <alignment vertical="top" wrapText="1"/>
    </xf>
    <xf numFmtId="0" fontId="52" fillId="6" borderId="50" xfId="0" applyFont="1" applyFill="1" applyBorder="1" applyAlignment="1" applyProtection="1">
      <alignment vertical="center" shrinkToFit="1"/>
    </xf>
    <xf numFmtId="0" fontId="59" fillId="0" borderId="0" xfId="0" applyFont="1" applyAlignment="1">
      <alignment vertical="center" wrapText="1"/>
    </xf>
    <xf numFmtId="0" fontId="59" fillId="0" borderId="0" xfId="0" applyFont="1">
      <alignment vertical="center"/>
    </xf>
    <xf numFmtId="0" fontId="59" fillId="0" borderId="0" xfId="0" applyFont="1" applyAlignment="1">
      <alignment horizontal="left" vertical="top" wrapText="1"/>
    </xf>
    <xf numFmtId="0" fontId="59" fillId="0" borderId="0" xfId="0" applyFont="1" applyAlignment="1">
      <alignment vertical="top" wrapText="1"/>
    </xf>
    <xf numFmtId="0" fontId="59" fillId="0" borderId="0" xfId="0" applyFont="1" applyAlignment="1">
      <alignment vertical="top"/>
    </xf>
    <xf numFmtId="0" fontId="59" fillId="0" borderId="0" xfId="0" applyFont="1" applyBorder="1" applyAlignment="1">
      <alignment vertical="top"/>
    </xf>
    <xf numFmtId="0" fontId="59" fillId="0" borderId="0" xfId="0" applyFont="1" applyBorder="1" applyAlignment="1">
      <alignment vertical="top" wrapText="1"/>
    </xf>
    <xf numFmtId="0" fontId="57" fillId="0" borderId="0" xfId="0" applyFont="1">
      <alignment vertical="center"/>
    </xf>
    <xf numFmtId="177" fontId="59" fillId="0" borderId="0" xfId="4" applyNumberFormat="1" applyFont="1" applyFill="1" applyBorder="1">
      <alignment vertical="center"/>
    </xf>
    <xf numFmtId="177" fontId="59" fillId="0" borderId="0" xfId="0" applyNumberFormat="1" applyFont="1">
      <alignment vertical="center"/>
    </xf>
    <xf numFmtId="0" fontId="59" fillId="0" borderId="0" xfId="4" applyFont="1" applyFill="1" applyBorder="1" applyAlignment="1">
      <alignment horizontal="left" vertical="center"/>
    </xf>
    <xf numFmtId="0" fontId="59" fillId="0" borderId="0" xfId="4" applyFont="1" applyFill="1" applyBorder="1" applyAlignment="1">
      <alignment horizontal="left" vertical="top" wrapText="1"/>
    </xf>
    <xf numFmtId="0" fontId="59" fillId="0" borderId="0" xfId="4" applyFont="1" applyFill="1" applyBorder="1" applyAlignment="1">
      <alignment horizontal="left" vertical="top"/>
    </xf>
    <xf numFmtId="0" fontId="50" fillId="0" borderId="34" xfId="0" applyFont="1" applyBorder="1" applyAlignment="1">
      <alignment vertical="center" wrapText="1"/>
    </xf>
    <xf numFmtId="0" fontId="59" fillId="0" borderId="0" xfId="4" applyFont="1">
      <alignment vertical="center"/>
    </xf>
    <xf numFmtId="0" fontId="59" fillId="0" borderId="0" xfId="4" applyFont="1" applyAlignment="1">
      <alignment vertical="center" wrapText="1"/>
    </xf>
    <xf numFmtId="0" fontId="52" fillId="2" borderId="17" xfId="4" applyFont="1" applyFill="1" applyBorder="1" applyAlignment="1">
      <alignment horizontal="center" vertical="center" wrapText="1"/>
    </xf>
    <xf numFmtId="0" fontId="52" fillId="2" borderId="53" xfId="4" applyFont="1" applyFill="1" applyBorder="1" applyAlignment="1">
      <alignment horizontal="center" vertical="center" wrapText="1"/>
    </xf>
    <xf numFmtId="0" fontId="22" fillId="2" borderId="17" xfId="4" applyFont="1" applyFill="1" applyBorder="1" applyAlignment="1">
      <alignment horizontal="center" vertical="center"/>
    </xf>
    <xf numFmtId="0" fontId="22" fillId="2" borderId="99" xfId="4" applyFont="1" applyFill="1" applyBorder="1" applyAlignment="1">
      <alignment horizontal="center" vertical="center" wrapText="1"/>
    </xf>
    <xf numFmtId="0" fontId="33" fillId="0" borderId="0" xfId="0" applyFont="1" applyFill="1" applyBorder="1">
      <alignment vertical="center"/>
    </xf>
    <xf numFmtId="0" fontId="0" fillId="0" borderId="0" xfId="0" applyFill="1" applyBorder="1">
      <alignment vertical="center"/>
    </xf>
    <xf numFmtId="0" fontId="0" fillId="2" borderId="86" xfId="0" applyFill="1" applyBorder="1">
      <alignment vertical="center"/>
    </xf>
    <xf numFmtId="0" fontId="0" fillId="0" borderId="34" xfId="0" applyFill="1" applyBorder="1">
      <alignment vertical="center"/>
    </xf>
    <xf numFmtId="0" fontId="0" fillId="0" borderId="87" xfId="0" applyBorder="1" applyAlignment="1">
      <alignment vertical="center" shrinkToFit="1"/>
    </xf>
    <xf numFmtId="0" fontId="0" fillId="0" borderId="182" xfId="0" applyBorder="1" applyAlignment="1">
      <alignment vertical="center" shrinkToFit="1"/>
    </xf>
    <xf numFmtId="0" fontId="0" fillId="10" borderId="183" xfId="0" applyFill="1" applyBorder="1">
      <alignment vertical="center"/>
    </xf>
    <xf numFmtId="0" fontId="0" fillId="0" borderId="0" xfId="0" applyAlignment="1">
      <alignment horizontal="right" vertical="center"/>
    </xf>
    <xf numFmtId="0" fontId="0" fillId="0" borderId="0" xfId="0" applyFont="1" applyFill="1" applyBorder="1">
      <alignment vertical="center"/>
    </xf>
    <xf numFmtId="0" fontId="22" fillId="0" borderId="6" xfId="0" applyFont="1" applyFill="1" applyBorder="1" applyAlignment="1">
      <alignment vertical="center" shrinkToFit="1"/>
    </xf>
    <xf numFmtId="0" fontId="22" fillId="0" borderId="184" xfId="0" applyFont="1" applyBorder="1" applyAlignment="1">
      <alignment vertical="center" shrinkToFit="1"/>
    </xf>
    <xf numFmtId="0" fontId="0" fillId="0" borderId="6" xfId="0" applyBorder="1">
      <alignment vertical="center"/>
    </xf>
    <xf numFmtId="0" fontId="22" fillId="0" borderId="111" xfId="0" applyFont="1" applyFill="1" applyBorder="1" applyAlignment="1">
      <alignment vertical="center" shrinkToFit="1"/>
    </xf>
    <xf numFmtId="0" fontId="22" fillId="0" borderId="185" xfId="0" applyFont="1" applyBorder="1" applyAlignment="1">
      <alignment vertical="center" shrinkToFit="1"/>
    </xf>
    <xf numFmtId="0" fontId="0" fillId="0" borderId="111" xfId="0" applyBorder="1">
      <alignment vertical="center"/>
    </xf>
    <xf numFmtId="0" fontId="22" fillId="10" borderId="111" xfId="0" applyFont="1" applyFill="1" applyBorder="1" applyAlignment="1">
      <alignment horizontal="center" vertical="center" shrinkToFit="1"/>
    </xf>
    <xf numFmtId="0" fontId="22" fillId="0" borderId="13" xfId="0" applyFont="1" applyFill="1" applyBorder="1" applyAlignment="1">
      <alignment vertical="center" shrinkToFit="1"/>
    </xf>
    <xf numFmtId="0" fontId="22" fillId="0" borderId="186" xfId="0" applyFont="1" applyBorder="1" applyAlignment="1">
      <alignment vertical="center" shrinkToFit="1"/>
    </xf>
    <xf numFmtId="0" fontId="0" fillId="9" borderId="13" xfId="0" applyFill="1" applyBorder="1">
      <alignment vertical="center"/>
    </xf>
    <xf numFmtId="0" fontId="0" fillId="0" borderId="12" xfId="0" applyFill="1" applyBorder="1">
      <alignment vertical="center"/>
    </xf>
    <xf numFmtId="0" fontId="0" fillId="0" borderId="187" xfId="0" applyBorder="1">
      <alignment vertical="center"/>
    </xf>
    <xf numFmtId="0" fontId="22" fillId="10" borderId="12" xfId="0" applyFont="1" applyFill="1" applyBorder="1" applyAlignment="1">
      <alignment horizontal="center" vertical="center" shrinkToFit="1"/>
    </xf>
    <xf numFmtId="0" fontId="0" fillId="0" borderId="12" xfId="0" applyBorder="1">
      <alignment vertical="center"/>
    </xf>
    <xf numFmtId="0" fontId="0" fillId="0" borderId="111" xfId="0" applyFill="1" applyBorder="1">
      <alignment vertical="center"/>
    </xf>
    <xf numFmtId="0" fontId="0" fillId="0" borderId="185" xfId="0" applyBorder="1">
      <alignment vertical="center"/>
    </xf>
    <xf numFmtId="14" fontId="0" fillId="0" borderId="111" xfId="0" applyNumberFormat="1" applyBorder="1">
      <alignment vertical="center"/>
    </xf>
    <xf numFmtId="0" fontId="18" fillId="0" borderId="0" xfId="0" applyFont="1" applyFill="1" applyBorder="1">
      <alignment vertical="center"/>
    </xf>
    <xf numFmtId="0" fontId="0" fillId="0" borderId="13" xfId="0" applyFill="1" applyBorder="1">
      <alignment vertical="center"/>
    </xf>
    <xf numFmtId="0" fontId="0" fillId="0" borderId="186" xfId="0" applyBorder="1">
      <alignment vertical="center"/>
    </xf>
    <xf numFmtId="0" fontId="22" fillId="10" borderId="13" xfId="0" applyFont="1" applyFill="1" applyBorder="1" applyAlignment="1">
      <alignment horizontal="center" vertical="center" shrinkToFit="1"/>
    </xf>
    <xf numFmtId="14" fontId="0" fillId="0" borderId="13" xfId="0" applyNumberFormat="1" applyBorder="1">
      <alignment vertical="center"/>
    </xf>
    <xf numFmtId="0" fontId="0" fillId="0" borderId="111" xfId="0" applyBorder="1" applyAlignment="1">
      <alignment vertical="center" wrapText="1"/>
    </xf>
    <xf numFmtId="0" fontId="0" fillId="0" borderId="111" xfId="0" applyBorder="1" applyAlignment="1">
      <alignment vertical="center" wrapText="1" shrinkToFit="1"/>
    </xf>
    <xf numFmtId="0" fontId="22" fillId="0" borderId="111" xfId="0" applyFont="1" applyBorder="1" applyAlignment="1">
      <alignment vertical="center" wrapText="1" shrinkToFit="1"/>
    </xf>
    <xf numFmtId="0" fontId="22" fillId="0" borderId="13" xfId="0" applyFont="1" applyBorder="1" applyAlignment="1">
      <alignment vertical="center" wrapText="1" shrinkToFit="1"/>
    </xf>
    <xf numFmtId="0" fontId="0" fillId="0" borderId="13" xfId="0" applyBorder="1">
      <alignment vertical="center"/>
    </xf>
    <xf numFmtId="0" fontId="22" fillId="0" borderId="12" xfId="0" applyFont="1" applyBorder="1" applyAlignment="1">
      <alignment vertical="center" shrinkToFit="1"/>
    </xf>
    <xf numFmtId="14" fontId="0" fillId="0" borderId="12" xfId="0" applyNumberFormat="1" applyBorder="1">
      <alignment vertical="center"/>
    </xf>
    <xf numFmtId="0" fontId="22" fillId="0" borderId="111" xfId="0" applyFont="1" applyBorder="1" applyAlignment="1">
      <alignment vertical="center" shrinkToFit="1"/>
    </xf>
    <xf numFmtId="0" fontId="0" fillId="9" borderId="111" xfId="0" applyFill="1" applyBorder="1">
      <alignment vertical="center"/>
    </xf>
    <xf numFmtId="0" fontId="22" fillId="0" borderId="13" xfId="0" applyFont="1" applyBorder="1" applyAlignment="1">
      <alignment vertical="center" shrinkToFit="1"/>
    </xf>
    <xf numFmtId="0" fontId="22" fillId="0" borderId="187" xfId="0" applyFont="1" applyBorder="1" applyAlignment="1">
      <alignment vertical="center" shrinkToFit="1"/>
    </xf>
    <xf numFmtId="0" fontId="0" fillId="0" borderId="114" xfId="0" applyBorder="1">
      <alignment vertical="center"/>
    </xf>
    <xf numFmtId="0" fontId="0" fillId="0" borderId="188" xfId="0" applyBorder="1">
      <alignment vertical="center"/>
    </xf>
    <xf numFmtId="0" fontId="22" fillId="10" borderId="114" xfId="0" applyFont="1" applyFill="1" applyBorder="1" applyAlignment="1">
      <alignment horizontal="center" vertical="center" shrinkToFit="1"/>
    </xf>
    <xf numFmtId="14" fontId="0" fillId="0" borderId="114" xfId="0" applyNumberFormat="1" applyBorder="1">
      <alignment vertical="center"/>
    </xf>
    <xf numFmtId="0" fontId="0" fillId="9" borderId="12" xfId="0" applyFill="1" applyBorder="1">
      <alignment vertical="center"/>
    </xf>
    <xf numFmtId="0" fontId="22" fillId="0" borderId="179" xfId="0" applyFont="1" applyBorder="1" applyAlignment="1">
      <alignment vertical="center" shrinkToFit="1"/>
    </xf>
    <xf numFmtId="0" fontId="22" fillId="0" borderId="189" xfId="0" applyFont="1" applyBorder="1" applyAlignment="1">
      <alignment vertical="center" shrinkToFit="1"/>
    </xf>
    <xf numFmtId="0" fontId="22" fillId="10" borderId="179" xfId="0" applyFont="1" applyFill="1" applyBorder="1" applyAlignment="1">
      <alignment horizontal="center" vertical="center" shrinkToFit="1"/>
    </xf>
    <xf numFmtId="0" fontId="0" fillId="0" borderId="179" xfId="0" applyBorder="1">
      <alignment vertical="center"/>
    </xf>
    <xf numFmtId="0" fontId="22" fillId="0" borderId="190" xfId="0" applyFont="1" applyFill="1" applyBorder="1" applyAlignment="1">
      <alignment vertical="center" shrinkToFit="1"/>
    </xf>
    <xf numFmtId="0" fontId="22" fillId="0" borderId="191" xfId="0" applyFont="1" applyBorder="1" applyAlignment="1">
      <alignment vertical="center" shrinkToFit="1"/>
    </xf>
    <xf numFmtId="0" fontId="22" fillId="10" borderId="10" xfId="0" applyFont="1" applyFill="1" applyBorder="1" applyAlignment="1">
      <alignment horizontal="center" vertical="center" shrinkToFit="1"/>
    </xf>
    <xf numFmtId="0" fontId="0" fillId="10" borderId="143" xfId="0" applyFill="1" applyBorder="1">
      <alignment vertical="center"/>
    </xf>
    <xf numFmtId="0" fontId="22" fillId="0" borderId="192" xfId="0" applyFont="1" applyFill="1" applyBorder="1" applyAlignment="1">
      <alignment vertical="center" shrinkToFit="1"/>
    </xf>
    <xf numFmtId="0" fontId="0" fillId="10" borderId="193" xfId="0" applyFill="1" applyBorder="1">
      <alignment vertical="center"/>
    </xf>
    <xf numFmtId="0" fontId="22" fillId="0" borderId="194" xfId="0" applyFont="1" applyFill="1" applyBorder="1" applyAlignment="1">
      <alignment vertical="center" shrinkToFit="1"/>
    </xf>
    <xf numFmtId="0" fontId="0" fillId="10" borderId="195" xfId="0" applyFill="1" applyBorder="1">
      <alignment vertical="center"/>
    </xf>
    <xf numFmtId="0" fontId="33" fillId="0" borderId="0" xfId="0" applyFont="1" applyFill="1" applyBorder="1" applyAlignment="1">
      <alignment horizontal="center" vertical="center"/>
    </xf>
    <xf numFmtId="0" fontId="0" fillId="2" borderId="86" xfId="0" applyFill="1" applyBorder="1" applyAlignment="1">
      <alignment horizontal="center" vertical="center" shrinkToFit="1"/>
    </xf>
    <xf numFmtId="0" fontId="0" fillId="0" borderId="182" xfId="0" applyBorder="1" applyAlignment="1">
      <alignment horizontal="center" vertical="center" shrinkToFit="1"/>
    </xf>
    <xf numFmtId="0" fontId="22" fillId="10" borderId="6" xfId="0" applyFont="1" applyFill="1" applyBorder="1" applyAlignment="1">
      <alignment horizontal="center" vertical="center" shrinkToFit="1"/>
    </xf>
    <xf numFmtId="0" fontId="0" fillId="10" borderId="111" xfId="0" applyFill="1" applyBorder="1" applyAlignment="1">
      <alignment horizontal="center" vertical="center" shrinkToFit="1"/>
    </xf>
    <xf numFmtId="0" fontId="0" fillId="10" borderId="13" xfId="0" applyFill="1" applyBorder="1" applyAlignment="1">
      <alignment horizontal="center" vertical="center" shrinkToFit="1"/>
    </xf>
    <xf numFmtId="0" fontId="0" fillId="10" borderId="12" xfId="0" applyFill="1" applyBorder="1" applyAlignment="1">
      <alignment horizontal="center" vertical="center" shrinkToFit="1"/>
    </xf>
    <xf numFmtId="14" fontId="0" fillId="10" borderId="111" xfId="0" applyNumberFormat="1" applyFill="1" applyBorder="1" applyAlignment="1">
      <alignment horizontal="center" vertical="center" shrinkToFit="1"/>
    </xf>
    <xf numFmtId="49" fontId="22" fillId="10" borderId="111" xfId="0" applyNumberFormat="1" applyFont="1" applyFill="1" applyBorder="1" applyAlignment="1">
      <alignment horizontal="center" vertical="center" shrinkToFit="1"/>
    </xf>
    <xf numFmtId="0" fontId="52" fillId="0" borderId="90" xfId="0" applyFont="1" applyFill="1" applyBorder="1" applyAlignment="1" applyProtection="1">
      <alignment horizontal="left" vertical="center" shrinkToFit="1"/>
      <protection locked="0"/>
    </xf>
    <xf numFmtId="0" fontId="24" fillId="7" borderId="103" xfId="4" applyFont="1" applyFill="1" applyBorder="1" applyAlignment="1" applyProtection="1">
      <alignment horizontal="center" vertical="center" shrinkToFit="1"/>
      <protection locked="0"/>
    </xf>
    <xf numFmtId="0" fontId="24" fillId="7" borderId="20" xfId="4" applyFont="1" applyFill="1" applyBorder="1" applyAlignment="1" applyProtection="1">
      <alignment horizontal="center" vertical="center" shrinkToFit="1"/>
      <protection locked="0"/>
    </xf>
    <xf numFmtId="177" fontId="24" fillId="2" borderId="50" xfId="4" applyNumberFormat="1" applyFont="1" applyFill="1" applyBorder="1" applyAlignment="1">
      <alignment horizontal="center" vertical="center" shrinkToFit="1"/>
    </xf>
    <xf numFmtId="0" fontId="24" fillId="7" borderId="105" xfId="4" applyFont="1" applyFill="1" applyBorder="1" applyAlignment="1" applyProtection="1">
      <alignment horizontal="center" vertical="center" shrinkToFit="1"/>
      <protection locked="0"/>
    </xf>
    <xf numFmtId="0" fontId="24" fillId="7" borderId="22" xfId="4" applyFont="1" applyFill="1" applyBorder="1" applyAlignment="1" applyProtection="1">
      <alignment horizontal="center" vertical="center" shrinkToFit="1"/>
      <protection locked="0"/>
    </xf>
    <xf numFmtId="0" fontId="24" fillId="7" borderId="97" xfId="4" applyFont="1" applyFill="1" applyBorder="1" applyAlignment="1" applyProtection="1">
      <alignment horizontal="center" vertical="center" shrinkToFit="1"/>
      <protection locked="0"/>
    </xf>
    <xf numFmtId="0" fontId="24" fillId="7" borderId="25" xfId="4" applyFont="1" applyFill="1" applyBorder="1" applyAlignment="1" applyProtection="1">
      <alignment horizontal="center" vertical="center" shrinkToFit="1"/>
      <protection locked="0"/>
    </xf>
    <xf numFmtId="0" fontId="24" fillId="7" borderId="62" xfId="4" applyFont="1" applyFill="1" applyBorder="1" applyAlignment="1" applyProtection="1">
      <alignment horizontal="center" vertical="center" shrinkToFit="1"/>
      <protection locked="0"/>
    </xf>
    <xf numFmtId="0" fontId="24" fillId="0" borderId="2" xfId="4" applyFont="1" applyFill="1" applyBorder="1" applyAlignment="1" applyProtection="1">
      <alignment horizontal="left" vertical="center" shrinkToFit="1"/>
      <protection locked="0"/>
    </xf>
    <xf numFmtId="0" fontId="24" fillId="0" borderId="3" xfId="4" applyFont="1" applyFill="1" applyBorder="1" applyAlignment="1" applyProtection="1">
      <alignment horizontal="left" vertical="center" shrinkToFit="1"/>
      <protection locked="0"/>
    </xf>
    <xf numFmtId="0" fontId="24" fillId="0" borderId="104" xfId="4" applyFont="1" applyFill="1" applyBorder="1" applyAlignment="1" applyProtection="1">
      <alignment horizontal="left" vertical="center" shrinkToFit="1"/>
      <protection locked="0"/>
    </xf>
    <xf numFmtId="0" fontId="24" fillId="2" borderId="40" xfId="4" applyFont="1" applyFill="1" applyBorder="1" applyAlignment="1">
      <alignment horizontal="left" vertical="center" shrinkToFit="1"/>
    </xf>
    <xf numFmtId="0" fontId="24" fillId="0" borderId="109" xfId="4" applyFont="1" applyFill="1" applyBorder="1" applyAlignment="1" applyProtection="1">
      <alignment horizontal="left" vertical="center" shrinkToFit="1"/>
      <protection locked="0"/>
    </xf>
    <xf numFmtId="177" fontId="24" fillId="0" borderId="56" xfId="4" applyNumberFormat="1" applyFont="1" applyFill="1" applyBorder="1" applyAlignment="1" applyProtection="1">
      <alignment horizontal="right" vertical="center" shrinkToFit="1"/>
      <protection locked="0"/>
    </xf>
    <xf numFmtId="177" fontId="24" fillId="0" borderId="57" xfId="4" applyNumberFormat="1" applyFont="1" applyFill="1" applyBorder="1" applyAlignment="1" applyProtection="1">
      <alignment horizontal="right" vertical="center" shrinkToFit="1"/>
      <protection locked="0"/>
    </xf>
    <xf numFmtId="177" fontId="24" fillId="0" borderId="74" xfId="4" applyNumberFormat="1" applyFont="1" applyFill="1" applyBorder="1" applyAlignment="1" applyProtection="1">
      <alignment horizontal="right" vertical="center" shrinkToFit="1"/>
      <protection locked="0"/>
    </xf>
    <xf numFmtId="177" fontId="24" fillId="2" borderId="40" xfId="4" applyNumberFormat="1" applyFont="1" applyFill="1" applyBorder="1" applyAlignment="1">
      <alignment horizontal="right" vertical="center" shrinkToFit="1"/>
    </xf>
    <xf numFmtId="177" fontId="24" fillId="0" borderId="106" xfId="4" applyNumberFormat="1" applyFont="1" applyFill="1" applyBorder="1" applyAlignment="1" applyProtection="1">
      <alignment horizontal="right" vertical="center" shrinkToFit="1"/>
      <protection locked="0"/>
    </xf>
    <xf numFmtId="177" fontId="24" fillId="0" borderId="107" xfId="4" applyNumberFormat="1" applyFont="1" applyFill="1" applyBorder="1" applyAlignment="1" applyProtection="1">
      <alignment horizontal="right" vertical="center" shrinkToFit="1"/>
      <protection locked="0"/>
    </xf>
    <xf numFmtId="177" fontId="24" fillId="0" borderId="108" xfId="4" applyNumberFormat="1" applyFont="1" applyFill="1" applyBorder="1" applyAlignment="1" applyProtection="1">
      <alignment horizontal="right" vertical="center" shrinkToFit="1"/>
      <protection locked="0"/>
    </xf>
    <xf numFmtId="177" fontId="24" fillId="0" borderId="110" xfId="4" applyNumberFormat="1" applyFont="1" applyFill="1" applyBorder="1" applyAlignment="1" applyProtection="1">
      <alignment horizontal="right" vertical="center" shrinkToFit="1"/>
      <protection locked="0"/>
    </xf>
    <xf numFmtId="41" fontId="48" fillId="6" borderId="9" xfId="7" applyNumberFormat="1" applyFont="1" applyFill="1" applyBorder="1" applyAlignment="1" applyProtection="1">
      <alignment horizontal="center" vertical="center" wrapText="1" shrinkToFit="1"/>
    </xf>
    <xf numFmtId="3" fontId="60" fillId="6" borderId="9" xfId="6" applyNumberFormat="1" applyFont="1" applyFill="1" applyBorder="1" applyAlignment="1">
      <alignment horizontal="center" vertical="center" wrapText="1" shrinkToFit="1"/>
    </xf>
    <xf numFmtId="177" fontId="61" fillId="0" borderId="77" xfId="7" applyNumberFormat="1" applyFont="1" applyFill="1" applyBorder="1" applyAlignment="1" applyProtection="1">
      <alignment vertical="center" shrinkToFit="1"/>
      <protection locked="0"/>
    </xf>
    <xf numFmtId="177" fontId="61" fillId="0" borderId="57" xfId="7" applyNumberFormat="1" applyFont="1" applyFill="1" applyBorder="1" applyAlignment="1" applyProtection="1">
      <alignment vertical="center" shrinkToFit="1"/>
      <protection locked="0"/>
    </xf>
    <xf numFmtId="177" fontId="61" fillId="0" borderId="78" xfId="7" applyNumberFormat="1" applyFont="1" applyFill="1" applyBorder="1" applyAlignment="1" applyProtection="1">
      <alignment vertical="center" shrinkToFit="1"/>
      <protection locked="0"/>
    </xf>
    <xf numFmtId="0" fontId="61" fillId="0" borderId="77" xfId="5" applyFont="1" applyFill="1" applyBorder="1" applyAlignment="1" applyProtection="1">
      <alignment vertical="center" shrinkToFit="1"/>
      <protection locked="0"/>
    </xf>
    <xf numFmtId="0" fontId="61" fillId="0" borderId="25" xfId="5" applyFont="1" applyFill="1" applyBorder="1" applyAlignment="1" applyProtection="1">
      <alignment vertical="center" shrinkToFit="1"/>
      <protection locked="0"/>
    </xf>
    <xf numFmtId="0" fontId="61" fillId="0" borderId="79" xfId="5" applyFont="1" applyFill="1" applyBorder="1" applyAlignment="1" applyProtection="1">
      <alignment vertical="center" shrinkToFit="1"/>
      <protection locked="0"/>
    </xf>
    <xf numFmtId="0" fontId="61" fillId="0" borderId="112" xfId="5" applyFont="1" applyFill="1" applyBorder="1" applyAlignment="1" applyProtection="1">
      <alignment vertical="center" shrinkToFit="1"/>
      <protection locked="0"/>
    </xf>
    <xf numFmtId="0" fontId="61" fillId="0" borderId="3" xfId="5" applyFont="1" applyFill="1" applyBorder="1" applyAlignment="1" applyProtection="1">
      <alignment vertical="center" shrinkToFit="1"/>
      <protection locked="0"/>
    </xf>
    <xf numFmtId="0" fontId="61" fillId="0" borderId="19" xfId="5" applyFont="1" applyFill="1" applyBorder="1" applyAlignment="1" applyProtection="1">
      <alignment vertical="center" shrinkToFit="1"/>
      <protection locked="0"/>
    </xf>
    <xf numFmtId="0" fontId="0" fillId="0" borderId="40" xfId="0" applyFill="1" applyBorder="1">
      <alignment vertical="center"/>
    </xf>
    <xf numFmtId="178" fontId="0" fillId="0" borderId="40" xfId="0" applyNumberFormat="1" applyFill="1" applyBorder="1">
      <alignment vertical="center"/>
    </xf>
    <xf numFmtId="0" fontId="62" fillId="2" borderId="34" xfId="4" applyFont="1" applyFill="1" applyBorder="1" applyAlignment="1" applyProtection="1">
      <alignment vertical="center" textRotation="255"/>
    </xf>
    <xf numFmtId="0" fontId="63" fillId="2" borderId="34" xfId="4" applyFont="1" applyFill="1" applyBorder="1" applyAlignment="1">
      <alignment vertical="center" shrinkToFit="1"/>
    </xf>
    <xf numFmtId="0" fontId="24" fillId="7" borderId="4" xfId="0" applyFont="1" applyFill="1" applyBorder="1" applyAlignment="1" applyProtection="1">
      <alignment vertical="center" shrinkToFit="1"/>
      <protection locked="0"/>
    </xf>
    <xf numFmtId="0" fontId="24" fillId="7" borderId="92" xfId="0" applyFont="1" applyFill="1" applyBorder="1" applyAlignment="1" applyProtection="1">
      <alignment vertical="center" shrinkToFit="1"/>
      <protection locked="0"/>
    </xf>
    <xf numFmtId="177" fontId="24" fillId="0" borderId="92" xfId="0" applyNumberFormat="1" applyFont="1" applyBorder="1" applyAlignment="1" applyProtection="1">
      <alignment vertical="center" shrinkToFit="1"/>
      <protection locked="0"/>
    </xf>
    <xf numFmtId="177" fontId="24" fillId="7" borderId="92" xfId="0" applyNumberFormat="1" applyFont="1" applyFill="1" applyBorder="1" applyAlignment="1" applyProtection="1">
      <alignment horizontal="center" vertical="center" shrinkToFit="1"/>
      <protection locked="0"/>
    </xf>
    <xf numFmtId="0" fontId="53" fillId="2" borderId="40" xfId="0" applyFont="1" applyFill="1" applyBorder="1" applyAlignment="1">
      <alignment vertical="center"/>
    </xf>
    <xf numFmtId="0" fontId="63" fillId="2" borderId="0" xfId="4" applyFont="1" applyFill="1" applyBorder="1" applyAlignment="1">
      <alignment vertical="center" shrinkToFit="1"/>
    </xf>
    <xf numFmtId="0" fontId="24" fillId="4" borderId="0" xfId="0" applyFont="1" applyFill="1" applyBorder="1" applyAlignment="1">
      <alignment horizontal="center" vertical="center" shrinkToFit="1"/>
    </xf>
    <xf numFmtId="0" fontId="64" fillId="4" borderId="0" xfId="0" applyFont="1" applyFill="1" applyBorder="1">
      <alignment vertical="center"/>
    </xf>
    <xf numFmtId="0" fontId="64" fillId="4" borderId="0" xfId="0" applyFont="1" applyFill="1" applyBorder="1" applyAlignment="1">
      <alignment horizontal="center" vertical="center"/>
    </xf>
    <xf numFmtId="0" fontId="53" fillId="2" borderId="31" xfId="0" applyFont="1" applyFill="1" applyBorder="1" applyAlignment="1">
      <alignment vertical="center"/>
    </xf>
    <xf numFmtId="0" fontId="24" fillId="2" borderId="41" xfId="4" applyFont="1" applyFill="1" applyBorder="1" applyAlignment="1">
      <alignment vertical="center"/>
    </xf>
    <xf numFmtId="0" fontId="24" fillId="2" borderId="75" xfId="4" applyFont="1" applyFill="1" applyBorder="1" applyAlignment="1">
      <alignment vertical="center"/>
    </xf>
    <xf numFmtId="0" fontId="24" fillId="2" borderId="11" xfId="4" applyFont="1" applyFill="1" applyBorder="1" applyAlignment="1">
      <alignment vertical="center"/>
    </xf>
    <xf numFmtId="0" fontId="24" fillId="2" borderId="66" xfId="4" applyFont="1" applyFill="1" applyBorder="1" applyAlignment="1">
      <alignment vertical="center"/>
    </xf>
    <xf numFmtId="0" fontId="0" fillId="4" borderId="63" xfId="0" applyFont="1" applyFill="1" applyBorder="1" applyAlignment="1">
      <alignment vertical="top"/>
    </xf>
    <xf numFmtId="0" fontId="22" fillId="2" borderId="53" xfId="0" applyFont="1" applyFill="1" applyBorder="1" applyAlignment="1">
      <alignment vertical="center" wrapText="1"/>
    </xf>
    <xf numFmtId="0" fontId="52" fillId="0" borderId="29" xfId="0" applyFont="1" applyFill="1" applyBorder="1" applyAlignment="1">
      <alignment vertical="center" shrinkToFit="1"/>
    </xf>
    <xf numFmtId="0" fontId="66" fillId="2" borderId="34" xfId="0" applyFont="1" applyFill="1" applyBorder="1" applyAlignment="1">
      <alignment vertical="top"/>
    </xf>
    <xf numFmtId="0" fontId="67" fillId="2" borderId="34" xfId="4" applyFont="1" applyFill="1" applyBorder="1" applyAlignment="1">
      <alignment vertical="center" shrinkToFit="1"/>
    </xf>
    <xf numFmtId="0" fontId="42" fillId="0" borderId="0" xfId="8" applyFont="1" applyFill="1" applyBorder="1" applyAlignment="1">
      <alignment horizontal="left" vertical="center" shrinkToFit="1"/>
    </xf>
    <xf numFmtId="0" fontId="42" fillId="0" borderId="80" xfId="8" applyFont="1" applyFill="1" applyBorder="1" applyAlignment="1">
      <alignment horizontal="left" vertical="center" shrinkToFit="1"/>
    </xf>
    <xf numFmtId="0" fontId="35" fillId="5" borderId="0" xfId="8" applyFont="1" applyFill="1" applyAlignment="1">
      <alignment horizontal="center" vertical="center"/>
    </xf>
    <xf numFmtId="0" fontId="28" fillId="9" borderId="0" xfId="8" applyFont="1" applyFill="1" applyBorder="1" applyAlignment="1">
      <alignment horizontal="center" vertical="center" wrapText="1"/>
    </xf>
    <xf numFmtId="0" fontId="38" fillId="5" borderId="0" xfId="8" applyFont="1" applyFill="1" applyAlignment="1">
      <alignment horizontal="right" vertical="center"/>
    </xf>
    <xf numFmtId="0" fontId="38" fillId="5" borderId="0" xfId="8" applyFont="1" applyFill="1" applyAlignment="1">
      <alignment horizontal="left" vertical="center"/>
    </xf>
    <xf numFmtId="0" fontId="39" fillId="10" borderId="0" xfId="8" applyFont="1" applyFill="1" applyBorder="1" applyAlignment="1">
      <alignment horizontal="center" vertical="center"/>
    </xf>
    <xf numFmtId="0" fontId="41" fillId="0" borderId="0" xfId="8" applyFont="1" applyFill="1" applyBorder="1" applyAlignment="1">
      <alignment horizontal="left" vertical="center" shrinkToFit="1"/>
    </xf>
    <xf numFmtId="0" fontId="42" fillId="0" borderId="0" xfId="8" applyFont="1" applyFill="1" applyBorder="1" applyAlignment="1">
      <alignment horizontal="left" vertical="center" wrapText="1"/>
    </xf>
    <xf numFmtId="0" fontId="42" fillId="0" borderId="80" xfId="8" applyFont="1" applyFill="1" applyBorder="1" applyAlignment="1">
      <alignment horizontal="left" vertical="center" wrapText="1"/>
    </xf>
    <xf numFmtId="0" fontId="41" fillId="0" borderId="0" xfId="8" applyFont="1" applyBorder="1" applyAlignment="1">
      <alignment horizontal="left" vertical="center" shrinkToFit="1"/>
    </xf>
    <xf numFmtId="0" fontId="41" fillId="0" borderId="80" xfId="8" applyFont="1" applyBorder="1" applyAlignment="1">
      <alignment horizontal="left" vertical="center" shrinkToFit="1"/>
    </xf>
    <xf numFmtId="0" fontId="42" fillId="0" borderId="0" xfId="8" applyFont="1" applyBorder="1" applyAlignment="1">
      <alignment horizontal="left" vertical="center" shrinkToFit="1"/>
    </xf>
    <xf numFmtId="0" fontId="42" fillId="0" borderId="80" xfId="8" applyFont="1" applyBorder="1" applyAlignment="1">
      <alignment horizontal="left" vertical="center" shrinkToFit="1"/>
    </xf>
    <xf numFmtId="0" fontId="41" fillId="0" borderId="0" xfId="8" applyFont="1" applyFill="1" applyBorder="1" applyAlignment="1">
      <alignment horizontal="left" vertical="center"/>
    </xf>
    <xf numFmtId="0" fontId="43" fillId="0" borderId="0" xfId="8" applyFont="1" applyFill="1" applyBorder="1" applyAlignment="1">
      <alignment horizontal="left" vertical="center" shrinkToFit="1"/>
    </xf>
    <xf numFmtId="0" fontId="41" fillId="0" borderId="41" xfId="8" applyFont="1" applyFill="1" applyBorder="1" applyAlignment="1">
      <alignment horizontal="left" vertical="top"/>
    </xf>
    <xf numFmtId="0" fontId="41" fillId="0" borderId="15" xfId="8" applyFont="1" applyFill="1" applyBorder="1" applyAlignment="1">
      <alignment horizontal="left" vertical="top"/>
    </xf>
    <xf numFmtId="0" fontId="41" fillId="0" borderId="75" xfId="8" applyFont="1" applyFill="1" applyBorder="1" applyAlignment="1">
      <alignment horizontal="left" vertical="top"/>
    </xf>
    <xf numFmtId="0" fontId="41" fillId="0" borderId="57" xfId="8" applyFont="1" applyFill="1" applyBorder="1" applyAlignment="1">
      <alignment horizontal="left" vertical="top" shrinkToFit="1"/>
    </xf>
    <xf numFmtId="0" fontId="41" fillId="0" borderId="139" xfId="8" applyFont="1" applyFill="1" applyBorder="1" applyAlignment="1">
      <alignment horizontal="left" vertical="top" shrinkToFit="1"/>
    </xf>
    <xf numFmtId="0" fontId="41" fillId="0" borderId="20" xfId="8" applyFont="1" applyFill="1" applyBorder="1" applyAlignment="1">
      <alignment horizontal="left" vertical="top" shrinkToFit="1"/>
    </xf>
    <xf numFmtId="0" fontId="41" fillId="0" borderId="25" xfId="8" applyFont="1" applyFill="1" applyBorder="1" applyAlignment="1">
      <alignment horizontal="center" vertical="center" shrinkToFit="1"/>
    </xf>
    <xf numFmtId="186" fontId="41" fillId="0" borderId="25" xfId="8" applyNumberFormat="1" applyFont="1" applyFill="1" applyBorder="1" applyAlignment="1">
      <alignment horizontal="center" vertical="center"/>
    </xf>
    <xf numFmtId="0" fontId="43" fillId="0" borderId="0" xfId="8" applyFont="1" applyFill="1" applyBorder="1" applyAlignment="1">
      <alignment vertical="center" wrapText="1" shrinkToFit="1"/>
    </xf>
    <xf numFmtId="0" fontId="43" fillId="0" borderId="80" xfId="8" applyFont="1" applyFill="1" applyBorder="1" applyAlignment="1">
      <alignment vertical="center" wrapText="1" shrinkToFit="1"/>
    </xf>
    <xf numFmtId="0" fontId="41" fillId="0" borderId="57" xfId="8" applyFont="1" applyFill="1" applyBorder="1" applyAlignment="1">
      <alignment horizontal="left" vertical="center"/>
    </xf>
    <xf numFmtId="0" fontId="41" fillId="0" borderId="139" xfId="8" applyFont="1" applyFill="1" applyBorder="1" applyAlignment="1">
      <alignment horizontal="left" vertical="center"/>
    </xf>
    <xf numFmtId="0" fontId="41" fillId="0" borderId="20" xfId="8" applyFont="1" applyFill="1" applyBorder="1" applyAlignment="1">
      <alignment horizontal="left" vertical="center"/>
    </xf>
    <xf numFmtId="0" fontId="41" fillId="0" borderId="15" xfId="8" applyFont="1" applyFill="1" applyBorder="1" applyAlignment="1">
      <alignment horizontal="left" vertical="center" shrinkToFit="1"/>
    </xf>
    <xf numFmtId="0" fontId="1" fillId="0" borderId="40" xfId="8" applyFill="1" applyBorder="1" applyAlignment="1">
      <alignment horizontal="left" vertical="center"/>
    </xf>
    <xf numFmtId="0" fontId="45" fillId="5" borderId="0" xfId="8" applyFont="1" applyFill="1" applyBorder="1">
      <alignment vertical="center"/>
    </xf>
    <xf numFmtId="0" fontId="41" fillId="0" borderId="57" xfId="8" applyFont="1" applyFill="1" applyBorder="1" applyAlignment="1">
      <alignment horizontal="center" vertical="center" shrinkToFit="1"/>
    </xf>
    <xf numFmtId="0" fontId="41" fillId="0" borderId="139" xfId="8" applyFont="1" applyFill="1" applyBorder="1" applyAlignment="1">
      <alignment horizontal="center" vertical="center" shrinkToFit="1"/>
    </xf>
    <xf numFmtId="0" fontId="41" fillId="0" borderId="20" xfId="8" applyFont="1" applyFill="1" applyBorder="1" applyAlignment="1">
      <alignment horizontal="center" vertical="center" shrinkToFit="1"/>
    </xf>
    <xf numFmtId="180" fontId="52" fillId="0" borderId="127" xfId="0" applyNumberFormat="1" applyFont="1" applyBorder="1" applyAlignment="1" applyProtection="1">
      <alignment horizontal="center" vertical="center"/>
      <protection locked="0"/>
    </xf>
    <xf numFmtId="180" fontId="52" fillId="0" borderId="81" xfId="0" applyNumberFormat="1" applyFont="1" applyBorder="1" applyAlignment="1" applyProtection="1">
      <alignment horizontal="center" vertical="center"/>
      <protection locked="0"/>
    </xf>
    <xf numFmtId="180" fontId="52" fillId="0" borderId="101" xfId="0" applyNumberFormat="1" applyFont="1" applyBorder="1" applyAlignment="1" applyProtection="1">
      <alignment horizontal="center" vertical="center"/>
      <protection locked="0"/>
    </xf>
    <xf numFmtId="0" fontId="52" fillId="2" borderId="19" xfId="0" applyFont="1" applyFill="1" applyBorder="1" applyAlignment="1">
      <alignment horizontal="left" vertical="center" shrinkToFit="1"/>
    </xf>
    <xf numFmtId="0" fontId="52" fillId="2" borderId="20" xfId="0" applyFont="1" applyFill="1" applyBorder="1" applyAlignment="1">
      <alignment horizontal="left" vertical="center" shrinkToFit="1"/>
    </xf>
    <xf numFmtId="0" fontId="52" fillId="0" borderId="129" xfId="0" applyFont="1" applyFill="1" applyBorder="1" applyAlignment="1" applyProtection="1">
      <alignment horizontal="left" vertical="center" wrapText="1"/>
      <protection locked="0"/>
    </xf>
    <xf numFmtId="0" fontId="52" fillId="0" borderId="130" xfId="0" applyFont="1" applyFill="1" applyBorder="1" applyAlignment="1" applyProtection="1">
      <alignment horizontal="left" vertical="center" wrapText="1"/>
      <protection locked="0"/>
    </xf>
    <xf numFmtId="0" fontId="52" fillId="0" borderId="131" xfId="0" applyFont="1" applyFill="1" applyBorder="1" applyAlignment="1" applyProtection="1">
      <alignment horizontal="left" vertical="center" wrapText="1"/>
      <protection locked="0"/>
    </xf>
    <xf numFmtId="0" fontId="52" fillId="0" borderId="27" xfId="0" applyFont="1" applyBorder="1" applyAlignment="1" applyProtection="1">
      <alignment horizontal="left" vertical="center" shrinkToFit="1"/>
      <protection locked="0"/>
    </xf>
    <xf numFmtId="0" fontId="52" fillId="0" borderId="50" xfId="0" applyFont="1" applyBorder="1" applyAlignment="1" applyProtection="1">
      <alignment horizontal="left" vertical="center" shrinkToFit="1"/>
      <protection locked="0"/>
    </xf>
    <xf numFmtId="0" fontId="52" fillId="0" borderId="54" xfId="0" applyFont="1" applyBorder="1" applyAlignment="1" applyProtection="1">
      <alignment horizontal="left" vertical="center" shrinkToFit="1"/>
      <protection locked="0"/>
    </xf>
    <xf numFmtId="0" fontId="59" fillId="0" borderId="33" xfId="0" applyFont="1" applyFill="1" applyBorder="1" applyAlignment="1">
      <alignment horizontal="left" vertical="center" wrapText="1"/>
    </xf>
    <xf numFmtId="0" fontId="47" fillId="0" borderId="29" xfId="0" applyFont="1" applyBorder="1" applyAlignment="1" applyProtection="1">
      <alignment horizontal="left" vertical="center" wrapText="1"/>
      <protection locked="0"/>
    </xf>
    <xf numFmtId="0" fontId="47" fillId="0" borderId="30" xfId="0" applyFont="1" applyBorder="1" applyAlignment="1" applyProtection="1">
      <alignment horizontal="left" vertical="center" wrapText="1"/>
      <protection locked="0"/>
    </xf>
    <xf numFmtId="0" fontId="47" fillId="0" borderId="27" xfId="0" applyFont="1" applyBorder="1" applyAlignment="1" applyProtection="1">
      <alignment horizontal="left" vertical="center" wrapText="1"/>
      <protection locked="0"/>
    </xf>
    <xf numFmtId="0" fontId="47" fillId="0" borderId="90" xfId="0" applyFont="1" applyBorder="1" applyAlignment="1" applyProtection="1">
      <alignment horizontal="left" vertical="center" wrapText="1"/>
      <protection locked="0"/>
    </xf>
    <xf numFmtId="0" fontId="23" fillId="2" borderId="56" xfId="0" applyFont="1" applyFill="1" applyBorder="1" applyAlignment="1">
      <alignment horizontal="left" vertical="center"/>
    </xf>
    <xf numFmtId="0" fontId="23" fillId="2" borderId="137" xfId="0" applyFont="1" applyFill="1" applyBorder="1" applyAlignment="1">
      <alignment horizontal="left" vertical="center"/>
    </xf>
    <xf numFmtId="0" fontId="23" fillId="2" borderId="7" xfId="0" applyFont="1" applyFill="1" applyBorder="1" applyAlignment="1">
      <alignment horizontal="left" vertical="center"/>
    </xf>
    <xf numFmtId="0" fontId="52" fillId="0" borderId="74" xfId="0" applyFont="1" applyBorder="1" applyAlignment="1" applyProtection="1">
      <alignment horizontal="left" vertical="center" wrapText="1"/>
      <protection locked="0"/>
    </xf>
    <xf numFmtId="0" fontId="52" fillId="0" borderId="100" xfId="0" applyFont="1" applyBorder="1" applyAlignment="1" applyProtection="1">
      <alignment horizontal="left" vertical="center" wrapText="1"/>
      <protection locked="0"/>
    </xf>
    <xf numFmtId="0" fontId="52" fillId="0" borderId="22" xfId="0" applyFont="1" applyBorder="1" applyAlignment="1" applyProtection="1">
      <alignment horizontal="left" vertical="center" wrapText="1"/>
      <protection locked="0"/>
    </xf>
    <xf numFmtId="49" fontId="52" fillId="0" borderId="74" xfId="0" applyNumberFormat="1" applyFont="1" applyBorder="1" applyAlignment="1" applyProtection="1">
      <alignment horizontal="left" vertical="center" wrapText="1"/>
      <protection locked="0"/>
    </xf>
    <xf numFmtId="49" fontId="52" fillId="0" borderId="100" xfId="0" applyNumberFormat="1" applyFont="1" applyBorder="1" applyAlignment="1" applyProtection="1">
      <alignment horizontal="left" vertical="center" wrapText="1"/>
      <protection locked="0"/>
    </xf>
    <xf numFmtId="49" fontId="52" fillId="0" borderId="65" xfId="0" applyNumberFormat="1" applyFont="1" applyBorder="1" applyAlignment="1" applyProtection="1">
      <alignment horizontal="left" vertical="center" wrapText="1"/>
      <protection locked="0"/>
    </xf>
    <xf numFmtId="0" fontId="52" fillId="0" borderId="29" xfId="0" applyFont="1" applyBorder="1" applyAlignment="1" applyProtection="1">
      <alignment horizontal="left" vertical="center" wrapText="1"/>
      <protection locked="0"/>
    </xf>
    <xf numFmtId="0" fontId="52" fillId="0" borderId="30" xfId="0" applyFont="1" applyBorder="1" applyAlignment="1" applyProtection="1">
      <alignment horizontal="left" vertical="center" wrapText="1"/>
      <protection locked="0"/>
    </xf>
    <xf numFmtId="0" fontId="52" fillId="0" borderId="27" xfId="0" applyFont="1" applyBorder="1" applyAlignment="1" applyProtection="1">
      <alignment horizontal="left" vertical="center" wrapText="1"/>
      <protection locked="0"/>
    </xf>
    <xf numFmtId="0" fontId="52" fillId="0" borderId="90" xfId="0" applyFont="1" applyBorder="1" applyAlignment="1" applyProtection="1">
      <alignment horizontal="left" vertical="center" wrapText="1"/>
      <protection locked="0"/>
    </xf>
    <xf numFmtId="0" fontId="52" fillId="0" borderId="105" xfId="0" applyFont="1" applyBorder="1" applyAlignment="1" applyProtection="1">
      <alignment horizontal="left" vertical="center" wrapText="1"/>
      <protection locked="0"/>
    </xf>
    <xf numFmtId="0" fontId="52" fillId="0" borderId="77" xfId="0" applyFont="1" applyBorder="1" applyAlignment="1" applyProtection="1">
      <alignment horizontal="left" vertical="center" wrapText="1"/>
      <protection locked="0"/>
    </xf>
    <xf numFmtId="0" fontId="52" fillId="0" borderId="76" xfId="0" applyFont="1" applyBorder="1" applyAlignment="1" applyProtection="1">
      <alignment horizontal="left" vertical="center" wrapText="1"/>
      <protection locked="0"/>
    </xf>
    <xf numFmtId="0" fontId="52" fillId="0" borderId="140" xfId="0" applyFont="1" applyBorder="1" applyAlignment="1" applyProtection="1">
      <alignment horizontal="left" vertical="center" wrapText="1"/>
      <protection locked="0"/>
    </xf>
    <xf numFmtId="0" fontId="59" fillId="0" borderId="0" xfId="0" applyFont="1" applyFill="1" applyBorder="1" applyAlignment="1">
      <alignment horizontal="left" vertical="center" wrapText="1"/>
    </xf>
    <xf numFmtId="0" fontId="52" fillId="0" borderId="27" xfId="0" applyFont="1" applyBorder="1" applyAlignment="1" applyProtection="1">
      <alignment horizontal="right" vertical="center" shrinkToFit="1"/>
      <protection locked="0"/>
    </xf>
    <xf numFmtId="0" fontId="52" fillId="0" borderId="50" xfId="0" applyFont="1" applyBorder="1" applyAlignment="1" applyProtection="1">
      <alignment horizontal="right" vertical="center" shrinkToFit="1"/>
      <protection locked="0"/>
    </xf>
    <xf numFmtId="0" fontId="52" fillId="2" borderId="27" xfId="0" applyFont="1" applyFill="1" applyBorder="1" applyAlignment="1">
      <alignment horizontal="left" vertical="center" shrinkToFit="1"/>
    </xf>
    <xf numFmtId="0" fontId="52" fillId="2" borderId="29" xfId="0" applyFont="1" applyFill="1" applyBorder="1" applyAlignment="1">
      <alignment horizontal="left" vertical="center" shrinkToFit="1"/>
    </xf>
    <xf numFmtId="0" fontId="52" fillId="2" borderId="133" xfId="0" applyFont="1" applyFill="1" applyBorder="1" applyAlignment="1" applyProtection="1">
      <alignment horizontal="center" vertical="center" textRotation="255"/>
    </xf>
    <xf numFmtId="0" fontId="52" fillId="2" borderId="134" xfId="0" applyFont="1" applyFill="1" applyBorder="1" applyAlignment="1" applyProtection="1">
      <alignment horizontal="center" vertical="center" textRotation="255"/>
    </xf>
    <xf numFmtId="0" fontId="52" fillId="2" borderId="58" xfId="0" applyFont="1" applyFill="1" applyBorder="1" applyAlignment="1" applyProtection="1">
      <alignment horizontal="center" vertical="center" textRotation="255"/>
    </xf>
    <xf numFmtId="0" fontId="52" fillId="2" borderId="86" xfId="0" applyFont="1" applyFill="1" applyBorder="1" applyAlignment="1">
      <alignment horizontal="left" vertical="center" shrinkToFit="1"/>
    </xf>
    <xf numFmtId="0" fontId="52" fillId="2" borderId="28" xfId="0" applyFont="1" applyFill="1" applyBorder="1" applyAlignment="1">
      <alignment horizontal="left" vertical="center" shrinkToFit="1"/>
    </xf>
    <xf numFmtId="0" fontId="52" fillId="2" borderId="63" xfId="0" applyFont="1" applyFill="1" applyBorder="1" applyAlignment="1">
      <alignment horizontal="left" vertical="center" shrinkToFit="1"/>
    </xf>
    <xf numFmtId="0" fontId="24" fillId="6" borderId="73" xfId="0" applyFont="1" applyFill="1" applyBorder="1" applyAlignment="1" applyProtection="1">
      <alignment horizontal="left" vertical="center" shrinkToFit="1"/>
    </xf>
    <xf numFmtId="0" fontId="24" fillId="6" borderId="75" xfId="0" applyFont="1" applyFill="1" applyBorder="1" applyAlignment="1" applyProtection="1">
      <alignment horizontal="left" vertical="center" shrinkToFit="1"/>
    </xf>
    <xf numFmtId="0" fontId="52" fillId="0" borderId="11" xfId="0" applyFont="1" applyFill="1" applyBorder="1" applyAlignment="1" applyProtection="1">
      <alignment horizontal="left" vertical="center" wrapText="1"/>
      <protection locked="0"/>
    </xf>
    <xf numFmtId="0" fontId="52" fillId="0" borderId="50" xfId="0" applyFont="1" applyFill="1" applyBorder="1" applyAlignment="1" applyProtection="1">
      <alignment horizontal="left" vertical="center" wrapText="1"/>
      <protection locked="0"/>
    </xf>
    <xf numFmtId="0" fontId="52" fillId="0" borderId="54" xfId="0" applyFont="1" applyFill="1" applyBorder="1" applyAlignment="1" applyProtection="1">
      <alignment horizontal="left" vertical="center" wrapText="1"/>
      <protection locked="0"/>
    </xf>
    <xf numFmtId="0" fontId="24" fillId="0" borderId="11" xfId="0" applyFont="1" applyFill="1" applyBorder="1" applyAlignment="1" applyProtection="1">
      <alignment horizontal="left" vertical="center" wrapText="1"/>
      <protection locked="0"/>
    </xf>
    <xf numFmtId="0" fontId="24" fillId="0" borderId="50" xfId="0" applyFont="1" applyFill="1" applyBorder="1" applyAlignment="1" applyProtection="1">
      <alignment horizontal="left" vertical="center" wrapText="1"/>
      <protection locked="0"/>
    </xf>
    <xf numFmtId="0" fontId="24" fillId="0" borderId="54" xfId="0" applyFont="1" applyFill="1" applyBorder="1" applyAlignment="1" applyProtection="1">
      <alignment horizontal="left" vertical="center" wrapText="1"/>
      <protection locked="0"/>
    </xf>
    <xf numFmtId="176" fontId="52" fillId="2" borderId="74" xfId="0" applyNumberFormat="1" applyFont="1" applyFill="1" applyBorder="1" applyAlignment="1">
      <alignment horizontal="right" vertical="center" shrinkToFit="1"/>
    </xf>
    <xf numFmtId="176" fontId="52" fillId="2" borderId="100" xfId="0" applyNumberFormat="1" applyFont="1" applyFill="1" applyBorder="1" applyAlignment="1">
      <alignment horizontal="right" vertical="center" shrinkToFit="1"/>
    </xf>
    <xf numFmtId="176" fontId="52" fillId="2" borderId="69" xfId="0" applyNumberFormat="1" applyFont="1" applyFill="1" applyBorder="1" applyAlignment="1">
      <alignment horizontal="right" vertical="center" shrinkToFit="1"/>
    </xf>
    <xf numFmtId="176" fontId="52" fillId="2" borderId="50" xfId="0" applyNumberFormat="1" applyFont="1" applyFill="1" applyBorder="1" applyAlignment="1">
      <alignment horizontal="right" vertical="center"/>
    </xf>
    <xf numFmtId="176" fontId="52" fillId="2" borderId="66" xfId="0" applyNumberFormat="1" applyFont="1" applyFill="1" applyBorder="1" applyAlignment="1">
      <alignment horizontal="right" vertical="center"/>
    </xf>
    <xf numFmtId="0" fontId="47" fillId="2" borderId="11" xfId="0" applyFont="1" applyFill="1" applyBorder="1" applyAlignment="1">
      <alignment horizontal="center" vertical="center" wrapText="1"/>
    </xf>
    <xf numFmtId="0" fontId="47" fillId="2" borderId="50" xfId="0" applyFont="1" applyFill="1" applyBorder="1" applyAlignment="1">
      <alignment horizontal="center" vertical="center" wrapText="1"/>
    </xf>
    <xf numFmtId="0" fontId="47" fillId="2" borderId="54" xfId="0" applyFont="1" applyFill="1" applyBorder="1" applyAlignment="1">
      <alignment horizontal="center" vertical="center" wrapText="1"/>
    </xf>
    <xf numFmtId="14" fontId="52" fillId="7" borderId="129" xfId="0" applyNumberFormat="1" applyFont="1" applyFill="1" applyBorder="1" applyAlignment="1" applyProtection="1">
      <alignment horizontal="left" vertical="center" shrinkToFit="1"/>
      <protection locked="0"/>
    </xf>
    <xf numFmtId="14" fontId="52" fillId="7" borderId="130" xfId="0" applyNumberFormat="1" applyFont="1" applyFill="1" applyBorder="1" applyAlignment="1" applyProtection="1">
      <alignment horizontal="left" vertical="center" shrinkToFit="1"/>
      <protection locked="0"/>
    </xf>
    <xf numFmtId="14" fontId="52" fillId="7" borderId="136" xfId="0" applyNumberFormat="1" applyFont="1" applyFill="1" applyBorder="1" applyAlignment="1" applyProtection="1">
      <alignment horizontal="left" vertical="center" shrinkToFit="1"/>
      <protection locked="0"/>
    </xf>
    <xf numFmtId="0" fontId="52" fillId="2" borderId="21" xfId="0" applyFont="1" applyFill="1" applyBorder="1" applyAlignment="1">
      <alignment horizontal="left" vertical="center" shrinkToFit="1"/>
    </xf>
    <xf numFmtId="0" fontId="52" fillId="2" borderId="22" xfId="0" applyFont="1" applyFill="1" applyBorder="1" applyAlignment="1">
      <alignment horizontal="left" vertical="center" shrinkToFit="1"/>
    </xf>
    <xf numFmtId="0" fontId="52" fillId="2" borderId="11" xfId="0" applyFont="1" applyFill="1" applyBorder="1" applyAlignment="1">
      <alignment horizontal="left" vertical="center" wrapText="1"/>
    </xf>
    <xf numFmtId="0" fontId="52" fillId="2" borderId="50" xfId="0" applyFont="1" applyFill="1" applyBorder="1" applyAlignment="1">
      <alignment horizontal="left" vertical="center" wrapText="1"/>
    </xf>
    <xf numFmtId="0" fontId="47" fillId="2" borderId="11" xfId="0" applyFont="1" applyFill="1" applyBorder="1" applyAlignment="1">
      <alignment horizontal="left" vertical="center" wrapText="1"/>
    </xf>
    <xf numFmtId="0" fontId="47" fillId="2" borderId="29" xfId="0" applyFont="1" applyFill="1" applyBorder="1" applyAlignment="1">
      <alignment horizontal="left" vertical="center" wrapText="1"/>
    </xf>
    <xf numFmtId="0" fontId="52" fillId="2" borderId="47" xfId="0" applyFont="1" applyFill="1" applyBorder="1" applyAlignment="1">
      <alignment horizontal="left" vertical="center" shrinkToFit="1"/>
    </xf>
    <xf numFmtId="0" fontId="52" fillId="2" borderId="7" xfId="0" applyFont="1" applyFill="1" applyBorder="1" applyAlignment="1">
      <alignment horizontal="left" vertical="center" shrinkToFit="1"/>
    </xf>
    <xf numFmtId="176" fontId="52" fillId="2" borderId="57" xfId="0" applyNumberFormat="1" applyFont="1" applyFill="1" applyBorder="1" applyAlignment="1">
      <alignment horizontal="right" vertical="center" shrinkToFit="1"/>
    </xf>
    <xf numFmtId="176" fontId="52" fillId="2" borderId="139" xfId="0" applyNumberFormat="1" applyFont="1" applyFill="1" applyBorder="1" applyAlignment="1">
      <alignment horizontal="right" vertical="center" shrinkToFit="1"/>
    </xf>
    <xf numFmtId="176" fontId="52" fillId="2" borderId="68" xfId="0" applyNumberFormat="1" applyFont="1" applyFill="1" applyBorder="1" applyAlignment="1">
      <alignment horizontal="right" vertical="center" shrinkToFit="1"/>
    </xf>
    <xf numFmtId="0" fontId="19" fillId="0" borderId="0" xfId="0" applyFont="1" applyFill="1" applyAlignment="1">
      <alignment horizontal="left" vertical="center" wrapText="1"/>
    </xf>
    <xf numFmtId="0" fontId="19" fillId="0" borderId="0" xfId="0" applyFont="1" applyFill="1" applyAlignment="1">
      <alignment horizontal="left" vertical="center"/>
    </xf>
    <xf numFmtId="0" fontId="47" fillId="0" borderId="117" xfId="0" applyFont="1" applyBorder="1" applyAlignment="1" applyProtection="1">
      <alignment horizontal="left" vertical="center" shrinkToFit="1"/>
      <protection locked="0"/>
    </xf>
    <xf numFmtId="0" fontId="47" fillId="0" borderId="118" xfId="0" applyFont="1" applyBorder="1" applyAlignment="1" applyProtection="1">
      <alignment horizontal="left" vertical="center" shrinkToFit="1"/>
      <protection locked="0"/>
    </xf>
    <xf numFmtId="0" fontId="47" fillId="0" borderId="180" xfId="0" applyFont="1" applyBorder="1" applyAlignment="1" applyProtection="1">
      <alignment horizontal="left" vertical="center" shrinkToFit="1"/>
      <protection locked="0"/>
    </xf>
    <xf numFmtId="0" fontId="47" fillId="0" borderId="119" xfId="0" applyFont="1" applyBorder="1" applyAlignment="1" applyProtection="1">
      <alignment horizontal="left" vertical="center" shrinkToFit="1"/>
      <protection locked="0"/>
    </xf>
    <xf numFmtId="0" fontId="52" fillId="0" borderId="104" xfId="0" applyFont="1" applyBorder="1" applyAlignment="1" applyProtection="1">
      <alignment horizontal="left" vertical="center" shrinkToFit="1"/>
      <protection locked="0"/>
    </xf>
    <xf numFmtId="0" fontId="52" fillId="0" borderId="79" xfId="0" applyFont="1" applyBorder="1" applyAlignment="1" applyProtection="1">
      <alignment horizontal="left" vertical="center" shrinkToFit="1"/>
      <protection locked="0"/>
    </xf>
    <xf numFmtId="0" fontId="52" fillId="0" borderId="74" xfId="0" applyFont="1" applyBorder="1" applyAlignment="1" applyProtection="1">
      <alignment horizontal="left" vertical="center" shrinkToFit="1"/>
      <protection locked="0"/>
    </xf>
    <xf numFmtId="0" fontId="52" fillId="0" borderId="52" xfId="0" applyFont="1" applyBorder="1" applyAlignment="1" applyProtection="1">
      <alignment horizontal="left" vertical="center" shrinkToFit="1"/>
      <protection locked="0"/>
    </xf>
    <xf numFmtId="0" fontId="47" fillId="2" borderId="120" xfId="0" applyFont="1" applyFill="1" applyBorder="1" applyAlignment="1">
      <alignment horizontal="center" vertical="center" shrinkToFit="1"/>
    </xf>
    <xf numFmtId="0" fontId="47" fillId="2" borderId="121" xfId="0" applyFont="1" applyFill="1" applyBorder="1" applyAlignment="1">
      <alignment horizontal="center" vertical="center" shrinkToFit="1"/>
    </xf>
    <xf numFmtId="0" fontId="47" fillId="2" borderId="122" xfId="0" applyFont="1" applyFill="1" applyBorder="1" applyAlignment="1">
      <alignment horizontal="center" vertical="center" shrinkToFit="1"/>
    </xf>
    <xf numFmtId="176" fontId="52" fillId="2" borderId="40" xfId="0" applyNumberFormat="1" applyFont="1" applyFill="1" applyBorder="1" applyAlignment="1">
      <alignment horizontal="right" vertical="center"/>
    </xf>
    <xf numFmtId="176" fontId="52" fillId="2" borderId="73" xfId="0" applyNumberFormat="1" applyFont="1" applyFill="1" applyBorder="1" applyAlignment="1">
      <alignment horizontal="right" vertical="center"/>
    </xf>
    <xf numFmtId="0" fontId="25" fillId="0" borderId="0" xfId="0" applyFont="1" applyFill="1" applyAlignment="1">
      <alignment horizontal="center" vertical="center" wrapText="1"/>
    </xf>
    <xf numFmtId="0" fontId="25" fillId="0" borderId="0" xfId="0" applyFont="1" applyFill="1" applyAlignment="1">
      <alignment horizontal="center" vertical="center"/>
    </xf>
    <xf numFmtId="0" fontId="52" fillId="2" borderId="123" xfId="0" applyFont="1" applyFill="1" applyBorder="1" applyAlignment="1">
      <alignment horizontal="left" vertical="center"/>
    </xf>
    <xf numFmtId="0" fontId="52" fillId="2" borderId="81" xfId="0" applyFont="1" applyFill="1" applyBorder="1" applyAlignment="1">
      <alignment horizontal="left" vertical="center"/>
    </xf>
    <xf numFmtId="0" fontId="52" fillId="2" borderId="45" xfId="0" applyFont="1" applyFill="1" applyBorder="1" applyAlignment="1">
      <alignment horizontal="left" vertical="center"/>
    </xf>
    <xf numFmtId="0" fontId="24" fillId="2" borderId="124" xfId="0" applyFont="1" applyFill="1" applyBorder="1" applyAlignment="1">
      <alignment horizontal="left" vertical="center"/>
    </xf>
    <xf numFmtId="0" fontId="24" fillId="2" borderId="49" xfId="0" applyFont="1" applyFill="1" applyBorder="1" applyAlignment="1">
      <alignment horizontal="left" vertical="center"/>
    </xf>
    <xf numFmtId="14" fontId="24" fillId="0" borderId="125" xfId="0" applyNumberFormat="1" applyFont="1" applyBorder="1" applyAlignment="1" applyProtection="1">
      <alignment horizontal="center" vertical="center"/>
      <protection locked="0"/>
    </xf>
    <xf numFmtId="14" fontId="24" fillId="0" borderId="126" xfId="0" applyNumberFormat="1" applyFont="1" applyBorder="1" applyAlignment="1" applyProtection="1">
      <alignment horizontal="center" vertical="center"/>
      <protection locked="0"/>
    </xf>
    <xf numFmtId="0" fontId="34" fillId="2" borderId="39" xfId="0" applyFont="1" applyFill="1" applyBorder="1" applyAlignment="1">
      <alignment horizontal="left" vertical="center"/>
    </xf>
    <xf numFmtId="0" fontId="34" fillId="2" borderId="40" xfId="0" applyFont="1" applyFill="1" applyBorder="1" applyAlignment="1">
      <alignment horizontal="left" vertical="center"/>
    </xf>
    <xf numFmtId="0" fontId="34" fillId="2" borderId="31" xfId="0" applyFont="1" applyFill="1" applyBorder="1" applyAlignment="1">
      <alignment horizontal="left" vertical="center"/>
    </xf>
    <xf numFmtId="0" fontId="52" fillId="2" borderId="12" xfId="0" applyFont="1" applyFill="1" applyBorder="1" applyAlignment="1">
      <alignment horizontal="left" vertical="center" shrinkToFit="1"/>
    </xf>
    <xf numFmtId="0" fontId="52" fillId="2" borderId="6" xfId="0" applyFont="1" applyFill="1" applyBorder="1" applyAlignment="1">
      <alignment horizontal="left" vertical="center" shrinkToFit="1"/>
    </xf>
    <xf numFmtId="0" fontId="52" fillId="2" borderId="24" xfId="0" applyFont="1" applyFill="1" applyBorder="1" applyAlignment="1">
      <alignment horizontal="left" vertical="center" shrinkToFit="1"/>
    </xf>
    <xf numFmtId="0" fontId="52" fillId="2" borderId="111" xfId="0" applyFont="1" applyFill="1" applyBorder="1" applyAlignment="1">
      <alignment horizontal="left" vertical="center" shrinkToFit="1"/>
    </xf>
    <xf numFmtId="0" fontId="52" fillId="2" borderId="114" xfId="0" applyFont="1" applyFill="1" applyBorder="1" applyAlignment="1">
      <alignment horizontal="left" vertical="center" shrinkToFit="1"/>
    </xf>
    <xf numFmtId="0" fontId="52" fillId="2" borderId="128" xfId="0" applyFont="1" applyFill="1" applyBorder="1" applyAlignment="1">
      <alignment horizontal="center" vertical="center" textRotation="255" shrinkToFit="1"/>
    </xf>
    <xf numFmtId="0" fontId="52" fillId="2" borderId="58" xfId="0" applyFont="1" applyFill="1" applyBorder="1" applyAlignment="1">
      <alignment horizontal="center" vertical="center" textRotation="255" shrinkToFit="1"/>
    </xf>
    <xf numFmtId="0" fontId="52" fillId="7" borderId="129" xfId="0" applyFont="1" applyFill="1" applyBorder="1" applyAlignment="1" applyProtection="1">
      <alignment horizontal="left" vertical="center"/>
      <protection locked="0"/>
    </xf>
    <xf numFmtId="0" fontId="52" fillId="7" borderId="130" xfId="0" applyFont="1" applyFill="1" applyBorder="1" applyAlignment="1" applyProtection="1">
      <alignment horizontal="left" vertical="center"/>
      <protection locked="0"/>
    </xf>
    <xf numFmtId="0" fontId="52" fillId="7" borderId="131" xfId="0" applyFont="1" applyFill="1" applyBorder="1" applyAlignment="1" applyProtection="1">
      <alignment horizontal="left" vertical="center"/>
      <protection locked="0"/>
    </xf>
    <xf numFmtId="182" fontId="52" fillId="2" borderId="27" xfId="0" applyNumberFormat="1" applyFont="1" applyFill="1" applyBorder="1" applyAlignment="1">
      <alignment horizontal="center" vertical="center" wrapText="1"/>
    </xf>
    <xf numFmtId="182" fontId="52" fillId="2" borderId="50" xfId="0" applyNumberFormat="1" applyFont="1" applyFill="1" applyBorder="1" applyAlignment="1">
      <alignment horizontal="center" vertical="center" wrapText="1"/>
    </xf>
    <xf numFmtId="182" fontId="52" fillId="2" borderId="29" xfId="0" applyNumberFormat="1" applyFont="1" applyFill="1" applyBorder="1" applyAlignment="1">
      <alignment horizontal="center" vertical="center" wrapText="1"/>
    </xf>
    <xf numFmtId="0" fontId="52" fillId="6" borderId="27" xfId="0" applyFont="1" applyFill="1" applyBorder="1" applyAlignment="1" applyProtection="1">
      <alignment horizontal="left" vertical="center" shrinkToFit="1"/>
    </xf>
    <xf numFmtId="0" fontId="52" fillId="6" borderId="50" xfId="0" applyFont="1" applyFill="1" applyBorder="1" applyAlignment="1" applyProtection="1">
      <alignment horizontal="left" vertical="center" shrinkToFit="1"/>
    </xf>
    <xf numFmtId="0" fontId="52" fillId="6" borderId="54" xfId="0" applyFont="1" applyFill="1" applyBorder="1" applyAlignment="1" applyProtection="1">
      <alignment horizontal="left" vertical="center" shrinkToFit="1"/>
    </xf>
    <xf numFmtId="0" fontId="52" fillId="2" borderId="27" xfId="0" applyFont="1" applyFill="1" applyBorder="1" applyAlignment="1">
      <alignment vertical="center" wrapText="1"/>
    </xf>
    <xf numFmtId="0" fontId="52" fillId="2" borderId="50" xfId="0" applyFont="1" applyFill="1" applyBorder="1" applyAlignment="1">
      <alignment vertical="center" wrapText="1"/>
    </xf>
    <xf numFmtId="0" fontId="52" fillId="2" borderId="54" xfId="0" applyFont="1" applyFill="1" applyBorder="1" applyAlignment="1">
      <alignment vertical="center" wrapText="1"/>
    </xf>
    <xf numFmtId="0" fontId="22" fillId="0" borderId="27" xfId="0" applyFont="1" applyFill="1" applyBorder="1" applyAlignment="1" applyProtection="1">
      <alignment horizontal="left" vertical="center"/>
      <protection locked="0"/>
    </xf>
    <xf numFmtId="0" fontId="22" fillId="0" borderId="50" xfId="0" applyFont="1" applyFill="1" applyBorder="1" applyAlignment="1" applyProtection="1">
      <alignment horizontal="left" vertical="center"/>
      <protection locked="0"/>
    </xf>
    <xf numFmtId="0" fontId="22" fillId="0" borderId="54" xfId="0" applyFont="1" applyFill="1" applyBorder="1" applyAlignment="1" applyProtection="1">
      <alignment horizontal="left" vertical="center"/>
      <protection locked="0"/>
    </xf>
    <xf numFmtId="0" fontId="52" fillId="0" borderId="27" xfId="0" applyFont="1" applyFill="1" applyBorder="1" applyAlignment="1" applyProtection="1">
      <alignment horizontal="left" vertical="center" shrinkToFit="1"/>
      <protection locked="0"/>
    </xf>
    <xf numFmtId="0" fontId="52" fillId="0" borderId="50" xfId="0" applyFont="1" applyFill="1" applyBorder="1" applyAlignment="1" applyProtection="1">
      <alignment horizontal="left" vertical="center" shrinkToFit="1"/>
      <protection locked="0"/>
    </xf>
    <xf numFmtId="0" fontId="52" fillId="0" borderId="54" xfId="0" applyFont="1" applyFill="1" applyBorder="1" applyAlignment="1" applyProtection="1">
      <alignment horizontal="left" vertical="center" shrinkToFit="1"/>
      <protection locked="0"/>
    </xf>
    <xf numFmtId="0" fontId="22" fillId="2" borderId="133" xfId="0" applyFont="1" applyFill="1" applyBorder="1" applyAlignment="1">
      <alignment horizontal="center" vertical="center" textRotation="255" shrinkToFit="1"/>
    </xf>
    <xf numFmtId="0" fontId="22" fillId="2" borderId="134" xfId="0" applyFont="1" applyFill="1" applyBorder="1" applyAlignment="1">
      <alignment horizontal="center" vertical="center" textRotation="255" shrinkToFit="1"/>
    </xf>
    <xf numFmtId="0" fontId="22" fillId="2" borderId="58" xfId="0" applyFont="1" applyFill="1" applyBorder="1" applyAlignment="1">
      <alignment horizontal="center" vertical="center" textRotation="255" shrinkToFit="1"/>
    </xf>
    <xf numFmtId="176" fontId="52" fillId="2" borderId="125" xfId="0" applyNumberFormat="1" applyFont="1" applyFill="1" applyBorder="1" applyAlignment="1">
      <alignment horizontal="right" vertical="center"/>
    </xf>
    <xf numFmtId="176" fontId="52" fillId="2" borderId="135" xfId="0" applyNumberFormat="1" applyFont="1" applyFill="1" applyBorder="1" applyAlignment="1">
      <alignment horizontal="right" vertical="center"/>
    </xf>
    <xf numFmtId="176" fontId="52" fillId="2" borderId="126" xfId="0" applyNumberFormat="1" applyFont="1" applyFill="1" applyBorder="1" applyAlignment="1">
      <alignment horizontal="right" vertical="center"/>
    </xf>
    <xf numFmtId="0" fontId="47" fillId="2" borderId="133" xfId="0" applyFont="1" applyFill="1" applyBorder="1" applyAlignment="1">
      <alignment horizontal="center" vertical="center" textRotation="255" shrinkToFit="1"/>
    </xf>
    <xf numFmtId="0" fontId="47" fillId="2" borderId="134" xfId="0" applyFont="1" applyFill="1" applyBorder="1" applyAlignment="1">
      <alignment horizontal="center" vertical="center" textRotation="255" shrinkToFit="1"/>
    </xf>
    <xf numFmtId="0" fontId="47" fillId="2" borderId="58" xfId="0" applyFont="1" applyFill="1" applyBorder="1" applyAlignment="1">
      <alignment horizontal="center" vertical="center" textRotation="255" shrinkToFit="1"/>
    </xf>
    <xf numFmtId="0" fontId="47" fillId="2" borderId="42" xfId="0" applyFont="1" applyFill="1" applyBorder="1" applyAlignment="1">
      <alignment horizontal="center" vertical="center" shrinkToFit="1"/>
    </xf>
    <xf numFmtId="0" fontId="47" fillId="2" borderId="181" xfId="0" applyFont="1" applyFill="1" applyBorder="1" applyAlignment="1">
      <alignment horizontal="center" vertical="center" shrinkToFit="1"/>
    </xf>
    <xf numFmtId="0" fontId="52" fillId="0" borderId="66" xfId="0" applyFont="1" applyFill="1" applyBorder="1" applyAlignment="1" applyProtection="1">
      <alignment horizontal="left" vertical="center" shrinkToFit="1"/>
      <protection locked="0"/>
    </xf>
    <xf numFmtId="0" fontId="57" fillId="0" borderId="33" xfId="0" applyFont="1" applyBorder="1" applyAlignment="1">
      <alignment horizontal="left" vertical="top" wrapText="1"/>
    </xf>
    <xf numFmtId="184" fontId="24" fillId="2" borderId="57" xfId="0" applyNumberFormat="1" applyFont="1" applyFill="1" applyBorder="1" applyAlignment="1">
      <alignment horizontal="center" vertical="center" shrinkToFit="1"/>
    </xf>
    <xf numFmtId="184" fontId="24" fillId="2" borderId="20" xfId="0" applyNumberFormat="1" applyFont="1" applyFill="1" applyBorder="1" applyAlignment="1">
      <alignment horizontal="center" vertical="center" shrinkToFit="1"/>
    </xf>
    <xf numFmtId="184" fontId="24" fillId="2" borderId="17" xfId="0" applyNumberFormat="1" applyFont="1" applyFill="1" applyBorder="1" applyAlignment="1">
      <alignment horizontal="center" vertical="center" shrinkToFit="1"/>
    </xf>
    <xf numFmtId="184" fontId="24" fillId="2" borderId="30" xfId="0" applyNumberFormat="1" applyFont="1" applyFill="1" applyBorder="1" applyAlignment="1">
      <alignment horizontal="center" vertical="center" shrinkToFit="1"/>
    </xf>
    <xf numFmtId="38" fontId="24" fillId="2" borderId="11" xfId="2" applyFont="1" applyFill="1" applyBorder="1" applyAlignment="1">
      <alignment horizontal="center" vertical="center" shrinkToFit="1"/>
    </xf>
    <xf numFmtId="38" fontId="24" fillId="2" borderId="66" xfId="2" applyFont="1" applyFill="1" applyBorder="1" applyAlignment="1">
      <alignment horizontal="center" vertical="center" shrinkToFit="1"/>
    </xf>
    <xf numFmtId="38" fontId="24" fillId="2" borderId="39" xfId="2" applyFont="1" applyFill="1" applyBorder="1" applyAlignment="1">
      <alignment horizontal="left" vertical="center" shrinkToFit="1"/>
    </xf>
    <xf numFmtId="38" fontId="24" fillId="2" borderId="40" xfId="2" applyFont="1" applyFill="1" applyBorder="1" applyAlignment="1">
      <alignment horizontal="left" vertical="center" shrinkToFit="1"/>
    </xf>
    <xf numFmtId="38" fontId="24" fillId="2" borderId="31" xfId="2" applyFont="1" applyFill="1" applyBorder="1" applyAlignment="1">
      <alignment horizontal="left" vertical="center" shrinkToFit="1"/>
    </xf>
    <xf numFmtId="0" fontId="24" fillId="2" borderId="124" xfId="0" applyFont="1" applyFill="1" applyBorder="1" applyAlignment="1">
      <alignment horizontal="center" vertical="center" shrinkToFit="1"/>
    </xf>
    <xf numFmtId="0" fontId="24" fillId="2" borderId="142" xfId="0" applyFont="1" applyFill="1" applyBorder="1" applyAlignment="1">
      <alignment horizontal="center" vertical="center" shrinkToFit="1"/>
    </xf>
    <xf numFmtId="0" fontId="24" fillId="2" borderId="135" xfId="0" applyFont="1" applyFill="1" applyBorder="1" applyAlignment="1">
      <alignment horizontal="left" vertical="center" shrinkToFit="1"/>
    </xf>
    <xf numFmtId="0" fontId="24" fillId="2" borderId="126" xfId="0" applyFont="1" applyFill="1" applyBorder="1" applyAlignment="1">
      <alignment horizontal="left" vertical="center" shrinkToFit="1"/>
    </xf>
    <xf numFmtId="0" fontId="24" fillId="2" borderId="10" xfId="0" applyFont="1" applyFill="1" applyBorder="1" applyAlignment="1">
      <alignment horizontal="left" vertical="center" wrapText="1"/>
    </xf>
    <xf numFmtId="0" fontId="24" fillId="2" borderId="143" xfId="0" applyFont="1" applyFill="1" applyBorder="1" applyAlignment="1">
      <alignment horizontal="left" vertical="center" wrapText="1"/>
    </xf>
    <xf numFmtId="189" fontId="24" fillId="2" borderId="147" xfId="0" applyNumberFormat="1" applyFont="1" applyFill="1" applyBorder="1" applyAlignment="1">
      <alignment horizontal="center" vertical="center"/>
    </xf>
    <xf numFmtId="189" fontId="24" fillId="2" borderId="148" xfId="0" applyNumberFormat="1" applyFont="1" applyFill="1" applyBorder="1" applyAlignment="1">
      <alignment horizontal="center" vertical="center"/>
    </xf>
    <xf numFmtId="0" fontId="24" fillId="0" borderId="0" xfId="0" applyFont="1" applyBorder="1" applyAlignment="1">
      <alignment horizontal="center" vertical="center"/>
    </xf>
    <xf numFmtId="0" fontId="24" fillId="0" borderId="74" xfId="0" applyNumberFormat="1" applyFont="1" applyFill="1" applyBorder="1" applyAlignment="1" applyProtection="1">
      <alignment horizontal="left" vertical="center" shrinkToFit="1"/>
      <protection locked="0"/>
    </xf>
    <xf numFmtId="0" fontId="24" fillId="0" borderId="100" xfId="0" applyNumberFormat="1" applyFont="1" applyFill="1" applyBorder="1" applyAlignment="1" applyProtection="1">
      <alignment horizontal="left" vertical="center" shrinkToFit="1"/>
      <protection locked="0"/>
    </xf>
    <xf numFmtId="0" fontId="24" fillId="0" borderId="22" xfId="0" applyNumberFormat="1" applyFont="1" applyFill="1" applyBorder="1" applyAlignment="1" applyProtection="1">
      <alignment horizontal="left" vertical="center" shrinkToFit="1"/>
      <protection locked="0"/>
    </xf>
    <xf numFmtId="0" fontId="24" fillId="2" borderId="12" xfId="0" applyFont="1" applyFill="1" applyBorder="1" applyAlignment="1">
      <alignment horizontal="left" vertical="top" wrapText="1"/>
    </xf>
    <xf numFmtId="0" fontId="24" fillId="2" borderId="149" xfId="0" applyFont="1" applyFill="1" applyBorder="1" applyAlignment="1">
      <alignment horizontal="left" vertical="top" wrapText="1"/>
    </xf>
    <xf numFmtId="0" fontId="24" fillId="0" borderId="23" xfId="0" applyFont="1" applyBorder="1" applyAlignment="1" applyProtection="1">
      <alignment horizontal="left" vertical="top" wrapText="1"/>
      <protection locked="0"/>
    </xf>
    <xf numFmtId="0" fontId="24" fillId="0" borderId="150" xfId="0" applyFont="1" applyBorder="1" applyAlignment="1" applyProtection="1">
      <alignment horizontal="left" vertical="top" wrapText="1"/>
      <protection locked="0"/>
    </xf>
    <xf numFmtId="0" fontId="24" fillId="0" borderId="151" xfId="0" applyFont="1" applyBorder="1" applyAlignment="1" applyProtection="1">
      <alignment horizontal="left" vertical="top" wrapText="1"/>
      <protection locked="0"/>
    </xf>
    <xf numFmtId="0" fontId="24" fillId="0" borderId="34" xfId="0" applyFont="1" applyBorder="1" applyAlignment="1" applyProtection="1">
      <alignment horizontal="left" vertical="top" wrapText="1"/>
      <protection locked="0"/>
    </xf>
    <xf numFmtId="0" fontId="24" fillId="0" borderId="0" xfId="0" applyFont="1" applyBorder="1" applyAlignment="1" applyProtection="1">
      <alignment horizontal="left" vertical="top" wrapText="1"/>
      <protection locked="0"/>
    </xf>
    <xf numFmtId="0" fontId="24" fillId="0" borderId="14" xfId="0" applyFont="1" applyBorder="1" applyAlignment="1" applyProtection="1">
      <alignment horizontal="left" vertical="top" wrapText="1"/>
      <protection locked="0"/>
    </xf>
    <xf numFmtId="0" fontId="24" fillId="0" borderId="41" xfId="0" applyFont="1" applyBorder="1" applyAlignment="1" applyProtection="1">
      <alignment horizontal="left" vertical="top" wrapText="1"/>
      <protection locked="0"/>
    </xf>
    <xf numFmtId="0" fontId="24" fillId="0" borderId="15" xfId="0" applyFont="1" applyBorder="1" applyAlignment="1" applyProtection="1">
      <alignment horizontal="left" vertical="top" wrapText="1"/>
      <protection locked="0"/>
    </xf>
    <xf numFmtId="0" fontId="24" fillId="0" borderId="16" xfId="0" applyFont="1" applyBorder="1" applyAlignment="1" applyProtection="1">
      <alignment horizontal="left" vertical="top" wrapText="1"/>
      <protection locked="0"/>
    </xf>
    <xf numFmtId="183" fontId="24" fillId="2" borderId="47" xfId="0" applyNumberFormat="1" applyFont="1" applyFill="1" applyBorder="1" applyAlignment="1">
      <alignment horizontal="left" vertical="top" wrapText="1" shrinkToFit="1"/>
    </xf>
    <xf numFmtId="183" fontId="24" fillId="2" borderId="137" xfId="0" applyNumberFormat="1" applyFont="1" applyFill="1" applyBorder="1" applyAlignment="1">
      <alignment horizontal="left" vertical="top" wrapText="1" shrinkToFit="1"/>
    </xf>
    <xf numFmtId="183" fontId="24" fillId="2" borderId="138" xfId="0" applyNumberFormat="1" applyFont="1" applyFill="1" applyBorder="1" applyAlignment="1">
      <alignment horizontal="left" vertical="top" wrapText="1" shrinkToFit="1"/>
    </xf>
    <xf numFmtId="0" fontId="24" fillId="2" borderId="144" xfId="0" applyFont="1" applyFill="1" applyBorder="1" applyAlignment="1">
      <alignment horizontal="center" vertical="center" wrapText="1"/>
    </xf>
    <xf numFmtId="0" fontId="24" fillId="2" borderId="40" xfId="0" applyFont="1" applyFill="1" applyBorder="1" applyAlignment="1">
      <alignment horizontal="center" vertical="center" wrapText="1"/>
    </xf>
    <xf numFmtId="0" fontId="24" fillId="2" borderId="73" xfId="0" applyFont="1" applyFill="1" applyBorder="1" applyAlignment="1">
      <alignment horizontal="center" vertical="center" wrapText="1"/>
    </xf>
    <xf numFmtId="0" fontId="24" fillId="2" borderId="33" xfId="0" applyFont="1" applyFill="1" applyBorder="1" applyAlignment="1">
      <alignment horizontal="center" vertical="center" wrapText="1"/>
    </xf>
    <xf numFmtId="0" fontId="24" fillId="2" borderId="0" xfId="0" applyFont="1" applyFill="1" applyBorder="1" applyAlignment="1">
      <alignment horizontal="center" vertical="center" wrapText="1"/>
    </xf>
    <xf numFmtId="0" fontId="24" fillId="2" borderId="80" xfId="0" applyFont="1" applyFill="1" applyBorder="1" applyAlignment="1">
      <alignment horizontal="center" vertical="center" wrapText="1"/>
    </xf>
    <xf numFmtId="0" fontId="24" fillId="2" borderId="35" xfId="0" applyFont="1" applyFill="1" applyBorder="1" applyAlignment="1">
      <alignment horizontal="center" vertical="center" wrapText="1"/>
    </xf>
    <xf numFmtId="0" fontId="24" fillId="2" borderId="59" xfId="0" applyFont="1" applyFill="1" applyBorder="1" applyAlignment="1">
      <alignment horizontal="center" vertical="center" wrapText="1"/>
    </xf>
    <xf numFmtId="0" fontId="24" fillId="2" borderId="145" xfId="0" applyFont="1" applyFill="1" applyBorder="1" applyAlignment="1">
      <alignment horizontal="center" vertical="center" wrapText="1"/>
    </xf>
    <xf numFmtId="0" fontId="24" fillId="0" borderId="39" xfId="0" applyFont="1" applyBorder="1" applyAlignment="1" applyProtection="1">
      <alignment horizontal="left" vertical="top" wrapText="1"/>
      <protection locked="0"/>
    </xf>
    <xf numFmtId="0" fontId="24" fillId="0" borderId="40" xfId="0" applyFont="1" applyBorder="1" applyAlignment="1" applyProtection="1">
      <alignment horizontal="left" vertical="top" wrapText="1"/>
      <protection locked="0"/>
    </xf>
    <xf numFmtId="0" fontId="24" fillId="0" borderId="31" xfId="0" applyFont="1" applyBorder="1" applyAlignment="1" applyProtection="1">
      <alignment horizontal="left" vertical="top" wrapText="1"/>
      <protection locked="0"/>
    </xf>
    <xf numFmtId="0" fontId="24" fillId="0" borderId="42" xfId="0" applyFont="1" applyBorder="1" applyAlignment="1" applyProtection="1">
      <alignment horizontal="left" vertical="top" wrapText="1"/>
      <protection locked="0"/>
    </xf>
    <xf numFmtId="0" fontId="24" fillId="0" borderId="59" xfId="0" applyFont="1" applyBorder="1" applyAlignment="1" applyProtection="1">
      <alignment horizontal="left" vertical="top" wrapText="1"/>
      <protection locked="0"/>
    </xf>
    <xf numFmtId="0" fontId="24" fillId="0" borderId="55" xfId="0" applyFont="1" applyBorder="1" applyAlignment="1" applyProtection="1">
      <alignment horizontal="left" vertical="top" wrapText="1"/>
      <protection locked="0"/>
    </xf>
    <xf numFmtId="0" fontId="24" fillId="2" borderId="146" xfId="0" applyFont="1" applyFill="1" applyBorder="1" applyAlignment="1">
      <alignment horizontal="center" vertical="center" wrapText="1"/>
    </xf>
    <xf numFmtId="0" fontId="24" fillId="2" borderId="15" xfId="0" applyFont="1" applyFill="1" applyBorder="1" applyAlignment="1">
      <alignment horizontal="center" vertical="center" wrapText="1"/>
    </xf>
    <xf numFmtId="0" fontId="24" fillId="2" borderId="75" xfId="0" applyFont="1" applyFill="1" applyBorder="1" applyAlignment="1">
      <alignment horizontal="center" vertical="center" wrapText="1"/>
    </xf>
    <xf numFmtId="0" fontId="59" fillId="0" borderId="0" xfId="0" applyFont="1" applyBorder="1" applyAlignment="1">
      <alignment horizontal="left" vertical="top" wrapText="1"/>
    </xf>
    <xf numFmtId="183" fontId="24" fillId="2" borderId="57" xfId="0" applyNumberFormat="1" applyFont="1" applyFill="1" applyBorder="1" applyAlignment="1">
      <alignment horizontal="center" vertical="center" shrinkToFit="1"/>
    </xf>
    <xf numFmtId="183" fontId="24" fillId="2" borderId="139" xfId="0" applyNumberFormat="1" applyFont="1" applyFill="1" applyBorder="1" applyAlignment="1">
      <alignment horizontal="center" vertical="center" shrinkToFit="1"/>
    </xf>
    <xf numFmtId="183" fontId="24" fillId="2" borderId="20" xfId="0" applyNumberFormat="1" applyFont="1" applyFill="1" applyBorder="1" applyAlignment="1">
      <alignment horizontal="center" vertical="center" shrinkToFit="1"/>
    </xf>
    <xf numFmtId="38" fontId="24" fillId="2" borderId="133" xfId="2" applyFont="1" applyFill="1" applyBorder="1" applyAlignment="1">
      <alignment horizontal="center" vertical="center" textRotation="255" shrinkToFit="1"/>
    </xf>
    <xf numFmtId="38" fontId="24" fillId="2" borderId="134" xfId="2" applyFont="1" applyFill="1" applyBorder="1" applyAlignment="1">
      <alignment horizontal="center" vertical="center" textRotation="255" shrinkToFit="1"/>
    </xf>
    <xf numFmtId="38" fontId="24" fillId="2" borderId="132" xfId="2" applyFont="1" applyFill="1" applyBorder="1" applyAlignment="1">
      <alignment horizontal="center" vertical="center" textRotation="255" shrinkToFit="1"/>
    </xf>
    <xf numFmtId="38" fontId="24" fillId="2" borderId="0" xfId="2" applyFont="1" applyFill="1" applyBorder="1" applyAlignment="1">
      <alignment horizontal="left" vertical="center" shrinkToFit="1"/>
    </xf>
    <xf numFmtId="0" fontId="24" fillId="0" borderId="57" xfId="0" applyNumberFormat="1" applyFont="1" applyFill="1" applyBorder="1" applyAlignment="1" applyProtection="1">
      <alignment horizontal="left" vertical="center" shrinkToFit="1"/>
      <protection locked="0"/>
    </xf>
    <xf numFmtId="0" fontId="24" fillId="0" borderId="139" xfId="0" applyNumberFormat="1" applyFont="1" applyFill="1" applyBorder="1" applyAlignment="1" applyProtection="1">
      <alignment horizontal="left" vertical="center" shrinkToFit="1"/>
      <protection locked="0"/>
    </xf>
    <xf numFmtId="0" fontId="24" fillId="0" borderId="20" xfId="0" applyNumberFormat="1" applyFont="1" applyFill="1" applyBorder="1" applyAlignment="1" applyProtection="1">
      <alignment horizontal="left" vertical="center" shrinkToFit="1"/>
      <protection locked="0"/>
    </xf>
    <xf numFmtId="183" fontId="24" fillId="2" borderId="19" xfId="0" applyNumberFormat="1" applyFont="1" applyFill="1" applyBorder="1" applyAlignment="1">
      <alignment horizontal="center" vertical="center" shrinkToFit="1"/>
    </xf>
    <xf numFmtId="0" fontId="24" fillId="0" borderId="11" xfId="0" applyFont="1" applyFill="1" applyBorder="1" applyAlignment="1" applyProtection="1">
      <alignment horizontal="left" vertical="center" shrinkToFit="1"/>
      <protection locked="0"/>
    </xf>
    <xf numFmtId="0" fontId="24" fillId="0" borderId="50" xfId="0" applyFont="1" applyFill="1" applyBorder="1" applyAlignment="1" applyProtection="1">
      <alignment horizontal="left" vertical="center" shrinkToFit="1"/>
      <protection locked="0"/>
    </xf>
    <xf numFmtId="0" fontId="24" fillId="0" borderId="66" xfId="0" applyFont="1" applyFill="1" applyBorder="1" applyAlignment="1" applyProtection="1">
      <alignment horizontal="left" vertical="center" shrinkToFit="1"/>
      <protection locked="0"/>
    </xf>
    <xf numFmtId="184" fontId="24" fillId="2" borderId="18" xfId="0" applyNumberFormat="1" applyFont="1" applyFill="1" applyBorder="1" applyAlignment="1">
      <alignment horizontal="center" vertical="center" shrinkToFit="1"/>
    </xf>
    <xf numFmtId="184" fontId="24" fillId="2" borderId="0" xfId="0" applyNumberFormat="1" applyFont="1" applyFill="1" applyBorder="1" applyAlignment="1">
      <alignment horizontal="center" vertical="center" shrinkToFit="1"/>
    </xf>
    <xf numFmtId="184" fontId="24" fillId="2" borderId="14" xfId="0" applyNumberFormat="1" applyFont="1" applyFill="1" applyBorder="1" applyAlignment="1">
      <alignment horizontal="center" vertical="center" shrinkToFit="1"/>
    </xf>
    <xf numFmtId="0" fontId="24" fillId="2" borderId="11" xfId="0" applyFont="1" applyFill="1" applyBorder="1" applyAlignment="1">
      <alignment horizontal="center" vertical="center" shrinkToFit="1"/>
    </xf>
    <xf numFmtId="0" fontId="24" fillId="2" borderId="50" xfId="0" applyFont="1" applyFill="1" applyBorder="1" applyAlignment="1">
      <alignment horizontal="center" vertical="center" shrinkToFit="1"/>
    </xf>
    <xf numFmtId="0" fontId="24" fillId="2" borderId="54" xfId="0" applyFont="1" applyFill="1" applyBorder="1" applyAlignment="1">
      <alignment horizontal="center" vertical="center" shrinkToFit="1"/>
    </xf>
    <xf numFmtId="183" fontId="24" fillId="2" borderId="152" xfId="0" applyNumberFormat="1" applyFont="1" applyFill="1" applyBorder="1" applyAlignment="1">
      <alignment horizontal="left" vertical="center" shrinkToFit="1"/>
    </xf>
    <xf numFmtId="183" fontId="24" fillId="2" borderId="105" xfId="0" applyNumberFormat="1" applyFont="1" applyFill="1" applyBorder="1" applyAlignment="1">
      <alignment horizontal="left" vertical="center" shrinkToFit="1"/>
    </xf>
    <xf numFmtId="0" fontId="59" fillId="0" borderId="0" xfId="4" applyFont="1" applyFill="1" applyBorder="1" applyAlignment="1" applyProtection="1">
      <alignment horizontal="left" vertical="top" wrapText="1"/>
      <protection locked="0"/>
    </xf>
    <xf numFmtId="0" fontId="59" fillId="0" borderId="0" xfId="4" applyFont="1" applyFill="1" applyBorder="1" applyAlignment="1" applyProtection="1">
      <alignment horizontal="left" vertical="top"/>
      <protection locked="0"/>
    </xf>
    <xf numFmtId="177" fontId="24" fillId="2" borderId="88" xfId="4" applyNumberFormat="1" applyFont="1" applyFill="1" applyBorder="1" applyAlignment="1">
      <alignment horizontal="right" vertical="top" shrinkToFit="1"/>
    </xf>
    <xf numFmtId="177" fontId="24" fillId="2" borderId="153" xfId="4" applyNumberFormat="1" applyFont="1" applyFill="1" applyBorder="1" applyAlignment="1">
      <alignment horizontal="right" vertical="top" shrinkToFit="1"/>
    </xf>
    <xf numFmtId="177" fontId="24" fillId="2" borderId="148" xfId="4" applyNumberFormat="1" applyFont="1" applyFill="1" applyBorder="1" applyAlignment="1">
      <alignment horizontal="right" vertical="top" shrinkToFit="1"/>
    </xf>
    <xf numFmtId="0" fontId="16" fillId="2" borderId="11" xfId="4" applyFont="1" applyFill="1" applyBorder="1" applyAlignment="1">
      <alignment horizontal="left" vertical="center" shrinkToFit="1"/>
    </xf>
    <xf numFmtId="0" fontId="16" fillId="2" borderId="66" xfId="4" applyFont="1" applyFill="1" applyBorder="1" applyAlignment="1">
      <alignment horizontal="left" vertical="center" shrinkToFit="1"/>
    </xf>
    <xf numFmtId="0" fontId="16" fillId="0" borderId="32" xfId="4" applyFont="1" applyFill="1" applyBorder="1" applyAlignment="1">
      <alignment horizontal="center" vertical="center" textRotation="255"/>
    </xf>
    <xf numFmtId="0" fontId="16" fillId="0" borderId="96" xfId="4" applyFont="1" applyFill="1" applyBorder="1" applyAlignment="1">
      <alignment horizontal="center" vertical="center" textRotation="255"/>
    </xf>
    <xf numFmtId="189" fontId="16" fillId="2" borderId="135" xfId="4" applyNumberFormat="1" applyFont="1" applyFill="1" applyBorder="1" applyAlignment="1">
      <alignment horizontal="center" vertical="center"/>
    </xf>
    <xf numFmtId="189" fontId="16" fillId="2" borderId="126" xfId="4" applyNumberFormat="1" applyFont="1" applyFill="1" applyBorder="1" applyAlignment="1">
      <alignment horizontal="center" vertical="center"/>
    </xf>
    <xf numFmtId="0" fontId="16" fillId="2" borderId="9" xfId="4" applyFont="1" applyFill="1" applyBorder="1" applyAlignment="1">
      <alignment horizontal="left" vertical="center" shrinkToFit="1"/>
    </xf>
    <xf numFmtId="177" fontId="24" fillId="2" borderId="88" xfId="4" applyNumberFormat="1" applyFont="1" applyFill="1" applyBorder="1" applyAlignment="1" applyProtection="1">
      <alignment horizontal="right" vertical="top" shrinkToFit="1"/>
    </xf>
    <xf numFmtId="177" fontId="24" fillId="2" borderId="153" xfId="4" applyNumberFormat="1" applyFont="1" applyFill="1" applyBorder="1" applyAlignment="1" applyProtection="1">
      <alignment horizontal="right" vertical="top" shrinkToFit="1"/>
    </xf>
    <xf numFmtId="177" fontId="24" fillId="2" borderId="154" xfId="4" applyNumberFormat="1" applyFont="1" applyFill="1" applyBorder="1" applyAlignment="1" applyProtection="1">
      <alignment horizontal="right" vertical="top" shrinkToFit="1"/>
    </xf>
    <xf numFmtId="0" fontId="59" fillId="0" borderId="0" xfId="4" applyFont="1" applyFill="1" applyBorder="1" applyAlignment="1">
      <alignment horizontal="left" vertical="top" wrapText="1"/>
    </xf>
    <xf numFmtId="0" fontId="59" fillId="0" borderId="0" xfId="4" applyFont="1" applyFill="1" applyBorder="1" applyAlignment="1">
      <alignment horizontal="left" vertical="top"/>
    </xf>
    <xf numFmtId="177" fontId="24" fillId="2" borderId="154" xfId="4" applyNumberFormat="1" applyFont="1" applyFill="1" applyBorder="1" applyAlignment="1">
      <alignment horizontal="right" vertical="top" shrinkToFit="1"/>
    </xf>
    <xf numFmtId="177" fontId="24" fillId="2" borderId="11" xfId="0" applyNumberFormat="1" applyFont="1" applyFill="1" applyBorder="1" applyAlignment="1">
      <alignment horizontal="left" vertical="center" shrinkToFit="1"/>
    </xf>
    <xf numFmtId="177" fontId="24" fillId="2" borderId="50" xfId="0" applyNumberFormat="1" applyFont="1" applyFill="1" applyBorder="1" applyAlignment="1">
      <alignment horizontal="left" vertical="center" shrinkToFit="1"/>
    </xf>
    <xf numFmtId="177" fontId="24" fillId="2" borderId="66" xfId="0" applyNumberFormat="1" applyFont="1" applyFill="1" applyBorder="1" applyAlignment="1">
      <alignment horizontal="left" vertical="center" shrinkToFit="1"/>
    </xf>
    <xf numFmtId="0" fontId="24" fillId="2" borderId="11" xfId="0" applyFont="1" applyFill="1" applyBorder="1" applyAlignment="1">
      <alignment horizontal="left" vertical="center" shrinkToFit="1"/>
    </xf>
    <xf numFmtId="0" fontId="24" fillId="2" borderId="50" xfId="0" applyFont="1" applyFill="1" applyBorder="1" applyAlignment="1">
      <alignment horizontal="left" vertical="center" shrinkToFit="1"/>
    </xf>
    <xf numFmtId="0" fontId="24" fillId="2" borderId="66" xfId="0" applyFont="1" applyFill="1" applyBorder="1" applyAlignment="1">
      <alignment horizontal="left" vertical="center" shrinkToFit="1"/>
    </xf>
    <xf numFmtId="0" fontId="24" fillId="2" borderId="66" xfId="0" applyFont="1" applyFill="1" applyBorder="1" applyAlignment="1">
      <alignment horizontal="center" vertical="center" shrinkToFit="1"/>
    </xf>
    <xf numFmtId="0" fontId="19" fillId="3" borderId="124" xfId="0" applyFont="1" applyFill="1" applyBorder="1" applyAlignment="1">
      <alignment horizontal="center" vertical="center" shrinkToFit="1"/>
    </xf>
    <xf numFmtId="0" fontId="19" fillId="3" borderId="49" xfId="0" applyFont="1" applyFill="1" applyBorder="1" applyAlignment="1">
      <alignment horizontal="center" vertical="center" shrinkToFit="1"/>
    </xf>
    <xf numFmtId="14" fontId="24" fillId="2" borderId="41" xfId="0" applyNumberFormat="1" applyFont="1" applyFill="1" applyBorder="1" applyAlignment="1">
      <alignment horizontal="left" vertical="center" shrinkToFit="1"/>
    </xf>
    <xf numFmtId="14" fontId="24" fillId="2" borderId="15" xfId="0" applyNumberFormat="1" applyFont="1" applyFill="1" applyBorder="1" applyAlignment="1">
      <alignment horizontal="left" vertical="center" shrinkToFit="1"/>
    </xf>
    <xf numFmtId="14" fontId="24" fillId="2" borderId="75" xfId="0" applyNumberFormat="1" applyFont="1" applyFill="1" applyBorder="1" applyAlignment="1">
      <alignment horizontal="left" vertical="center" shrinkToFit="1"/>
    </xf>
    <xf numFmtId="0" fontId="24" fillId="2" borderId="2" xfId="4" applyFont="1" applyFill="1" applyBorder="1" applyAlignment="1">
      <alignment horizontal="left" vertical="center"/>
    </xf>
    <xf numFmtId="0" fontId="24" fillId="2" borderId="106" xfId="4" applyFont="1" applyFill="1" applyBorder="1" applyAlignment="1">
      <alignment horizontal="left" vertical="center"/>
    </xf>
    <xf numFmtId="0" fontId="24" fillId="2" borderId="3" xfId="4" applyFont="1" applyFill="1" applyBorder="1" applyAlignment="1">
      <alignment horizontal="left" vertical="center"/>
    </xf>
    <xf numFmtId="0" fontId="24" fillId="2" borderId="107" xfId="4" applyFont="1" applyFill="1" applyBorder="1" applyAlignment="1">
      <alignment horizontal="left" vertical="center"/>
    </xf>
    <xf numFmtId="0" fontId="24" fillId="2" borderId="104" xfId="4" applyFont="1" applyFill="1" applyBorder="1" applyAlignment="1">
      <alignment horizontal="left" vertical="center"/>
    </xf>
    <xf numFmtId="0" fontId="24" fillId="2" borderId="108" xfId="4" applyFont="1" applyFill="1" applyBorder="1" applyAlignment="1">
      <alignment horizontal="left" vertical="center"/>
    </xf>
    <xf numFmtId="0" fontId="50" fillId="0" borderId="0" xfId="0" applyFont="1" applyAlignment="1">
      <alignment horizontal="left" vertical="top" wrapText="1"/>
    </xf>
    <xf numFmtId="177" fontId="24" fillId="2" borderId="153" xfId="0" applyNumberFormat="1" applyFont="1" applyFill="1" applyBorder="1" applyAlignment="1">
      <alignment horizontal="right" vertical="top" shrinkToFit="1"/>
    </xf>
    <xf numFmtId="177" fontId="24" fillId="2" borderId="148" xfId="0" applyNumberFormat="1" applyFont="1" applyFill="1" applyBorder="1" applyAlignment="1">
      <alignment horizontal="right" vertical="top" shrinkToFit="1"/>
    </xf>
    <xf numFmtId="177" fontId="24" fillId="2" borderId="88" xfId="0" applyNumberFormat="1" applyFont="1" applyFill="1" applyBorder="1" applyAlignment="1">
      <alignment horizontal="right" vertical="top" shrinkToFit="1"/>
    </xf>
    <xf numFmtId="177" fontId="24" fillId="2" borderId="154" xfId="0" applyNumberFormat="1" applyFont="1" applyFill="1" applyBorder="1" applyAlignment="1">
      <alignment horizontal="right" vertical="top" shrinkToFit="1"/>
    </xf>
    <xf numFmtId="177" fontId="24" fillId="2" borderId="155" xfId="0" applyNumberFormat="1" applyFont="1" applyFill="1" applyBorder="1" applyAlignment="1">
      <alignment horizontal="center" vertical="top" shrinkToFit="1"/>
    </xf>
    <xf numFmtId="177" fontId="24" fillId="2" borderId="156" xfId="0" applyNumberFormat="1" applyFont="1" applyFill="1" applyBorder="1" applyAlignment="1">
      <alignment horizontal="center" vertical="top" shrinkToFit="1"/>
    </xf>
    <xf numFmtId="177" fontId="24" fillId="2" borderId="157" xfId="0" applyNumberFormat="1" applyFont="1" applyFill="1" applyBorder="1" applyAlignment="1">
      <alignment horizontal="center" vertical="top" shrinkToFit="1"/>
    </xf>
    <xf numFmtId="0" fontId="24" fillId="4" borderId="5" xfId="4" applyFont="1" applyFill="1" applyBorder="1" applyAlignment="1">
      <alignment horizontal="left" vertical="center"/>
    </xf>
    <xf numFmtId="0" fontId="24" fillId="4" borderId="147" xfId="4" applyFont="1" applyFill="1" applyBorder="1" applyAlignment="1">
      <alignment horizontal="left" vertical="center"/>
    </xf>
    <xf numFmtId="177" fontId="24" fillId="2" borderId="31" xfId="0" applyNumberFormat="1" applyFont="1" applyFill="1" applyBorder="1" applyAlignment="1">
      <alignment horizontal="right" vertical="top" shrinkToFit="1"/>
    </xf>
    <xf numFmtId="177" fontId="24" fillId="2" borderId="14" xfId="0" applyNumberFormat="1" applyFont="1" applyFill="1" applyBorder="1" applyAlignment="1">
      <alignment horizontal="right" vertical="top" shrinkToFit="1"/>
    </xf>
    <xf numFmtId="177" fontId="24" fillId="2" borderId="16" xfId="0" applyNumberFormat="1" applyFont="1" applyFill="1" applyBorder="1" applyAlignment="1">
      <alignment horizontal="right" vertical="top" shrinkToFit="1"/>
    </xf>
    <xf numFmtId="0" fontId="59" fillId="0" borderId="34" xfId="0" applyFont="1" applyBorder="1" applyAlignment="1">
      <alignment horizontal="left" vertical="center" wrapText="1"/>
    </xf>
    <xf numFmtId="0" fontId="50" fillId="0" borderId="34" xfId="0" applyFont="1" applyBorder="1" applyAlignment="1">
      <alignment horizontal="left" vertical="center" wrapText="1"/>
    </xf>
    <xf numFmtId="0" fontId="21" fillId="4" borderId="39" xfId="0" applyFont="1" applyFill="1" applyBorder="1" applyAlignment="1">
      <alignment horizontal="left" vertical="center"/>
    </xf>
    <xf numFmtId="0" fontId="21" fillId="4" borderId="40" xfId="0" applyFont="1" applyFill="1" applyBorder="1" applyAlignment="1">
      <alignment horizontal="left" vertical="center"/>
    </xf>
    <xf numFmtId="0" fontId="21" fillId="4" borderId="31" xfId="0" applyFont="1" applyFill="1" applyBorder="1" applyAlignment="1">
      <alignment horizontal="left" vertical="center"/>
    </xf>
    <xf numFmtId="0" fontId="24" fillId="4" borderId="28" xfId="4" applyFont="1" applyFill="1" applyBorder="1" applyAlignment="1">
      <alignment horizontal="center" vertical="center"/>
    </xf>
    <xf numFmtId="0" fontId="24" fillId="4" borderId="63" xfId="4" applyFont="1" applyFill="1" applyBorder="1" applyAlignment="1">
      <alignment horizontal="center" vertical="center"/>
    </xf>
    <xf numFmtId="38" fontId="16" fillId="0" borderId="32" xfId="2" applyFont="1" applyBorder="1" applyAlignment="1">
      <alignment horizontal="center" vertical="center"/>
    </xf>
    <xf numFmtId="38" fontId="16" fillId="0" borderId="96" xfId="2" applyFont="1" applyBorder="1" applyAlignment="1">
      <alignment horizontal="center" vertical="center"/>
    </xf>
    <xf numFmtId="189" fontId="0" fillId="2" borderId="135" xfId="0" applyNumberFormat="1" applyFont="1" applyFill="1" applyBorder="1" applyAlignment="1">
      <alignment horizontal="center" vertical="center"/>
    </xf>
    <xf numFmtId="189" fontId="0" fillId="2" borderId="126" xfId="0" applyNumberFormat="1" applyFont="1" applyFill="1" applyBorder="1" applyAlignment="1">
      <alignment horizontal="center" vertical="center"/>
    </xf>
    <xf numFmtId="177" fontId="24" fillId="2" borderId="158" xfId="0" applyNumberFormat="1" applyFont="1" applyFill="1" applyBorder="1" applyAlignment="1">
      <alignment horizontal="center" vertical="top" shrinkToFit="1"/>
    </xf>
    <xf numFmtId="177" fontId="24" fillId="2" borderId="159" xfId="0" applyNumberFormat="1" applyFont="1" applyFill="1" applyBorder="1" applyAlignment="1">
      <alignment horizontal="center" vertical="top" shrinkToFit="1"/>
    </xf>
    <xf numFmtId="177" fontId="24" fillId="2" borderId="160" xfId="0" applyNumberFormat="1" applyFont="1" applyFill="1" applyBorder="1" applyAlignment="1">
      <alignment horizontal="center" vertical="top" shrinkToFit="1"/>
    </xf>
    <xf numFmtId="177" fontId="20" fillId="3" borderId="161" xfId="0" applyNumberFormat="1" applyFont="1" applyFill="1" applyBorder="1" applyAlignment="1">
      <alignment horizontal="center" vertical="center" wrapText="1" shrinkToFit="1"/>
    </xf>
    <xf numFmtId="177" fontId="20" fillId="3" borderId="162" xfId="0" applyNumberFormat="1" applyFont="1" applyFill="1" applyBorder="1" applyAlignment="1">
      <alignment horizontal="center" vertical="center" wrapText="1" shrinkToFit="1"/>
    </xf>
    <xf numFmtId="0" fontId="7" fillId="6" borderId="9" xfId="7" applyNumberFormat="1" applyFont="1" applyFill="1" applyBorder="1" applyAlignment="1" applyProtection="1">
      <alignment horizontal="left" vertical="center" shrinkToFit="1"/>
    </xf>
    <xf numFmtId="177" fontId="14" fillId="6" borderId="29" xfId="7" applyNumberFormat="1" applyFont="1" applyFill="1" applyBorder="1" applyAlignment="1" applyProtection="1">
      <alignment horizontal="center" vertical="center" wrapText="1"/>
    </xf>
    <xf numFmtId="0" fontId="48" fillId="6" borderId="30" xfId="5" applyFont="1" applyFill="1" applyBorder="1" applyAlignment="1">
      <alignment vertical="center"/>
    </xf>
    <xf numFmtId="4" fontId="14" fillId="6" borderId="11" xfId="7" applyNumberFormat="1" applyFont="1" applyFill="1" applyBorder="1" applyAlignment="1" applyProtection="1">
      <alignment horizontal="center" vertical="center" shrinkToFit="1"/>
    </xf>
    <xf numFmtId="4" fontId="14" fillId="6" borderId="50" xfId="7" applyNumberFormat="1" applyFont="1" applyFill="1" applyBorder="1" applyAlignment="1" applyProtection="1">
      <alignment horizontal="center" vertical="center" shrinkToFit="1"/>
    </xf>
    <xf numFmtId="4" fontId="14" fillId="6" borderId="73" xfId="7" applyNumberFormat="1" applyFont="1" applyFill="1" applyBorder="1" applyAlignment="1" applyProtection="1">
      <alignment horizontal="center" vertical="center" shrinkToFit="1"/>
    </xf>
    <xf numFmtId="189" fontId="19" fillId="2" borderId="9" xfId="5" applyNumberFormat="1" applyFont="1" applyFill="1" applyBorder="1" applyAlignment="1">
      <alignment horizontal="center"/>
    </xf>
    <xf numFmtId="177" fontId="14" fillId="6" borderId="17" xfId="7" applyNumberFormat="1" applyFont="1" applyFill="1" applyBorder="1" applyAlignment="1" applyProtection="1">
      <alignment horizontal="center" vertical="center" wrapText="1" shrinkToFit="1"/>
    </xf>
    <xf numFmtId="0" fontId="48" fillId="6" borderId="30" xfId="5" applyFont="1" applyFill="1" applyBorder="1" applyAlignment="1">
      <alignment vertical="center" shrinkToFit="1"/>
    </xf>
    <xf numFmtId="189" fontId="19" fillId="2" borderId="9" xfId="5" applyNumberFormat="1" applyFont="1" applyFill="1" applyBorder="1" applyAlignment="1" applyProtection="1">
      <alignment horizontal="center" shrinkToFit="1"/>
    </xf>
    <xf numFmtId="0" fontId="59" fillId="0" borderId="33" xfId="4" applyFont="1" applyBorder="1" applyAlignment="1">
      <alignment horizontal="left" vertical="center" wrapText="1"/>
    </xf>
    <xf numFmtId="0" fontId="52" fillId="0" borderId="15" xfId="4" applyFont="1" applyBorder="1" applyAlignment="1">
      <alignment horizontal="right" vertical="center"/>
    </xf>
    <xf numFmtId="0" fontId="52" fillId="2" borderId="163" xfId="4" applyFont="1" applyFill="1" applyBorder="1" applyAlignment="1">
      <alignment horizontal="center" vertical="center" wrapText="1"/>
    </xf>
    <xf numFmtId="0" fontId="52" fillId="2" borderId="164" xfId="4" applyFont="1" applyFill="1" applyBorder="1" applyAlignment="1">
      <alignment horizontal="center" vertical="center" wrapText="1"/>
    </xf>
    <xf numFmtId="0" fontId="22" fillId="6" borderId="10" xfId="4" applyFont="1" applyFill="1" applyBorder="1" applyAlignment="1" applyProtection="1">
      <alignment horizontal="left" vertical="center" shrinkToFit="1"/>
      <protection locked="0"/>
    </xf>
    <xf numFmtId="0" fontId="52" fillId="2" borderId="165" xfId="4" applyFont="1" applyFill="1" applyBorder="1" applyAlignment="1">
      <alignment horizontal="center" vertical="center" shrinkToFit="1"/>
    </xf>
    <xf numFmtId="0" fontId="52" fillId="2" borderId="127" xfId="4" applyFont="1" applyFill="1" applyBorder="1" applyAlignment="1">
      <alignment horizontal="center" vertical="center" shrinkToFit="1"/>
    </xf>
    <xf numFmtId="0" fontId="52" fillId="2" borderId="17" xfId="4" applyFont="1" applyFill="1" applyBorder="1" applyAlignment="1">
      <alignment horizontal="center" vertical="center" shrinkToFit="1"/>
    </xf>
    <xf numFmtId="0" fontId="52" fillId="2" borderId="27" xfId="4" applyFont="1" applyFill="1" applyBorder="1" applyAlignment="1">
      <alignment horizontal="center" vertical="center" shrinkToFit="1"/>
    </xf>
    <xf numFmtId="0" fontId="52" fillId="2" borderId="166" xfId="4" applyFont="1" applyFill="1" applyBorder="1" applyAlignment="1">
      <alignment horizontal="left" vertical="center" shrinkToFit="1"/>
    </xf>
    <xf numFmtId="0" fontId="52" fillId="2" borderId="167" xfId="4" applyFont="1" applyFill="1" applyBorder="1" applyAlignment="1">
      <alignment horizontal="left" vertical="center" shrinkToFit="1"/>
    </xf>
    <xf numFmtId="0" fontId="52" fillId="2" borderId="168" xfId="4" applyFont="1" applyFill="1" applyBorder="1" applyAlignment="1">
      <alignment horizontal="left" vertical="center" shrinkToFit="1"/>
    </xf>
    <xf numFmtId="0" fontId="52" fillId="2" borderId="113" xfId="4" applyFont="1" applyFill="1" applyBorder="1" applyAlignment="1">
      <alignment horizontal="left" vertical="center" shrinkToFit="1"/>
    </xf>
    <xf numFmtId="0" fontId="52" fillId="2" borderId="78" xfId="4" applyFont="1" applyFill="1" applyBorder="1" applyAlignment="1">
      <alignment horizontal="left" vertical="center" shrinkToFit="1"/>
    </xf>
    <xf numFmtId="0" fontId="52" fillId="2" borderId="169" xfId="4" applyFont="1" applyFill="1" applyBorder="1" applyAlignment="1">
      <alignment horizontal="left" vertical="center" shrinkToFit="1"/>
    </xf>
    <xf numFmtId="0" fontId="52" fillId="2" borderId="170" xfId="4" applyFont="1" applyFill="1" applyBorder="1" applyAlignment="1">
      <alignment horizontal="center" vertical="center" wrapText="1"/>
    </xf>
    <xf numFmtId="0" fontId="52" fillId="2" borderId="150" xfId="4" applyFont="1" applyFill="1" applyBorder="1" applyAlignment="1">
      <alignment horizontal="center" vertical="center" wrapText="1"/>
    </xf>
    <xf numFmtId="0" fontId="52" fillId="2" borderId="33" xfId="4" applyFont="1" applyFill="1" applyBorder="1" applyAlignment="1">
      <alignment horizontal="center" vertical="center" wrapText="1"/>
    </xf>
    <xf numFmtId="0" fontId="52" fillId="2" borderId="0" xfId="4" applyFont="1" applyFill="1" applyBorder="1" applyAlignment="1">
      <alignment horizontal="center" vertical="center" wrapText="1"/>
    </xf>
    <xf numFmtId="0" fontId="52" fillId="2" borderId="146" xfId="4" applyFont="1" applyFill="1" applyBorder="1" applyAlignment="1">
      <alignment horizontal="center" vertical="center" wrapText="1"/>
    </xf>
    <xf numFmtId="0" fontId="52" fillId="2" borderId="15" xfId="4" applyFont="1" applyFill="1" applyBorder="1" applyAlignment="1">
      <alignment horizontal="center" vertical="center" wrapText="1"/>
    </xf>
    <xf numFmtId="0" fontId="52" fillId="2" borderId="13" xfId="4" applyFont="1" applyFill="1" applyBorder="1" applyAlignment="1">
      <alignment horizontal="left" vertical="center" shrinkToFit="1"/>
    </xf>
    <xf numFmtId="0" fontId="52" fillId="2" borderId="9" xfId="4" applyFont="1" applyFill="1" applyBorder="1" applyAlignment="1">
      <alignment horizontal="left" vertical="center" shrinkToFit="1"/>
    </xf>
    <xf numFmtId="0" fontId="52" fillId="2" borderId="2" xfId="4" applyFont="1" applyFill="1" applyBorder="1" applyAlignment="1">
      <alignment horizontal="center" vertical="center" shrinkToFit="1"/>
    </xf>
    <xf numFmtId="0" fontId="52" fillId="2" borderId="56" xfId="4" applyFont="1" applyFill="1" applyBorder="1" applyAlignment="1">
      <alignment horizontal="center" vertical="center" shrinkToFit="1"/>
    </xf>
    <xf numFmtId="0" fontId="22" fillId="0" borderId="47" xfId="4" applyFont="1" applyBorder="1" applyAlignment="1" applyProtection="1">
      <alignment horizontal="left" vertical="center" shrinkToFit="1"/>
      <protection locked="0"/>
    </xf>
    <xf numFmtId="0" fontId="22" fillId="0" borderId="137" xfId="4" applyFont="1" applyBorder="1" applyAlignment="1" applyProtection="1">
      <alignment horizontal="left" vertical="center" shrinkToFit="1"/>
      <protection locked="0"/>
    </xf>
    <xf numFmtId="0" fontId="22" fillId="0" borderId="138" xfId="4" applyFont="1" applyBorder="1" applyAlignment="1" applyProtection="1">
      <alignment horizontal="left" vertical="center" shrinkToFit="1"/>
      <protection locked="0"/>
    </xf>
    <xf numFmtId="0" fontId="52" fillId="2" borderId="4" xfId="4" applyFont="1" applyFill="1" applyBorder="1" applyAlignment="1">
      <alignment horizontal="center" vertical="center" shrinkToFit="1"/>
    </xf>
    <xf numFmtId="0" fontId="52" fillId="2" borderId="171" xfId="4" applyFont="1" applyFill="1" applyBorder="1" applyAlignment="1">
      <alignment horizontal="center" vertical="center" shrinkToFit="1"/>
    </xf>
    <xf numFmtId="0" fontId="52" fillId="2" borderId="23" xfId="4" applyFont="1" applyFill="1" applyBorder="1" applyAlignment="1">
      <alignment horizontal="left" vertical="center" shrinkToFit="1"/>
    </xf>
    <xf numFmtId="0" fontId="52" fillId="2" borderId="150" xfId="4" applyFont="1" applyFill="1" applyBorder="1" applyAlignment="1">
      <alignment horizontal="left" vertical="center" shrinkToFit="1"/>
    </xf>
    <xf numFmtId="0" fontId="52" fillId="2" borderId="151" xfId="4" applyFont="1" applyFill="1" applyBorder="1" applyAlignment="1">
      <alignment horizontal="left" vertical="center" shrinkToFit="1"/>
    </xf>
    <xf numFmtId="0" fontId="52" fillId="0" borderId="59" xfId="4" applyFont="1" applyBorder="1" applyAlignment="1">
      <alignment horizontal="left" vertical="center"/>
    </xf>
    <xf numFmtId="0" fontId="52" fillId="2" borderId="172" xfId="4" applyFont="1" applyFill="1" applyBorder="1" applyAlignment="1">
      <alignment horizontal="center" vertical="center" wrapText="1"/>
    </xf>
    <xf numFmtId="0" fontId="52" fillId="2" borderId="56" xfId="4" applyFont="1" applyFill="1" applyBorder="1" applyAlignment="1">
      <alignment horizontal="center" vertical="center" wrapText="1"/>
    </xf>
    <xf numFmtId="0" fontId="52" fillId="2" borderId="141" xfId="4" applyFont="1" applyFill="1" applyBorder="1" applyAlignment="1">
      <alignment horizontal="center" vertical="center" shrinkToFit="1"/>
    </xf>
    <xf numFmtId="0" fontId="52" fillId="2" borderId="173" xfId="4" applyFont="1" applyFill="1" applyBorder="1" applyAlignment="1">
      <alignment horizontal="left" vertical="center" shrinkToFit="1"/>
    </xf>
    <xf numFmtId="49" fontId="52" fillId="2" borderId="41" xfId="4" applyNumberFormat="1" applyFont="1" applyFill="1" applyBorder="1" applyAlignment="1">
      <alignment horizontal="left" vertical="center" shrinkToFit="1"/>
    </xf>
    <xf numFmtId="0" fontId="52" fillId="2" borderId="15" xfId="4" applyFont="1" applyFill="1" applyBorder="1" applyAlignment="1">
      <alignment horizontal="left" vertical="center" shrinkToFit="1"/>
    </xf>
    <xf numFmtId="0" fontId="52" fillId="2" borderId="75" xfId="4" applyFont="1" applyFill="1" applyBorder="1" applyAlignment="1">
      <alignment horizontal="left" vertical="center" shrinkToFit="1"/>
    </xf>
    <xf numFmtId="188" fontId="52" fillId="0" borderId="17" xfId="4" applyNumberFormat="1" applyFont="1" applyBorder="1" applyAlignment="1" applyProtection="1">
      <alignment horizontal="left" vertical="center" shrinkToFit="1"/>
      <protection locked="0"/>
    </xf>
    <xf numFmtId="188" fontId="52" fillId="0" borderId="30" xfId="4" applyNumberFormat="1" applyFont="1" applyBorder="1" applyAlignment="1" applyProtection="1">
      <alignment horizontal="left" vertical="center" shrinkToFit="1"/>
      <protection locked="0"/>
    </xf>
    <xf numFmtId="188" fontId="52" fillId="0" borderId="90" xfId="4" applyNumberFormat="1" applyFont="1" applyBorder="1" applyAlignment="1" applyProtection="1">
      <alignment horizontal="left" vertical="center" shrinkToFit="1"/>
      <protection locked="0"/>
    </xf>
    <xf numFmtId="0" fontId="52" fillId="2" borderId="39" xfId="4" applyFont="1" applyFill="1" applyBorder="1" applyAlignment="1">
      <alignment horizontal="center" vertical="center" shrinkToFit="1"/>
    </xf>
    <xf numFmtId="0" fontId="52" fillId="2" borderId="73" xfId="4" applyFont="1" applyFill="1" applyBorder="1" applyAlignment="1">
      <alignment horizontal="center" vertical="center" shrinkToFit="1"/>
    </xf>
    <xf numFmtId="0" fontId="52" fillId="2" borderId="41" xfId="4" applyFont="1" applyFill="1" applyBorder="1" applyAlignment="1">
      <alignment horizontal="center" vertical="center" shrinkToFit="1"/>
    </xf>
    <xf numFmtId="0" fontId="52" fillId="2" borderId="75" xfId="4" applyFont="1" applyFill="1" applyBorder="1" applyAlignment="1">
      <alignment horizontal="center" vertical="center" shrinkToFit="1"/>
    </xf>
    <xf numFmtId="0" fontId="52" fillId="6" borderId="39" xfId="4" applyFont="1" applyFill="1" applyBorder="1" applyAlignment="1" applyProtection="1">
      <alignment horizontal="left" vertical="center" shrinkToFit="1"/>
      <protection locked="0"/>
    </xf>
    <xf numFmtId="0" fontId="52" fillId="6" borderId="40" xfId="4" applyFont="1" applyFill="1" applyBorder="1" applyAlignment="1" applyProtection="1">
      <alignment horizontal="left" vertical="center" shrinkToFit="1"/>
      <protection locked="0"/>
    </xf>
    <xf numFmtId="0" fontId="52" fillId="6" borderId="31" xfId="4" applyFont="1" applyFill="1" applyBorder="1" applyAlignment="1" applyProtection="1">
      <alignment horizontal="left" vertical="center" shrinkToFit="1"/>
      <protection locked="0"/>
    </xf>
    <xf numFmtId="0" fontId="52" fillId="6" borderId="41" xfId="4" applyFont="1" applyFill="1" applyBorder="1" applyAlignment="1" applyProtection="1">
      <alignment horizontal="left" vertical="center" shrinkToFit="1"/>
      <protection locked="0"/>
    </xf>
    <xf numFmtId="0" fontId="52" fillId="6" borderId="15" xfId="4" applyFont="1" applyFill="1" applyBorder="1" applyAlignment="1" applyProtection="1">
      <alignment horizontal="left" vertical="center" shrinkToFit="1"/>
      <protection locked="0"/>
    </xf>
    <xf numFmtId="0" fontId="52" fillId="6" borderId="16" xfId="4" applyFont="1" applyFill="1" applyBorder="1" applyAlignment="1" applyProtection="1">
      <alignment horizontal="left" vertical="center" shrinkToFit="1"/>
      <protection locked="0"/>
    </xf>
    <xf numFmtId="0" fontId="56" fillId="2" borderId="85" xfId="4" applyFont="1" applyFill="1" applyBorder="1" applyAlignment="1">
      <alignment horizontal="center" vertical="center" wrapText="1"/>
    </xf>
    <xf numFmtId="0" fontId="56" fillId="2" borderId="50" xfId="4" applyFont="1" applyFill="1" applyBorder="1" applyAlignment="1">
      <alignment horizontal="center" vertical="center" wrapText="1"/>
    </xf>
    <xf numFmtId="0" fontId="52" fillId="0" borderId="11" xfId="4" applyFont="1" applyBorder="1" applyAlignment="1" applyProtection="1">
      <alignment horizontal="left" vertical="center" shrinkToFit="1"/>
      <protection locked="0"/>
    </xf>
    <xf numFmtId="0" fontId="52" fillId="0" borderId="50" xfId="4" applyFont="1" applyBorder="1" applyAlignment="1" applyProtection="1">
      <alignment horizontal="left" vertical="center" shrinkToFit="1"/>
      <protection locked="0"/>
    </xf>
    <xf numFmtId="0" fontId="52" fillId="0" borderId="54" xfId="4" applyFont="1" applyBorder="1" applyAlignment="1" applyProtection="1">
      <alignment horizontal="left" vertical="center" shrinkToFit="1"/>
      <protection locked="0"/>
    </xf>
    <xf numFmtId="0" fontId="47" fillId="2" borderId="85" xfId="4" applyFont="1" applyFill="1" applyBorder="1" applyAlignment="1">
      <alignment horizontal="center" vertical="center" wrapText="1"/>
    </xf>
    <xf numFmtId="0" fontId="47" fillId="2" borderId="50" xfId="4" applyFont="1" applyFill="1" applyBorder="1" applyAlignment="1">
      <alignment horizontal="center" vertical="center" wrapText="1"/>
    </xf>
    <xf numFmtId="0" fontId="47" fillId="2" borderId="144" xfId="4" applyFont="1" applyFill="1" applyBorder="1" applyAlignment="1">
      <alignment horizontal="center" vertical="center" textRotation="255" wrapText="1"/>
    </xf>
    <xf numFmtId="0" fontId="47" fillId="2" borderId="73" xfId="4" applyFont="1" applyFill="1" applyBorder="1" applyAlignment="1">
      <alignment horizontal="center" vertical="center" textRotation="255" wrapText="1"/>
    </xf>
    <xf numFmtId="0" fontId="47" fillId="2" borderId="33" xfId="4" applyFont="1" applyFill="1" applyBorder="1" applyAlignment="1">
      <alignment horizontal="center" vertical="center" textRotation="255" wrapText="1"/>
    </xf>
    <xf numFmtId="0" fontId="47" fillId="2" borderId="80" xfId="4" applyFont="1" applyFill="1" applyBorder="1" applyAlignment="1">
      <alignment horizontal="center" vertical="center" textRotation="255" wrapText="1"/>
    </xf>
    <xf numFmtId="0" fontId="47" fillId="2" borderId="146" xfId="4" applyFont="1" applyFill="1" applyBorder="1" applyAlignment="1">
      <alignment horizontal="center" vertical="center" textRotation="255" wrapText="1"/>
    </xf>
    <xf numFmtId="0" fontId="47" fillId="2" borderId="75" xfId="4" applyFont="1" applyFill="1" applyBorder="1" applyAlignment="1">
      <alignment horizontal="center" vertical="center" textRotation="255" wrapText="1"/>
    </xf>
    <xf numFmtId="0" fontId="47" fillId="2" borderId="34" xfId="4" applyFont="1" applyFill="1" applyBorder="1" applyAlignment="1">
      <alignment horizontal="center" vertical="center" wrapText="1"/>
    </xf>
    <xf numFmtId="0" fontId="47" fillId="2" borderId="0" xfId="4" applyFont="1" applyFill="1" applyBorder="1" applyAlignment="1">
      <alignment horizontal="center" vertical="center" wrapText="1"/>
    </xf>
    <xf numFmtId="0" fontId="47" fillId="2" borderId="80" xfId="4" applyFont="1" applyFill="1" applyBorder="1" applyAlignment="1">
      <alignment horizontal="center" vertical="center" wrapText="1"/>
    </xf>
    <xf numFmtId="0" fontId="47" fillId="2" borderId="41" xfId="4" applyFont="1" applyFill="1" applyBorder="1" applyAlignment="1">
      <alignment horizontal="center" vertical="center" wrapText="1"/>
    </xf>
    <xf numFmtId="0" fontId="47" fillId="2" borderId="15" xfId="4" applyFont="1" applyFill="1" applyBorder="1" applyAlignment="1">
      <alignment horizontal="center" vertical="center" wrapText="1"/>
    </xf>
    <xf numFmtId="0" fontId="47" fillId="2" borderId="16" xfId="4" applyFont="1" applyFill="1" applyBorder="1" applyAlignment="1">
      <alignment horizontal="center" vertical="center" wrapText="1"/>
    </xf>
    <xf numFmtId="0" fontId="52" fillId="0" borderId="23" xfId="4" applyFont="1" applyBorder="1" applyAlignment="1" applyProtection="1">
      <alignment horizontal="left" vertical="top" wrapText="1"/>
      <protection locked="0"/>
    </xf>
    <xf numFmtId="0" fontId="52" fillId="0" borderId="150" xfId="4" applyFont="1" applyBorder="1" applyAlignment="1" applyProtection="1">
      <alignment horizontal="left" vertical="top" wrapText="1"/>
      <protection locked="0"/>
    </xf>
    <xf numFmtId="0" fontId="52" fillId="0" borderId="173" xfId="4" applyFont="1" applyBorder="1" applyAlignment="1" applyProtection="1">
      <alignment horizontal="left" vertical="top" wrapText="1"/>
      <protection locked="0"/>
    </xf>
    <xf numFmtId="0" fontId="52" fillId="0" borderId="34" xfId="4" applyFont="1" applyBorder="1" applyAlignment="1" applyProtection="1">
      <alignment horizontal="left" vertical="top" wrapText="1"/>
      <protection locked="0"/>
    </xf>
    <xf numFmtId="0" fontId="52" fillId="0" borderId="0" xfId="4" applyFont="1" applyBorder="1" applyAlignment="1" applyProtection="1">
      <alignment horizontal="left" vertical="top" wrapText="1"/>
      <protection locked="0"/>
    </xf>
    <xf numFmtId="0" fontId="52" fillId="0" borderId="80" xfId="4" applyFont="1" applyBorder="1" applyAlignment="1" applyProtection="1">
      <alignment horizontal="left" vertical="top" wrapText="1"/>
      <protection locked="0"/>
    </xf>
    <xf numFmtId="0" fontId="52" fillId="0" borderId="41" xfId="4" applyFont="1" applyBorder="1" applyAlignment="1" applyProtection="1">
      <alignment horizontal="left" vertical="top" wrapText="1"/>
      <protection locked="0"/>
    </xf>
    <xf numFmtId="0" fontId="52" fillId="0" borderId="15" xfId="4" applyFont="1" applyBorder="1" applyAlignment="1" applyProtection="1">
      <alignment horizontal="left" vertical="top" wrapText="1"/>
      <protection locked="0"/>
    </xf>
    <xf numFmtId="0" fontId="52" fillId="0" borderId="75" xfId="4" applyFont="1" applyBorder="1" applyAlignment="1" applyProtection="1">
      <alignment horizontal="left" vertical="top" wrapText="1"/>
      <protection locked="0"/>
    </xf>
    <xf numFmtId="0" fontId="52" fillId="0" borderId="66" xfId="4" applyFont="1" applyBorder="1" applyAlignment="1" applyProtection="1">
      <alignment horizontal="left" vertical="center" shrinkToFit="1"/>
      <protection locked="0"/>
    </xf>
    <xf numFmtId="0" fontId="52" fillId="2" borderId="33" xfId="4" applyFont="1" applyFill="1" applyBorder="1" applyAlignment="1">
      <alignment horizontal="center" vertical="center" textRotation="255" shrinkToFit="1"/>
    </xf>
    <xf numFmtId="0" fontId="52" fillId="2" borderId="0" xfId="4" applyFont="1" applyFill="1" applyBorder="1" applyAlignment="1">
      <alignment horizontal="center" vertical="center" textRotation="255" shrinkToFit="1"/>
    </xf>
    <xf numFmtId="0" fontId="52" fillId="2" borderId="146" xfId="4" applyFont="1" applyFill="1" applyBorder="1" applyAlignment="1">
      <alignment horizontal="center" vertical="center" textRotation="255" shrinkToFit="1"/>
    </xf>
    <xf numFmtId="0" fontId="52" fillId="2" borderId="15" xfId="4" applyFont="1" applyFill="1" applyBorder="1" applyAlignment="1">
      <alignment horizontal="center" vertical="center" textRotation="255" shrinkToFit="1"/>
    </xf>
    <xf numFmtId="0" fontId="52" fillId="0" borderId="39" xfId="4" applyFont="1" applyBorder="1" applyAlignment="1" applyProtection="1">
      <alignment horizontal="left" vertical="top" wrapText="1"/>
      <protection locked="0"/>
    </xf>
    <xf numFmtId="0" fontId="52" fillId="0" borderId="40" xfId="4" applyFont="1" applyBorder="1" applyAlignment="1" applyProtection="1">
      <alignment horizontal="left" vertical="top" wrapText="1"/>
      <protection locked="0"/>
    </xf>
    <xf numFmtId="0" fontId="52" fillId="0" borderId="31" xfId="4" applyFont="1" applyBorder="1" applyAlignment="1" applyProtection="1">
      <alignment horizontal="left" vertical="top" wrapText="1"/>
      <protection locked="0"/>
    </xf>
    <xf numFmtId="0" fontId="52" fillId="0" borderId="14" xfId="4" applyFont="1" applyBorder="1" applyAlignment="1" applyProtection="1">
      <alignment horizontal="left" vertical="top" wrapText="1"/>
      <protection locked="0"/>
    </xf>
    <xf numFmtId="0" fontId="52" fillId="0" borderId="16" xfId="4" applyFont="1" applyBorder="1" applyAlignment="1" applyProtection="1">
      <alignment horizontal="left" vertical="top" wrapText="1"/>
      <protection locked="0"/>
    </xf>
    <xf numFmtId="0" fontId="52" fillId="2" borderId="11" xfId="4" applyFont="1" applyFill="1" applyBorder="1" applyAlignment="1">
      <alignment horizontal="center" vertical="center" shrinkToFit="1"/>
    </xf>
    <xf numFmtId="0" fontId="52" fillId="2" borderId="66" xfId="4" applyFont="1" applyFill="1" applyBorder="1" applyAlignment="1">
      <alignment horizontal="center" vertical="center" shrinkToFit="1"/>
    </xf>
    <xf numFmtId="55" fontId="52" fillId="0" borderId="11" xfId="4" applyNumberFormat="1" applyFont="1" applyBorder="1" applyAlignment="1" applyProtection="1">
      <alignment horizontal="left" vertical="center" shrinkToFit="1"/>
      <protection locked="0"/>
    </xf>
    <xf numFmtId="55" fontId="52" fillId="0" borderId="50" xfId="4" applyNumberFormat="1" applyFont="1" applyBorder="1" applyAlignment="1" applyProtection="1">
      <alignment horizontal="left" vertical="center" shrinkToFit="1"/>
      <protection locked="0"/>
    </xf>
    <xf numFmtId="55" fontId="52" fillId="0" borderId="54" xfId="4" applyNumberFormat="1" applyFont="1" applyBorder="1" applyAlignment="1" applyProtection="1">
      <alignment horizontal="left" vertical="center" shrinkToFit="1"/>
      <protection locked="0"/>
    </xf>
    <xf numFmtId="55" fontId="52" fillId="0" borderId="66" xfId="4" applyNumberFormat="1" applyFont="1" applyBorder="1" applyAlignment="1" applyProtection="1">
      <alignment horizontal="left" vertical="center" shrinkToFit="1"/>
      <protection locked="0"/>
    </xf>
    <xf numFmtId="0" fontId="47" fillId="2" borderId="172" xfId="4" applyFont="1" applyFill="1" applyBorder="1" applyAlignment="1">
      <alignment horizontal="center" vertical="center" textRotation="255"/>
    </xf>
    <xf numFmtId="0" fontId="47" fillId="2" borderId="56" xfId="4" applyFont="1" applyFill="1" applyBorder="1" applyAlignment="1">
      <alignment horizontal="center" vertical="center" textRotation="255"/>
    </xf>
    <xf numFmtId="0" fontId="47" fillId="2" borderId="174" xfId="4" applyFont="1" applyFill="1" applyBorder="1" applyAlignment="1">
      <alignment horizontal="center" vertical="center" textRotation="255"/>
    </xf>
    <xf numFmtId="0" fontId="47" fillId="2" borderId="57" xfId="4" applyFont="1" applyFill="1" applyBorder="1" applyAlignment="1">
      <alignment horizontal="center" vertical="center" textRotation="255"/>
    </xf>
    <xf numFmtId="0" fontId="47" fillId="2" borderId="175" xfId="4" applyFont="1" applyFill="1" applyBorder="1" applyAlignment="1">
      <alignment horizontal="center" vertical="center" textRotation="255"/>
    </xf>
    <xf numFmtId="0" fontId="47" fillId="2" borderId="171" xfId="4" applyFont="1" applyFill="1" applyBorder="1" applyAlignment="1">
      <alignment horizontal="center" vertical="center" textRotation="255"/>
    </xf>
    <xf numFmtId="3" fontId="47" fillId="8" borderId="27" xfId="3" applyNumberFormat="1" applyFont="1" applyFill="1" applyBorder="1" applyAlignment="1" applyProtection="1">
      <alignment horizontal="right" vertical="center" shrinkToFit="1"/>
      <protection locked="0"/>
    </xf>
    <xf numFmtId="3" fontId="47" fillId="8" borderId="29" xfId="3" applyNumberFormat="1" applyFont="1" applyFill="1" applyBorder="1" applyAlignment="1" applyProtection="1">
      <alignment horizontal="right" vertical="center" shrinkToFit="1"/>
      <protection locked="0"/>
    </xf>
    <xf numFmtId="0" fontId="59" fillId="0" borderId="0" xfId="4" applyFont="1" applyBorder="1" applyAlignment="1">
      <alignment horizontal="left" vertical="top" wrapText="1"/>
    </xf>
    <xf numFmtId="0" fontId="59" fillId="0" borderId="0" xfId="4" applyFont="1" applyBorder="1" applyAlignment="1">
      <alignment horizontal="left" vertical="top"/>
    </xf>
    <xf numFmtId="0" fontId="59" fillId="0" borderId="0" xfId="4" applyFont="1" applyBorder="1" applyAlignment="1">
      <alignment horizontal="left" vertical="center" wrapText="1"/>
    </xf>
    <xf numFmtId="0" fontId="22" fillId="2" borderId="27" xfId="4" applyFont="1" applyFill="1" applyBorder="1" applyAlignment="1">
      <alignment horizontal="center" vertical="center" wrapText="1"/>
    </xf>
    <xf numFmtId="0" fontId="22" fillId="2" borderId="29" xfId="4" applyFont="1" applyFill="1" applyBorder="1" applyAlignment="1">
      <alignment horizontal="center" vertical="center" wrapText="1"/>
    </xf>
    <xf numFmtId="0" fontId="47" fillId="8" borderId="27" xfId="4" applyFont="1" applyFill="1" applyBorder="1" applyAlignment="1" applyProtection="1">
      <alignment vertical="center" wrapText="1"/>
      <protection locked="0"/>
    </xf>
    <xf numFmtId="0" fontId="47" fillId="8" borderId="50" xfId="4" applyFont="1" applyFill="1" applyBorder="1" applyAlignment="1" applyProtection="1">
      <alignment vertical="center" wrapText="1"/>
      <protection locked="0"/>
    </xf>
    <xf numFmtId="0" fontId="47" fillId="8" borderId="29" xfId="4" applyFont="1" applyFill="1" applyBorder="1" applyAlignment="1" applyProtection="1">
      <alignment vertical="center" wrapText="1"/>
      <protection locked="0"/>
    </xf>
    <xf numFmtId="0" fontId="47" fillId="0" borderId="39" xfId="4" applyFont="1" applyBorder="1" applyAlignment="1" applyProtection="1">
      <alignment horizontal="left" vertical="top" wrapText="1"/>
      <protection locked="0"/>
    </xf>
    <xf numFmtId="0" fontId="47" fillId="0" borderId="40" xfId="4" applyFont="1" applyBorder="1" applyAlignment="1" applyProtection="1">
      <alignment horizontal="left" vertical="top" wrapText="1"/>
      <protection locked="0"/>
    </xf>
    <xf numFmtId="0" fontId="47" fillId="0" borderId="31" xfId="4" applyFont="1" applyBorder="1" applyAlignment="1" applyProtection="1">
      <alignment horizontal="left" vertical="top" wrapText="1"/>
      <protection locked="0"/>
    </xf>
    <xf numFmtId="0" fontId="47" fillId="0" borderId="34" xfId="4" applyFont="1" applyBorder="1" applyAlignment="1" applyProtection="1">
      <alignment horizontal="left" vertical="top" wrapText="1"/>
      <protection locked="0"/>
    </xf>
    <xf numFmtId="0" fontId="47" fillId="0" borderId="0" xfId="4" applyFont="1" applyBorder="1" applyAlignment="1" applyProtection="1">
      <alignment horizontal="left" vertical="top" wrapText="1"/>
      <protection locked="0"/>
    </xf>
    <xf numFmtId="0" fontId="47" fillId="0" borderId="14" xfId="4" applyFont="1" applyBorder="1" applyAlignment="1" applyProtection="1">
      <alignment horizontal="left" vertical="top" wrapText="1"/>
      <protection locked="0"/>
    </xf>
    <xf numFmtId="0" fontId="47" fillId="0" borderId="41" xfId="4" applyFont="1" applyBorder="1" applyAlignment="1" applyProtection="1">
      <alignment horizontal="left" vertical="top" wrapText="1"/>
      <protection locked="0"/>
    </xf>
    <xf numFmtId="0" fontId="47" fillId="0" borderId="15" xfId="4" applyFont="1" applyBorder="1" applyAlignment="1" applyProtection="1">
      <alignment horizontal="left" vertical="top" wrapText="1"/>
      <protection locked="0"/>
    </xf>
    <xf numFmtId="0" fontId="47" fillId="0" borderId="16" xfId="4" applyFont="1" applyBorder="1" applyAlignment="1" applyProtection="1">
      <alignment horizontal="left" vertical="top" wrapText="1"/>
      <protection locked="0"/>
    </xf>
    <xf numFmtId="38" fontId="47" fillId="8" borderId="178" xfId="3" applyFont="1" applyFill="1" applyBorder="1" applyAlignment="1" applyProtection="1">
      <alignment horizontal="left" vertical="center" wrapText="1"/>
      <protection locked="0"/>
    </xf>
    <xf numFmtId="38" fontId="47" fillId="8" borderId="40" xfId="3" applyFont="1" applyFill="1" applyBorder="1" applyAlignment="1" applyProtection="1">
      <alignment horizontal="left" vertical="center" wrapText="1"/>
      <protection locked="0"/>
    </xf>
    <xf numFmtId="38" fontId="47" fillId="8" borderId="31" xfId="3" applyFont="1" applyFill="1" applyBorder="1" applyAlignment="1" applyProtection="1">
      <alignment horizontal="left" vertical="center" wrapText="1"/>
      <protection locked="0"/>
    </xf>
    <xf numFmtId="0" fontId="52" fillId="0" borderId="39" xfId="4" applyFont="1" applyFill="1" applyBorder="1" applyAlignment="1" applyProtection="1">
      <alignment horizontal="left" vertical="top" wrapText="1"/>
      <protection locked="0"/>
    </xf>
    <xf numFmtId="0" fontId="52" fillId="0" borderId="40" xfId="4" applyFont="1" applyFill="1" applyBorder="1" applyAlignment="1" applyProtection="1">
      <alignment horizontal="left" vertical="top" wrapText="1"/>
      <protection locked="0"/>
    </xf>
    <xf numFmtId="0" fontId="52" fillId="0" borderId="31" xfId="4" applyFont="1" applyFill="1" applyBorder="1" applyAlignment="1" applyProtection="1">
      <alignment horizontal="left" vertical="top" wrapText="1"/>
      <protection locked="0"/>
    </xf>
    <xf numFmtId="0" fontId="52" fillId="0" borderId="34" xfId="4" applyFont="1" applyFill="1" applyBorder="1" applyAlignment="1" applyProtection="1">
      <alignment horizontal="left" vertical="top" wrapText="1"/>
      <protection locked="0"/>
    </xf>
    <xf numFmtId="0" fontId="52" fillId="0" borderId="0" xfId="4" applyFont="1" applyFill="1" applyBorder="1" applyAlignment="1" applyProtection="1">
      <alignment horizontal="left" vertical="top" wrapText="1"/>
      <protection locked="0"/>
    </xf>
    <xf numFmtId="0" fontId="52" fillId="0" borderId="14" xfId="4" applyFont="1" applyFill="1" applyBorder="1" applyAlignment="1" applyProtection="1">
      <alignment horizontal="left" vertical="top" wrapText="1"/>
      <protection locked="0"/>
    </xf>
    <xf numFmtId="0" fontId="52" fillId="0" borderId="41" xfId="4" applyFont="1" applyFill="1" applyBorder="1" applyAlignment="1" applyProtection="1">
      <alignment horizontal="left" vertical="top" wrapText="1"/>
      <protection locked="0"/>
    </xf>
    <xf numFmtId="0" fontId="52" fillId="0" borderId="15" xfId="4" applyFont="1" applyFill="1" applyBorder="1" applyAlignment="1" applyProtection="1">
      <alignment horizontal="left" vertical="top" wrapText="1"/>
      <protection locked="0"/>
    </xf>
    <xf numFmtId="0" fontId="52" fillId="0" borderId="16" xfId="4" applyFont="1" applyFill="1" applyBorder="1" applyAlignment="1" applyProtection="1">
      <alignment horizontal="left" vertical="top" wrapText="1"/>
      <protection locked="0"/>
    </xf>
    <xf numFmtId="0" fontId="22" fillId="2" borderId="50" xfId="4" applyFont="1" applyFill="1" applyBorder="1" applyAlignment="1">
      <alignment horizontal="center" vertical="center" wrapText="1"/>
    </xf>
    <xf numFmtId="38" fontId="47" fillId="8" borderId="27" xfId="3" applyFont="1" applyFill="1" applyBorder="1" applyAlignment="1" applyProtection="1">
      <alignment horizontal="left" vertical="center" wrapText="1"/>
      <protection locked="0"/>
    </xf>
    <xf numFmtId="38" fontId="47" fillId="8" borderId="50" xfId="3" applyFont="1" applyFill="1" applyBorder="1" applyAlignment="1" applyProtection="1">
      <alignment horizontal="left" vertical="center" wrapText="1"/>
      <protection locked="0"/>
    </xf>
    <xf numFmtId="38" fontId="47" fillId="8" borderId="54" xfId="3" applyFont="1" applyFill="1" applyBorder="1" applyAlignment="1" applyProtection="1">
      <alignment horizontal="left" vertical="center" wrapText="1"/>
      <protection locked="0"/>
    </xf>
    <xf numFmtId="0" fontId="47" fillId="2" borderId="27" xfId="4" applyFont="1" applyFill="1" applyBorder="1" applyAlignment="1">
      <alignment horizontal="center" vertical="center" wrapText="1"/>
    </xf>
    <xf numFmtId="0" fontId="47" fillId="2" borderId="54" xfId="4" applyFont="1" applyFill="1" applyBorder="1" applyAlignment="1">
      <alignment horizontal="center" vertical="center" wrapText="1"/>
    </xf>
    <xf numFmtId="0" fontId="47" fillId="2" borderId="40" xfId="4" applyFont="1" applyFill="1" applyBorder="1" applyAlignment="1">
      <alignment horizontal="center" vertical="center" textRotation="255" wrapText="1"/>
    </xf>
    <xf numFmtId="0" fontId="47" fillId="2" borderId="0" xfId="4" applyFont="1" applyFill="1" applyBorder="1" applyAlignment="1">
      <alignment horizontal="center" vertical="center" textRotation="255" wrapText="1"/>
    </xf>
    <xf numFmtId="0" fontId="47" fillId="2" borderId="15" xfId="4" applyFont="1" applyFill="1" applyBorder="1" applyAlignment="1">
      <alignment horizontal="center" vertical="center" textRotation="255" wrapText="1"/>
    </xf>
    <xf numFmtId="0" fontId="47" fillId="2" borderId="58" xfId="4" applyFont="1" applyFill="1" applyBorder="1" applyAlignment="1">
      <alignment horizontal="center" vertical="center" wrapText="1"/>
    </xf>
    <xf numFmtId="0" fontId="47" fillId="2" borderId="147" xfId="4" applyFont="1" applyFill="1" applyBorder="1" applyAlignment="1">
      <alignment horizontal="center" vertical="center" wrapText="1"/>
    </xf>
    <xf numFmtId="189" fontId="47" fillId="2" borderId="147" xfId="4" applyNumberFormat="1" applyFont="1" applyFill="1" applyBorder="1" applyAlignment="1">
      <alignment horizontal="center" vertical="center" wrapText="1"/>
    </xf>
    <xf numFmtId="189" fontId="47" fillId="2" borderId="148" xfId="4" applyNumberFormat="1" applyFont="1" applyFill="1" applyBorder="1" applyAlignment="1">
      <alignment horizontal="center" vertical="center" wrapText="1"/>
    </xf>
    <xf numFmtId="0" fontId="47" fillId="8" borderId="176" xfId="4" applyFont="1" applyFill="1" applyBorder="1" applyAlignment="1" applyProtection="1">
      <alignment vertical="center" wrapText="1"/>
      <protection locked="0"/>
    </xf>
    <xf numFmtId="0" fontId="47" fillId="8" borderId="130" xfId="4" applyFont="1" applyFill="1" applyBorder="1" applyAlignment="1" applyProtection="1">
      <alignment vertical="center" wrapText="1"/>
      <protection locked="0"/>
    </xf>
    <xf numFmtId="0" fontId="47" fillId="8" borderId="94" xfId="4" applyFont="1" applyFill="1" applyBorder="1" applyAlignment="1" applyProtection="1">
      <alignment vertical="center" wrapText="1"/>
      <protection locked="0"/>
    </xf>
    <xf numFmtId="0" fontId="47" fillId="0" borderId="0" xfId="4" applyFont="1" applyAlignment="1">
      <alignment horizontal="left" vertical="center" wrapText="1"/>
    </xf>
    <xf numFmtId="0" fontId="47" fillId="0" borderId="14" xfId="4" applyFont="1" applyBorder="1" applyAlignment="1">
      <alignment horizontal="left" vertical="center" wrapText="1"/>
    </xf>
    <xf numFmtId="3" fontId="47" fillId="8" borderId="176" xfId="3" applyNumberFormat="1" applyFont="1" applyFill="1" applyBorder="1" applyAlignment="1" applyProtection="1">
      <alignment horizontal="right" vertical="center" shrinkToFit="1"/>
      <protection locked="0"/>
    </xf>
    <xf numFmtId="3" fontId="47" fillId="8" borderId="94" xfId="3" applyNumberFormat="1" applyFont="1" applyFill="1" applyBorder="1" applyAlignment="1" applyProtection="1">
      <alignment horizontal="right" vertical="center" shrinkToFit="1"/>
      <protection locked="0"/>
    </xf>
    <xf numFmtId="3" fontId="47" fillId="2" borderId="176" xfId="3" applyNumberFormat="1" applyFont="1" applyFill="1" applyBorder="1" applyAlignment="1" applyProtection="1">
      <alignment horizontal="right" vertical="center" shrinkToFit="1"/>
    </xf>
    <xf numFmtId="3" fontId="47" fillId="2" borderId="94" xfId="3" applyNumberFormat="1" applyFont="1" applyFill="1" applyBorder="1" applyAlignment="1" applyProtection="1">
      <alignment horizontal="right" vertical="center" shrinkToFit="1"/>
    </xf>
    <xf numFmtId="0" fontId="47" fillId="2" borderId="177" xfId="4" applyFont="1" applyFill="1" applyBorder="1" applyAlignment="1">
      <alignment horizontal="center" vertical="center" textRotation="255"/>
    </xf>
    <xf numFmtId="0" fontId="47" fillId="2" borderId="60" xfId="4" applyFont="1" applyFill="1" applyBorder="1" applyAlignment="1">
      <alignment horizontal="center" vertical="center" textRotation="255"/>
    </xf>
    <xf numFmtId="3" fontId="47" fillId="2" borderId="27" xfId="3" applyNumberFormat="1" applyFont="1" applyFill="1" applyBorder="1" applyAlignment="1" applyProtection="1">
      <alignment horizontal="right" vertical="center" shrinkToFit="1"/>
    </xf>
    <xf numFmtId="3" fontId="47" fillId="2" borderId="29" xfId="3" applyNumberFormat="1" applyFont="1" applyFill="1" applyBorder="1" applyAlignment="1" applyProtection="1">
      <alignment horizontal="right" vertical="center" shrinkToFit="1"/>
    </xf>
  </cellXfs>
  <cellStyles count="9">
    <cellStyle name="パーセント 2" xfId="1" xr:uid="{00000000-0005-0000-0000-000000000000}"/>
    <cellStyle name="桁区切り" xfId="2" builtinId="6"/>
    <cellStyle name="桁区切り 2" xfId="3" xr:uid="{00000000-0005-0000-0000-000002000000}"/>
    <cellStyle name="標準" xfId="0" builtinId="0"/>
    <cellStyle name="標準 2" xfId="4" xr:uid="{00000000-0005-0000-0000-000004000000}"/>
    <cellStyle name="標準 3" xfId="5" xr:uid="{00000000-0005-0000-0000-000005000000}"/>
    <cellStyle name="標準 4" xfId="8" xr:uid="{00000000-0005-0000-0000-000006000000}"/>
    <cellStyle name="標準_「神様からひと言」（予実算）" xfId="6" xr:uid="{00000000-0005-0000-0000-000007000000}"/>
    <cellStyle name="標準_new実行予算" xfId="7" xr:uid="{00000000-0005-0000-0000-000008000000}"/>
  </cellStyles>
  <dxfs count="39">
    <dxf>
      <fill>
        <patternFill>
          <bgColor rgb="FFFFC000"/>
        </patternFill>
      </fill>
    </dxf>
    <dxf>
      <fill>
        <patternFill>
          <bgColor rgb="FFFFC000"/>
        </patternFill>
      </fill>
    </dxf>
    <dxf>
      <fill>
        <patternFill>
          <bgColor rgb="FFFFC000"/>
        </patternFill>
      </fill>
    </dxf>
    <dxf>
      <fill>
        <patternFill>
          <bgColor rgb="FFFFC000"/>
        </patternFill>
      </fill>
    </dxf>
    <dxf>
      <fill>
        <patternFill>
          <bgColor theme="2"/>
        </patternFill>
      </fill>
    </dxf>
    <dxf>
      <fill>
        <patternFill>
          <bgColor theme="2"/>
        </patternFill>
      </fill>
    </dxf>
    <dxf>
      <fill>
        <patternFill>
          <bgColor rgb="FFEAEAEA"/>
        </patternFill>
      </fill>
    </dxf>
    <dxf>
      <fill>
        <patternFill>
          <bgColor rgb="FFEAEAEA"/>
        </patternFill>
      </fill>
    </dxf>
    <dxf>
      <font>
        <strike val="0"/>
      </font>
      <numFmt numFmtId="0" formatCode="General"/>
      <fill>
        <patternFill>
          <bgColor rgb="FFEAEAEA"/>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969696"/>
        </patternFill>
      </fill>
    </dxf>
    <dxf>
      <border>
        <left style="thin">
          <color auto="1"/>
        </left>
        <right style="thin">
          <color auto="1"/>
        </right>
        <top style="thin">
          <color auto="1"/>
        </top>
        <bottom style="thin">
          <color auto="1"/>
        </bottom>
        <vertical style="hair">
          <color auto="1"/>
        </vertical>
        <horizontal style="hair">
          <color auto="1"/>
        </horizontal>
      </border>
    </dxf>
    <dxf>
      <border>
        <left style="thin">
          <color auto="1"/>
        </left>
        <right style="thin">
          <color auto="1"/>
        </right>
        <top style="thin">
          <color auto="1"/>
        </top>
        <bottom style="thin">
          <color auto="1"/>
        </bottom>
        <vertical style="hair">
          <color auto="1"/>
        </vertical>
        <horizontal style="hair">
          <color auto="1"/>
        </horizontal>
      </border>
    </dxf>
  </dxfs>
  <tableStyles count="2" defaultTableStyle="TableStyleMedium2" defaultPivotStyle="PivotStyleLight16">
    <tableStyle name="テーブル スタイル 1" pivot="0" count="1" xr9:uid="{00000000-0011-0000-FFFF-FFFF00000000}">
      <tableStyleElement type="wholeTable" dxfId="38"/>
    </tableStyle>
    <tableStyle name="ピボットテーブル スタイル 1" table="0" count="2" xr9:uid="{00000000-0011-0000-FFFF-FFFF01000000}">
      <tableStyleElement type="wholeTable" dxfId="37"/>
      <tableStyleElement type="headerRow" dxfId="36"/>
    </tableStyle>
  </tableStyles>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190500</xdr:colOff>
      <xdr:row>45</xdr:row>
      <xdr:rowOff>0</xdr:rowOff>
    </xdr:from>
    <xdr:to>
      <xdr:col>3</xdr:col>
      <xdr:colOff>46650</xdr:colOff>
      <xdr:row>45</xdr:row>
      <xdr:rowOff>180000</xdr:rowOff>
    </xdr:to>
    <xdr:cxnSp macro="">
      <xdr:nvCxnSpPr>
        <xdr:cNvPr id="2" name="カギ線コネクタ 35">
          <a:extLst>
            <a:ext uri="{FF2B5EF4-FFF2-40B4-BE49-F238E27FC236}">
              <a16:creationId xmlns:a16="http://schemas.microsoft.com/office/drawing/2014/main" id="{00000000-0008-0000-0000-000002000000}"/>
            </a:ext>
          </a:extLst>
        </xdr:cNvPr>
        <xdr:cNvCxnSpPr/>
      </xdr:nvCxnSpPr>
      <xdr:spPr>
        <a:xfrm>
          <a:off x="933450" y="11039475"/>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76200</xdr:colOff>
      <xdr:row>9</xdr:row>
      <xdr:rowOff>9526</xdr:rowOff>
    </xdr:from>
    <xdr:to>
      <xdr:col>1</xdr:col>
      <xdr:colOff>161925</xdr:colOff>
      <xdr:row>18</xdr:row>
      <xdr:rowOff>228600</xdr:rowOff>
    </xdr:to>
    <xdr:sp macro="" textlink="">
      <xdr:nvSpPr>
        <xdr:cNvPr id="3" name="左大かっこ 2">
          <a:extLst>
            <a:ext uri="{FF2B5EF4-FFF2-40B4-BE49-F238E27FC236}">
              <a16:creationId xmlns:a16="http://schemas.microsoft.com/office/drawing/2014/main" id="{00000000-0008-0000-0000-000003000000}"/>
            </a:ext>
          </a:extLst>
        </xdr:cNvPr>
        <xdr:cNvSpPr/>
      </xdr:nvSpPr>
      <xdr:spPr>
        <a:xfrm>
          <a:off x="447675" y="2152651"/>
          <a:ext cx="85725" cy="2362199"/>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1985" name="Check Box 1" hidden="1">
              <a:extLst>
                <a:ext uri="{63B3BB69-23CF-44E3-9099-C40C66FF867C}">
                  <a14:compatExt spid="_x0000_s41985"/>
                </a:ext>
                <a:ext uri="{FF2B5EF4-FFF2-40B4-BE49-F238E27FC236}">
                  <a16:creationId xmlns:a16="http://schemas.microsoft.com/office/drawing/2014/main" id="{00000000-0008-0000-0000-00000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6</xdr:row>
          <xdr:rowOff>209550</xdr:rowOff>
        </xdr:from>
        <xdr:to>
          <xdr:col>11</xdr:col>
          <xdr:colOff>57150</xdr:colOff>
          <xdr:row>8</xdr:row>
          <xdr:rowOff>19050</xdr:rowOff>
        </xdr:to>
        <xdr:sp macro="" textlink="">
          <xdr:nvSpPr>
            <xdr:cNvPr id="41986" name="Check Box 2" hidden="1">
              <a:extLst>
                <a:ext uri="{63B3BB69-23CF-44E3-9099-C40C66FF867C}">
                  <a14:compatExt spid="_x0000_s41986"/>
                </a:ext>
                <a:ext uri="{FF2B5EF4-FFF2-40B4-BE49-F238E27FC236}">
                  <a16:creationId xmlns:a16="http://schemas.microsoft.com/office/drawing/2014/main" id="{00000000-0008-0000-0000-00000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38101</xdr:colOff>
      <xdr:row>7</xdr:row>
      <xdr:rowOff>19050</xdr:rowOff>
    </xdr:from>
    <xdr:to>
      <xdr:col>10</xdr:col>
      <xdr:colOff>109539</xdr:colOff>
      <xdr:row>8</xdr:row>
      <xdr:rowOff>209550</xdr:rowOff>
    </xdr:to>
    <xdr:sp macro="" textlink="">
      <xdr:nvSpPr>
        <xdr:cNvPr id="6" name="左大かっこ 5">
          <a:extLst>
            <a:ext uri="{FF2B5EF4-FFF2-40B4-BE49-F238E27FC236}">
              <a16:creationId xmlns:a16="http://schemas.microsoft.com/office/drawing/2014/main" id="{00000000-0008-0000-0000-000006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321944</xdr:colOff>
      <xdr:row>27</xdr:row>
      <xdr:rowOff>9524</xdr:rowOff>
    </xdr:to>
    <xdr:sp macro="" textlink="">
      <xdr:nvSpPr>
        <xdr:cNvPr id="7" name="左大かっこ 6">
          <a:extLst>
            <a:ext uri="{FF2B5EF4-FFF2-40B4-BE49-F238E27FC236}">
              <a16:creationId xmlns:a16="http://schemas.microsoft.com/office/drawing/2014/main" id="{00000000-0008-0000-0000-000007000000}"/>
            </a:ext>
          </a:extLst>
        </xdr:cNvPr>
        <xdr:cNvSpPr/>
      </xdr:nvSpPr>
      <xdr:spPr>
        <a:xfrm>
          <a:off x="4867275" y="5000626"/>
          <a:ext cx="45719" cy="1438273"/>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27</xdr:row>
      <xdr:rowOff>0</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a:off x="6910387" y="5000625"/>
          <a:ext cx="45719" cy="14287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9" name="左大かっこ 8">
          <a:extLst>
            <a:ext uri="{FF2B5EF4-FFF2-40B4-BE49-F238E27FC236}">
              <a16:creationId xmlns:a16="http://schemas.microsoft.com/office/drawing/2014/main" id="{00000000-0008-0000-0000-000009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1176338</xdr:colOff>
      <xdr:row>44</xdr:row>
      <xdr:rowOff>4764</xdr:rowOff>
    </xdr:from>
    <xdr:to>
      <xdr:col>3</xdr:col>
      <xdr:colOff>1233488</xdr:colOff>
      <xdr:row>46</xdr:row>
      <xdr:rowOff>347664</xdr:rowOff>
    </xdr:to>
    <xdr:sp macro="" textlink="">
      <xdr:nvSpPr>
        <xdr:cNvPr id="10" name="左大かっこ 9">
          <a:extLst>
            <a:ext uri="{FF2B5EF4-FFF2-40B4-BE49-F238E27FC236}">
              <a16:creationId xmlns:a16="http://schemas.microsoft.com/office/drawing/2014/main" id="{00000000-0008-0000-0000-00000A000000}"/>
            </a:ext>
          </a:extLst>
        </xdr:cNvPr>
        <xdr:cNvSpPr/>
      </xdr:nvSpPr>
      <xdr:spPr>
        <a:xfrm>
          <a:off x="2243138" y="10758489"/>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44</xdr:row>
      <xdr:rowOff>0</xdr:rowOff>
    </xdr:from>
    <xdr:to>
      <xdr:col>13</xdr:col>
      <xdr:colOff>1441132</xdr:colOff>
      <xdr:row>46</xdr:row>
      <xdr:rowOff>280988</xdr:rowOff>
    </xdr:to>
    <xdr:sp macro="" textlink="">
      <xdr:nvSpPr>
        <xdr:cNvPr id="11" name="右大かっこ 10">
          <a:extLst>
            <a:ext uri="{FF2B5EF4-FFF2-40B4-BE49-F238E27FC236}">
              <a16:creationId xmlns:a16="http://schemas.microsoft.com/office/drawing/2014/main" id="{00000000-0008-0000-0000-00000B000000}"/>
            </a:ext>
          </a:extLst>
        </xdr:cNvPr>
        <xdr:cNvSpPr/>
      </xdr:nvSpPr>
      <xdr:spPr>
        <a:xfrm>
          <a:off x="8291513" y="10753725"/>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152400</xdr:colOff>
          <xdr:row>15</xdr:row>
          <xdr:rowOff>203200</xdr:rowOff>
        </xdr:from>
        <xdr:to>
          <xdr:col>2</xdr:col>
          <xdr:colOff>88900</xdr:colOff>
          <xdr:row>17</xdr:row>
          <xdr:rowOff>19050</xdr:rowOff>
        </xdr:to>
        <xdr:sp macro="" textlink="">
          <xdr:nvSpPr>
            <xdr:cNvPr id="41987" name="Check Box 3" hidden="1">
              <a:extLst>
                <a:ext uri="{63B3BB69-23CF-44E3-9099-C40C66FF867C}">
                  <a14:compatExt spid="_x0000_s41987"/>
                </a:ext>
                <a:ext uri="{FF2B5EF4-FFF2-40B4-BE49-F238E27FC236}">
                  <a16:creationId xmlns:a16="http://schemas.microsoft.com/office/drawing/2014/main" id="{00000000-0008-0000-0000-00000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5</xdr:row>
          <xdr:rowOff>228600</xdr:rowOff>
        </xdr:from>
        <xdr:to>
          <xdr:col>1</xdr:col>
          <xdr:colOff>38100</xdr:colOff>
          <xdr:row>7</xdr:row>
          <xdr:rowOff>31750</xdr:rowOff>
        </xdr:to>
        <xdr:sp macro="" textlink="">
          <xdr:nvSpPr>
            <xdr:cNvPr id="41988" name="Check Box 4" hidden="1">
              <a:extLst>
                <a:ext uri="{63B3BB69-23CF-44E3-9099-C40C66FF867C}">
                  <a14:compatExt spid="_x0000_s41988"/>
                </a:ext>
                <a:ext uri="{FF2B5EF4-FFF2-40B4-BE49-F238E27FC236}">
                  <a16:creationId xmlns:a16="http://schemas.microsoft.com/office/drawing/2014/main" id="{00000000-0008-0000-0000-00000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4</xdr:row>
          <xdr:rowOff>241300</xdr:rowOff>
        </xdr:from>
        <xdr:to>
          <xdr:col>1</xdr:col>
          <xdr:colOff>38100</xdr:colOff>
          <xdr:row>6</xdr:row>
          <xdr:rowOff>50800</xdr:rowOff>
        </xdr:to>
        <xdr:sp macro="" textlink="">
          <xdr:nvSpPr>
            <xdr:cNvPr id="41989" name="Check Box 5" hidden="1">
              <a:extLst>
                <a:ext uri="{63B3BB69-23CF-44E3-9099-C40C66FF867C}">
                  <a14:compatExt spid="_x0000_s41989"/>
                </a:ext>
                <a:ext uri="{FF2B5EF4-FFF2-40B4-BE49-F238E27FC236}">
                  <a16:creationId xmlns:a16="http://schemas.microsoft.com/office/drawing/2014/main" id="{00000000-0008-0000-0000-00000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123825</xdr:colOff>
      <xdr:row>44</xdr:row>
      <xdr:rowOff>30877</xdr:rowOff>
    </xdr:from>
    <xdr:to>
      <xdr:col>3</xdr:col>
      <xdr:colOff>85725</xdr:colOff>
      <xdr:row>45</xdr:row>
      <xdr:rowOff>1980</xdr:rowOff>
    </xdr:to>
    <xdr:grpSp>
      <xdr:nvGrpSpPr>
        <xdr:cNvPr id="16" name="グループ化 15">
          <a:extLst>
            <a:ext uri="{FF2B5EF4-FFF2-40B4-BE49-F238E27FC236}">
              <a16:creationId xmlns:a16="http://schemas.microsoft.com/office/drawing/2014/main" id="{00000000-0008-0000-0000-000010000000}"/>
            </a:ext>
          </a:extLst>
        </xdr:cNvPr>
        <xdr:cNvGrpSpPr/>
      </xdr:nvGrpSpPr>
      <xdr:grpSpPr>
        <a:xfrm>
          <a:off x="123825" y="9962277"/>
          <a:ext cx="1022350" cy="256853"/>
          <a:chOff x="123825" y="10567512"/>
          <a:chExt cx="1032645" cy="294983"/>
        </a:xfrm>
      </xdr:grpSpPr>
      <xdr:sp macro="" textlink="">
        <xdr:nvSpPr>
          <xdr:cNvPr id="49" name="Check Box 5"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31000000}"/>
              </a:ext>
            </a:extLst>
          </xdr:cNvPr>
          <xdr:cNvSpPr/>
        </xdr:nvSpPr>
        <xdr:spPr bwMode="auto">
          <a:xfrm>
            <a:off x="123825" y="10567512"/>
            <a:ext cx="307756" cy="285421"/>
          </a:xfrm>
          <a:prstGeom prst="rect">
            <a:avLst/>
          </a:prstGeom>
          <a:noFill/>
          <a:ln w="9525">
            <a:miter lim="800000"/>
            <a:headEnd/>
            <a:tailEnd/>
          </a:ln>
        </xdr:spPr>
      </xdr:sp>
      <mc:AlternateContent xmlns:mc="http://schemas.openxmlformats.org/markup-compatibility/2006">
        <mc:Choice xmlns:a14="http://schemas.microsoft.com/office/drawing/2010/main" Requires="a14">
          <xdr:sp macro="" textlink="">
            <xdr:nvSpPr>
              <xdr:cNvPr id="41990" name="Check Box 6" hidden="1">
                <a:extLst>
                  <a:ext uri="{63B3BB69-23CF-44E3-9099-C40C66FF867C}">
                    <a14:compatExt spid="_x0000_s41990"/>
                  </a:ext>
                  <a:ext uri="{FF2B5EF4-FFF2-40B4-BE49-F238E27FC236}">
                    <a16:creationId xmlns:a16="http://schemas.microsoft.com/office/drawing/2014/main" id="{00000000-0008-0000-0000-000006A40000}"/>
                  </a:ext>
                </a:extLst>
              </xdr:cNvPr>
              <xdr:cNvSpPr/>
            </xdr:nvSpPr>
            <xdr:spPr bwMode="auto">
              <a:xfrm>
                <a:off x="844113" y="10577074"/>
                <a:ext cx="312357"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mc:AlternateContent xmlns:mc="http://schemas.openxmlformats.org/markup-compatibility/2006">
    <mc:Choice xmlns:a14="http://schemas.microsoft.com/office/drawing/2010/main" Requires="a14">
      <xdr:twoCellAnchor>
        <xdr:from>
          <xdr:col>9</xdr:col>
          <xdr:colOff>38100</xdr:colOff>
          <xdr:row>4</xdr:row>
          <xdr:rowOff>260350</xdr:rowOff>
        </xdr:from>
        <xdr:to>
          <xdr:col>9</xdr:col>
          <xdr:colOff>323850</xdr:colOff>
          <xdr:row>6</xdr:row>
          <xdr:rowOff>31750</xdr:rowOff>
        </xdr:to>
        <xdr:sp macro="" textlink="">
          <xdr:nvSpPr>
            <xdr:cNvPr id="41991" name="Check Box 7" hidden="1">
              <a:extLst>
                <a:ext uri="{63B3BB69-23CF-44E3-9099-C40C66FF867C}">
                  <a14:compatExt spid="_x0000_s41991"/>
                </a:ext>
                <a:ext uri="{FF2B5EF4-FFF2-40B4-BE49-F238E27FC236}">
                  <a16:creationId xmlns:a16="http://schemas.microsoft.com/office/drawing/2014/main" id="{00000000-0008-0000-0000-00000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5</xdr:row>
          <xdr:rowOff>209550</xdr:rowOff>
        </xdr:from>
        <xdr:to>
          <xdr:col>10</xdr:col>
          <xdr:colOff>88900</xdr:colOff>
          <xdr:row>7</xdr:row>
          <xdr:rowOff>50800</xdr:rowOff>
        </xdr:to>
        <xdr:sp macro="" textlink="">
          <xdr:nvSpPr>
            <xdr:cNvPr id="41992" name="Check Box 8" hidden="1">
              <a:extLst>
                <a:ext uri="{63B3BB69-23CF-44E3-9099-C40C66FF867C}">
                  <a14:compatExt spid="_x0000_s41992"/>
                </a:ext>
                <a:ext uri="{FF2B5EF4-FFF2-40B4-BE49-F238E27FC236}">
                  <a16:creationId xmlns:a16="http://schemas.microsoft.com/office/drawing/2014/main" id="{00000000-0008-0000-0000-00000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469900</xdr:colOff>
          <xdr:row>30</xdr:row>
          <xdr:rowOff>209550</xdr:rowOff>
        </xdr:from>
        <xdr:to>
          <xdr:col>5</xdr:col>
          <xdr:colOff>190500</xdr:colOff>
          <xdr:row>32</xdr:row>
          <xdr:rowOff>31750</xdr:rowOff>
        </xdr:to>
        <xdr:sp macro="" textlink="">
          <xdr:nvSpPr>
            <xdr:cNvPr id="41993" name="Check Box 9" hidden="1">
              <a:extLst>
                <a:ext uri="{63B3BB69-23CF-44E3-9099-C40C66FF867C}">
                  <a14:compatExt spid="_x0000_s41993"/>
                </a:ext>
                <a:ext uri="{FF2B5EF4-FFF2-40B4-BE49-F238E27FC236}">
                  <a16:creationId xmlns:a16="http://schemas.microsoft.com/office/drawing/2014/main" id="{00000000-0008-0000-0000-000009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184150</xdr:colOff>
          <xdr:row>30</xdr:row>
          <xdr:rowOff>209550</xdr:rowOff>
        </xdr:from>
        <xdr:to>
          <xdr:col>6</xdr:col>
          <xdr:colOff>488950</xdr:colOff>
          <xdr:row>32</xdr:row>
          <xdr:rowOff>31750</xdr:rowOff>
        </xdr:to>
        <xdr:sp macro="" textlink="">
          <xdr:nvSpPr>
            <xdr:cNvPr id="41994" name="Check Box 10" hidden="1">
              <a:extLst>
                <a:ext uri="{63B3BB69-23CF-44E3-9099-C40C66FF867C}">
                  <a14:compatExt spid="_x0000_s41994"/>
                </a:ext>
                <a:ext uri="{FF2B5EF4-FFF2-40B4-BE49-F238E27FC236}">
                  <a16:creationId xmlns:a16="http://schemas.microsoft.com/office/drawing/2014/main" id="{00000000-0008-0000-0000-00000A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476250</xdr:colOff>
          <xdr:row>33</xdr:row>
          <xdr:rowOff>241300</xdr:rowOff>
        </xdr:from>
        <xdr:to>
          <xdr:col>5</xdr:col>
          <xdr:colOff>222250</xdr:colOff>
          <xdr:row>35</xdr:row>
          <xdr:rowOff>38100</xdr:rowOff>
        </xdr:to>
        <xdr:sp macro="" textlink="">
          <xdr:nvSpPr>
            <xdr:cNvPr id="41995" name="Check Box 11" hidden="1">
              <a:extLst>
                <a:ext uri="{63B3BB69-23CF-44E3-9099-C40C66FF867C}">
                  <a14:compatExt spid="_x0000_s41995"/>
                </a:ext>
                <a:ext uri="{FF2B5EF4-FFF2-40B4-BE49-F238E27FC236}">
                  <a16:creationId xmlns:a16="http://schemas.microsoft.com/office/drawing/2014/main" id="{00000000-0008-0000-0000-00000B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184150</xdr:colOff>
          <xdr:row>33</xdr:row>
          <xdr:rowOff>241300</xdr:rowOff>
        </xdr:from>
        <xdr:to>
          <xdr:col>6</xdr:col>
          <xdr:colOff>495300</xdr:colOff>
          <xdr:row>35</xdr:row>
          <xdr:rowOff>38100</xdr:rowOff>
        </xdr:to>
        <xdr:sp macro="" textlink="">
          <xdr:nvSpPr>
            <xdr:cNvPr id="41996" name="Check Box 12" hidden="1">
              <a:extLst>
                <a:ext uri="{63B3BB69-23CF-44E3-9099-C40C66FF867C}">
                  <a14:compatExt spid="_x0000_s41996"/>
                </a:ext>
                <a:ext uri="{FF2B5EF4-FFF2-40B4-BE49-F238E27FC236}">
                  <a16:creationId xmlns:a16="http://schemas.microsoft.com/office/drawing/2014/main" id="{00000000-0008-0000-0000-00000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37</xdr:row>
          <xdr:rowOff>209550</xdr:rowOff>
        </xdr:from>
        <xdr:to>
          <xdr:col>2</xdr:col>
          <xdr:colOff>317500</xdr:colOff>
          <xdr:row>39</xdr:row>
          <xdr:rowOff>19050</xdr:rowOff>
        </xdr:to>
        <xdr:sp macro="" textlink="">
          <xdr:nvSpPr>
            <xdr:cNvPr id="41997" name="Check Box 13" hidden="1">
              <a:extLst>
                <a:ext uri="{63B3BB69-23CF-44E3-9099-C40C66FF867C}">
                  <a14:compatExt spid="_x0000_s41997"/>
                </a:ext>
                <a:ext uri="{FF2B5EF4-FFF2-40B4-BE49-F238E27FC236}">
                  <a16:creationId xmlns:a16="http://schemas.microsoft.com/office/drawing/2014/main" id="{00000000-0008-0000-0000-00000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40</xdr:row>
          <xdr:rowOff>222250</xdr:rowOff>
        </xdr:from>
        <xdr:to>
          <xdr:col>2</xdr:col>
          <xdr:colOff>317500</xdr:colOff>
          <xdr:row>42</xdr:row>
          <xdr:rowOff>31750</xdr:rowOff>
        </xdr:to>
        <xdr:sp macro="" textlink="">
          <xdr:nvSpPr>
            <xdr:cNvPr id="41998" name="Check Box 14" hidden="1">
              <a:extLst>
                <a:ext uri="{63B3BB69-23CF-44E3-9099-C40C66FF867C}">
                  <a14:compatExt spid="_x0000_s41998"/>
                </a:ext>
                <a:ext uri="{FF2B5EF4-FFF2-40B4-BE49-F238E27FC236}">
                  <a16:creationId xmlns:a16="http://schemas.microsoft.com/office/drawing/2014/main" id="{00000000-0008-0000-0000-00000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38</xdr:row>
          <xdr:rowOff>222250</xdr:rowOff>
        </xdr:from>
        <xdr:to>
          <xdr:col>3</xdr:col>
          <xdr:colOff>279400</xdr:colOff>
          <xdr:row>40</xdr:row>
          <xdr:rowOff>31750</xdr:rowOff>
        </xdr:to>
        <xdr:sp macro="" textlink="">
          <xdr:nvSpPr>
            <xdr:cNvPr id="41999" name="Check Box 15" hidden="1">
              <a:extLst>
                <a:ext uri="{63B3BB69-23CF-44E3-9099-C40C66FF867C}">
                  <a14:compatExt spid="_x0000_s41999"/>
                </a:ext>
                <a:ext uri="{FF2B5EF4-FFF2-40B4-BE49-F238E27FC236}">
                  <a16:creationId xmlns:a16="http://schemas.microsoft.com/office/drawing/2014/main" id="{00000000-0008-0000-0000-00000F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39</xdr:row>
          <xdr:rowOff>222250</xdr:rowOff>
        </xdr:from>
        <xdr:to>
          <xdr:col>3</xdr:col>
          <xdr:colOff>285750</xdr:colOff>
          <xdr:row>41</xdr:row>
          <xdr:rowOff>31750</xdr:rowOff>
        </xdr:to>
        <xdr:sp macro="" textlink="">
          <xdr:nvSpPr>
            <xdr:cNvPr id="42000" name="Check Box 16" hidden="1">
              <a:extLst>
                <a:ext uri="{63B3BB69-23CF-44E3-9099-C40C66FF867C}">
                  <a14:compatExt spid="_x0000_s42000"/>
                </a:ext>
                <a:ext uri="{FF2B5EF4-FFF2-40B4-BE49-F238E27FC236}">
                  <a16:creationId xmlns:a16="http://schemas.microsoft.com/office/drawing/2014/main" id="{00000000-0008-0000-0000-00001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7</xdr:row>
          <xdr:rowOff>222250</xdr:rowOff>
        </xdr:from>
        <xdr:to>
          <xdr:col>1</xdr:col>
          <xdr:colOff>361950</xdr:colOff>
          <xdr:row>9</xdr:row>
          <xdr:rowOff>38100</xdr:rowOff>
        </xdr:to>
        <xdr:sp macro="" textlink="">
          <xdr:nvSpPr>
            <xdr:cNvPr id="42001" name="Check Box 17" hidden="1">
              <a:extLst>
                <a:ext uri="{63B3BB69-23CF-44E3-9099-C40C66FF867C}">
                  <a14:compatExt spid="_x0000_s42001"/>
                </a:ext>
                <a:ext uri="{FF2B5EF4-FFF2-40B4-BE49-F238E27FC236}">
                  <a16:creationId xmlns:a16="http://schemas.microsoft.com/office/drawing/2014/main" id="{00000000-0008-0000-0000-00001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2002" name="Check Box 18" hidden="1">
              <a:extLst>
                <a:ext uri="{63B3BB69-23CF-44E3-9099-C40C66FF867C}">
                  <a14:compatExt spid="_x0000_s42002"/>
                </a:ext>
                <a:ext uri="{FF2B5EF4-FFF2-40B4-BE49-F238E27FC236}">
                  <a16:creationId xmlns:a16="http://schemas.microsoft.com/office/drawing/2014/main" id="{00000000-0008-0000-0000-00001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10</xdr:row>
          <xdr:rowOff>209550</xdr:rowOff>
        </xdr:from>
        <xdr:to>
          <xdr:col>2</xdr:col>
          <xdr:colOff>88900</xdr:colOff>
          <xdr:row>12</xdr:row>
          <xdr:rowOff>0</xdr:rowOff>
        </xdr:to>
        <xdr:sp macro="" textlink="">
          <xdr:nvSpPr>
            <xdr:cNvPr id="42003" name="Check Box 19" hidden="1">
              <a:extLst>
                <a:ext uri="{63B3BB69-23CF-44E3-9099-C40C66FF867C}">
                  <a14:compatExt spid="_x0000_s42003"/>
                </a:ext>
                <a:ext uri="{FF2B5EF4-FFF2-40B4-BE49-F238E27FC236}">
                  <a16:creationId xmlns:a16="http://schemas.microsoft.com/office/drawing/2014/main" id="{00000000-0008-0000-0000-00001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xdr:row>
          <xdr:rowOff>203200</xdr:rowOff>
        </xdr:from>
        <xdr:to>
          <xdr:col>2</xdr:col>
          <xdr:colOff>88900</xdr:colOff>
          <xdr:row>13</xdr:row>
          <xdr:rowOff>19050</xdr:rowOff>
        </xdr:to>
        <xdr:sp macro="" textlink="">
          <xdr:nvSpPr>
            <xdr:cNvPr id="42004" name="Check Box 20" hidden="1">
              <a:extLst>
                <a:ext uri="{63B3BB69-23CF-44E3-9099-C40C66FF867C}">
                  <a14:compatExt spid="_x0000_s42004"/>
                </a:ext>
                <a:ext uri="{FF2B5EF4-FFF2-40B4-BE49-F238E27FC236}">
                  <a16:creationId xmlns:a16="http://schemas.microsoft.com/office/drawing/2014/main" id="{00000000-0008-0000-0000-00001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12</xdr:row>
          <xdr:rowOff>209550</xdr:rowOff>
        </xdr:from>
        <xdr:to>
          <xdr:col>2</xdr:col>
          <xdr:colOff>88900</xdr:colOff>
          <xdr:row>14</xdr:row>
          <xdr:rowOff>38100</xdr:rowOff>
        </xdr:to>
        <xdr:sp macro="" textlink="">
          <xdr:nvSpPr>
            <xdr:cNvPr id="42005" name="Check Box 21" hidden="1">
              <a:extLst>
                <a:ext uri="{63B3BB69-23CF-44E3-9099-C40C66FF867C}">
                  <a14:compatExt spid="_x0000_s42005"/>
                </a:ext>
                <a:ext uri="{FF2B5EF4-FFF2-40B4-BE49-F238E27FC236}">
                  <a16:creationId xmlns:a16="http://schemas.microsoft.com/office/drawing/2014/main" id="{00000000-0008-0000-0000-00001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xdr:row>
          <xdr:rowOff>228600</xdr:rowOff>
        </xdr:from>
        <xdr:to>
          <xdr:col>2</xdr:col>
          <xdr:colOff>88900</xdr:colOff>
          <xdr:row>11</xdr:row>
          <xdr:rowOff>19050</xdr:rowOff>
        </xdr:to>
        <xdr:sp macro="" textlink="">
          <xdr:nvSpPr>
            <xdr:cNvPr id="42006" name="Check Box 22" hidden="1">
              <a:extLst>
                <a:ext uri="{63B3BB69-23CF-44E3-9099-C40C66FF867C}">
                  <a14:compatExt spid="_x0000_s42006"/>
                </a:ext>
                <a:ext uri="{FF2B5EF4-FFF2-40B4-BE49-F238E27FC236}">
                  <a16:creationId xmlns:a16="http://schemas.microsoft.com/office/drawing/2014/main" id="{00000000-0008-0000-0000-000016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8</xdr:row>
          <xdr:rowOff>228600</xdr:rowOff>
        </xdr:from>
        <xdr:to>
          <xdr:col>2</xdr:col>
          <xdr:colOff>88900</xdr:colOff>
          <xdr:row>10</xdr:row>
          <xdr:rowOff>31750</xdr:rowOff>
        </xdr:to>
        <xdr:sp macro="" textlink="">
          <xdr:nvSpPr>
            <xdr:cNvPr id="42007" name="Check Box 23" hidden="1">
              <a:extLst>
                <a:ext uri="{63B3BB69-23CF-44E3-9099-C40C66FF867C}">
                  <a14:compatExt spid="_x0000_s42007"/>
                </a:ext>
                <a:ext uri="{FF2B5EF4-FFF2-40B4-BE49-F238E27FC236}">
                  <a16:creationId xmlns:a16="http://schemas.microsoft.com/office/drawing/2014/main" id="{00000000-0008-0000-0000-00001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8</xdr:row>
          <xdr:rowOff>222250</xdr:rowOff>
        </xdr:from>
        <xdr:to>
          <xdr:col>10</xdr:col>
          <xdr:colOff>107950</xdr:colOff>
          <xdr:row>10</xdr:row>
          <xdr:rowOff>19050</xdr:rowOff>
        </xdr:to>
        <xdr:sp macro="" textlink="">
          <xdr:nvSpPr>
            <xdr:cNvPr id="42008" name="Check Box 24" hidden="1">
              <a:extLst>
                <a:ext uri="{63B3BB69-23CF-44E3-9099-C40C66FF867C}">
                  <a14:compatExt spid="_x0000_s42008"/>
                </a:ext>
                <a:ext uri="{FF2B5EF4-FFF2-40B4-BE49-F238E27FC236}">
                  <a16:creationId xmlns:a16="http://schemas.microsoft.com/office/drawing/2014/main" id="{00000000-0008-0000-0000-00001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17</xdr:row>
          <xdr:rowOff>222250</xdr:rowOff>
        </xdr:from>
        <xdr:to>
          <xdr:col>9</xdr:col>
          <xdr:colOff>323850</xdr:colOff>
          <xdr:row>19</xdr:row>
          <xdr:rowOff>31750</xdr:rowOff>
        </xdr:to>
        <xdr:sp macro="" textlink="">
          <xdr:nvSpPr>
            <xdr:cNvPr id="42012" name="Check Box 28" hidden="1">
              <a:extLst>
                <a:ext uri="{63B3BB69-23CF-44E3-9099-C40C66FF867C}">
                  <a14:compatExt spid="_x0000_s42012"/>
                </a:ext>
                <a:ext uri="{FF2B5EF4-FFF2-40B4-BE49-F238E27FC236}">
                  <a16:creationId xmlns:a16="http://schemas.microsoft.com/office/drawing/2014/main" id="{00000000-0008-0000-0000-00001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18</xdr:row>
          <xdr:rowOff>222250</xdr:rowOff>
        </xdr:from>
        <xdr:to>
          <xdr:col>9</xdr:col>
          <xdr:colOff>323850</xdr:colOff>
          <xdr:row>20</xdr:row>
          <xdr:rowOff>31750</xdr:rowOff>
        </xdr:to>
        <xdr:sp macro="" textlink="">
          <xdr:nvSpPr>
            <xdr:cNvPr id="42013" name="Check Box 29" hidden="1">
              <a:extLst>
                <a:ext uri="{63B3BB69-23CF-44E3-9099-C40C66FF867C}">
                  <a14:compatExt spid="_x0000_s42013"/>
                </a:ext>
                <a:ext uri="{FF2B5EF4-FFF2-40B4-BE49-F238E27FC236}">
                  <a16:creationId xmlns:a16="http://schemas.microsoft.com/office/drawing/2014/main" id="{00000000-0008-0000-0000-00001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15</xdr:row>
          <xdr:rowOff>222250</xdr:rowOff>
        </xdr:from>
        <xdr:to>
          <xdr:col>10</xdr:col>
          <xdr:colOff>107950</xdr:colOff>
          <xdr:row>17</xdr:row>
          <xdr:rowOff>19050</xdr:rowOff>
        </xdr:to>
        <xdr:sp macro="" textlink="">
          <xdr:nvSpPr>
            <xdr:cNvPr id="42014" name="Check Box 30" hidden="1">
              <a:extLst>
                <a:ext uri="{63B3BB69-23CF-44E3-9099-C40C66FF867C}">
                  <a14:compatExt spid="_x0000_s42014"/>
                </a:ext>
                <a:ext uri="{FF2B5EF4-FFF2-40B4-BE49-F238E27FC236}">
                  <a16:creationId xmlns:a16="http://schemas.microsoft.com/office/drawing/2014/main" id="{00000000-0008-0000-0000-00001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18</xdr:row>
          <xdr:rowOff>222250</xdr:rowOff>
        </xdr:from>
        <xdr:to>
          <xdr:col>1</xdr:col>
          <xdr:colOff>361950</xdr:colOff>
          <xdr:row>20</xdr:row>
          <xdr:rowOff>19050</xdr:rowOff>
        </xdr:to>
        <xdr:sp macro="" textlink="">
          <xdr:nvSpPr>
            <xdr:cNvPr id="42016" name="Check Box 32" hidden="1">
              <a:extLst>
                <a:ext uri="{63B3BB69-23CF-44E3-9099-C40C66FF867C}">
                  <a14:compatExt spid="_x0000_s42016"/>
                </a:ext>
                <a:ext uri="{FF2B5EF4-FFF2-40B4-BE49-F238E27FC236}">
                  <a16:creationId xmlns:a16="http://schemas.microsoft.com/office/drawing/2014/main" id="{00000000-0008-0000-0000-00002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16</xdr:row>
          <xdr:rowOff>209550</xdr:rowOff>
        </xdr:from>
        <xdr:to>
          <xdr:col>2</xdr:col>
          <xdr:colOff>88900</xdr:colOff>
          <xdr:row>18</xdr:row>
          <xdr:rowOff>38100</xdr:rowOff>
        </xdr:to>
        <xdr:sp macro="" textlink="">
          <xdr:nvSpPr>
            <xdr:cNvPr id="42017" name="Check Box 33" hidden="1">
              <a:extLst>
                <a:ext uri="{63B3BB69-23CF-44E3-9099-C40C66FF867C}">
                  <a14:compatExt spid="_x0000_s42017"/>
                </a:ext>
                <a:ext uri="{FF2B5EF4-FFF2-40B4-BE49-F238E27FC236}">
                  <a16:creationId xmlns:a16="http://schemas.microsoft.com/office/drawing/2014/main" id="{00000000-0008-0000-0000-00002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2018" name="Check Box 34" hidden="1">
              <a:extLst>
                <a:ext uri="{63B3BB69-23CF-44E3-9099-C40C66FF867C}">
                  <a14:compatExt spid="_x0000_s42018"/>
                </a:ext>
                <a:ext uri="{FF2B5EF4-FFF2-40B4-BE49-F238E27FC236}">
                  <a16:creationId xmlns:a16="http://schemas.microsoft.com/office/drawing/2014/main" id="{00000000-0008-0000-0000-00002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95250</xdr:colOff>
          <xdr:row>17</xdr:row>
          <xdr:rowOff>19050</xdr:rowOff>
        </xdr:to>
        <xdr:sp macro="" textlink="">
          <xdr:nvSpPr>
            <xdr:cNvPr id="42019" name="Check Box 35" hidden="1">
              <a:extLst>
                <a:ext uri="{63B3BB69-23CF-44E3-9099-C40C66FF867C}">
                  <a14:compatExt spid="_x0000_s42019"/>
                </a:ext>
                <a:ext uri="{FF2B5EF4-FFF2-40B4-BE49-F238E27FC236}">
                  <a16:creationId xmlns:a16="http://schemas.microsoft.com/office/drawing/2014/main" id="{00000000-0008-0000-0000-00002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19</xdr:row>
          <xdr:rowOff>222250</xdr:rowOff>
        </xdr:from>
        <xdr:to>
          <xdr:col>1</xdr:col>
          <xdr:colOff>361950</xdr:colOff>
          <xdr:row>21</xdr:row>
          <xdr:rowOff>19050</xdr:rowOff>
        </xdr:to>
        <xdr:sp macro="" textlink="">
          <xdr:nvSpPr>
            <xdr:cNvPr id="42020" name="Check Box 36" hidden="1">
              <a:extLst>
                <a:ext uri="{63B3BB69-23CF-44E3-9099-C40C66FF867C}">
                  <a14:compatExt spid="_x0000_s42020"/>
                </a:ext>
                <a:ext uri="{FF2B5EF4-FFF2-40B4-BE49-F238E27FC236}">
                  <a16:creationId xmlns:a16="http://schemas.microsoft.com/office/drawing/2014/main" id="{00000000-0008-0000-0000-00002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20</xdr:row>
          <xdr:rowOff>222250</xdr:rowOff>
        </xdr:from>
        <xdr:to>
          <xdr:col>1</xdr:col>
          <xdr:colOff>361950</xdr:colOff>
          <xdr:row>22</xdr:row>
          <xdr:rowOff>19050</xdr:rowOff>
        </xdr:to>
        <xdr:sp macro="" textlink="">
          <xdr:nvSpPr>
            <xdr:cNvPr id="42021" name="Check Box 37" hidden="1">
              <a:extLst>
                <a:ext uri="{63B3BB69-23CF-44E3-9099-C40C66FF867C}">
                  <a14:compatExt spid="_x0000_s42021"/>
                </a:ext>
                <a:ext uri="{FF2B5EF4-FFF2-40B4-BE49-F238E27FC236}">
                  <a16:creationId xmlns:a16="http://schemas.microsoft.com/office/drawing/2014/main" id="{00000000-0008-0000-0000-00002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21</xdr:row>
          <xdr:rowOff>222250</xdr:rowOff>
        </xdr:from>
        <xdr:to>
          <xdr:col>1</xdr:col>
          <xdr:colOff>361950</xdr:colOff>
          <xdr:row>23</xdr:row>
          <xdr:rowOff>19050</xdr:rowOff>
        </xdr:to>
        <xdr:sp macro="" textlink="">
          <xdr:nvSpPr>
            <xdr:cNvPr id="42022" name="Check Box 38" hidden="1">
              <a:extLst>
                <a:ext uri="{63B3BB69-23CF-44E3-9099-C40C66FF867C}">
                  <a14:compatExt spid="_x0000_s42022"/>
                </a:ext>
                <a:ext uri="{FF2B5EF4-FFF2-40B4-BE49-F238E27FC236}">
                  <a16:creationId xmlns:a16="http://schemas.microsoft.com/office/drawing/2014/main" id="{00000000-0008-0000-0000-000026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2024" name="Check Box 40" hidden="1">
              <a:extLst>
                <a:ext uri="{63B3BB69-23CF-44E3-9099-C40C66FF867C}">
                  <a14:compatExt spid="_x0000_s42024"/>
                </a:ext>
                <a:ext uri="{FF2B5EF4-FFF2-40B4-BE49-F238E27FC236}">
                  <a16:creationId xmlns:a16="http://schemas.microsoft.com/office/drawing/2014/main" id="{00000000-0008-0000-0000-00002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95250</xdr:colOff>
          <xdr:row>44</xdr:row>
          <xdr:rowOff>38100</xdr:rowOff>
        </xdr:from>
        <xdr:to>
          <xdr:col>1</xdr:col>
          <xdr:colOff>38100</xdr:colOff>
          <xdr:row>45</xdr:row>
          <xdr:rowOff>0</xdr:rowOff>
        </xdr:to>
        <xdr:sp macro="" textlink="">
          <xdr:nvSpPr>
            <xdr:cNvPr id="42025" name="Check Box 41" hidden="1">
              <a:extLst>
                <a:ext uri="{63B3BB69-23CF-44E3-9099-C40C66FF867C}">
                  <a14:compatExt spid="_x0000_s42025"/>
                </a:ext>
                <a:ext uri="{FF2B5EF4-FFF2-40B4-BE49-F238E27FC236}">
                  <a16:creationId xmlns:a16="http://schemas.microsoft.com/office/drawing/2014/main" id="{00000000-0008-0000-0000-000029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17</xdr:row>
          <xdr:rowOff>209550</xdr:rowOff>
        </xdr:from>
        <xdr:to>
          <xdr:col>2</xdr:col>
          <xdr:colOff>95250</xdr:colOff>
          <xdr:row>19</xdr:row>
          <xdr:rowOff>31750</xdr:rowOff>
        </xdr:to>
        <xdr:sp macro="" textlink="">
          <xdr:nvSpPr>
            <xdr:cNvPr id="42028" name="Check Box 44" hidden="1">
              <a:extLst>
                <a:ext uri="{63B3BB69-23CF-44E3-9099-C40C66FF867C}">
                  <a14:compatExt spid="_x0000_s42028"/>
                </a:ext>
                <a:ext uri="{FF2B5EF4-FFF2-40B4-BE49-F238E27FC236}">
                  <a16:creationId xmlns:a16="http://schemas.microsoft.com/office/drawing/2014/main" id="{00000000-0008-0000-0000-00002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95250</xdr:colOff>
          <xdr:row>17</xdr:row>
          <xdr:rowOff>19050</xdr:rowOff>
        </xdr:to>
        <xdr:sp macro="" textlink="">
          <xdr:nvSpPr>
            <xdr:cNvPr id="42032" name="Check Box 48" hidden="1">
              <a:extLst>
                <a:ext uri="{63B3BB69-23CF-44E3-9099-C40C66FF867C}">
                  <a14:compatExt spid="_x0000_s42032"/>
                </a:ext>
                <a:ext uri="{FF2B5EF4-FFF2-40B4-BE49-F238E27FC236}">
                  <a16:creationId xmlns:a16="http://schemas.microsoft.com/office/drawing/2014/main" id="{00000000-0008-0000-0000-00003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2033" name="Check Box 49" hidden="1">
              <a:extLst>
                <a:ext uri="{63B3BB69-23CF-44E3-9099-C40C66FF867C}">
                  <a14:compatExt spid="_x0000_s42033"/>
                </a:ext>
                <a:ext uri="{FF2B5EF4-FFF2-40B4-BE49-F238E27FC236}">
                  <a16:creationId xmlns:a16="http://schemas.microsoft.com/office/drawing/2014/main" id="{00000000-0008-0000-0000-00003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190500</xdr:colOff>
      <xdr:row>43</xdr:row>
      <xdr:rowOff>0</xdr:rowOff>
    </xdr:from>
    <xdr:to>
      <xdr:col>3</xdr:col>
      <xdr:colOff>46650</xdr:colOff>
      <xdr:row>43</xdr:row>
      <xdr:rowOff>180000</xdr:rowOff>
    </xdr:to>
    <xdr:cxnSp macro="">
      <xdr:nvCxnSpPr>
        <xdr:cNvPr id="2" name="カギ線コネクタ 35">
          <a:extLst>
            <a:ext uri="{FF2B5EF4-FFF2-40B4-BE49-F238E27FC236}">
              <a16:creationId xmlns:a16="http://schemas.microsoft.com/office/drawing/2014/main" id="{00000000-0008-0000-0100-000002000000}"/>
            </a:ext>
          </a:extLst>
        </xdr:cNvPr>
        <xdr:cNvCxnSpPr/>
      </xdr:nvCxnSpPr>
      <xdr:spPr>
        <a:xfrm>
          <a:off x="933450" y="11039475"/>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76200</xdr:colOff>
      <xdr:row>9</xdr:row>
      <xdr:rowOff>9526</xdr:rowOff>
    </xdr:from>
    <xdr:to>
      <xdr:col>1</xdr:col>
      <xdr:colOff>161925</xdr:colOff>
      <xdr:row>17</xdr:row>
      <xdr:rowOff>219075</xdr:rowOff>
    </xdr:to>
    <xdr:sp macro="" textlink="">
      <xdr:nvSpPr>
        <xdr:cNvPr id="3" name="左大かっこ 2">
          <a:extLst>
            <a:ext uri="{FF2B5EF4-FFF2-40B4-BE49-F238E27FC236}">
              <a16:creationId xmlns:a16="http://schemas.microsoft.com/office/drawing/2014/main" id="{00000000-0008-0000-0100-000003000000}"/>
            </a:ext>
          </a:extLst>
        </xdr:cNvPr>
        <xdr:cNvSpPr/>
      </xdr:nvSpPr>
      <xdr:spPr>
        <a:xfrm>
          <a:off x="447675" y="2152651"/>
          <a:ext cx="85725" cy="2114549"/>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38101</xdr:colOff>
      <xdr:row>7</xdr:row>
      <xdr:rowOff>19050</xdr:rowOff>
    </xdr:from>
    <xdr:to>
      <xdr:col>10</xdr:col>
      <xdr:colOff>109539</xdr:colOff>
      <xdr:row>8</xdr:row>
      <xdr:rowOff>209550</xdr:rowOff>
    </xdr:to>
    <xdr:sp macro="" textlink="">
      <xdr:nvSpPr>
        <xdr:cNvPr id="4" name="左大かっこ 3">
          <a:extLst>
            <a:ext uri="{FF2B5EF4-FFF2-40B4-BE49-F238E27FC236}">
              <a16:creationId xmlns:a16="http://schemas.microsoft.com/office/drawing/2014/main" id="{00000000-0008-0000-0100-000004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321944</xdr:colOff>
      <xdr:row>25</xdr:row>
      <xdr:rowOff>9524</xdr:rowOff>
    </xdr:to>
    <xdr:sp macro="" textlink="">
      <xdr:nvSpPr>
        <xdr:cNvPr id="5" name="左大かっこ 4">
          <a:extLst>
            <a:ext uri="{FF2B5EF4-FFF2-40B4-BE49-F238E27FC236}">
              <a16:creationId xmlns:a16="http://schemas.microsoft.com/office/drawing/2014/main" id="{00000000-0008-0000-0100-000005000000}"/>
            </a:ext>
          </a:extLst>
        </xdr:cNvPr>
        <xdr:cNvSpPr/>
      </xdr:nvSpPr>
      <xdr:spPr>
        <a:xfrm>
          <a:off x="4867275" y="5000626"/>
          <a:ext cx="45719" cy="1438273"/>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25</xdr:row>
      <xdr:rowOff>0</xdr:rowOff>
    </xdr:to>
    <xdr:sp macro="" textlink="">
      <xdr:nvSpPr>
        <xdr:cNvPr id="6" name="右大かっこ 5">
          <a:extLst>
            <a:ext uri="{FF2B5EF4-FFF2-40B4-BE49-F238E27FC236}">
              <a16:creationId xmlns:a16="http://schemas.microsoft.com/office/drawing/2014/main" id="{00000000-0008-0000-0100-000006000000}"/>
            </a:ext>
          </a:extLst>
        </xdr:cNvPr>
        <xdr:cNvSpPr/>
      </xdr:nvSpPr>
      <xdr:spPr>
        <a:xfrm>
          <a:off x="6910387" y="5000625"/>
          <a:ext cx="45719" cy="14287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1176338</xdr:colOff>
      <xdr:row>42</xdr:row>
      <xdr:rowOff>4764</xdr:rowOff>
    </xdr:from>
    <xdr:to>
      <xdr:col>3</xdr:col>
      <xdr:colOff>1233488</xdr:colOff>
      <xdr:row>44</xdr:row>
      <xdr:rowOff>347664</xdr:rowOff>
    </xdr:to>
    <xdr:sp macro="" textlink="">
      <xdr:nvSpPr>
        <xdr:cNvPr id="8" name="左大かっこ 7">
          <a:extLst>
            <a:ext uri="{FF2B5EF4-FFF2-40B4-BE49-F238E27FC236}">
              <a16:creationId xmlns:a16="http://schemas.microsoft.com/office/drawing/2014/main" id="{00000000-0008-0000-0100-000008000000}"/>
            </a:ext>
          </a:extLst>
        </xdr:cNvPr>
        <xdr:cNvSpPr/>
      </xdr:nvSpPr>
      <xdr:spPr>
        <a:xfrm>
          <a:off x="2243138" y="10758489"/>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42</xdr:row>
      <xdr:rowOff>0</xdr:rowOff>
    </xdr:from>
    <xdr:to>
      <xdr:col>13</xdr:col>
      <xdr:colOff>1441132</xdr:colOff>
      <xdr:row>44</xdr:row>
      <xdr:rowOff>347663</xdr:rowOff>
    </xdr:to>
    <xdr:sp macro="" textlink="">
      <xdr:nvSpPr>
        <xdr:cNvPr id="9" name="右大かっこ 8">
          <a:extLst>
            <a:ext uri="{FF2B5EF4-FFF2-40B4-BE49-F238E27FC236}">
              <a16:creationId xmlns:a16="http://schemas.microsoft.com/office/drawing/2014/main" id="{00000000-0008-0000-0100-000009000000}"/>
            </a:ext>
          </a:extLst>
        </xdr:cNvPr>
        <xdr:cNvSpPr/>
      </xdr:nvSpPr>
      <xdr:spPr>
        <a:xfrm>
          <a:off x="8291513" y="10753725"/>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152400</xdr:colOff>
          <xdr:row>14</xdr:row>
          <xdr:rowOff>203200</xdr:rowOff>
        </xdr:from>
        <xdr:to>
          <xdr:col>2</xdr:col>
          <xdr:colOff>88900</xdr:colOff>
          <xdr:row>16</xdr:row>
          <xdr:rowOff>19050</xdr:rowOff>
        </xdr:to>
        <xdr:sp macro="" textlink="">
          <xdr:nvSpPr>
            <xdr:cNvPr id="43009" name="Check Box 1" hidden="1">
              <a:extLst>
                <a:ext uri="{63B3BB69-23CF-44E3-9099-C40C66FF867C}">
                  <a14:compatExt spid="_x0000_s43009"/>
                </a:ext>
                <a:ext uri="{FF2B5EF4-FFF2-40B4-BE49-F238E27FC236}">
                  <a16:creationId xmlns:a16="http://schemas.microsoft.com/office/drawing/2014/main" id="{00000000-0008-0000-0100-00000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5</xdr:row>
          <xdr:rowOff>228600</xdr:rowOff>
        </xdr:from>
        <xdr:to>
          <xdr:col>1</xdr:col>
          <xdr:colOff>38100</xdr:colOff>
          <xdr:row>7</xdr:row>
          <xdr:rowOff>31750</xdr:rowOff>
        </xdr:to>
        <xdr:sp macro="" textlink="">
          <xdr:nvSpPr>
            <xdr:cNvPr id="43010" name="Check Box 2" hidden="1">
              <a:extLst>
                <a:ext uri="{63B3BB69-23CF-44E3-9099-C40C66FF867C}">
                  <a14:compatExt spid="_x0000_s43010"/>
                </a:ext>
                <a:ext uri="{FF2B5EF4-FFF2-40B4-BE49-F238E27FC236}">
                  <a16:creationId xmlns:a16="http://schemas.microsoft.com/office/drawing/2014/main" id="{00000000-0008-0000-0100-000002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4</xdr:row>
          <xdr:rowOff>241300</xdr:rowOff>
        </xdr:from>
        <xdr:to>
          <xdr:col>1</xdr:col>
          <xdr:colOff>38100</xdr:colOff>
          <xdr:row>6</xdr:row>
          <xdr:rowOff>50800</xdr:rowOff>
        </xdr:to>
        <xdr:sp macro="" textlink="">
          <xdr:nvSpPr>
            <xdr:cNvPr id="43011" name="Check Box 3" hidden="1">
              <a:extLst>
                <a:ext uri="{63B3BB69-23CF-44E3-9099-C40C66FF867C}">
                  <a14:compatExt spid="_x0000_s43011"/>
                </a:ext>
                <a:ext uri="{FF2B5EF4-FFF2-40B4-BE49-F238E27FC236}">
                  <a16:creationId xmlns:a16="http://schemas.microsoft.com/office/drawing/2014/main" id="{00000000-0008-0000-0100-00000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123825</xdr:colOff>
          <xdr:row>42</xdr:row>
          <xdr:rowOff>30868</xdr:rowOff>
        </xdr:from>
        <xdr:to>
          <xdr:col>3</xdr:col>
          <xdr:colOff>85723</xdr:colOff>
          <xdr:row>43</xdr:row>
          <xdr:rowOff>2019</xdr:rowOff>
        </xdr:to>
        <xdr:grpSp>
          <xdr:nvGrpSpPr>
            <xdr:cNvPr id="14" name="グループ化 13">
              <a:extLst>
                <a:ext uri="{FF2B5EF4-FFF2-40B4-BE49-F238E27FC236}">
                  <a16:creationId xmlns:a16="http://schemas.microsoft.com/office/drawing/2014/main" id="{00000000-0008-0000-0100-00000E000000}"/>
                </a:ext>
              </a:extLst>
            </xdr:cNvPr>
            <xdr:cNvGrpSpPr/>
          </xdr:nvGrpSpPr>
          <xdr:grpSpPr>
            <a:xfrm>
              <a:off x="123825" y="9841618"/>
              <a:ext cx="1022348" cy="256901"/>
              <a:chOff x="123826" y="10567550"/>
              <a:chExt cx="1032620" cy="294983"/>
            </a:xfrm>
          </xdr:grpSpPr>
          <xdr:sp macro="" textlink="">
            <xdr:nvSpPr>
              <xdr:cNvPr id="43012" name="Check Box 4" hidden="1">
                <a:extLst>
                  <a:ext uri="{63B3BB69-23CF-44E3-9099-C40C66FF867C}">
                    <a14:compatExt spid="_x0000_s43012"/>
                  </a:ext>
                  <a:ext uri="{FF2B5EF4-FFF2-40B4-BE49-F238E27FC236}">
                    <a16:creationId xmlns:a16="http://schemas.microsoft.com/office/drawing/2014/main" id="{00000000-0008-0000-0100-000004A80000}"/>
                  </a:ext>
                </a:extLst>
              </xdr:cNvPr>
              <xdr:cNvSpPr/>
            </xdr:nvSpPr>
            <xdr:spPr bwMode="auto">
              <a:xfrm>
                <a:off x="123826" y="10567550"/>
                <a:ext cx="307746"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43013" name="Check Box 5" hidden="1">
                <a:extLst>
                  <a:ext uri="{63B3BB69-23CF-44E3-9099-C40C66FF867C}">
                    <a14:compatExt spid="_x0000_s43013"/>
                  </a:ext>
                  <a:ext uri="{FF2B5EF4-FFF2-40B4-BE49-F238E27FC236}">
                    <a16:creationId xmlns:a16="http://schemas.microsoft.com/office/drawing/2014/main" id="{00000000-0008-0000-0100-000005A80000}"/>
                  </a:ext>
                </a:extLst>
              </xdr:cNvPr>
              <xdr:cNvSpPr/>
            </xdr:nvSpPr>
            <xdr:spPr bwMode="auto">
              <a:xfrm>
                <a:off x="844082" y="10577112"/>
                <a:ext cx="312364"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4</xdr:row>
          <xdr:rowOff>260350</xdr:rowOff>
        </xdr:from>
        <xdr:to>
          <xdr:col>9</xdr:col>
          <xdr:colOff>323850</xdr:colOff>
          <xdr:row>6</xdr:row>
          <xdr:rowOff>31750</xdr:rowOff>
        </xdr:to>
        <xdr:sp macro="" textlink="">
          <xdr:nvSpPr>
            <xdr:cNvPr id="43014" name="Check Box 6" hidden="1">
              <a:extLst>
                <a:ext uri="{63B3BB69-23CF-44E3-9099-C40C66FF867C}">
                  <a14:compatExt spid="_x0000_s43014"/>
                </a:ext>
                <a:ext uri="{FF2B5EF4-FFF2-40B4-BE49-F238E27FC236}">
                  <a16:creationId xmlns:a16="http://schemas.microsoft.com/office/drawing/2014/main" id="{00000000-0008-0000-0100-00000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5</xdr:row>
          <xdr:rowOff>209550</xdr:rowOff>
        </xdr:from>
        <xdr:to>
          <xdr:col>10</xdr:col>
          <xdr:colOff>88900</xdr:colOff>
          <xdr:row>7</xdr:row>
          <xdr:rowOff>50800</xdr:rowOff>
        </xdr:to>
        <xdr:sp macro="" textlink="">
          <xdr:nvSpPr>
            <xdr:cNvPr id="43015" name="Check Box 7" hidden="1">
              <a:extLst>
                <a:ext uri="{63B3BB69-23CF-44E3-9099-C40C66FF867C}">
                  <a14:compatExt spid="_x0000_s43015"/>
                </a:ext>
                <a:ext uri="{FF2B5EF4-FFF2-40B4-BE49-F238E27FC236}">
                  <a16:creationId xmlns:a16="http://schemas.microsoft.com/office/drawing/2014/main" id="{00000000-0008-0000-0100-00000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146050</xdr:colOff>
          <xdr:row>7</xdr:row>
          <xdr:rowOff>190500</xdr:rowOff>
        </xdr:from>
        <xdr:to>
          <xdr:col>11</xdr:col>
          <xdr:colOff>69850</xdr:colOff>
          <xdr:row>9</xdr:row>
          <xdr:rowOff>31750</xdr:rowOff>
        </xdr:to>
        <xdr:sp macro="" textlink="">
          <xdr:nvSpPr>
            <xdr:cNvPr id="43016" name="Check Box 8" hidden="1">
              <a:extLst>
                <a:ext uri="{63B3BB69-23CF-44E3-9099-C40C66FF867C}">
                  <a14:compatExt spid="_x0000_s43016"/>
                </a:ext>
                <a:ext uri="{FF2B5EF4-FFF2-40B4-BE49-F238E27FC236}">
                  <a16:creationId xmlns:a16="http://schemas.microsoft.com/office/drawing/2014/main" id="{00000000-0008-0000-0100-00000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146050</xdr:colOff>
          <xdr:row>6</xdr:row>
          <xdr:rowOff>209550</xdr:rowOff>
        </xdr:from>
        <xdr:to>
          <xdr:col>11</xdr:col>
          <xdr:colOff>57150</xdr:colOff>
          <xdr:row>8</xdr:row>
          <xdr:rowOff>19050</xdr:rowOff>
        </xdr:to>
        <xdr:sp macro="" textlink="">
          <xdr:nvSpPr>
            <xdr:cNvPr id="43017" name="Check Box 9" hidden="1">
              <a:extLst>
                <a:ext uri="{63B3BB69-23CF-44E3-9099-C40C66FF867C}">
                  <a14:compatExt spid="_x0000_s43017"/>
                </a:ext>
                <a:ext uri="{FF2B5EF4-FFF2-40B4-BE49-F238E27FC236}">
                  <a16:creationId xmlns:a16="http://schemas.microsoft.com/office/drawing/2014/main" id="{00000000-0008-0000-0100-000009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469900</xdr:colOff>
          <xdr:row>28</xdr:row>
          <xdr:rowOff>209550</xdr:rowOff>
        </xdr:from>
        <xdr:to>
          <xdr:col>5</xdr:col>
          <xdr:colOff>190500</xdr:colOff>
          <xdr:row>30</xdr:row>
          <xdr:rowOff>31750</xdr:rowOff>
        </xdr:to>
        <xdr:sp macro="" textlink="">
          <xdr:nvSpPr>
            <xdr:cNvPr id="43018" name="Check Box 10" hidden="1">
              <a:extLst>
                <a:ext uri="{63B3BB69-23CF-44E3-9099-C40C66FF867C}">
                  <a14:compatExt spid="_x0000_s43018"/>
                </a:ext>
                <a:ext uri="{FF2B5EF4-FFF2-40B4-BE49-F238E27FC236}">
                  <a16:creationId xmlns:a16="http://schemas.microsoft.com/office/drawing/2014/main" id="{00000000-0008-0000-0100-00000A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184150</xdr:colOff>
          <xdr:row>28</xdr:row>
          <xdr:rowOff>209550</xdr:rowOff>
        </xdr:from>
        <xdr:to>
          <xdr:col>6</xdr:col>
          <xdr:colOff>488950</xdr:colOff>
          <xdr:row>30</xdr:row>
          <xdr:rowOff>31750</xdr:rowOff>
        </xdr:to>
        <xdr:sp macro="" textlink="">
          <xdr:nvSpPr>
            <xdr:cNvPr id="43019" name="Check Box 11" hidden="1">
              <a:extLst>
                <a:ext uri="{63B3BB69-23CF-44E3-9099-C40C66FF867C}">
                  <a14:compatExt spid="_x0000_s43019"/>
                </a:ext>
                <a:ext uri="{FF2B5EF4-FFF2-40B4-BE49-F238E27FC236}">
                  <a16:creationId xmlns:a16="http://schemas.microsoft.com/office/drawing/2014/main" id="{00000000-0008-0000-0100-00000B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476250</xdr:colOff>
          <xdr:row>31</xdr:row>
          <xdr:rowOff>241300</xdr:rowOff>
        </xdr:from>
        <xdr:to>
          <xdr:col>5</xdr:col>
          <xdr:colOff>222250</xdr:colOff>
          <xdr:row>33</xdr:row>
          <xdr:rowOff>38100</xdr:rowOff>
        </xdr:to>
        <xdr:sp macro="" textlink="">
          <xdr:nvSpPr>
            <xdr:cNvPr id="43020" name="Check Box 12" hidden="1">
              <a:extLst>
                <a:ext uri="{63B3BB69-23CF-44E3-9099-C40C66FF867C}">
                  <a14:compatExt spid="_x0000_s43020"/>
                </a:ext>
                <a:ext uri="{FF2B5EF4-FFF2-40B4-BE49-F238E27FC236}">
                  <a16:creationId xmlns:a16="http://schemas.microsoft.com/office/drawing/2014/main" id="{00000000-0008-0000-0100-00000C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184150</xdr:colOff>
          <xdr:row>31</xdr:row>
          <xdr:rowOff>241300</xdr:rowOff>
        </xdr:from>
        <xdr:to>
          <xdr:col>6</xdr:col>
          <xdr:colOff>495300</xdr:colOff>
          <xdr:row>33</xdr:row>
          <xdr:rowOff>38100</xdr:rowOff>
        </xdr:to>
        <xdr:sp macro="" textlink="">
          <xdr:nvSpPr>
            <xdr:cNvPr id="43021" name="Check Box 13" hidden="1">
              <a:extLst>
                <a:ext uri="{63B3BB69-23CF-44E3-9099-C40C66FF867C}">
                  <a14:compatExt spid="_x0000_s43021"/>
                </a:ext>
                <a:ext uri="{FF2B5EF4-FFF2-40B4-BE49-F238E27FC236}">
                  <a16:creationId xmlns:a16="http://schemas.microsoft.com/office/drawing/2014/main" id="{00000000-0008-0000-0100-00000D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35</xdr:row>
          <xdr:rowOff>209550</xdr:rowOff>
        </xdr:from>
        <xdr:to>
          <xdr:col>2</xdr:col>
          <xdr:colOff>317500</xdr:colOff>
          <xdr:row>37</xdr:row>
          <xdr:rowOff>19050</xdr:rowOff>
        </xdr:to>
        <xdr:sp macro="" textlink="">
          <xdr:nvSpPr>
            <xdr:cNvPr id="43022" name="Check Box 14" hidden="1">
              <a:extLst>
                <a:ext uri="{63B3BB69-23CF-44E3-9099-C40C66FF867C}">
                  <a14:compatExt spid="_x0000_s43022"/>
                </a:ext>
                <a:ext uri="{FF2B5EF4-FFF2-40B4-BE49-F238E27FC236}">
                  <a16:creationId xmlns:a16="http://schemas.microsoft.com/office/drawing/2014/main" id="{00000000-0008-0000-0100-00000E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38</xdr:row>
          <xdr:rowOff>222250</xdr:rowOff>
        </xdr:from>
        <xdr:to>
          <xdr:col>2</xdr:col>
          <xdr:colOff>317500</xdr:colOff>
          <xdr:row>40</xdr:row>
          <xdr:rowOff>31750</xdr:rowOff>
        </xdr:to>
        <xdr:sp macro="" textlink="">
          <xdr:nvSpPr>
            <xdr:cNvPr id="43023" name="Check Box 15" hidden="1">
              <a:extLst>
                <a:ext uri="{63B3BB69-23CF-44E3-9099-C40C66FF867C}">
                  <a14:compatExt spid="_x0000_s43023"/>
                </a:ext>
                <a:ext uri="{FF2B5EF4-FFF2-40B4-BE49-F238E27FC236}">
                  <a16:creationId xmlns:a16="http://schemas.microsoft.com/office/drawing/2014/main" id="{00000000-0008-0000-0100-00000F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36</xdr:row>
          <xdr:rowOff>222250</xdr:rowOff>
        </xdr:from>
        <xdr:to>
          <xdr:col>3</xdr:col>
          <xdr:colOff>279400</xdr:colOff>
          <xdr:row>38</xdr:row>
          <xdr:rowOff>31750</xdr:rowOff>
        </xdr:to>
        <xdr:sp macro="" textlink="">
          <xdr:nvSpPr>
            <xdr:cNvPr id="43024" name="Check Box 16" hidden="1">
              <a:extLst>
                <a:ext uri="{63B3BB69-23CF-44E3-9099-C40C66FF867C}">
                  <a14:compatExt spid="_x0000_s43024"/>
                </a:ext>
                <a:ext uri="{FF2B5EF4-FFF2-40B4-BE49-F238E27FC236}">
                  <a16:creationId xmlns:a16="http://schemas.microsoft.com/office/drawing/2014/main" id="{00000000-0008-0000-0100-000010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37</xdr:row>
          <xdr:rowOff>222250</xdr:rowOff>
        </xdr:from>
        <xdr:to>
          <xdr:col>3</xdr:col>
          <xdr:colOff>285750</xdr:colOff>
          <xdr:row>39</xdr:row>
          <xdr:rowOff>31750</xdr:rowOff>
        </xdr:to>
        <xdr:sp macro="" textlink="">
          <xdr:nvSpPr>
            <xdr:cNvPr id="43025" name="Check Box 17" hidden="1">
              <a:extLst>
                <a:ext uri="{63B3BB69-23CF-44E3-9099-C40C66FF867C}">
                  <a14:compatExt spid="_x0000_s43025"/>
                </a:ext>
                <a:ext uri="{FF2B5EF4-FFF2-40B4-BE49-F238E27FC236}">
                  <a16:creationId xmlns:a16="http://schemas.microsoft.com/office/drawing/2014/main" id="{00000000-0008-0000-0100-00001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7</xdr:row>
          <xdr:rowOff>222250</xdr:rowOff>
        </xdr:from>
        <xdr:to>
          <xdr:col>1</xdr:col>
          <xdr:colOff>361950</xdr:colOff>
          <xdr:row>9</xdr:row>
          <xdr:rowOff>38100</xdr:rowOff>
        </xdr:to>
        <xdr:sp macro="" textlink="">
          <xdr:nvSpPr>
            <xdr:cNvPr id="43026" name="Check Box 18" hidden="1">
              <a:extLst>
                <a:ext uri="{63B3BB69-23CF-44E3-9099-C40C66FF867C}">
                  <a14:compatExt spid="_x0000_s43026"/>
                </a:ext>
                <a:ext uri="{FF2B5EF4-FFF2-40B4-BE49-F238E27FC236}">
                  <a16:creationId xmlns:a16="http://schemas.microsoft.com/office/drawing/2014/main" id="{00000000-0008-0000-0100-000012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10</xdr:row>
          <xdr:rowOff>209550</xdr:rowOff>
        </xdr:from>
        <xdr:to>
          <xdr:col>2</xdr:col>
          <xdr:colOff>88900</xdr:colOff>
          <xdr:row>12</xdr:row>
          <xdr:rowOff>0</xdr:rowOff>
        </xdr:to>
        <xdr:sp macro="" textlink="">
          <xdr:nvSpPr>
            <xdr:cNvPr id="43027" name="Check Box 19" hidden="1">
              <a:extLst>
                <a:ext uri="{63B3BB69-23CF-44E3-9099-C40C66FF867C}">
                  <a14:compatExt spid="_x0000_s43027"/>
                </a:ext>
                <a:ext uri="{FF2B5EF4-FFF2-40B4-BE49-F238E27FC236}">
                  <a16:creationId xmlns:a16="http://schemas.microsoft.com/office/drawing/2014/main" id="{00000000-0008-0000-0100-00001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xdr:row>
          <xdr:rowOff>203200</xdr:rowOff>
        </xdr:from>
        <xdr:to>
          <xdr:col>2</xdr:col>
          <xdr:colOff>88900</xdr:colOff>
          <xdr:row>13</xdr:row>
          <xdr:rowOff>19050</xdr:rowOff>
        </xdr:to>
        <xdr:sp macro="" textlink="">
          <xdr:nvSpPr>
            <xdr:cNvPr id="43028" name="Check Box 20" hidden="1">
              <a:extLst>
                <a:ext uri="{63B3BB69-23CF-44E3-9099-C40C66FF867C}">
                  <a14:compatExt spid="_x0000_s43028"/>
                </a:ext>
                <a:ext uri="{FF2B5EF4-FFF2-40B4-BE49-F238E27FC236}">
                  <a16:creationId xmlns:a16="http://schemas.microsoft.com/office/drawing/2014/main" id="{00000000-0008-0000-0100-000014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12</xdr:row>
          <xdr:rowOff>209550</xdr:rowOff>
        </xdr:from>
        <xdr:to>
          <xdr:col>2</xdr:col>
          <xdr:colOff>88900</xdr:colOff>
          <xdr:row>14</xdr:row>
          <xdr:rowOff>38100</xdr:rowOff>
        </xdr:to>
        <xdr:sp macro="" textlink="">
          <xdr:nvSpPr>
            <xdr:cNvPr id="43029" name="Check Box 21" hidden="1">
              <a:extLst>
                <a:ext uri="{63B3BB69-23CF-44E3-9099-C40C66FF867C}">
                  <a14:compatExt spid="_x0000_s43029"/>
                </a:ext>
                <a:ext uri="{FF2B5EF4-FFF2-40B4-BE49-F238E27FC236}">
                  <a16:creationId xmlns:a16="http://schemas.microsoft.com/office/drawing/2014/main" id="{00000000-0008-0000-0100-000015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xdr:row>
          <xdr:rowOff>228600</xdr:rowOff>
        </xdr:from>
        <xdr:to>
          <xdr:col>2</xdr:col>
          <xdr:colOff>88900</xdr:colOff>
          <xdr:row>11</xdr:row>
          <xdr:rowOff>19050</xdr:rowOff>
        </xdr:to>
        <xdr:sp macro="" textlink="">
          <xdr:nvSpPr>
            <xdr:cNvPr id="43030" name="Check Box 22" hidden="1">
              <a:extLst>
                <a:ext uri="{63B3BB69-23CF-44E3-9099-C40C66FF867C}">
                  <a14:compatExt spid="_x0000_s43030"/>
                </a:ext>
                <a:ext uri="{FF2B5EF4-FFF2-40B4-BE49-F238E27FC236}">
                  <a16:creationId xmlns:a16="http://schemas.microsoft.com/office/drawing/2014/main" id="{00000000-0008-0000-0100-00001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8</xdr:row>
          <xdr:rowOff>228600</xdr:rowOff>
        </xdr:from>
        <xdr:to>
          <xdr:col>2</xdr:col>
          <xdr:colOff>88900</xdr:colOff>
          <xdr:row>10</xdr:row>
          <xdr:rowOff>31750</xdr:rowOff>
        </xdr:to>
        <xdr:sp macro="" textlink="">
          <xdr:nvSpPr>
            <xdr:cNvPr id="43031" name="Check Box 23" hidden="1">
              <a:extLst>
                <a:ext uri="{63B3BB69-23CF-44E3-9099-C40C66FF867C}">
                  <a14:compatExt spid="_x0000_s43031"/>
                </a:ext>
                <a:ext uri="{FF2B5EF4-FFF2-40B4-BE49-F238E27FC236}">
                  <a16:creationId xmlns:a16="http://schemas.microsoft.com/office/drawing/2014/main" id="{00000000-0008-0000-0100-00001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8</xdr:row>
          <xdr:rowOff>222250</xdr:rowOff>
        </xdr:from>
        <xdr:to>
          <xdr:col>10</xdr:col>
          <xdr:colOff>107950</xdr:colOff>
          <xdr:row>10</xdr:row>
          <xdr:rowOff>19050</xdr:rowOff>
        </xdr:to>
        <xdr:sp macro="" textlink="">
          <xdr:nvSpPr>
            <xdr:cNvPr id="43032" name="Check Box 24" hidden="1">
              <a:extLst>
                <a:ext uri="{63B3BB69-23CF-44E3-9099-C40C66FF867C}">
                  <a14:compatExt spid="_x0000_s43032"/>
                </a:ext>
                <a:ext uri="{FF2B5EF4-FFF2-40B4-BE49-F238E27FC236}">
                  <a16:creationId xmlns:a16="http://schemas.microsoft.com/office/drawing/2014/main" id="{00000000-0008-0000-0100-00001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17</xdr:row>
          <xdr:rowOff>222250</xdr:rowOff>
        </xdr:from>
        <xdr:to>
          <xdr:col>9</xdr:col>
          <xdr:colOff>323850</xdr:colOff>
          <xdr:row>19</xdr:row>
          <xdr:rowOff>31750</xdr:rowOff>
        </xdr:to>
        <xdr:sp macro="" textlink="">
          <xdr:nvSpPr>
            <xdr:cNvPr id="43036" name="Check Box 28" hidden="1">
              <a:extLst>
                <a:ext uri="{63B3BB69-23CF-44E3-9099-C40C66FF867C}">
                  <a14:compatExt spid="_x0000_s43036"/>
                </a:ext>
                <a:ext uri="{FF2B5EF4-FFF2-40B4-BE49-F238E27FC236}">
                  <a16:creationId xmlns:a16="http://schemas.microsoft.com/office/drawing/2014/main" id="{00000000-0008-0000-0100-00001C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18</xdr:row>
          <xdr:rowOff>222250</xdr:rowOff>
        </xdr:from>
        <xdr:to>
          <xdr:col>9</xdr:col>
          <xdr:colOff>323850</xdr:colOff>
          <xdr:row>20</xdr:row>
          <xdr:rowOff>31750</xdr:rowOff>
        </xdr:to>
        <xdr:sp macro="" textlink="">
          <xdr:nvSpPr>
            <xdr:cNvPr id="43037" name="Check Box 29" hidden="1">
              <a:extLst>
                <a:ext uri="{63B3BB69-23CF-44E3-9099-C40C66FF867C}">
                  <a14:compatExt spid="_x0000_s43037"/>
                </a:ext>
                <a:ext uri="{FF2B5EF4-FFF2-40B4-BE49-F238E27FC236}">
                  <a16:creationId xmlns:a16="http://schemas.microsoft.com/office/drawing/2014/main" id="{00000000-0008-0000-0100-00001D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15</xdr:row>
          <xdr:rowOff>222250</xdr:rowOff>
        </xdr:from>
        <xdr:to>
          <xdr:col>10</xdr:col>
          <xdr:colOff>107950</xdr:colOff>
          <xdr:row>17</xdr:row>
          <xdr:rowOff>19050</xdr:rowOff>
        </xdr:to>
        <xdr:sp macro="" textlink="">
          <xdr:nvSpPr>
            <xdr:cNvPr id="43038" name="Check Box 30" hidden="1">
              <a:extLst>
                <a:ext uri="{63B3BB69-23CF-44E3-9099-C40C66FF867C}">
                  <a14:compatExt spid="_x0000_s43038"/>
                </a:ext>
                <a:ext uri="{FF2B5EF4-FFF2-40B4-BE49-F238E27FC236}">
                  <a16:creationId xmlns:a16="http://schemas.microsoft.com/office/drawing/2014/main" id="{00000000-0008-0000-0100-00001E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17</xdr:row>
          <xdr:rowOff>222250</xdr:rowOff>
        </xdr:from>
        <xdr:to>
          <xdr:col>1</xdr:col>
          <xdr:colOff>361950</xdr:colOff>
          <xdr:row>19</xdr:row>
          <xdr:rowOff>19050</xdr:rowOff>
        </xdr:to>
        <xdr:sp macro="" textlink="">
          <xdr:nvSpPr>
            <xdr:cNvPr id="43040" name="Check Box 32" hidden="1">
              <a:extLst>
                <a:ext uri="{63B3BB69-23CF-44E3-9099-C40C66FF867C}">
                  <a14:compatExt spid="_x0000_s43040"/>
                </a:ext>
                <a:ext uri="{FF2B5EF4-FFF2-40B4-BE49-F238E27FC236}">
                  <a16:creationId xmlns:a16="http://schemas.microsoft.com/office/drawing/2014/main" id="{00000000-0008-0000-0100-000020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88900</xdr:colOff>
          <xdr:row>17</xdr:row>
          <xdr:rowOff>38100</xdr:rowOff>
        </xdr:to>
        <xdr:sp macro="" textlink="">
          <xdr:nvSpPr>
            <xdr:cNvPr id="43041" name="Check Box 33" hidden="1">
              <a:extLst>
                <a:ext uri="{63B3BB69-23CF-44E3-9099-C40C66FF867C}">
                  <a14:compatExt spid="_x0000_s43041"/>
                </a:ext>
                <a:ext uri="{FF2B5EF4-FFF2-40B4-BE49-F238E27FC236}">
                  <a16:creationId xmlns:a16="http://schemas.microsoft.com/office/drawing/2014/main" id="{00000000-0008-0000-0100-00002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3042" name="Check Box 34" hidden="1">
              <a:extLst>
                <a:ext uri="{63B3BB69-23CF-44E3-9099-C40C66FF867C}">
                  <a14:compatExt spid="_x0000_s43042"/>
                </a:ext>
                <a:ext uri="{FF2B5EF4-FFF2-40B4-BE49-F238E27FC236}">
                  <a16:creationId xmlns:a16="http://schemas.microsoft.com/office/drawing/2014/main" id="{00000000-0008-0000-0100-000022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3043" name="Check Box 35" hidden="1">
              <a:extLst>
                <a:ext uri="{63B3BB69-23CF-44E3-9099-C40C66FF867C}">
                  <a14:compatExt spid="_x0000_s43043"/>
                </a:ext>
                <a:ext uri="{FF2B5EF4-FFF2-40B4-BE49-F238E27FC236}">
                  <a16:creationId xmlns:a16="http://schemas.microsoft.com/office/drawing/2014/main" id="{00000000-0008-0000-0100-00002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18</xdr:row>
          <xdr:rowOff>222250</xdr:rowOff>
        </xdr:from>
        <xdr:to>
          <xdr:col>1</xdr:col>
          <xdr:colOff>361950</xdr:colOff>
          <xdr:row>20</xdr:row>
          <xdr:rowOff>19050</xdr:rowOff>
        </xdr:to>
        <xdr:sp macro="" textlink="">
          <xdr:nvSpPr>
            <xdr:cNvPr id="43044" name="Check Box 36" hidden="1">
              <a:extLst>
                <a:ext uri="{63B3BB69-23CF-44E3-9099-C40C66FF867C}">
                  <a14:compatExt spid="_x0000_s43044"/>
                </a:ext>
                <a:ext uri="{FF2B5EF4-FFF2-40B4-BE49-F238E27FC236}">
                  <a16:creationId xmlns:a16="http://schemas.microsoft.com/office/drawing/2014/main" id="{00000000-0008-0000-0100-000024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19</xdr:row>
          <xdr:rowOff>222250</xdr:rowOff>
        </xdr:from>
        <xdr:to>
          <xdr:col>1</xdr:col>
          <xdr:colOff>361950</xdr:colOff>
          <xdr:row>21</xdr:row>
          <xdr:rowOff>19050</xdr:rowOff>
        </xdr:to>
        <xdr:sp macro="" textlink="">
          <xdr:nvSpPr>
            <xdr:cNvPr id="43045" name="Check Box 37" hidden="1">
              <a:extLst>
                <a:ext uri="{63B3BB69-23CF-44E3-9099-C40C66FF867C}">
                  <a14:compatExt spid="_x0000_s43045"/>
                </a:ext>
                <a:ext uri="{FF2B5EF4-FFF2-40B4-BE49-F238E27FC236}">
                  <a16:creationId xmlns:a16="http://schemas.microsoft.com/office/drawing/2014/main" id="{00000000-0008-0000-0100-000025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21</xdr:row>
          <xdr:rowOff>222250</xdr:rowOff>
        </xdr:from>
        <xdr:to>
          <xdr:col>1</xdr:col>
          <xdr:colOff>361950</xdr:colOff>
          <xdr:row>23</xdr:row>
          <xdr:rowOff>19050</xdr:rowOff>
        </xdr:to>
        <xdr:sp macro="" textlink="">
          <xdr:nvSpPr>
            <xdr:cNvPr id="43046" name="Check Box 38" hidden="1">
              <a:extLst>
                <a:ext uri="{63B3BB69-23CF-44E3-9099-C40C66FF867C}">
                  <a14:compatExt spid="_x0000_s43046"/>
                </a:ext>
                <a:ext uri="{FF2B5EF4-FFF2-40B4-BE49-F238E27FC236}">
                  <a16:creationId xmlns:a16="http://schemas.microsoft.com/office/drawing/2014/main" id="{00000000-0008-0000-0100-00002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20</xdr:row>
          <xdr:rowOff>222250</xdr:rowOff>
        </xdr:from>
        <xdr:to>
          <xdr:col>1</xdr:col>
          <xdr:colOff>361950</xdr:colOff>
          <xdr:row>22</xdr:row>
          <xdr:rowOff>19050</xdr:rowOff>
        </xdr:to>
        <xdr:sp macro="" textlink="">
          <xdr:nvSpPr>
            <xdr:cNvPr id="43047" name="Check Box 39" hidden="1">
              <a:extLst>
                <a:ext uri="{63B3BB69-23CF-44E3-9099-C40C66FF867C}">
                  <a14:compatExt spid="_x0000_s43047"/>
                </a:ext>
                <a:ext uri="{FF2B5EF4-FFF2-40B4-BE49-F238E27FC236}">
                  <a16:creationId xmlns:a16="http://schemas.microsoft.com/office/drawing/2014/main" id="{00000000-0008-0000-0100-00002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22</xdr:row>
          <xdr:rowOff>222250</xdr:rowOff>
        </xdr:from>
        <xdr:to>
          <xdr:col>1</xdr:col>
          <xdr:colOff>361950</xdr:colOff>
          <xdr:row>24</xdr:row>
          <xdr:rowOff>0</xdr:rowOff>
        </xdr:to>
        <xdr:sp macro="" textlink="">
          <xdr:nvSpPr>
            <xdr:cNvPr id="43048" name="Check Box 40" hidden="1">
              <a:extLst>
                <a:ext uri="{63B3BB69-23CF-44E3-9099-C40C66FF867C}">
                  <a14:compatExt spid="_x0000_s43048"/>
                </a:ext>
                <a:ext uri="{FF2B5EF4-FFF2-40B4-BE49-F238E27FC236}">
                  <a16:creationId xmlns:a16="http://schemas.microsoft.com/office/drawing/2014/main" id="{00000000-0008-0000-0100-00002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16</xdr:row>
          <xdr:rowOff>209550</xdr:rowOff>
        </xdr:from>
        <xdr:to>
          <xdr:col>2</xdr:col>
          <xdr:colOff>88900</xdr:colOff>
          <xdr:row>18</xdr:row>
          <xdr:rowOff>38100</xdr:rowOff>
        </xdr:to>
        <xdr:sp macro="" textlink="">
          <xdr:nvSpPr>
            <xdr:cNvPr id="43049" name="Check Box 41" hidden="1">
              <a:extLst>
                <a:ext uri="{63B3BB69-23CF-44E3-9099-C40C66FF867C}">
                  <a14:compatExt spid="_x0000_s43049"/>
                </a:ext>
                <a:ext uri="{FF2B5EF4-FFF2-40B4-BE49-F238E27FC236}">
                  <a16:creationId xmlns:a16="http://schemas.microsoft.com/office/drawing/2014/main" id="{00000000-0008-0000-0100-000029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3052" name="Check Box 44" hidden="1">
              <a:extLst>
                <a:ext uri="{63B3BB69-23CF-44E3-9099-C40C66FF867C}">
                  <a14:compatExt spid="_x0000_s43052"/>
                </a:ext>
                <a:ext uri="{FF2B5EF4-FFF2-40B4-BE49-F238E27FC236}">
                  <a16:creationId xmlns:a16="http://schemas.microsoft.com/office/drawing/2014/main" id="{00000000-0008-0000-0100-00002C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5</xdr:row>
          <xdr:rowOff>228600</xdr:rowOff>
        </xdr:from>
        <xdr:to>
          <xdr:col>1</xdr:col>
          <xdr:colOff>38100</xdr:colOff>
          <xdr:row>7</xdr:row>
          <xdr:rowOff>31750</xdr:rowOff>
        </xdr:to>
        <xdr:sp macro="" textlink="">
          <xdr:nvSpPr>
            <xdr:cNvPr id="44033" name="Check Box 1" hidden="1">
              <a:extLst>
                <a:ext uri="{63B3BB69-23CF-44E3-9099-C40C66FF867C}">
                  <a14:compatExt spid="_x0000_s44033"/>
                </a:ext>
                <a:ext uri="{FF2B5EF4-FFF2-40B4-BE49-F238E27FC236}">
                  <a16:creationId xmlns:a16="http://schemas.microsoft.com/office/drawing/2014/main" id="{00000000-0008-0000-0200-000001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4</xdr:row>
          <xdr:rowOff>241300</xdr:rowOff>
        </xdr:from>
        <xdr:to>
          <xdr:col>1</xdr:col>
          <xdr:colOff>38100</xdr:colOff>
          <xdr:row>6</xdr:row>
          <xdr:rowOff>50800</xdr:rowOff>
        </xdr:to>
        <xdr:sp macro="" textlink="">
          <xdr:nvSpPr>
            <xdr:cNvPr id="44034" name="Check Box 2" hidden="1">
              <a:extLst>
                <a:ext uri="{63B3BB69-23CF-44E3-9099-C40C66FF867C}">
                  <a14:compatExt spid="_x0000_s44034"/>
                </a:ext>
                <a:ext uri="{FF2B5EF4-FFF2-40B4-BE49-F238E27FC236}">
                  <a16:creationId xmlns:a16="http://schemas.microsoft.com/office/drawing/2014/main" id="{00000000-0008-0000-0200-00000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123825</xdr:colOff>
          <xdr:row>44</xdr:row>
          <xdr:rowOff>30875</xdr:rowOff>
        </xdr:from>
        <xdr:to>
          <xdr:col>3</xdr:col>
          <xdr:colOff>85725</xdr:colOff>
          <xdr:row>45</xdr:row>
          <xdr:rowOff>1971</xdr:rowOff>
        </xdr:to>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123825" y="10629025"/>
              <a:ext cx="1022350" cy="256846"/>
              <a:chOff x="123826" y="10567474"/>
              <a:chExt cx="1032622" cy="294892"/>
            </a:xfrm>
          </xdr:grpSpPr>
          <xdr:sp macro="" textlink="">
            <xdr:nvSpPr>
              <xdr:cNvPr id="44035" name="Check Box 3" hidden="1">
                <a:extLst>
                  <a:ext uri="{63B3BB69-23CF-44E3-9099-C40C66FF867C}">
                    <a14:compatExt spid="_x0000_s44035"/>
                  </a:ext>
                  <a:ext uri="{FF2B5EF4-FFF2-40B4-BE49-F238E27FC236}">
                    <a16:creationId xmlns:a16="http://schemas.microsoft.com/office/drawing/2014/main" id="{00000000-0008-0000-0200-000003AC0000}"/>
                  </a:ext>
                </a:extLst>
              </xdr:cNvPr>
              <xdr:cNvSpPr/>
            </xdr:nvSpPr>
            <xdr:spPr bwMode="auto">
              <a:xfrm>
                <a:off x="123826" y="10567474"/>
                <a:ext cx="307748"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44036" name="Check Box 4" hidden="1">
                <a:extLst>
                  <a:ext uri="{63B3BB69-23CF-44E3-9099-C40C66FF867C}">
                    <a14:compatExt spid="_x0000_s44036"/>
                  </a:ext>
                  <a:ext uri="{FF2B5EF4-FFF2-40B4-BE49-F238E27FC236}">
                    <a16:creationId xmlns:a16="http://schemas.microsoft.com/office/drawing/2014/main" id="{00000000-0008-0000-0200-000004AC0000}"/>
                  </a:ext>
                </a:extLst>
              </xdr:cNvPr>
              <xdr:cNvSpPr/>
            </xdr:nvSpPr>
            <xdr:spPr bwMode="auto">
              <a:xfrm>
                <a:off x="844084" y="10576945"/>
                <a:ext cx="312364"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xdr:col>
      <xdr:colOff>190500</xdr:colOff>
      <xdr:row>45</xdr:row>
      <xdr:rowOff>0</xdr:rowOff>
    </xdr:from>
    <xdr:to>
      <xdr:col>3</xdr:col>
      <xdr:colOff>46650</xdr:colOff>
      <xdr:row>45</xdr:row>
      <xdr:rowOff>180000</xdr:rowOff>
    </xdr:to>
    <xdr:cxnSp macro="">
      <xdr:nvCxnSpPr>
        <xdr:cNvPr id="7" name="カギ線コネクタ 35">
          <a:extLst>
            <a:ext uri="{FF2B5EF4-FFF2-40B4-BE49-F238E27FC236}">
              <a16:creationId xmlns:a16="http://schemas.microsoft.com/office/drawing/2014/main" id="{00000000-0008-0000-0200-000007000000}"/>
            </a:ext>
          </a:extLst>
        </xdr:cNvPr>
        <xdr:cNvCxnSpPr/>
      </xdr:nvCxnSpPr>
      <xdr:spPr>
        <a:xfrm>
          <a:off x="933450" y="11753850"/>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76199</xdr:colOff>
      <xdr:row>9</xdr:row>
      <xdr:rowOff>9526</xdr:rowOff>
    </xdr:from>
    <xdr:to>
      <xdr:col>1</xdr:col>
      <xdr:colOff>219074</xdr:colOff>
      <xdr:row>18</xdr:row>
      <xdr:rowOff>228600</xdr:rowOff>
    </xdr:to>
    <xdr:sp macro="" textlink="">
      <xdr:nvSpPr>
        <xdr:cNvPr id="8" name="左大かっこ 7">
          <a:extLst>
            <a:ext uri="{FF2B5EF4-FFF2-40B4-BE49-F238E27FC236}">
              <a16:creationId xmlns:a16="http://schemas.microsoft.com/office/drawing/2014/main" id="{00000000-0008-0000-0200-000008000000}"/>
            </a:ext>
          </a:extLst>
        </xdr:cNvPr>
        <xdr:cNvSpPr/>
      </xdr:nvSpPr>
      <xdr:spPr>
        <a:xfrm>
          <a:off x="447674" y="2152651"/>
          <a:ext cx="142875" cy="2362199"/>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38100</xdr:colOff>
          <xdr:row>4</xdr:row>
          <xdr:rowOff>260350</xdr:rowOff>
        </xdr:from>
        <xdr:to>
          <xdr:col>9</xdr:col>
          <xdr:colOff>323850</xdr:colOff>
          <xdr:row>6</xdr:row>
          <xdr:rowOff>31750</xdr:rowOff>
        </xdr:to>
        <xdr:sp macro="" textlink="">
          <xdr:nvSpPr>
            <xdr:cNvPr id="44037" name="Check Box 5" hidden="1">
              <a:extLst>
                <a:ext uri="{63B3BB69-23CF-44E3-9099-C40C66FF867C}">
                  <a14:compatExt spid="_x0000_s44037"/>
                </a:ext>
                <a:ext uri="{FF2B5EF4-FFF2-40B4-BE49-F238E27FC236}">
                  <a16:creationId xmlns:a16="http://schemas.microsoft.com/office/drawing/2014/main" id="{00000000-0008-0000-0200-00000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5</xdr:row>
          <xdr:rowOff>209550</xdr:rowOff>
        </xdr:from>
        <xdr:to>
          <xdr:col>10</xdr:col>
          <xdr:colOff>88900</xdr:colOff>
          <xdr:row>7</xdr:row>
          <xdr:rowOff>50800</xdr:rowOff>
        </xdr:to>
        <xdr:sp macro="" textlink="">
          <xdr:nvSpPr>
            <xdr:cNvPr id="44038" name="Check Box 6" hidden="1">
              <a:extLst>
                <a:ext uri="{63B3BB69-23CF-44E3-9099-C40C66FF867C}">
                  <a14:compatExt spid="_x0000_s44038"/>
                </a:ext>
                <a:ext uri="{FF2B5EF4-FFF2-40B4-BE49-F238E27FC236}">
                  <a16:creationId xmlns:a16="http://schemas.microsoft.com/office/drawing/2014/main" id="{00000000-0008-0000-0200-00000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4039" name="Check Box 7" hidden="1">
              <a:extLst>
                <a:ext uri="{63B3BB69-23CF-44E3-9099-C40C66FF867C}">
                  <a14:compatExt spid="_x0000_s44039"/>
                </a:ext>
                <a:ext uri="{FF2B5EF4-FFF2-40B4-BE49-F238E27FC236}">
                  <a16:creationId xmlns:a16="http://schemas.microsoft.com/office/drawing/2014/main" id="{00000000-0008-0000-0200-00000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6</xdr:row>
          <xdr:rowOff>209550</xdr:rowOff>
        </xdr:from>
        <xdr:to>
          <xdr:col>11</xdr:col>
          <xdr:colOff>57150</xdr:colOff>
          <xdr:row>8</xdr:row>
          <xdr:rowOff>19050</xdr:rowOff>
        </xdr:to>
        <xdr:sp macro="" textlink="">
          <xdr:nvSpPr>
            <xdr:cNvPr id="44040" name="Check Box 8" hidden="1">
              <a:extLst>
                <a:ext uri="{63B3BB69-23CF-44E3-9099-C40C66FF867C}">
                  <a14:compatExt spid="_x0000_s44040"/>
                </a:ext>
                <a:ext uri="{FF2B5EF4-FFF2-40B4-BE49-F238E27FC236}">
                  <a16:creationId xmlns:a16="http://schemas.microsoft.com/office/drawing/2014/main" id="{00000000-0008-0000-0200-00000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469900</xdr:colOff>
          <xdr:row>30</xdr:row>
          <xdr:rowOff>209550</xdr:rowOff>
        </xdr:from>
        <xdr:to>
          <xdr:col>5</xdr:col>
          <xdr:colOff>190500</xdr:colOff>
          <xdr:row>32</xdr:row>
          <xdr:rowOff>31750</xdr:rowOff>
        </xdr:to>
        <xdr:sp macro="" textlink="">
          <xdr:nvSpPr>
            <xdr:cNvPr id="44041" name="Check Box 9" hidden="1">
              <a:extLst>
                <a:ext uri="{63B3BB69-23CF-44E3-9099-C40C66FF867C}">
                  <a14:compatExt spid="_x0000_s44041"/>
                </a:ext>
                <a:ext uri="{FF2B5EF4-FFF2-40B4-BE49-F238E27FC236}">
                  <a16:creationId xmlns:a16="http://schemas.microsoft.com/office/drawing/2014/main" id="{00000000-0008-0000-0200-000009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184150</xdr:colOff>
          <xdr:row>30</xdr:row>
          <xdr:rowOff>209550</xdr:rowOff>
        </xdr:from>
        <xdr:to>
          <xdr:col>6</xdr:col>
          <xdr:colOff>488950</xdr:colOff>
          <xdr:row>32</xdr:row>
          <xdr:rowOff>31750</xdr:rowOff>
        </xdr:to>
        <xdr:sp macro="" textlink="">
          <xdr:nvSpPr>
            <xdr:cNvPr id="44042" name="Check Box 10" hidden="1">
              <a:extLst>
                <a:ext uri="{63B3BB69-23CF-44E3-9099-C40C66FF867C}">
                  <a14:compatExt spid="_x0000_s44042"/>
                </a:ext>
                <a:ext uri="{FF2B5EF4-FFF2-40B4-BE49-F238E27FC236}">
                  <a16:creationId xmlns:a16="http://schemas.microsoft.com/office/drawing/2014/main" id="{00000000-0008-0000-0200-00000A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476250</xdr:colOff>
          <xdr:row>33</xdr:row>
          <xdr:rowOff>241300</xdr:rowOff>
        </xdr:from>
        <xdr:to>
          <xdr:col>5</xdr:col>
          <xdr:colOff>222250</xdr:colOff>
          <xdr:row>35</xdr:row>
          <xdr:rowOff>38100</xdr:rowOff>
        </xdr:to>
        <xdr:sp macro="" textlink="">
          <xdr:nvSpPr>
            <xdr:cNvPr id="44043" name="Check Box 11" hidden="1">
              <a:extLst>
                <a:ext uri="{63B3BB69-23CF-44E3-9099-C40C66FF867C}">
                  <a14:compatExt spid="_x0000_s44043"/>
                </a:ext>
                <a:ext uri="{FF2B5EF4-FFF2-40B4-BE49-F238E27FC236}">
                  <a16:creationId xmlns:a16="http://schemas.microsoft.com/office/drawing/2014/main" id="{00000000-0008-0000-0200-00000B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184150</xdr:colOff>
          <xdr:row>33</xdr:row>
          <xdr:rowOff>241300</xdr:rowOff>
        </xdr:from>
        <xdr:to>
          <xdr:col>6</xdr:col>
          <xdr:colOff>495300</xdr:colOff>
          <xdr:row>35</xdr:row>
          <xdr:rowOff>38100</xdr:rowOff>
        </xdr:to>
        <xdr:sp macro="" textlink="">
          <xdr:nvSpPr>
            <xdr:cNvPr id="44044" name="Check Box 12" hidden="1">
              <a:extLst>
                <a:ext uri="{63B3BB69-23CF-44E3-9099-C40C66FF867C}">
                  <a14:compatExt spid="_x0000_s44044"/>
                </a:ext>
                <a:ext uri="{FF2B5EF4-FFF2-40B4-BE49-F238E27FC236}">
                  <a16:creationId xmlns:a16="http://schemas.microsoft.com/office/drawing/2014/main" id="{00000000-0008-0000-0200-00000C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37</xdr:row>
          <xdr:rowOff>209550</xdr:rowOff>
        </xdr:from>
        <xdr:to>
          <xdr:col>2</xdr:col>
          <xdr:colOff>317500</xdr:colOff>
          <xdr:row>39</xdr:row>
          <xdr:rowOff>19050</xdr:rowOff>
        </xdr:to>
        <xdr:sp macro="" textlink="">
          <xdr:nvSpPr>
            <xdr:cNvPr id="44045" name="Check Box 13" hidden="1">
              <a:extLst>
                <a:ext uri="{63B3BB69-23CF-44E3-9099-C40C66FF867C}">
                  <a14:compatExt spid="_x0000_s44045"/>
                </a:ext>
                <a:ext uri="{FF2B5EF4-FFF2-40B4-BE49-F238E27FC236}">
                  <a16:creationId xmlns:a16="http://schemas.microsoft.com/office/drawing/2014/main" id="{00000000-0008-0000-0200-00000D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40</xdr:row>
          <xdr:rowOff>222250</xdr:rowOff>
        </xdr:from>
        <xdr:to>
          <xdr:col>2</xdr:col>
          <xdr:colOff>317500</xdr:colOff>
          <xdr:row>42</xdr:row>
          <xdr:rowOff>31750</xdr:rowOff>
        </xdr:to>
        <xdr:sp macro="" textlink="">
          <xdr:nvSpPr>
            <xdr:cNvPr id="44046" name="Check Box 14" hidden="1">
              <a:extLst>
                <a:ext uri="{63B3BB69-23CF-44E3-9099-C40C66FF867C}">
                  <a14:compatExt spid="_x0000_s44046"/>
                </a:ext>
                <a:ext uri="{FF2B5EF4-FFF2-40B4-BE49-F238E27FC236}">
                  <a16:creationId xmlns:a16="http://schemas.microsoft.com/office/drawing/2014/main" id="{00000000-0008-0000-0200-00000E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38</xdr:row>
          <xdr:rowOff>222250</xdr:rowOff>
        </xdr:from>
        <xdr:to>
          <xdr:col>3</xdr:col>
          <xdr:colOff>279400</xdr:colOff>
          <xdr:row>40</xdr:row>
          <xdr:rowOff>31750</xdr:rowOff>
        </xdr:to>
        <xdr:sp macro="" textlink="">
          <xdr:nvSpPr>
            <xdr:cNvPr id="44047" name="Check Box 15" hidden="1">
              <a:extLst>
                <a:ext uri="{63B3BB69-23CF-44E3-9099-C40C66FF867C}">
                  <a14:compatExt spid="_x0000_s44047"/>
                </a:ext>
                <a:ext uri="{FF2B5EF4-FFF2-40B4-BE49-F238E27FC236}">
                  <a16:creationId xmlns:a16="http://schemas.microsoft.com/office/drawing/2014/main" id="{00000000-0008-0000-0200-00000F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39</xdr:row>
          <xdr:rowOff>222250</xdr:rowOff>
        </xdr:from>
        <xdr:to>
          <xdr:col>3</xdr:col>
          <xdr:colOff>285750</xdr:colOff>
          <xdr:row>41</xdr:row>
          <xdr:rowOff>31750</xdr:rowOff>
        </xdr:to>
        <xdr:sp macro="" textlink="">
          <xdr:nvSpPr>
            <xdr:cNvPr id="44048" name="Check Box 16" hidden="1">
              <a:extLst>
                <a:ext uri="{63B3BB69-23CF-44E3-9099-C40C66FF867C}">
                  <a14:compatExt spid="_x0000_s44048"/>
                </a:ext>
                <a:ext uri="{FF2B5EF4-FFF2-40B4-BE49-F238E27FC236}">
                  <a16:creationId xmlns:a16="http://schemas.microsoft.com/office/drawing/2014/main" id="{00000000-0008-0000-0200-000010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7</xdr:row>
          <xdr:rowOff>222250</xdr:rowOff>
        </xdr:from>
        <xdr:to>
          <xdr:col>1</xdr:col>
          <xdr:colOff>361950</xdr:colOff>
          <xdr:row>9</xdr:row>
          <xdr:rowOff>38100</xdr:rowOff>
        </xdr:to>
        <xdr:sp macro="" textlink="">
          <xdr:nvSpPr>
            <xdr:cNvPr id="44049" name="Check Box 17" hidden="1">
              <a:extLst>
                <a:ext uri="{63B3BB69-23CF-44E3-9099-C40C66FF867C}">
                  <a14:compatExt spid="_x0000_s44049"/>
                </a:ext>
                <a:ext uri="{FF2B5EF4-FFF2-40B4-BE49-F238E27FC236}">
                  <a16:creationId xmlns:a16="http://schemas.microsoft.com/office/drawing/2014/main" id="{00000000-0008-0000-0200-000011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13</xdr:row>
          <xdr:rowOff>209550</xdr:rowOff>
        </xdr:from>
        <xdr:to>
          <xdr:col>2</xdr:col>
          <xdr:colOff>95250</xdr:colOff>
          <xdr:row>15</xdr:row>
          <xdr:rowOff>19050</xdr:rowOff>
        </xdr:to>
        <xdr:sp macro="" textlink="">
          <xdr:nvSpPr>
            <xdr:cNvPr id="44050" name="Check Box 18" hidden="1">
              <a:extLst>
                <a:ext uri="{63B3BB69-23CF-44E3-9099-C40C66FF867C}">
                  <a14:compatExt spid="_x0000_s44050"/>
                </a:ext>
                <a:ext uri="{FF2B5EF4-FFF2-40B4-BE49-F238E27FC236}">
                  <a16:creationId xmlns:a16="http://schemas.microsoft.com/office/drawing/2014/main" id="{00000000-0008-0000-0200-00001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10</xdr:row>
          <xdr:rowOff>209550</xdr:rowOff>
        </xdr:from>
        <xdr:to>
          <xdr:col>2</xdr:col>
          <xdr:colOff>88900</xdr:colOff>
          <xdr:row>12</xdr:row>
          <xdr:rowOff>0</xdr:rowOff>
        </xdr:to>
        <xdr:sp macro="" textlink="">
          <xdr:nvSpPr>
            <xdr:cNvPr id="44051" name="Check Box 19" hidden="1">
              <a:extLst>
                <a:ext uri="{63B3BB69-23CF-44E3-9099-C40C66FF867C}">
                  <a14:compatExt spid="_x0000_s44051"/>
                </a:ext>
                <a:ext uri="{FF2B5EF4-FFF2-40B4-BE49-F238E27FC236}">
                  <a16:creationId xmlns:a16="http://schemas.microsoft.com/office/drawing/2014/main" id="{00000000-0008-0000-0200-000013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11</xdr:row>
          <xdr:rowOff>203200</xdr:rowOff>
        </xdr:from>
        <xdr:to>
          <xdr:col>2</xdr:col>
          <xdr:colOff>88900</xdr:colOff>
          <xdr:row>13</xdr:row>
          <xdr:rowOff>19050</xdr:rowOff>
        </xdr:to>
        <xdr:sp macro="" textlink="">
          <xdr:nvSpPr>
            <xdr:cNvPr id="44052" name="Check Box 20" hidden="1">
              <a:extLst>
                <a:ext uri="{63B3BB69-23CF-44E3-9099-C40C66FF867C}">
                  <a14:compatExt spid="_x0000_s44052"/>
                </a:ext>
                <a:ext uri="{FF2B5EF4-FFF2-40B4-BE49-F238E27FC236}">
                  <a16:creationId xmlns:a16="http://schemas.microsoft.com/office/drawing/2014/main" id="{00000000-0008-0000-0200-000014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12</xdr:row>
          <xdr:rowOff>209550</xdr:rowOff>
        </xdr:from>
        <xdr:to>
          <xdr:col>2</xdr:col>
          <xdr:colOff>88900</xdr:colOff>
          <xdr:row>14</xdr:row>
          <xdr:rowOff>38100</xdr:rowOff>
        </xdr:to>
        <xdr:sp macro="" textlink="">
          <xdr:nvSpPr>
            <xdr:cNvPr id="44053" name="Check Box 21" hidden="1">
              <a:extLst>
                <a:ext uri="{63B3BB69-23CF-44E3-9099-C40C66FF867C}">
                  <a14:compatExt spid="_x0000_s44053"/>
                </a:ext>
                <a:ext uri="{FF2B5EF4-FFF2-40B4-BE49-F238E27FC236}">
                  <a16:creationId xmlns:a16="http://schemas.microsoft.com/office/drawing/2014/main" id="{00000000-0008-0000-0200-00001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9</xdr:row>
          <xdr:rowOff>228600</xdr:rowOff>
        </xdr:from>
        <xdr:to>
          <xdr:col>2</xdr:col>
          <xdr:colOff>88900</xdr:colOff>
          <xdr:row>11</xdr:row>
          <xdr:rowOff>19050</xdr:rowOff>
        </xdr:to>
        <xdr:sp macro="" textlink="">
          <xdr:nvSpPr>
            <xdr:cNvPr id="44054" name="Check Box 22" hidden="1">
              <a:extLst>
                <a:ext uri="{63B3BB69-23CF-44E3-9099-C40C66FF867C}">
                  <a14:compatExt spid="_x0000_s44054"/>
                </a:ext>
                <a:ext uri="{FF2B5EF4-FFF2-40B4-BE49-F238E27FC236}">
                  <a16:creationId xmlns:a16="http://schemas.microsoft.com/office/drawing/2014/main" id="{00000000-0008-0000-0200-00001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8</xdr:row>
          <xdr:rowOff>228600</xdr:rowOff>
        </xdr:from>
        <xdr:to>
          <xdr:col>2</xdr:col>
          <xdr:colOff>88900</xdr:colOff>
          <xdr:row>10</xdr:row>
          <xdr:rowOff>31750</xdr:rowOff>
        </xdr:to>
        <xdr:sp macro="" textlink="">
          <xdr:nvSpPr>
            <xdr:cNvPr id="44055" name="Check Box 23" hidden="1">
              <a:extLst>
                <a:ext uri="{63B3BB69-23CF-44E3-9099-C40C66FF867C}">
                  <a14:compatExt spid="_x0000_s44055"/>
                </a:ext>
                <a:ext uri="{FF2B5EF4-FFF2-40B4-BE49-F238E27FC236}">
                  <a16:creationId xmlns:a16="http://schemas.microsoft.com/office/drawing/2014/main" id="{00000000-0008-0000-0200-00001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8</xdr:row>
          <xdr:rowOff>222250</xdr:rowOff>
        </xdr:from>
        <xdr:to>
          <xdr:col>10</xdr:col>
          <xdr:colOff>107950</xdr:colOff>
          <xdr:row>10</xdr:row>
          <xdr:rowOff>19050</xdr:rowOff>
        </xdr:to>
        <xdr:sp macro="" textlink="">
          <xdr:nvSpPr>
            <xdr:cNvPr id="44056" name="Check Box 24" hidden="1">
              <a:extLst>
                <a:ext uri="{63B3BB69-23CF-44E3-9099-C40C66FF867C}">
                  <a14:compatExt spid="_x0000_s44056"/>
                </a:ext>
                <a:ext uri="{FF2B5EF4-FFF2-40B4-BE49-F238E27FC236}">
                  <a16:creationId xmlns:a16="http://schemas.microsoft.com/office/drawing/2014/main" id="{00000000-0008-0000-0200-00001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38101</xdr:colOff>
      <xdr:row>7</xdr:row>
      <xdr:rowOff>19050</xdr:rowOff>
    </xdr:from>
    <xdr:to>
      <xdr:col>10</xdr:col>
      <xdr:colOff>109539</xdr:colOff>
      <xdr:row>8</xdr:row>
      <xdr:rowOff>209550</xdr:rowOff>
    </xdr:to>
    <xdr:sp macro="" textlink="">
      <xdr:nvSpPr>
        <xdr:cNvPr id="32" name="左大かっこ 31">
          <a:extLst>
            <a:ext uri="{FF2B5EF4-FFF2-40B4-BE49-F238E27FC236}">
              <a16:creationId xmlns:a16="http://schemas.microsoft.com/office/drawing/2014/main" id="{00000000-0008-0000-0200-000020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323850</xdr:colOff>
      <xdr:row>26</xdr:row>
      <xdr:rowOff>219075</xdr:rowOff>
    </xdr:to>
    <xdr:sp macro="" textlink="">
      <xdr:nvSpPr>
        <xdr:cNvPr id="33" name="左大かっこ 32">
          <a:extLst>
            <a:ext uri="{FF2B5EF4-FFF2-40B4-BE49-F238E27FC236}">
              <a16:creationId xmlns:a16="http://schemas.microsoft.com/office/drawing/2014/main" id="{00000000-0008-0000-0200-000021000000}"/>
            </a:ext>
          </a:extLst>
        </xdr:cNvPr>
        <xdr:cNvSpPr/>
      </xdr:nvSpPr>
      <xdr:spPr>
        <a:xfrm>
          <a:off x="4867275" y="5000626"/>
          <a:ext cx="47625" cy="1409699"/>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27</xdr:row>
      <xdr:rowOff>9525</xdr:rowOff>
    </xdr:to>
    <xdr:sp macro="" textlink="">
      <xdr:nvSpPr>
        <xdr:cNvPr id="34" name="右大かっこ 33">
          <a:extLst>
            <a:ext uri="{FF2B5EF4-FFF2-40B4-BE49-F238E27FC236}">
              <a16:creationId xmlns:a16="http://schemas.microsoft.com/office/drawing/2014/main" id="{00000000-0008-0000-0200-000022000000}"/>
            </a:ext>
          </a:extLst>
        </xdr:cNvPr>
        <xdr:cNvSpPr/>
      </xdr:nvSpPr>
      <xdr:spPr>
        <a:xfrm>
          <a:off x="6910387" y="5000625"/>
          <a:ext cx="45719" cy="1438275"/>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35" name="左大かっこ 34">
          <a:extLst>
            <a:ext uri="{FF2B5EF4-FFF2-40B4-BE49-F238E27FC236}">
              <a16:creationId xmlns:a16="http://schemas.microsoft.com/office/drawing/2014/main" id="{00000000-0008-0000-0200-000023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38100</xdr:colOff>
          <xdr:row>17</xdr:row>
          <xdr:rowOff>222250</xdr:rowOff>
        </xdr:from>
        <xdr:to>
          <xdr:col>9</xdr:col>
          <xdr:colOff>323850</xdr:colOff>
          <xdr:row>19</xdr:row>
          <xdr:rowOff>31750</xdr:rowOff>
        </xdr:to>
        <xdr:sp macro="" textlink="">
          <xdr:nvSpPr>
            <xdr:cNvPr id="44060" name="Check Box 28" hidden="1">
              <a:extLst>
                <a:ext uri="{63B3BB69-23CF-44E3-9099-C40C66FF867C}">
                  <a14:compatExt spid="_x0000_s44060"/>
                </a:ext>
                <a:ext uri="{FF2B5EF4-FFF2-40B4-BE49-F238E27FC236}">
                  <a16:creationId xmlns:a16="http://schemas.microsoft.com/office/drawing/2014/main" id="{00000000-0008-0000-0200-00001C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18</xdr:row>
          <xdr:rowOff>222250</xdr:rowOff>
        </xdr:from>
        <xdr:to>
          <xdr:col>9</xdr:col>
          <xdr:colOff>323850</xdr:colOff>
          <xdr:row>20</xdr:row>
          <xdr:rowOff>31750</xdr:rowOff>
        </xdr:to>
        <xdr:sp macro="" textlink="">
          <xdr:nvSpPr>
            <xdr:cNvPr id="44061" name="Check Box 29" hidden="1">
              <a:extLst>
                <a:ext uri="{63B3BB69-23CF-44E3-9099-C40C66FF867C}">
                  <a14:compatExt spid="_x0000_s44061"/>
                </a:ext>
                <a:ext uri="{FF2B5EF4-FFF2-40B4-BE49-F238E27FC236}">
                  <a16:creationId xmlns:a16="http://schemas.microsoft.com/office/drawing/2014/main" id="{00000000-0008-0000-0200-00001D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15</xdr:row>
          <xdr:rowOff>222250</xdr:rowOff>
        </xdr:from>
        <xdr:to>
          <xdr:col>10</xdr:col>
          <xdr:colOff>107950</xdr:colOff>
          <xdr:row>17</xdr:row>
          <xdr:rowOff>19050</xdr:rowOff>
        </xdr:to>
        <xdr:sp macro="" textlink="">
          <xdr:nvSpPr>
            <xdr:cNvPr id="44062" name="Check Box 30" hidden="1">
              <a:extLst>
                <a:ext uri="{63B3BB69-23CF-44E3-9099-C40C66FF867C}">
                  <a14:compatExt spid="_x0000_s44062"/>
                </a:ext>
                <a:ext uri="{FF2B5EF4-FFF2-40B4-BE49-F238E27FC236}">
                  <a16:creationId xmlns:a16="http://schemas.microsoft.com/office/drawing/2014/main" id="{00000000-0008-0000-0200-00001E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xdr:col>
      <xdr:colOff>1176338</xdr:colOff>
      <xdr:row>44</xdr:row>
      <xdr:rowOff>4764</xdr:rowOff>
    </xdr:from>
    <xdr:to>
      <xdr:col>3</xdr:col>
      <xdr:colOff>1233488</xdr:colOff>
      <xdr:row>46</xdr:row>
      <xdr:rowOff>347664</xdr:rowOff>
    </xdr:to>
    <xdr:sp macro="" textlink="">
      <xdr:nvSpPr>
        <xdr:cNvPr id="39" name="左大かっこ 38">
          <a:extLst>
            <a:ext uri="{FF2B5EF4-FFF2-40B4-BE49-F238E27FC236}">
              <a16:creationId xmlns:a16="http://schemas.microsoft.com/office/drawing/2014/main" id="{00000000-0008-0000-0200-000027000000}"/>
            </a:ext>
          </a:extLst>
        </xdr:cNvPr>
        <xdr:cNvSpPr/>
      </xdr:nvSpPr>
      <xdr:spPr>
        <a:xfrm>
          <a:off x="2243138" y="11472864"/>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44</xdr:row>
      <xdr:rowOff>0</xdr:rowOff>
    </xdr:from>
    <xdr:to>
      <xdr:col>13</xdr:col>
      <xdr:colOff>1441132</xdr:colOff>
      <xdr:row>46</xdr:row>
      <xdr:rowOff>347663</xdr:rowOff>
    </xdr:to>
    <xdr:sp macro="" textlink="">
      <xdr:nvSpPr>
        <xdr:cNvPr id="40" name="右大かっこ 39">
          <a:extLst>
            <a:ext uri="{FF2B5EF4-FFF2-40B4-BE49-F238E27FC236}">
              <a16:creationId xmlns:a16="http://schemas.microsoft.com/office/drawing/2014/main" id="{00000000-0008-0000-0200-000028000000}"/>
            </a:ext>
          </a:extLst>
        </xdr:cNvPr>
        <xdr:cNvSpPr/>
      </xdr:nvSpPr>
      <xdr:spPr>
        <a:xfrm>
          <a:off x="8291513" y="11468100"/>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50800</xdr:colOff>
          <xdr:row>18</xdr:row>
          <xdr:rowOff>222250</xdr:rowOff>
        </xdr:from>
        <xdr:to>
          <xdr:col>1</xdr:col>
          <xdr:colOff>361950</xdr:colOff>
          <xdr:row>20</xdr:row>
          <xdr:rowOff>19050</xdr:rowOff>
        </xdr:to>
        <xdr:sp macro="" textlink="">
          <xdr:nvSpPr>
            <xdr:cNvPr id="44064" name="Check Box 32" hidden="1">
              <a:extLst>
                <a:ext uri="{63B3BB69-23CF-44E3-9099-C40C66FF867C}">
                  <a14:compatExt spid="_x0000_s44064"/>
                </a:ext>
                <a:ext uri="{FF2B5EF4-FFF2-40B4-BE49-F238E27FC236}">
                  <a16:creationId xmlns:a16="http://schemas.microsoft.com/office/drawing/2014/main" id="{00000000-0008-0000-0200-000020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15</xdr:row>
          <xdr:rowOff>203200</xdr:rowOff>
        </xdr:from>
        <xdr:to>
          <xdr:col>2</xdr:col>
          <xdr:colOff>88900</xdr:colOff>
          <xdr:row>17</xdr:row>
          <xdr:rowOff>19050</xdr:rowOff>
        </xdr:to>
        <xdr:sp macro="" textlink="">
          <xdr:nvSpPr>
            <xdr:cNvPr id="44065" name="Check Box 33" hidden="1">
              <a:extLst>
                <a:ext uri="{63B3BB69-23CF-44E3-9099-C40C66FF867C}">
                  <a14:compatExt spid="_x0000_s44065"/>
                </a:ext>
                <a:ext uri="{FF2B5EF4-FFF2-40B4-BE49-F238E27FC236}">
                  <a16:creationId xmlns:a16="http://schemas.microsoft.com/office/drawing/2014/main" id="{00000000-0008-0000-0200-000021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16</xdr:row>
          <xdr:rowOff>209550</xdr:rowOff>
        </xdr:from>
        <xdr:to>
          <xdr:col>2</xdr:col>
          <xdr:colOff>88900</xdr:colOff>
          <xdr:row>18</xdr:row>
          <xdr:rowOff>38100</xdr:rowOff>
        </xdr:to>
        <xdr:sp macro="" textlink="">
          <xdr:nvSpPr>
            <xdr:cNvPr id="44066" name="Check Box 34" hidden="1">
              <a:extLst>
                <a:ext uri="{63B3BB69-23CF-44E3-9099-C40C66FF867C}">
                  <a14:compatExt spid="_x0000_s44066"/>
                </a:ext>
                <a:ext uri="{FF2B5EF4-FFF2-40B4-BE49-F238E27FC236}">
                  <a16:creationId xmlns:a16="http://schemas.microsoft.com/office/drawing/2014/main" id="{00000000-0008-0000-0200-00002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14</xdr:row>
          <xdr:rowOff>209550</xdr:rowOff>
        </xdr:from>
        <xdr:to>
          <xdr:col>2</xdr:col>
          <xdr:colOff>95250</xdr:colOff>
          <xdr:row>16</xdr:row>
          <xdr:rowOff>19050</xdr:rowOff>
        </xdr:to>
        <xdr:sp macro="" textlink="">
          <xdr:nvSpPr>
            <xdr:cNvPr id="44067" name="Check Box 35" hidden="1">
              <a:extLst>
                <a:ext uri="{63B3BB69-23CF-44E3-9099-C40C66FF867C}">
                  <a14:compatExt spid="_x0000_s44067"/>
                </a:ext>
                <a:ext uri="{FF2B5EF4-FFF2-40B4-BE49-F238E27FC236}">
                  <a16:creationId xmlns:a16="http://schemas.microsoft.com/office/drawing/2014/main" id="{00000000-0008-0000-0200-000023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15</xdr:row>
          <xdr:rowOff>209550</xdr:rowOff>
        </xdr:from>
        <xdr:to>
          <xdr:col>2</xdr:col>
          <xdr:colOff>95250</xdr:colOff>
          <xdr:row>17</xdr:row>
          <xdr:rowOff>19050</xdr:rowOff>
        </xdr:to>
        <xdr:sp macro="" textlink="">
          <xdr:nvSpPr>
            <xdr:cNvPr id="44068" name="Check Box 36" hidden="1">
              <a:extLst>
                <a:ext uri="{63B3BB69-23CF-44E3-9099-C40C66FF867C}">
                  <a14:compatExt spid="_x0000_s44068"/>
                </a:ext>
                <a:ext uri="{FF2B5EF4-FFF2-40B4-BE49-F238E27FC236}">
                  <a16:creationId xmlns:a16="http://schemas.microsoft.com/office/drawing/2014/main" id="{00000000-0008-0000-0200-000024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19</xdr:row>
          <xdr:rowOff>222250</xdr:rowOff>
        </xdr:from>
        <xdr:to>
          <xdr:col>1</xdr:col>
          <xdr:colOff>361950</xdr:colOff>
          <xdr:row>21</xdr:row>
          <xdr:rowOff>19050</xdr:rowOff>
        </xdr:to>
        <xdr:sp macro="" textlink="">
          <xdr:nvSpPr>
            <xdr:cNvPr id="44069" name="Check Box 37" hidden="1">
              <a:extLst>
                <a:ext uri="{63B3BB69-23CF-44E3-9099-C40C66FF867C}">
                  <a14:compatExt spid="_x0000_s44069"/>
                </a:ext>
                <a:ext uri="{FF2B5EF4-FFF2-40B4-BE49-F238E27FC236}">
                  <a16:creationId xmlns:a16="http://schemas.microsoft.com/office/drawing/2014/main" id="{00000000-0008-0000-0200-00002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20</xdr:row>
          <xdr:rowOff>222250</xdr:rowOff>
        </xdr:from>
        <xdr:to>
          <xdr:col>1</xdr:col>
          <xdr:colOff>361950</xdr:colOff>
          <xdr:row>22</xdr:row>
          <xdr:rowOff>19050</xdr:rowOff>
        </xdr:to>
        <xdr:sp macro="" textlink="">
          <xdr:nvSpPr>
            <xdr:cNvPr id="44070" name="Check Box 38" hidden="1">
              <a:extLst>
                <a:ext uri="{63B3BB69-23CF-44E3-9099-C40C66FF867C}">
                  <a14:compatExt spid="_x0000_s44070"/>
                </a:ext>
                <a:ext uri="{FF2B5EF4-FFF2-40B4-BE49-F238E27FC236}">
                  <a16:creationId xmlns:a16="http://schemas.microsoft.com/office/drawing/2014/main" id="{00000000-0008-0000-0200-00002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21</xdr:row>
          <xdr:rowOff>222250</xdr:rowOff>
        </xdr:from>
        <xdr:to>
          <xdr:col>1</xdr:col>
          <xdr:colOff>361950</xdr:colOff>
          <xdr:row>23</xdr:row>
          <xdr:rowOff>19050</xdr:rowOff>
        </xdr:to>
        <xdr:sp macro="" textlink="">
          <xdr:nvSpPr>
            <xdr:cNvPr id="44071" name="Check Box 39" hidden="1">
              <a:extLst>
                <a:ext uri="{63B3BB69-23CF-44E3-9099-C40C66FF867C}">
                  <a14:compatExt spid="_x0000_s44071"/>
                </a:ext>
                <a:ext uri="{FF2B5EF4-FFF2-40B4-BE49-F238E27FC236}">
                  <a16:creationId xmlns:a16="http://schemas.microsoft.com/office/drawing/2014/main" id="{00000000-0008-0000-0200-00002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22</xdr:row>
          <xdr:rowOff>222250</xdr:rowOff>
        </xdr:from>
        <xdr:to>
          <xdr:col>1</xdr:col>
          <xdr:colOff>361950</xdr:colOff>
          <xdr:row>24</xdr:row>
          <xdr:rowOff>19050</xdr:rowOff>
        </xdr:to>
        <xdr:sp macro="" textlink="">
          <xdr:nvSpPr>
            <xdr:cNvPr id="44072" name="Check Box 40" hidden="1">
              <a:extLst>
                <a:ext uri="{63B3BB69-23CF-44E3-9099-C40C66FF867C}">
                  <a14:compatExt spid="_x0000_s44072"/>
                </a:ext>
                <a:ext uri="{FF2B5EF4-FFF2-40B4-BE49-F238E27FC236}">
                  <a16:creationId xmlns:a16="http://schemas.microsoft.com/office/drawing/2014/main" id="{00000000-0008-0000-0200-00002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23</xdr:row>
          <xdr:rowOff>222250</xdr:rowOff>
        </xdr:from>
        <xdr:to>
          <xdr:col>1</xdr:col>
          <xdr:colOff>361950</xdr:colOff>
          <xdr:row>25</xdr:row>
          <xdr:rowOff>19050</xdr:rowOff>
        </xdr:to>
        <xdr:sp macro="" textlink="">
          <xdr:nvSpPr>
            <xdr:cNvPr id="44073" name="Check Box 41" hidden="1">
              <a:extLst>
                <a:ext uri="{63B3BB69-23CF-44E3-9099-C40C66FF867C}">
                  <a14:compatExt spid="_x0000_s44073"/>
                </a:ext>
                <a:ext uri="{FF2B5EF4-FFF2-40B4-BE49-F238E27FC236}">
                  <a16:creationId xmlns:a16="http://schemas.microsoft.com/office/drawing/2014/main" id="{00000000-0008-0000-0200-000029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24</xdr:row>
          <xdr:rowOff>222250</xdr:rowOff>
        </xdr:from>
        <xdr:to>
          <xdr:col>1</xdr:col>
          <xdr:colOff>361950</xdr:colOff>
          <xdr:row>26</xdr:row>
          <xdr:rowOff>19050</xdr:rowOff>
        </xdr:to>
        <xdr:sp macro="" textlink="">
          <xdr:nvSpPr>
            <xdr:cNvPr id="44074" name="Check Box 42" hidden="1">
              <a:extLst>
                <a:ext uri="{63B3BB69-23CF-44E3-9099-C40C66FF867C}">
                  <a14:compatExt spid="_x0000_s44074"/>
                </a:ext>
                <a:ext uri="{FF2B5EF4-FFF2-40B4-BE49-F238E27FC236}">
                  <a16:creationId xmlns:a16="http://schemas.microsoft.com/office/drawing/2014/main" id="{00000000-0008-0000-0200-00002A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25</xdr:row>
          <xdr:rowOff>222250</xdr:rowOff>
        </xdr:from>
        <xdr:to>
          <xdr:col>1</xdr:col>
          <xdr:colOff>361950</xdr:colOff>
          <xdr:row>27</xdr:row>
          <xdr:rowOff>19050</xdr:rowOff>
        </xdr:to>
        <xdr:sp macro="" textlink="">
          <xdr:nvSpPr>
            <xdr:cNvPr id="44075" name="Check Box 43" hidden="1">
              <a:extLst>
                <a:ext uri="{63B3BB69-23CF-44E3-9099-C40C66FF867C}">
                  <a14:compatExt spid="_x0000_s44075"/>
                </a:ext>
                <a:ext uri="{FF2B5EF4-FFF2-40B4-BE49-F238E27FC236}">
                  <a16:creationId xmlns:a16="http://schemas.microsoft.com/office/drawing/2014/main" id="{00000000-0008-0000-0200-00002B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17</xdr:row>
          <xdr:rowOff>209550</xdr:rowOff>
        </xdr:from>
        <xdr:to>
          <xdr:col>2</xdr:col>
          <xdr:colOff>88900</xdr:colOff>
          <xdr:row>19</xdr:row>
          <xdr:rowOff>38100</xdr:rowOff>
        </xdr:to>
        <xdr:sp macro="" textlink="">
          <xdr:nvSpPr>
            <xdr:cNvPr id="44076" name="Check Box 44" hidden="1">
              <a:extLst>
                <a:ext uri="{63B3BB69-23CF-44E3-9099-C40C66FF867C}">
                  <a14:compatExt spid="_x0000_s44076"/>
                </a:ext>
                <a:ext uri="{FF2B5EF4-FFF2-40B4-BE49-F238E27FC236}">
                  <a16:creationId xmlns:a16="http://schemas.microsoft.com/office/drawing/2014/main" id="{00000000-0008-0000-0200-00002C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49.xml"/><Relationship Id="rId18" Type="http://schemas.openxmlformats.org/officeDocument/2006/relationships/ctrlProp" Target="../ctrlProps/ctrlProp54.xml"/><Relationship Id="rId26" Type="http://schemas.openxmlformats.org/officeDocument/2006/relationships/ctrlProp" Target="../ctrlProps/ctrlProp62.xml"/><Relationship Id="rId39" Type="http://schemas.openxmlformats.org/officeDocument/2006/relationships/ctrlProp" Target="../ctrlProps/ctrlProp75.xml"/><Relationship Id="rId21" Type="http://schemas.openxmlformats.org/officeDocument/2006/relationships/ctrlProp" Target="../ctrlProps/ctrlProp57.xml"/><Relationship Id="rId34" Type="http://schemas.openxmlformats.org/officeDocument/2006/relationships/ctrlProp" Target="../ctrlProps/ctrlProp70.xml"/><Relationship Id="rId7" Type="http://schemas.openxmlformats.org/officeDocument/2006/relationships/ctrlProp" Target="../ctrlProps/ctrlProp43.xml"/><Relationship Id="rId2" Type="http://schemas.openxmlformats.org/officeDocument/2006/relationships/drawing" Target="../drawings/drawing2.xml"/><Relationship Id="rId16" Type="http://schemas.openxmlformats.org/officeDocument/2006/relationships/ctrlProp" Target="../ctrlProps/ctrlProp52.xml"/><Relationship Id="rId20" Type="http://schemas.openxmlformats.org/officeDocument/2006/relationships/ctrlProp" Target="../ctrlProps/ctrlProp56.xml"/><Relationship Id="rId29" Type="http://schemas.openxmlformats.org/officeDocument/2006/relationships/ctrlProp" Target="../ctrlProps/ctrlProp65.xml"/><Relationship Id="rId41" Type="http://schemas.openxmlformats.org/officeDocument/2006/relationships/ctrlProp" Target="../ctrlProps/ctrlProp77.xml"/><Relationship Id="rId1" Type="http://schemas.openxmlformats.org/officeDocument/2006/relationships/printerSettings" Target="../printerSettings/printerSettings2.bin"/><Relationship Id="rId6" Type="http://schemas.openxmlformats.org/officeDocument/2006/relationships/ctrlProp" Target="../ctrlProps/ctrlProp42.xml"/><Relationship Id="rId11" Type="http://schemas.openxmlformats.org/officeDocument/2006/relationships/ctrlProp" Target="../ctrlProps/ctrlProp47.xml"/><Relationship Id="rId24" Type="http://schemas.openxmlformats.org/officeDocument/2006/relationships/ctrlProp" Target="../ctrlProps/ctrlProp60.xml"/><Relationship Id="rId32" Type="http://schemas.openxmlformats.org/officeDocument/2006/relationships/ctrlProp" Target="../ctrlProps/ctrlProp68.xml"/><Relationship Id="rId37" Type="http://schemas.openxmlformats.org/officeDocument/2006/relationships/ctrlProp" Target="../ctrlProps/ctrlProp73.xml"/><Relationship Id="rId40" Type="http://schemas.openxmlformats.org/officeDocument/2006/relationships/ctrlProp" Target="../ctrlProps/ctrlProp76.xml"/><Relationship Id="rId5" Type="http://schemas.openxmlformats.org/officeDocument/2006/relationships/ctrlProp" Target="../ctrlProps/ctrlProp41.xml"/><Relationship Id="rId15" Type="http://schemas.openxmlformats.org/officeDocument/2006/relationships/ctrlProp" Target="../ctrlProps/ctrlProp51.xml"/><Relationship Id="rId23" Type="http://schemas.openxmlformats.org/officeDocument/2006/relationships/ctrlProp" Target="../ctrlProps/ctrlProp59.xml"/><Relationship Id="rId28" Type="http://schemas.openxmlformats.org/officeDocument/2006/relationships/ctrlProp" Target="../ctrlProps/ctrlProp64.xml"/><Relationship Id="rId36" Type="http://schemas.openxmlformats.org/officeDocument/2006/relationships/ctrlProp" Target="../ctrlProps/ctrlProp72.xml"/><Relationship Id="rId10" Type="http://schemas.openxmlformats.org/officeDocument/2006/relationships/ctrlProp" Target="../ctrlProps/ctrlProp46.xml"/><Relationship Id="rId19" Type="http://schemas.openxmlformats.org/officeDocument/2006/relationships/ctrlProp" Target="../ctrlProps/ctrlProp55.xml"/><Relationship Id="rId31" Type="http://schemas.openxmlformats.org/officeDocument/2006/relationships/ctrlProp" Target="../ctrlProps/ctrlProp67.xml"/><Relationship Id="rId4" Type="http://schemas.openxmlformats.org/officeDocument/2006/relationships/ctrlProp" Target="../ctrlProps/ctrlProp40.xml"/><Relationship Id="rId9" Type="http://schemas.openxmlformats.org/officeDocument/2006/relationships/ctrlProp" Target="../ctrlProps/ctrlProp45.xml"/><Relationship Id="rId14" Type="http://schemas.openxmlformats.org/officeDocument/2006/relationships/ctrlProp" Target="../ctrlProps/ctrlProp50.xml"/><Relationship Id="rId22" Type="http://schemas.openxmlformats.org/officeDocument/2006/relationships/ctrlProp" Target="../ctrlProps/ctrlProp58.xml"/><Relationship Id="rId27" Type="http://schemas.openxmlformats.org/officeDocument/2006/relationships/ctrlProp" Target="../ctrlProps/ctrlProp63.xml"/><Relationship Id="rId30" Type="http://schemas.openxmlformats.org/officeDocument/2006/relationships/ctrlProp" Target="../ctrlProps/ctrlProp66.xml"/><Relationship Id="rId35" Type="http://schemas.openxmlformats.org/officeDocument/2006/relationships/ctrlProp" Target="../ctrlProps/ctrlProp71.xml"/><Relationship Id="rId8" Type="http://schemas.openxmlformats.org/officeDocument/2006/relationships/ctrlProp" Target="../ctrlProps/ctrlProp44.xml"/><Relationship Id="rId3" Type="http://schemas.openxmlformats.org/officeDocument/2006/relationships/vmlDrawing" Target="../drawings/vmlDrawing2.vml"/><Relationship Id="rId12" Type="http://schemas.openxmlformats.org/officeDocument/2006/relationships/ctrlProp" Target="../ctrlProps/ctrlProp48.xml"/><Relationship Id="rId17" Type="http://schemas.openxmlformats.org/officeDocument/2006/relationships/ctrlProp" Target="../ctrlProps/ctrlProp53.xml"/><Relationship Id="rId25" Type="http://schemas.openxmlformats.org/officeDocument/2006/relationships/ctrlProp" Target="../ctrlProps/ctrlProp61.xml"/><Relationship Id="rId33" Type="http://schemas.openxmlformats.org/officeDocument/2006/relationships/ctrlProp" Target="../ctrlProps/ctrlProp69.xml"/><Relationship Id="rId38" Type="http://schemas.openxmlformats.org/officeDocument/2006/relationships/ctrlProp" Target="../ctrlProps/ctrlProp74.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87.xml"/><Relationship Id="rId18" Type="http://schemas.openxmlformats.org/officeDocument/2006/relationships/ctrlProp" Target="../ctrlProps/ctrlProp92.xml"/><Relationship Id="rId26" Type="http://schemas.openxmlformats.org/officeDocument/2006/relationships/ctrlProp" Target="../ctrlProps/ctrlProp100.xml"/><Relationship Id="rId39" Type="http://schemas.openxmlformats.org/officeDocument/2006/relationships/ctrlProp" Target="../ctrlProps/ctrlProp113.xml"/><Relationship Id="rId21" Type="http://schemas.openxmlformats.org/officeDocument/2006/relationships/ctrlProp" Target="../ctrlProps/ctrlProp95.xml"/><Relationship Id="rId34" Type="http://schemas.openxmlformats.org/officeDocument/2006/relationships/ctrlProp" Target="../ctrlProps/ctrlProp108.xml"/><Relationship Id="rId42" Type="http://schemas.openxmlformats.org/officeDocument/2006/relationships/ctrlProp" Target="../ctrlProps/ctrlProp116.xml"/><Relationship Id="rId7" Type="http://schemas.openxmlformats.org/officeDocument/2006/relationships/ctrlProp" Target="../ctrlProps/ctrlProp81.xml"/><Relationship Id="rId2" Type="http://schemas.openxmlformats.org/officeDocument/2006/relationships/drawing" Target="../drawings/drawing3.xml"/><Relationship Id="rId16" Type="http://schemas.openxmlformats.org/officeDocument/2006/relationships/ctrlProp" Target="../ctrlProps/ctrlProp90.xml"/><Relationship Id="rId20" Type="http://schemas.openxmlformats.org/officeDocument/2006/relationships/ctrlProp" Target="../ctrlProps/ctrlProp94.xml"/><Relationship Id="rId29" Type="http://schemas.openxmlformats.org/officeDocument/2006/relationships/ctrlProp" Target="../ctrlProps/ctrlProp103.xml"/><Relationship Id="rId41" Type="http://schemas.openxmlformats.org/officeDocument/2006/relationships/ctrlProp" Target="../ctrlProps/ctrlProp115.xml"/><Relationship Id="rId1" Type="http://schemas.openxmlformats.org/officeDocument/2006/relationships/printerSettings" Target="../printerSettings/printerSettings3.bin"/><Relationship Id="rId6" Type="http://schemas.openxmlformats.org/officeDocument/2006/relationships/ctrlProp" Target="../ctrlProps/ctrlProp80.xml"/><Relationship Id="rId11" Type="http://schemas.openxmlformats.org/officeDocument/2006/relationships/ctrlProp" Target="../ctrlProps/ctrlProp85.xml"/><Relationship Id="rId24" Type="http://schemas.openxmlformats.org/officeDocument/2006/relationships/ctrlProp" Target="../ctrlProps/ctrlProp98.xml"/><Relationship Id="rId32" Type="http://schemas.openxmlformats.org/officeDocument/2006/relationships/ctrlProp" Target="../ctrlProps/ctrlProp106.xml"/><Relationship Id="rId37" Type="http://schemas.openxmlformats.org/officeDocument/2006/relationships/ctrlProp" Target="../ctrlProps/ctrlProp111.xml"/><Relationship Id="rId40" Type="http://schemas.openxmlformats.org/officeDocument/2006/relationships/ctrlProp" Target="../ctrlProps/ctrlProp114.xml"/><Relationship Id="rId5" Type="http://schemas.openxmlformats.org/officeDocument/2006/relationships/ctrlProp" Target="../ctrlProps/ctrlProp79.xml"/><Relationship Id="rId15" Type="http://schemas.openxmlformats.org/officeDocument/2006/relationships/ctrlProp" Target="../ctrlProps/ctrlProp89.xml"/><Relationship Id="rId23" Type="http://schemas.openxmlformats.org/officeDocument/2006/relationships/ctrlProp" Target="../ctrlProps/ctrlProp97.xml"/><Relationship Id="rId28" Type="http://schemas.openxmlformats.org/officeDocument/2006/relationships/ctrlProp" Target="../ctrlProps/ctrlProp102.xml"/><Relationship Id="rId36" Type="http://schemas.openxmlformats.org/officeDocument/2006/relationships/ctrlProp" Target="../ctrlProps/ctrlProp110.xml"/><Relationship Id="rId10" Type="http://schemas.openxmlformats.org/officeDocument/2006/relationships/ctrlProp" Target="../ctrlProps/ctrlProp84.xml"/><Relationship Id="rId19" Type="http://schemas.openxmlformats.org/officeDocument/2006/relationships/ctrlProp" Target="../ctrlProps/ctrlProp93.xml"/><Relationship Id="rId31" Type="http://schemas.openxmlformats.org/officeDocument/2006/relationships/ctrlProp" Target="../ctrlProps/ctrlProp105.xml"/><Relationship Id="rId4" Type="http://schemas.openxmlformats.org/officeDocument/2006/relationships/ctrlProp" Target="../ctrlProps/ctrlProp78.xml"/><Relationship Id="rId9" Type="http://schemas.openxmlformats.org/officeDocument/2006/relationships/ctrlProp" Target="../ctrlProps/ctrlProp83.xml"/><Relationship Id="rId14" Type="http://schemas.openxmlformats.org/officeDocument/2006/relationships/ctrlProp" Target="../ctrlProps/ctrlProp88.xml"/><Relationship Id="rId22" Type="http://schemas.openxmlformats.org/officeDocument/2006/relationships/ctrlProp" Target="../ctrlProps/ctrlProp96.xml"/><Relationship Id="rId27" Type="http://schemas.openxmlformats.org/officeDocument/2006/relationships/ctrlProp" Target="../ctrlProps/ctrlProp101.xml"/><Relationship Id="rId30" Type="http://schemas.openxmlformats.org/officeDocument/2006/relationships/ctrlProp" Target="../ctrlProps/ctrlProp104.xml"/><Relationship Id="rId35" Type="http://schemas.openxmlformats.org/officeDocument/2006/relationships/ctrlProp" Target="../ctrlProps/ctrlProp109.xml"/><Relationship Id="rId43" Type="http://schemas.openxmlformats.org/officeDocument/2006/relationships/ctrlProp" Target="../ctrlProps/ctrlProp117.xml"/><Relationship Id="rId8" Type="http://schemas.openxmlformats.org/officeDocument/2006/relationships/ctrlProp" Target="../ctrlProps/ctrlProp82.xml"/><Relationship Id="rId3" Type="http://schemas.openxmlformats.org/officeDocument/2006/relationships/vmlDrawing" Target="../drawings/vmlDrawing3.vml"/><Relationship Id="rId12" Type="http://schemas.openxmlformats.org/officeDocument/2006/relationships/ctrlProp" Target="../ctrlProps/ctrlProp86.xml"/><Relationship Id="rId17" Type="http://schemas.openxmlformats.org/officeDocument/2006/relationships/ctrlProp" Target="../ctrlProps/ctrlProp91.xml"/><Relationship Id="rId25" Type="http://schemas.openxmlformats.org/officeDocument/2006/relationships/ctrlProp" Target="../ctrlProps/ctrlProp99.xml"/><Relationship Id="rId33" Type="http://schemas.openxmlformats.org/officeDocument/2006/relationships/ctrlProp" Target="../ctrlProps/ctrlProp107.xml"/><Relationship Id="rId38" Type="http://schemas.openxmlformats.org/officeDocument/2006/relationships/ctrlProp" Target="../ctrlProps/ctrlProp11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S52"/>
  <sheetViews>
    <sheetView view="pageBreakPreview" zoomScaleNormal="100" zoomScaleSheetLayoutView="100" zoomScalePageLayoutView="70" workbookViewId="0">
      <selection sqref="A1:N1"/>
    </sheetView>
  </sheetViews>
  <sheetFormatPr defaultColWidth="9" defaultRowHeight="18"/>
  <cols>
    <col min="1" max="2" width="4.83203125" style="101" customWidth="1"/>
    <col min="3" max="3" width="4.25" style="197" customWidth="1"/>
    <col min="4" max="4" width="16.25" style="197" customWidth="1"/>
    <col min="5" max="5" width="7.5" style="197" customWidth="1"/>
    <col min="6" max="7" width="6.83203125" style="197" customWidth="1"/>
    <col min="8" max="8" width="1.75" style="197" customWidth="1"/>
    <col min="9" max="9" width="2.58203125" style="101" customWidth="1"/>
    <col min="10" max="10" width="4.33203125" style="101" customWidth="1"/>
    <col min="11" max="11" width="4.83203125" style="101" customWidth="1"/>
    <col min="12" max="12" width="8.58203125" style="101" customWidth="1"/>
    <col min="13" max="13" width="16.75" style="101" customWidth="1"/>
    <col min="14" max="14" width="19.5" style="101" customWidth="1"/>
    <col min="15" max="15" width="12.33203125" style="101" customWidth="1"/>
    <col min="16" max="16" width="102.08203125" style="101" bestFit="1" customWidth="1"/>
    <col min="17" max="16384" width="9" style="101"/>
  </cols>
  <sheetData>
    <row r="1" spans="1:18" ht="25.5" customHeight="1">
      <c r="A1" s="631" t="s">
        <v>588</v>
      </c>
      <c r="B1" s="631"/>
      <c r="C1" s="631"/>
      <c r="D1" s="631"/>
      <c r="E1" s="631"/>
      <c r="F1" s="631"/>
      <c r="G1" s="631"/>
      <c r="H1" s="631"/>
      <c r="I1" s="631"/>
      <c r="J1" s="631"/>
      <c r="K1" s="631"/>
      <c r="L1" s="631"/>
      <c r="M1" s="631"/>
      <c r="N1" s="631"/>
      <c r="O1" s="100"/>
      <c r="P1" s="632"/>
      <c r="Q1" s="632"/>
    </row>
    <row r="2" spans="1:18" ht="19.5" customHeight="1">
      <c r="A2" s="633" t="s">
        <v>348</v>
      </c>
      <c r="B2" s="633"/>
      <c r="C2" s="634">
        <f>IF(総表!$C$7=総表!$N$3,総表!$C$24,IF(総表!$C$7=総表!$N$4,総表!$C$24,IF(総表!$C$7=総表!$N$5,総表!$C$24,"")))</f>
        <v>0</v>
      </c>
      <c r="D2" s="634"/>
      <c r="E2" s="634"/>
      <c r="F2" s="634"/>
      <c r="G2" s="634"/>
      <c r="H2" s="634"/>
      <c r="I2" s="634"/>
      <c r="J2" s="634"/>
      <c r="K2" s="634"/>
      <c r="L2" s="634"/>
      <c r="M2" s="634"/>
      <c r="N2" s="634"/>
      <c r="O2" s="102"/>
      <c r="P2" s="635"/>
      <c r="Q2" s="635"/>
    </row>
    <row r="3" spans="1:18" ht="19.5" customHeight="1">
      <c r="A3" s="633" t="s">
        <v>349</v>
      </c>
      <c r="B3" s="633"/>
      <c r="C3" s="634">
        <f>IF(総表!$C$7=総表!$N$3,総表!$C$12,IF(総表!$C$7=総表!$N$4,総表!$C$12,IF(総表!$C$7=総表!$N$5,総表!$C$12,"")))</f>
        <v>0</v>
      </c>
      <c r="D3" s="634"/>
      <c r="E3" s="634"/>
      <c r="F3" s="634"/>
      <c r="G3" s="634"/>
      <c r="H3" s="634"/>
      <c r="I3" s="634"/>
      <c r="J3" s="634"/>
      <c r="K3" s="634"/>
      <c r="L3" s="634"/>
      <c r="M3" s="634"/>
      <c r="N3" s="634"/>
      <c r="O3" s="102"/>
      <c r="P3" s="635"/>
      <c r="Q3" s="635"/>
    </row>
    <row r="4" spans="1:18" ht="7.5" customHeight="1">
      <c r="A4" s="103"/>
      <c r="B4" s="103"/>
      <c r="C4" s="104"/>
      <c r="D4" s="104"/>
      <c r="E4" s="104"/>
      <c r="F4" s="104"/>
      <c r="G4" s="104"/>
      <c r="H4" s="104"/>
      <c r="I4" s="103"/>
      <c r="J4" s="103"/>
      <c r="K4" s="103"/>
      <c r="L4" s="103"/>
      <c r="M4" s="103"/>
      <c r="N4" s="103"/>
      <c r="O4" s="103"/>
      <c r="P4" s="105"/>
    </row>
    <row r="5" spans="1:18" ht="21.75" customHeight="1">
      <c r="A5" s="106" t="s">
        <v>350</v>
      </c>
      <c r="B5" s="107"/>
      <c r="C5" s="108"/>
      <c r="D5" s="108"/>
      <c r="E5" s="108"/>
      <c r="F5" s="108"/>
      <c r="G5" s="108"/>
      <c r="H5" s="109"/>
      <c r="I5" s="110" t="s">
        <v>351</v>
      </c>
      <c r="J5" s="111"/>
      <c r="K5" s="112"/>
      <c r="L5" s="112"/>
      <c r="M5" s="112"/>
      <c r="N5" s="113"/>
      <c r="O5" s="114" t="s">
        <v>352</v>
      </c>
      <c r="P5" s="115" t="s">
        <v>353</v>
      </c>
    </row>
    <row r="6" spans="1:18" ht="18.75" customHeight="1">
      <c r="A6" s="116"/>
      <c r="B6" s="117" t="s">
        <v>354</v>
      </c>
      <c r="C6" s="117"/>
      <c r="D6" s="117"/>
      <c r="E6" s="117"/>
      <c r="F6" s="117"/>
      <c r="G6" s="117"/>
      <c r="H6" s="118"/>
      <c r="I6" s="119"/>
      <c r="J6" s="120" t="s">
        <v>355</v>
      </c>
      <c r="K6" s="121"/>
      <c r="L6" s="121"/>
      <c r="M6" s="121"/>
      <c r="N6" s="122"/>
      <c r="O6" s="101" t="s">
        <v>356</v>
      </c>
      <c r="P6" s="115" t="s">
        <v>357</v>
      </c>
    </row>
    <row r="7" spans="1:18" ht="18.75" customHeight="1">
      <c r="A7" s="123"/>
      <c r="B7" s="117" t="s">
        <v>358</v>
      </c>
      <c r="C7" s="121"/>
      <c r="D7" s="121"/>
      <c r="E7" s="121"/>
      <c r="F7" s="121"/>
      <c r="G7" s="121"/>
      <c r="H7" s="122"/>
      <c r="I7" s="119"/>
      <c r="J7" s="120"/>
      <c r="K7" s="121" t="s">
        <v>359</v>
      </c>
      <c r="L7" s="121"/>
      <c r="M7" s="121"/>
      <c r="N7" s="122"/>
      <c r="O7" s="101" t="s">
        <v>360</v>
      </c>
      <c r="P7" s="115" t="s">
        <v>361</v>
      </c>
    </row>
    <row r="8" spans="1:18" ht="18.75" customHeight="1">
      <c r="A8" s="123"/>
      <c r="B8" s="124" t="s">
        <v>362</v>
      </c>
      <c r="C8" s="125"/>
      <c r="D8" s="125"/>
      <c r="E8" s="125"/>
      <c r="F8" s="125"/>
      <c r="G8" s="125"/>
      <c r="H8" s="126"/>
      <c r="I8" s="127"/>
      <c r="J8" s="121"/>
      <c r="K8" s="124"/>
      <c r="L8" s="128" t="s">
        <v>363</v>
      </c>
      <c r="M8" s="128"/>
      <c r="N8" s="129"/>
      <c r="O8" s="101" t="s">
        <v>364</v>
      </c>
      <c r="P8" s="115" t="s">
        <v>365</v>
      </c>
    </row>
    <row r="9" spans="1:18" ht="18.75" customHeight="1">
      <c r="A9" s="123"/>
      <c r="B9" s="120"/>
      <c r="C9" s="636" t="s">
        <v>366</v>
      </c>
      <c r="D9" s="636"/>
      <c r="E9" s="130"/>
      <c r="F9" s="131"/>
      <c r="G9" s="131"/>
      <c r="H9" s="132"/>
      <c r="I9" s="119"/>
      <c r="J9" s="121"/>
      <c r="K9" s="133"/>
      <c r="L9" s="637" t="s">
        <v>367</v>
      </c>
      <c r="M9" s="637"/>
      <c r="N9" s="638"/>
      <c r="O9" s="101" t="s">
        <v>368</v>
      </c>
      <c r="P9" s="115" t="s">
        <v>369</v>
      </c>
    </row>
    <row r="10" spans="1:18" ht="18.75" customHeight="1">
      <c r="A10" s="123"/>
      <c r="B10" s="120"/>
      <c r="C10" s="636" t="s">
        <v>370</v>
      </c>
      <c r="D10" s="636"/>
      <c r="E10" s="131"/>
      <c r="F10" s="131"/>
      <c r="G10" s="131"/>
      <c r="H10" s="132"/>
      <c r="I10" s="119"/>
      <c r="J10" s="121"/>
      <c r="K10" s="121" t="s">
        <v>371</v>
      </c>
      <c r="L10" s="121"/>
      <c r="M10" s="134"/>
      <c r="N10" s="135"/>
      <c r="O10" s="101" t="s">
        <v>372</v>
      </c>
      <c r="P10" s="115" t="s">
        <v>373</v>
      </c>
    </row>
    <row r="11" spans="1:18" ht="18.75" customHeight="1">
      <c r="A11" s="123"/>
      <c r="B11" s="120"/>
      <c r="C11" s="636" t="s">
        <v>374</v>
      </c>
      <c r="D11" s="636"/>
      <c r="E11" s="131"/>
      <c r="F11" s="131"/>
      <c r="G11" s="131"/>
      <c r="H11" s="132"/>
      <c r="I11" s="119"/>
      <c r="J11" s="136"/>
      <c r="K11" s="121"/>
      <c r="L11" s="629" t="s">
        <v>591</v>
      </c>
      <c r="M11" s="629"/>
      <c r="N11" s="630"/>
      <c r="O11" s="101" t="s">
        <v>375</v>
      </c>
      <c r="P11" s="115" t="s">
        <v>376</v>
      </c>
    </row>
    <row r="12" spans="1:18" ht="18.75" customHeight="1">
      <c r="A12" s="123"/>
      <c r="B12" s="120"/>
      <c r="C12" s="636" t="s">
        <v>462</v>
      </c>
      <c r="D12" s="636"/>
      <c r="E12" s="636"/>
      <c r="F12" s="131"/>
      <c r="G12" s="131"/>
      <c r="H12" s="132"/>
      <c r="I12" s="119"/>
      <c r="J12" s="136"/>
      <c r="K12" s="121"/>
      <c r="L12" s="629" t="s">
        <v>377</v>
      </c>
      <c r="M12" s="629"/>
      <c r="N12" s="630"/>
      <c r="O12" s="101" t="s">
        <v>378</v>
      </c>
      <c r="P12" s="115" t="s">
        <v>379</v>
      </c>
    </row>
    <row r="13" spans="1:18" ht="18.75" customHeight="1">
      <c r="A13" s="123"/>
      <c r="B13" s="120"/>
      <c r="C13" s="636" t="s">
        <v>463</v>
      </c>
      <c r="D13" s="636"/>
      <c r="E13" s="636"/>
      <c r="F13" s="131"/>
      <c r="G13" s="131"/>
      <c r="H13" s="132"/>
      <c r="I13" s="119"/>
      <c r="J13" s="136"/>
      <c r="K13" s="121"/>
      <c r="L13" s="629" t="s">
        <v>381</v>
      </c>
      <c r="M13" s="629"/>
      <c r="N13" s="630"/>
      <c r="O13" s="120"/>
      <c r="P13" s="115" t="s">
        <v>382</v>
      </c>
    </row>
    <row r="14" spans="1:18" ht="18.75" customHeight="1">
      <c r="A14" s="123"/>
      <c r="B14" s="120"/>
      <c r="C14" s="636" t="s">
        <v>380</v>
      </c>
      <c r="D14" s="636"/>
      <c r="E14" s="636"/>
      <c r="F14" s="131"/>
      <c r="G14" s="131"/>
      <c r="H14" s="132"/>
      <c r="I14" s="119"/>
      <c r="J14" s="136"/>
      <c r="K14" s="121"/>
      <c r="L14" s="629" t="s">
        <v>384</v>
      </c>
      <c r="M14" s="629"/>
      <c r="N14" s="630"/>
      <c r="O14" s="120"/>
      <c r="P14" s="115" t="s">
        <v>385</v>
      </c>
    </row>
    <row r="15" spans="1:18" ht="18.75" customHeight="1">
      <c r="A15" s="123"/>
      <c r="B15" s="120"/>
      <c r="C15" s="636" t="s">
        <v>383</v>
      </c>
      <c r="D15" s="636"/>
      <c r="E15" s="130"/>
      <c r="F15" s="131"/>
      <c r="G15" s="131"/>
      <c r="H15" s="132"/>
      <c r="I15" s="119"/>
      <c r="J15" s="136"/>
      <c r="K15" s="121"/>
      <c r="L15" s="641" t="s">
        <v>387</v>
      </c>
      <c r="M15" s="641"/>
      <c r="N15" s="642"/>
      <c r="O15" s="120"/>
      <c r="P15" s="115" t="s">
        <v>388</v>
      </c>
    </row>
    <row r="16" spans="1:18" ht="18.75" customHeight="1">
      <c r="A16" s="123"/>
      <c r="B16" s="120"/>
      <c r="C16" s="636" t="s">
        <v>389</v>
      </c>
      <c r="D16" s="636"/>
      <c r="E16" s="636"/>
      <c r="F16" s="131"/>
      <c r="G16" s="131"/>
      <c r="H16" s="132"/>
      <c r="I16" s="123"/>
      <c r="J16" s="121"/>
      <c r="K16" s="121"/>
      <c r="L16" s="629" t="s">
        <v>390</v>
      </c>
      <c r="M16" s="629"/>
      <c r="N16" s="630"/>
      <c r="O16" s="137"/>
      <c r="P16" s="115" t="s">
        <v>391</v>
      </c>
      <c r="Q16" s="138"/>
      <c r="R16" s="138"/>
    </row>
    <row r="17" spans="1:19" ht="18.75" customHeight="1">
      <c r="A17" s="123"/>
      <c r="B17" s="120"/>
      <c r="C17" s="636" t="s">
        <v>386</v>
      </c>
      <c r="D17" s="636"/>
      <c r="E17" s="636"/>
      <c r="F17" s="131"/>
      <c r="G17" s="131"/>
      <c r="H17" s="132"/>
      <c r="I17" s="123"/>
      <c r="J17" s="121"/>
      <c r="K17" s="121" t="s">
        <v>393</v>
      </c>
      <c r="L17" s="128"/>
      <c r="M17" s="121"/>
      <c r="N17" s="139"/>
      <c r="O17" s="137"/>
      <c r="P17" s="115" t="s">
        <v>394</v>
      </c>
    </row>
    <row r="18" spans="1:19" ht="18.75" customHeight="1">
      <c r="A18" s="123"/>
      <c r="B18" s="120"/>
      <c r="C18" s="636" t="s">
        <v>392</v>
      </c>
      <c r="D18" s="636"/>
      <c r="E18" s="636"/>
      <c r="F18" s="131"/>
      <c r="G18" s="131"/>
      <c r="H18" s="132"/>
      <c r="I18" s="123"/>
      <c r="J18" s="136"/>
      <c r="K18" s="639" t="s">
        <v>396</v>
      </c>
      <c r="L18" s="639"/>
      <c r="M18" s="639"/>
      <c r="N18" s="640"/>
      <c r="O18" s="140"/>
      <c r="P18" s="115" t="s">
        <v>397</v>
      </c>
    </row>
    <row r="19" spans="1:19" ht="18.75" customHeight="1">
      <c r="A19" s="123"/>
      <c r="B19" s="120"/>
      <c r="C19" s="636" t="s">
        <v>395</v>
      </c>
      <c r="D19" s="636"/>
      <c r="E19" s="636"/>
      <c r="F19" s="131"/>
      <c r="G19" s="131"/>
      <c r="H19" s="132"/>
      <c r="I19" s="123"/>
      <c r="J19" s="643" t="s">
        <v>399</v>
      </c>
      <c r="K19" s="643"/>
      <c r="L19" s="643"/>
      <c r="M19" s="136"/>
      <c r="N19" s="141"/>
      <c r="O19" s="142"/>
      <c r="P19" s="115" t="s">
        <v>400</v>
      </c>
      <c r="Q19" s="140"/>
      <c r="R19" s="140"/>
      <c r="S19" s="140"/>
    </row>
    <row r="20" spans="1:19" ht="18.75" customHeight="1">
      <c r="A20" s="123"/>
      <c r="B20" s="120"/>
      <c r="C20" s="636" t="s">
        <v>398</v>
      </c>
      <c r="D20" s="636"/>
      <c r="E20" s="636"/>
      <c r="F20" s="131"/>
      <c r="G20" s="131"/>
      <c r="H20" s="143"/>
      <c r="I20" s="123"/>
      <c r="J20" s="643" t="s">
        <v>402</v>
      </c>
      <c r="K20" s="643"/>
      <c r="L20" s="643"/>
      <c r="M20" s="121"/>
      <c r="N20" s="122"/>
      <c r="O20" s="142"/>
      <c r="P20" s="115" t="s">
        <v>403</v>
      </c>
    </row>
    <row r="21" spans="1:19" ht="18.75" customHeight="1">
      <c r="A21" s="123"/>
      <c r="B21" s="120"/>
      <c r="C21" s="636" t="s">
        <v>401</v>
      </c>
      <c r="D21" s="636"/>
      <c r="E21" s="636"/>
      <c r="F21" s="131"/>
      <c r="G21" s="131"/>
      <c r="H21" s="143"/>
      <c r="I21" s="123"/>
      <c r="J21" s="120"/>
      <c r="K21" s="142" t="s">
        <v>405</v>
      </c>
      <c r="L21" s="137"/>
      <c r="M21" s="137"/>
      <c r="N21" s="126"/>
      <c r="O21" s="142"/>
      <c r="P21" s="115" t="s">
        <v>406</v>
      </c>
    </row>
    <row r="22" spans="1:19" ht="18.75" customHeight="1">
      <c r="A22" s="123"/>
      <c r="B22" s="120"/>
      <c r="C22" s="636" t="s">
        <v>404</v>
      </c>
      <c r="D22" s="636"/>
      <c r="E22" s="636"/>
      <c r="F22" s="130"/>
      <c r="G22" s="130"/>
      <c r="H22" s="143"/>
      <c r="I22" s="123"/>
      <c r="J22" s="120"/>
      <c r="K22" s="121"/>
      <c r="L22" s="644"/>
      <c r="M22" s="644"/>
      <c r="N22" s="144"/>
      <c r="O22" s="142"/>
      <c r="P22" s="115" t="s">
        <v>407</v>
      </c>
    </row>
    <row r="23" spans="1:19" ht="18.75" customHeight="1">
      <c r="A23" s="123"/>
      <c r="B23" s="120"/>
      <c r="C23" s="636" t="s">
        <v>576</v>
      </c>
      <c r="D23" s="636"/>
      <c r="E23" s="636"/>
      <c r="F23" s="130"/>
      <c r="G23" s="130"/>
      <c r="H23" s="143"/>
      <c r="I23" s="123"/>
      <c r="J23" s="120"/>
      <c r="K23" s="121"/>
      <c r="L23" s="644"/>
      <c r="M23" s="644"/>
      <c r="N23" s="122"/>
      <c r="O23" s="142"/>
      <c r="P23" s="115" t="s">
        <v>408</v>
      </c>
    </row>
    <row r="24" spans="1:19" ht="18.75" hidden="1" customHeight="1">
      <c r="A24" s="123"/>
      <c r="B24" s="120"/>
      <c r="C24" s="636"/>
      <c r="D24" s="636"/>
      <c r="E24" s="636"/>
      <c r="F24" s="145"/>
      <c r="G24" s="145"/>
      <c r="H24" s="146"/>
      <c r="I24" s="123"/>
      <c r="J24" s="120"/>
      <c r="K24" s="147"/>
      <c r="L24" s="644"/>
      <c r="M24" s="644"/>
      <c r="N24" s="148"/>
      <c r="O24" s="142"/>
      <c r="P24" s="115" t="s">
        <v>409</v>
      </c>
    </row>
    <row r="25" spans="1:19" ht="18.75" hidden="1" customHeight="1">
      <c r="A25" s="123"/>
      <c r="B25" s="120"/>
      <c r="C25" s="220"/>
      <c r="D25" s="145"/>
      <c r="E25" s="145"/>
      <c r="F25" s="145"/>
      <c r="G25" s="145"/>
      <c r="H25" s="146"/>
      <c r="I25" s="123"/>
      <c r="J25" s="120"/>
      <c r="K25" s="121"/>
      <c r="L25" s="644"/>
      <c r="M25" s="644"/>
      <c r="N25" s="144"/>
      <c r="O25" s="142"/>
      <c r="P25" s="115" t="s">
        <v>410</v>
      </c>
    </row>
    <row r="26" spans="1:19" ht="18.75" hidden="1" customHeight="1">
      <c r="A26" s="123"/>
      <c r="B26" s="121"/>
      <c r="C26" s="636"/>
      <c r="D26" s="636"/>
      <c r="E26" s="145"/>
      <c r="F26" s="145"/>
      <c r="G26" s="145"/>
      <c r="H26" s="146"/>
      <c r="I26" s="123"/>
      <c r="J26" s="120"/>
      <c r="K26" s="121"/>
      <c r="L26" s="644"/>
      <c r="M26" s="644"/>
      <c r="N26" s="122"/>
      <c r="O26" s="142"/>
      <c r="P26" s="115" t="s">
        <v>411</v>
      </c>
    </row>
    <row r="27" spans="1:19" ht="18.75" customHeight="1">
      <c r="A27" s="123"/>
      <c r="B27" s="121"/>
      <c r="C27" s="636"/>
      <c r="D27" s="636"/>
      <c r="E27" s="636"/>
      <c r="F27" s="145"/>
      <c r="G27" s="145"/>
      <c r="H27" s="146"/>
      <c r="I27" s="123"/>
      <c r="J27" s="120"/>
      <c r="K27" s="147"/>
      <c r="L27" s="644"/>
      <c r="M27" s="644"/>
      <c r="N27" s="148"/>
      <c r="O27" s="137"/>
      <c r="P27" s="115" t="s">
        <v>412</v>
      </c>
    </row>
    <row r="28" spans="1:19" ht="21.75" customHeight="1">
      <c r="A28" s="149"/>
      <c r="B28" s="150"/>
      <c r="C28" s="658"/>
      <c r="D28" s="658"/>
      <c r="E28" s="658"/>
      <c r="F28" s="219"/>
      <c r="G28" s="219"/>
      <c r="H28" s="151"/>
      <c r="I28" s="149"/>
      <c r="J28" s="152"/>
      <c r="K28" s="153"/>
      <c r="L28" s="154"/>
      <c r="M28" s="154"/>
      <c r="N28" s="155"/>
      <c r="O28" s="136"/>
    </row>
    <row r="29" spans="1:19" ht="21.75" customHeight="1">
      <c r="A29" s="106" t="s">
        <v>413</v>
      </c>
      <c r="B29" s="156"/>
      <c r="C29" s="157"/>
      <c r="D29" s="157"/>
      <c r="E29" s="157"/>
      <c r="F29" s="157"/>
      <c r="G29" s="157"/>
      <c r="H29" s="157"/>
      <c r="I29" s="111"/>
      <c r="J29" s="659"/>
      <c r="K29" s="659"/>
      <c r="L29" s="659"/>
      <c r="M29" s="659"/>
      <c r="N29" s="158"/>
      <c r="O29" s="136"/>
    </row>
    <row r="30" spans="1:19" ht="14.25" customHeight="1">
      <c r="A30" s="159"/>
      <c r="B30" s="660" t="s">
        <v>414</v>
      </c>
      <c r="C30" s="660"/>
      <c r="D30" s="660"/>
      <c r="E30" s="660"/>
      <c r="F30" s="660"/>
      <c r="G30" s="660"/>
      <c r="H30" s="660"/>
      <c r="I30" s="120"/>
      <c r="J30" s="120"/>
      <c r="K30" s="137"/>
      <c r="L30" s="137"/>
      <c r="M30" s="137"/>
      <c r="N30" s="126"/>
      <c r="O30" s="136"/>
    </row>
    <row r="31" spans="1:19" ht="18.75" customHeight="1">
      <c r="A31" s="119"/>
      <c r="B31" s="121" t="s">
        <v>415</v>
      </c>
      <c r="C31" s="121"/>
      <c r="D31" s="160" t="s">
        <v>416</v>
      </c>
      <c r="E31" s="661"/>
      <c r="F31" s="662"/>
      <c r="G31" s="662"/>
      <c r="H31" s="662"/>
      <c r="I31" s="161" t="s">
        <v>417</v>
      </c>
      <c r="J31" s="661" t="s">
        <v>418</v>
      </c>
      <c r="K31" s="663"/>
      <c r="L31" s="661"/>
      <c r="M31" s="663"/>
      <c r="N31" s="141"/>
      <c r="O31" s="136"/>
    </row>
    <row r="32" spans="1:19" ht="18.75" customHeight="1">
      <c r="A32" s="127"/>
      <c r="B32" s="121"/>
      <c r="C32" s="121"/>
      <c r="D32" s="160" t="s">
        <v>419</v>
      </c>
      <c r="E32" s="655" t="s">
        <v>420</v>
      </c>
      <c r="F32" s="656"/>
      <c r="G32" s="656"/>
      <c r="H32" s="656"/>
      <c r="I32" s="656"/>
      <c r="J32" s="656"/>
      <c r="K32" s="656"/>
      <c r="L32" s="656"/>
      <c r="M32" s="657"/>
      <c r="N32" s="141"/>
      <c r="O32" s="136"/>
    </row>
    <row r="33" spans="1:18" ht="36" customHeight="1">
      <c r="A33" s="127"/>
      <c r="B33" s="121"/>
      <c r="C33" s="121"/>
      <c r="D33" s="162" t="s">
        <v>421</v>
      </c>
      <c r="E33" s="648"/>
      <c r="F33" s="649"/>
      <c r="G33" s="649"/>
      <c r="H33" s="649"/>
      <c r="I33" s="649"/>
      <c r="J33" s="649"/>
      <c r="K33" s="649"/>
      <c r="L33" s="649"/>
      <c r="M33" s="650"/>
      <c r="N33" s="141"/>
      <c r="O33" s="136"/>
    </row>
    <row r="34" spans="1:18" ht="21" customHeight="1">
      <c r="A34" s="119"/>
      <c r="B34" s="121" t="s">
        <v>422</v>
      </c>
      <c r="C34" s="121"/>
      <c r="D34" s="160" t="s">
        <v>416</v>
      </c>
      <c r="E34" s="661"/>
      <c r="F34" s="662"/>
      <c r="G34" s="662"/>
      <c r="H34" s="662"/>
      <c r="I34" s="161" t="s">
        <v>417</v>
      </c>
      <c r="J34" s="661" t="s">
        <v>418</v>
      </c>
      <c r="K34" s="663"/>
      <c r="L34" s="661"/>
      <c r="M34" s="663"/>
      <c r="N34" s="141"/>
      <c r="O34" s="136"/>
    </row>
    <row r="35" spans="1:18" ht="18.75" customHeight="1">
      <c r="A35" s="119"/>
      <c r="B35" s="136"/>
      <c r="C35" s="121"/>
      <c r="D35" s="160" t="s">
        <v>419</v>
      </c>
      <c r="E35" s="655" t="s">
        <v>420</v>
      </c>
      <c r="F35" s="656"/>
      <c r="G35" s="656"/>
      <c r="H35" s="656"/>
      <c r="I35" s="656"/>
      <c r="J35" s="656"/>
      <c r="K35" s="656"/>
      <c r="L35" s="656"/>
      <c r="M35" s="657"/>
      <c r="N35" s="141"/>
      <c r="O35" s="136"/>
      <c r="P35" s="163"/>
    </row>
    <row r="36" spans="1:18" ht="37.5" customHeight="1">
      <c r="A36" s="127"/>
      <c r="B36" s="121"/>
      <c r="C36" s="121"/>
      <c r="D36" s="162" t="s">
        <v>421</v>
      </c>
      <c r="E36" s="648"/>
      <c r="F36" s="649"/>
      <c r="G36" s="649"/>
      <c r="H36" s="649"/>
      <c r="I36" s="649"/>
      <c r="J36" s="649"/>
      <c r="K36" s="649"/>
      <c r="L36" s="649"/>
      <c r="M36" s="650"/>
      <c r="N36" s="141"/>
      <c r="O36" s="136"/>
      <c r="P36" s="164"/>
    </row>
    <row r="37" spans="1:18" ht="9.75" customHeight="1">
      <c r="A37" s="119"/>
      <c r="B37" s="121"/>
      <c r="C37" s="121"/>
      <c r="D37" s="121"/>
      <c r="E37" s="121"/>
      <c r="F37" s="121"/>
      <c r="G37" s="121"/>
      <c r="H37" s="121"/>
      <c r="I37" s="121"/>
      <c r="J37" s="165"/>
      <c r="K37" s="166"/>
      <c r="L37" s="167"/>
      <c r="M37" s="167"/>
      <c r="N37" s="141"/>
      <c r="O37" s="136"/>
      <c r="P37" s="164"/>
    </row>
    <row r="38" spans="1:18" ht="18.75" customHeight="1">
      <c r="A38" s="123"/>
      <c r="B38" s="120"/>
      <c r="C38" s="121" t="s">
        <v>423</v>
      </c>
      <c r="D38" s="168"/>
      <c r="E38" s="168"/>
      <c r="F38" s="168"/>
      <c r="G38" s="168"/>
      <c r="H38" s="168"/>
      <c r="I38" s="120"/>
      <c r="J38" s="165"/>
      <c r="K38" s="169"/>
      <c r="L38" s="167"/>
      <c r="M38" s="167"/>
      <c r="N38" s="141"/>
      <c r="O38" s="165"/>
      <c r="P38" s="164"/>
    </row>
    <row r="39" spans="1:18" ht="18.75" customHeight="1">
      <c r="A39" s="123"/>
      <c r="B39" s="142"/>
      <c r="C39" s="120" t="s">
        <v>424</v>
      </c>
      <c r="D39" s="120"/>
      <c r="E39" s="120"/>
      <c r="F39" s="120"/>
      <c r="G39" s="120"/>
      <c r="H39" s="120"/>
      <c r="I39" s="120"/>
      <c r="J39" s="121"/>
      <c r="K39" s="168"/>
      <c r="L39" s="168"/>
      <c r="M39" s="168"/>
      <c r="N39" s="170"/>
      <c r="O39" s="165"/>
      <c r="P39" s="171"/>
      <c r="Q39" s="138"/>
      <c r="R39" s="138"/>
    </row>
    <row r="40" spans="1:18" ht="18.75" customHeight="1">
      <c r="A40" s="123"/>
      <c r="B40" s="121"/>
      <c r="C40" s="120" t="s">
        <v>425</v>
      </c>
      <c r="D40" s="120"/>
      <c r="E40" s="120"/>
      <c r="F40" s="120"/>
      <c r="G40" s="120"/>
      <c r="H40" s="172"/>
      <c r="I40" s="651" t="s">
        <v>426</v>
      </c>
      <c r="J40" s="651"/>
      <c r="K40" s="652"/>
      <c r="L40" s="652"/>
      <c r="M40" s="120"/>
      <c r="N40" s="170"/>
      <c r="O40" s="173"/>
      <c r="P40" s="136"/>
    </row>
    <row r="41" spans="1:18" ht="18.75" customHeight="1">
      <c r="A41" s="123"/>
      <c r="B41" s="121"/>
      <c r="C41" s="120" t="s">
        <v>427</v>
      </c>
      <c r="D41" s="174"/>
      <c r="E41" s="175"/>
      <c r="F41" s="175"/>
      <c r="G41" s="175"/>
      <c r="H41" s="120"/>
      <c r="I41" s="120"/>
      <c r="J41" s="120"/>
      <c r="K41" s="120"/>
      <c r="L41" s="120"/>
      <c r="M41" s="145"/>
      <c r="N41" s="176"/>
      <c r="O41" s="165"/>
      <c r="P41" s="136"/>
    </row>
    <row r="42" spans="1:18" ht="18.75" customHeight="1">
      <c r="A42" s="123"/>
      <c r="B42" s="147"/>
      <c r="C42" s="120" t="s">
        <v>428</v>
      </c>
      <c r="D42" s="120"/>
      <c r="E42" s="175"/>
      <c r="F42" s="175"/>
      <c r="G42" s="175"/>
      <c r="H42" s="120"/>
      <c r="I42" s="177"/>
      <c r="J42" s="120"/>
      <c r="K42" s="174"/>
      <c r="L42" s="175"/>
      <c r="M42" s="120"/>
      <c r="N42" s="170"/>
      <c r="O42" s="178"/>
      <c r="P42" s="136"/>
    </row>
    <row r="43" spans="1:18" ht="6.75" customHeight="1">
      <c r="A43" s="149"/>
      <c r="B43" s="152"/>
      <c r="C43" s="179"/>
      <c r="D43" s="179"/>
      <c r="E43" s="179"/>
      <c r="F43" s="179"/>
      <c r="G43" s="179"/>
      <c r="H43" s="179"/>
      <c r="I43" s="152"/>
      <c r="J43" s="152"/>
      <c r="K43" s="152"/>
      <c r="L43" s="180"/>
      <c r="M43" s="180"/>
      <c r="N43" s="181"/>
      <c r="O43" s="182"/>
      <c r="P43" s="183"/>
    </row>
    <row r="44" spans="1:18" ht="21.75" customHeight="1">
      <c r="A44" s="110" t="s">
        <v>429</v>
      </c>
      <c r="B44" s="111"/>
      <c r="C44" s="184"/>
      <c r="D44" s="184"/>
      <c r="E44" s="184"/>
      <c r="F44" s="184"/>
      <c r="G44" s="184"/>
      <c r="H44" s="184"/>
      <c r="I44" s="112"/>
      <c r="J44" s="112"/>
      <c r="K44" s="111"/>
      <c r="L44" s="111"/>
      <c r="M44" s="111"/>
      <c r="N44" s="185"/>
      <c r="O44" s="182"/>
      <c r="P44" s="136"/>
    </row>
    <row r="45" spans="1:18" ht="22.5" customHeight="1">
      <c r="A45" s="119"/>
      <c r="B45" s="120" t="s">
        <v>430</v>
      </c>
      <c r="C45" s="121"/>
      <c r="D45" s="121" t="s">
        <v>431</v>
      </c>
      <c r="E45" s="653"/>
      <c r="F45" s="653"/>
      <c r="G45" s="653"/>
      <c r="H45" s="653"/>
      <c r="I45" s="653"/>
      <c r="J45" s="653"/>
      <c r="K45" s="653"/>
      <c r="L45" s="653"/>
      <c r="M45" s="653"/>
      <c r="N45" s="654"/>
      <c r="O45" s="182"/>
    </row>
    <row r="46" spans="1:18" ht="22.5" customHeight="1">
      <c r="A46" s="123"/>
      <c r="B46" s="120"/>
      <c r="C46" s="142"/>
      <c r="D46" s="137" t="s">
        <v>432</v>
      </c>
      <c r="E46" s="653"/>
      <c r="F46" s="653"/>
      <c r="G46" s="653"/>
      <c r="H46" s="653"/>
      <c r="I46" s="653"/>
      <c r="J46" s="653"/>
      <c r="K46" s="653"/>
      <c r="L46" s="653"/>
      <c r="M46" s="653"/>
      <c r="N46" s="654"/>
      <c r="O46" s="186"/>
    </row>
    <row r="47" spans="1:18" ht="22.5" customHeight="1">
      <c r="A47" s="123"/>
      <c r="B47" s="120"/>
      <c r="C47" s="121"/>
      <c r="D47" s="147"/>
      <c r="E47" s="653"/>
      <c r="F47" s="653"/>
      <c r="G47" s="653"/>
      <c r="H47" s="653"/>
      <c r="I47" s="653"/>
      <c r="J47" s="653"/>
      <c r="K47" s="653"/>
      <c r="L47" s="653"/>
      <c r="M47" s="653"/>
      <c r="N47" s="654"/>
      <c r="O47" s="182"/>
    </row>
    <row r="48" spans="1:18" ht="7.5" customHeight="1">
      <c r="A48" s="149"/>
      <c r="B48" s="152"/>
      <c r="C48" s="150"/>
      <c r="D48" s="150"/>
      <c r="E48" s="187"/>
      <c r="F48" s="187"/>
      <c r="G48" s="187"/>
      <c r="H48" s="187"/>
      <c r="I48" s="152"/>
      <c r="J48" s="152"/>
      <c r="K48" s="152"/>
      <c r="L48" s="152"/>
      <c r="M48" s="152"/>
      <c r="N48" s="188"/>
      <c r="O48" s="182"/>
    </row>
    <row r="49" spans="1:15" ht="6.75" customHeight="1">
      <c r="A49" s="189"/>
      <c r="B49" s="189"/>
      <c r="C49" s="190"/>
      <c r="D49" s="190"/>
      <c r="E49" s="190"/>
      <c r="F49" s="190"/>
      <c r="G49" s="190"/>
      <c r="H49" s="190"/>
      <c r="I49" s="191"/>
      <c r="J49" s="191"/>
      <c r="K49" s="189"/>
      <c r="L49" s="189"/>
      <c r="M49" s="189"/>
      <c r="N49" s="189"/>
      <c r="O49" s="182"/>
    </row>
    <row r="50" spans="1:15" ht="21.75" customHeight="1">
      <c r="A50" s="110" t="s">
        <v>433</v>
      </c>
      <c r="B50" s="111"/>
      <c r="C50" s="184"/>
      <c r="D50" s="184"/>
      <c r="E50" s="184"/>
      <c r="F50" s="184"/>
      <c r="G50" s="184"/>
      <c r="H50" s="184"/>
      <c r="I50" s="112"/>
      <c r="J50" s="112"/>
      <c r="K50" s="111"/>
      <c r="L50" s="111"/>
      <c r="M50" s="111"/>
      <c r="N50" s="185"/>
      <c r="O50" s="121"/>
    </row>
    <row r="51" spans="1:15" ht="61.5" customHeight="1">
      <c r="A51" s="645"/>
      <c r="B51" s="646"/>
      <c r="C51" s="646"/>
      <c r="D51" s="646"/>
      <c r="E51" s="646"/>
      <c r="F51" s="646"/>
      <c r="G51" s="646"/>
      <c r="H51" s="646"/>
      <c r="I51" s="646"/>
      <c r="J51" s="646"/>
      <c r="K51" s="646"/>
      <c r="L51" s="646"/>
      <c r="M51" s="646"/>
      <c r="N51" s="647"/>
      <c r="O51" s="192"/>
    </row>
    <row r="52" spans="1:15" ht="15.75" customHeight="1">
      <c r="A52" s="193"/>
      <c r="B52" s="193"/>
      <c r="C52" s="194"/>
      <c r="D52" s="194"/>
      <c r="E52" s="194"/>
      <c r="F52" s="194"/>
      <c r="G52" s="194"/>
      <c r="H52" s="194"/>
      <c r="I52" s="195"/>
      <c r="J52" s="195"/>
      <c r="K52" s="193"/>
      <c r="L52" s="192"/>
      <c r="M52" s="196" t="s">
        <v>434</v>
      </c>
      <c r="N52" s="462">
        <f>総表!J44</f>
        <v>0</v>
      </c>
    </row>
  </sheetData>
  <mergeCells count="60">
    <mergeCell ref="E35:M35"/>
    <mergeCell ref="C28:E28"/>
    <mergeCell ref="J29:M29"/>
    <mergeCell ref="B30:H30"/>
    <mergeCell ref="E31:H31"/>
    <mergeCell ref="J31:K31"/>
    <mergeCell ref="L31:M31"/>
    <mergeCell ref="E32:M32"/>
    <mergeCell ref="E33:M33"/>
    <mergeCell ref="E34:H34"/>
    <mergeCell ref="J34:K34"/>
    <mergeCell ref="L34:M34"/>
    <mergeCell ref="A51:N51"/>
    <mergeCell ref="E36:M36"/>
    <mergeCell ref="I40:J40"/>
    <mergeCell ref="K40:L40"/>
    <mergeCell ref="E45:N45"/>
    <mergeCell ref="E46:N46"/>
    <mergeCell ref="E47:N47"/>
    <mergeCell ref="L22:M22"/>
    <mergeCell ref="C27:E27"/>
    <mergeCell ref="L27:M27"/>
    <mergeCell ref="L25:M25"/>
    <mergeCell ref="C26:D26"/>
    <mergeCell ref="L26:M26"/>
    <mergeCell ref="C24:E24"/>
    <mergeCell ref="L23:M23"/>
    <mergeCell ref="L24:M24"/>
    <mergeCell ref="C23:E23"/>
    <mergeCell ref="C22:E22"/>
    <mergeCell ref="C19:E19"/>
    <mergeCell ref="J19:L19"/>
    <mergeCell ref="C20:E20"/>
    <mergeCell ref="J20:L20"/>
    <mergeCell ref="C21:E21"/>
    <mergeCell ref="C13:E13"/>
    <mergeCell ref="L13:N13"/>
    <mergeCell ref="L14:N14"/>
    <mergeCell ref="L15:N15"/>
    <mergeCell ref="C16:E16"/>
    <mergeCell ref="L16:N16"/>
    <mergeCell ref="C17:E17"/>
    <mergeCell ref="C18:E18"/>
    <mergeCell ref="K18:N18"/>
    <mergeCell ref="C15:D15"/>
    <mergeCell ref="C14:E14"/>
    <mergeCell ref="L12:N12"/>
    <mergeCell ref="A1:N1"/>
    <mergeCell ref="P1:Q1"/>
    <mergeCell ref="A2:B2"/>
    <mergeCell ref="C2:N2"/>
    <mergeCell ref="P2:Q3"/>
    <mergeCell ref="A3:B3"/>
    <mergeCell ref="C3:N3"/>
    <mergeCell ref="C9:D9"/>
    <mergeCell ref="L9:N9"/>
    <mergeCell ref="C10:D10"/>
    <mergeCell ref="C11:D11"/>
    <mergeCell ref="L11:N11"/>
    <mergeCell ref="C12:E12"/>
  </mergeCells>
  <phoneticPr fontId="36"/>
  <dataValidations count="2">
    <dataValidation type="list" allowBlank="1" showInputMessage="1" showErrorMessage="1" sqref="E45:N47" xr:uid="{00000000-0002-0000-0000-000000000000}">
      <formula1>不適合理由</formula1>
    </dataValidation>
    <dataValidation type="list" allowBlank="1" showInputMessage="1" showErrorMessage="1" sqref="L22:M27" xr:uid="{00000000-0002-0000-0000-000001000000}">
      <formula1>$O$6:$O$12</formula1>
    </dataValidation>
  </dataValidations>
  <printOptions horizontalCentered="1"/>
  <pageMargins left="0.78740157480314965" right="0.19685039370078741" top="0.59055118110236227" bottom="0.35433070866141736" header="0.39370078740157483" footer="0.31496062992125984"/>
  <pageSetup paperSize="9" scale="75" orientation="portrait" r:id="rId1"/>
  <headerFooter>
    <oddHeader>&amp;R&amp;"ＭＳ ゴシック,標準"&amp;12【劇映画】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1985" r:id="rId4" name="Check Box 1">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1986" r:id="rId5" name="Check Box 2">
              <controlPr defaultSize="0" autoFill="0" autoLine="0" autoPict="0" altText="">
                <anchor mov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1987" r:id="rId6" name="Check Box 3">
              <controlPr defaultSize="0" autoFill="0" autoLine="0" autoPict="0">
                <anchor moveWithCells="1">
                  <from>
                    <xdr:col>1</xdr:col>
                    <xdr:colOff>152400</xdr:colOff>
                    <xdr:row>15</xdr:row>
                    <xdr:rowOff>203200</xdr:rowOff>
                  </from>
                  <to>
                    <xdr:col>2</xdr:col>
                    <xdr:colOff>88900</xdr:colOff>
                    <xdr:row>17</xdr:row>
                    <xdr:rowOff>19050</xdr:rowOff>
                  </to>
                </anchor>
              </controlPr>
            </control>
          </mc:Choice>
        </mc:AlternateContent>
        <mc:AlternateContent xmlns:mc="http://schemas.openxmlformats.org/markup-compatibility/2006">
          <mc:Choice Requires="x14">
            <control shapeId="41988" r:id="rId7" name="Check Box 4">
              <controlPr defaultSize="0" autoFill="0" autoLine="0" autoPict="0" altText="">
                <anchor moveWithCells="1" siz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1989" r:id="rId8" name="Check Box 5">
              <controlPr defaultSize="0" autoFill="0" autoLine="0" autoPict="0" altText="">
                <anchor moveWithCells="1" siz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1990" r:id="rId9" name="Check Box 6">
              <controlPr defaultSize="0" autoFill="0" autoLine="0" autoPict="0">
                <anchor moveWithCells="1" sizeWithCells="1">
                  <from>
                    <xdr:col>2</xdr:col>
                    <xdr:colOff>101600</xdr:colOff>
                    <xdr:row>44</xdr:row>
                    <xdr:rowOff>38100</xdr:rowOff>
                  </from>
                  <to>
                    <xdr:col>3</xdr:col>
                    <xdr:colOff>88900</xdr:colOff>
                    <xdr:row>45</xdr:row>
                    <xdr:rowOff>0</xdr:rowOff>
                  </to>
                </anchor>
              </controlPr>
            </control>
          </mc:Choice>
        </mc:AlternateContent>
        <mc:AlternateContent xmlns:mc="http://schemas.openxmlformats.org/markup-compatibility/2006">
          <mc:Choice Requires="x14">
            <control shapeId="41991" r:id="rId10" name="Check Box 7">
              <controlPr defaultSize="0" autoFill="0" autoLine="0" autoPict="0" altText="">
                <anchor moveWithCells="1" siz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1992" r:id="rId11" name="Check Box 8">
              <controlPr defaultSize="0" autoFill="0" autoLine="0" autoPict="0" altText="">
                <anchor moveWithCells="1" siz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1993" r:id="rId12" name="Check Box 9">
              <controlPr defaultSize="0" autoFill="0" autoLine="0" autoPict="0">
                <anchor moveWithCells="1" sizeWithCells="1">
                  <from>
                    <xdr:col>4</xdr:col>
                    <xdr:colOff>469900</xdr:colOff>
                    <xdr:row>30</xdr:row>
                    <xdr:rowOff>209550</xdr:rowOff>
                  </from>
                  <to>
                    <xdr:col>5</xdr:col>
                    <xdr:colOff>190500</xdr:colOff>
                    <xdr:row>32</xdr:row>
                    <xdr:rowOff>31750</xdr:rowOff>
                  </to>
                </anchor>
              </controlPr>
            </control>
          </mc:Choice>
        </mc:AlternateContent>
        <mc:AlternateContent xmlns:mc="http://schemas.openxmlformats.org/markup-compatibility/2006">
          <mc:Choice Requires="x14">
            <control shapeId="41994" r:id="rId13" name="Check Box 10">
              <controlPr defaultSize="0" autoFill="0" autoLine="0" autoPict="0">
                <anchor moveWithCells="1" sizeWithCells="1">
                  <from>
                    <xdr:col>6</xdr:col>
                    <xdr:colOff>184150</xdr:colOff>
                    <xdr:row>30</xdr:row>
                    <xdr:rowOff>209550</xdr:rowOff>
                  </from>
                  <to>
                    <xdr:col>6</xdr:col>
                    <xdr:colOff>488950</xdr:colOff>
                    <xdr:row>32</xdr:row>
                    <xdr:rowOff>31750</xdr:rowOff>
                  </to>
                </anchor>
              </controlPr>
            </control>
          </mc:Choice>
        </mc:AlternateContent>
        <mc:AlternateContent xmlns:mc="http://schemas.openxmlformats.org/markup-compatibility/2006">
          <mc:Choice Requires="x14">
            <control shapeId="41995" r:id="rId14" name="Check Box 11">
              <controlPr defaultSize="0" autoFill="0" autoLine="0" autoPict="0">
                <anchor moveWithCells="1" sizeWithCells="1">
                  <from>
                    <xdr:col>4</xdr:col>
                    <xdr:colOff>476250</xdr:colOff>
                    <xdr:row>33</xdr:row>
                    <xdr:rowOff>241300</xdr:rowOff>
                  </from>
                  <to>
                    <xdr:col>5</xdr:col>
                    <xdr:colOff>222250</xdr:colOff>
                    <xdr:row>35</xdr:row>
                    <xdr:rowOff>38100</xdr:rowOff>
                  </to>
                </anchor>
              </controlPr>
            </control>
          </mc:Choice>
        </mc:AlternateContent>
        <mc:AlternateContent xmlns:mc="http://schemas.openxmlformats.org/markup-compatibility/2006">
          <mc:Choice Requires="x14">
            <control shapeId="41996" r:id="rId15" name="Check Box 12">
              <controlPr defaultSize="0" autoFill="0" autoLine="0" autoPict="0">
                <anchor moveWithCells="1" sizeWithCells="1">
                  <from>
                    <xdr:col>6</xdr:col>
                    <xdr:colOff>184150</xdr:colOff>
                    <xdr:row>33</xdr:row>
                    <xdr:rowOff>241300</xdr:rowOff>
                  </from>
                  <to>
                    <xdr:col>6</xdr:col>
                    <xdr:colOff>495300</xdr:colOff>
                    <xdr:row>35</xdr:row>
                    <xdr:rowOff>38100</xdr:rowOff>
                  </to>
                </anchor>
              </controlPr>
            </control>
          </mc:Choice>
        </mc:AlternateContent>
        <mc:AlternateContent xmlns:mc="http://schemas.openxmlformats.org/markup-compatibility/2006">
          <mc:Choice Requires="x14">
            <control shapeId="41997" r:id="rId16" name="Check Box 13">
              <controlPr defaultSize="0" autoFill="0" autoLine="0" autoPict="0">
                <anchor moveWithCells="1" sizeWithCells="1">
                  <from>
                    <xdr:col>2</xdr:col>
                    <xdr:colOff>12700</xdr:colOff>
                    <xdr:row>37</xdr:row>
                    <xdr:rowOff>209550</xdr:rowOff>
                  </from>
                  <to>
                    <xdr:col>2</xdr:col>
                    <xdr:colOff>317500</xdr:colOff>
                    <xdr:row>39</xdr:row>
                    <xdr:rowOff>19050</xdr:rowOff>
                  </to>
                </anchor>
              </controlPr>
            </control>
          </mc:Choice>
        </mc:AlternateContent>
        <mc:AlternateContent xmlns:mc="http://schemas.openxmlformats.org/markup-compatibility/2006">
          <mc:Choice Requires="x14">
            <control shapeId="41998" r:id="rId17" name="Check Box 14">
              <controlPr defaultSize="0" autoFill="0" autoLine="0" autoPict="0">
                <anchor moveWithCells="1" sizeWithCells="1">
                  <from>
                    <xdr:col>2</xdr:col>
                    <xdr:colOff>12700</xdr:colOff>
                    <xdr:row>40</xdr:row>
                    <xdr:rowOff>222250</xdr:rowOff>
                  </from>
                  <to>
                    <xdr:col>2</xdr:col>
                    <xdr:colOff>317500</xdr:colOff>
                    <xdr:row>42</xdr:row>
                    <xdr:rowOff>31750</xdr:rowOff>
                  </to>
                </anchor>
              </controlPr>
            </control>
          </mc:Choice>
        </mc:AlternateContent>
        <mc:AlternateContent xmlns:mc="http://schemas.openxmlformats.org/markup-compatibility/2006">
          <mc:Choice Requires="x14">
            <control shapeId="41999" r:id="rId18" name="Check Box 15">
              <controlPr defaultSize="0" autoFill="0" autoLine="0" autoPict="0">
                <anchor moveWithCells="1" sizeWithCells="1">
                  <from>
                    <xdr:col>2</xdr:col>
                    <xdr:colOff>298450</xdr:colOff>
                    <xdr:row>38</xdr:row>
                    <xdr:rowOff>222250</xdr:rowOff>
                  </from>
                  <to>
                    <xdr:col>3</xdr:col>
                    <xdr:colOff>279400</xdr:colOff>
                    <xdr:row>40</xdr:row>
                    <xdr:rowOff>31750</xdr:rowOff>
                  </to>
                </anchor>
              </controlPr>
            </control>
          </mc:Choice>
        </mc:AlternateContent>
        <mc:AlternateContent xmlns:mc="http://schemas.openxmlformats.org/markup-compatibility/2006">
          <mc:Choice Requires="x14">
            <control shapeId="42000" r:id="rId19" name="Check Box 16">
              <controlPr defaultSize="0" autoFill="0" autoLine="0" autoPict="0">
                <anchor moveWithCells="1" sizeWithCells="1">
                  <from>
                    <xdr:col>2</xdr:col>
                    <xdr:colOff>298450</xdr:colOff>
                    <xdr:row>39</xdr:row>
                    <xdr:rowOff>222250</xdr:rowOff>
                  </from>
                  <to>
                    <xdr:col>3</xdr:col>
                    <xdr:colOff>285750</xdr:colOff>
                    <xdr:row>41</xdr:row>
                    <xdr:rowOff>31750</xdr:rowOff>
                  </to>
                </anchor>
              </controlPr>
            </control>
          </mc:Choice>
        </mc:AlternateContent>
        <mc:AlternateContent xmlns:mc="http://schemas.openxmlformats.org/markup-compatibility/2006">
          <mc:Choice Requires="x14">
            <control shapeId="42001" r:id="rId20" name="Check Box 17">
              <controlPr defaultSize="0" autoFill="0" autoLine="0" autoPict="0">
                <anchor moveWithCells="1" sizeWithCells="1">
                  <from>
                    <xdr:col>1</xdr:col>
                    <xdr:colOff>50800</xdr:colOff>
                    <xdr:row>7</xdr:row>
                    <xdr:rowOff>222250</xdr:rowOff>
                  </from>
                  <to>
                    <xdr:col>1</xdr:col>
                    <xdr:colOff>361950</xdr:colOff>
                    <xdr:row>9</xdr:row>
                    <xdr:rowOff>38100</xdr:rowOff>
                  </to>
                </anchor>
              </controlPr>
            </control>
          </mc:Choice>
        </mc:AlternateContent>
        <mc:AlternateContent xmlns:mc="http://schemas.openxmlformats.org/markup-compatibility/2006">
          <mc:Choice Requires="x14">
            <control shapeId="42002" r:id="rId21" name="Check Box 18">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2003" r:id="rId22" name="Check Box 19">
              <controlPr defaultSize="0" autoFill="0" autoLine="0" autoPict="0">
                <anchor moveWithCells="1" siz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2004" r:id="rId23" name="Check Box 20">
              <controlPr defaultSize="0" autoFill="0" autoLine="0" autoPict="0">
                <anchor moveWithCells="1" siz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2005" r:id="rId24" name="Check Box 21">
              <controlPr defaultSize="0" autoFill="0" autoLine="0" autoPict="0">
                <anchor moveWithCells="1" siz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2006" r:id="rId25" name="Check Box 22">
              <controlPr defaultSize="0" autoFill="0" autoLine="0" autoPict="0">
                <anchor moveWithCells="1" siz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2007" r:id="rId26" name="Check Box 23">
              <controlPr defaultSize="0" autoFill="0" autoLine="0" autoPict="0">
                <anchor moveWithCells="1" siz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2008" r:id="rId27" name="Check Box 24">
              <controlPr defaultSize="0" autoFill="0" autoLine="0" autoPict="0">
                <anchor moveWithCells="1" siz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2012" r:id="rId28" name="Check Box 28">
              <controlPr defaultSize="0" autoFill="0" autoLine="0" autoPict="0" altText="">
                <anchor moveWithCells="1" siz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2013" r:id="rId29" name="Check Box 29">
              <controlPr defaultSize="0" autoFill="0" autoLine="0" autoPict="0" altText="">
                <anchor moveWithCells="1" siz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2014" r:id="rId30" name="Check Box 30">
              <controlPr defaultSize="0" autoFill="0" autoLine="0" autoPict="0">
                <anchor moveWithCells="1" siz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2016" r:id="rId31" name="Check Box 32">
              <controlPr defaultSize="0" autoFill="0" autoLine="0" autoPict="0">
                <anchor moveWithCells="1" sizeWithCells="1">
                  <from>
                    <xdr:col>1</xdr:col>
                    <xdr:colOff>50800</xdr:colOff>
                    <xdr:row>18</xdr:row>
                    <xdr:rowOff>222250</xdr:rowOff>
                  </from>
                  <to>
                    <xdr:col>1</xdr:col>
                    <xdr:colOff>361950</xdr:colOff>
                    <xdr:row>20</xdr:row>
                    <xdr:rowOff>19050</xdr:rowOff>
                  </to>
                </anchor>
              </controlPr>
            </control>
          </mc:Choice>
        </mc:AlternateContent>
        <mc:AlternateContent xmlns:mc="http://schemas.openxmlformats.org/markup-compatibility/2006">
          <mc:Choice Requires="x14">
            <control shapeId="42017" r:id="rId32" name="Check Box 33">
              <controlPr defaultSize="0" autoFill="0" autoLine="0" autoPict="0">
                <anchor moveWithCells="1" siz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2018" r:id="rId33" name="Check Box 34">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2019" r:id="rId34" name="Check Box 35">
              <controlPr defaultSize="0" autoFill="0" autoLine="0" autoPict="0">
                <anchor moveWithCells="1" siz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2020" r:id="rId35" name="Check Box 36">
              <controlPr defaultSize="0" autoFill="0" autoLine="0" autoPict="0">
                <anchor moveWithCells="1" sizeWithCells="1">
                  <from>
                    <xdr:col>1</xdr:col>
                    <xdr:colOff>50800</xdr:colOff>
                    <xdr:row>19</xdr:row>
                    <xdr:rowOff>222250</xdr:rowOff>
                  </from>
                  <to>
                    <xdr:col>1</xdr:col>
                    <xdr:colOff>361950</xdr:colOff>
                    <xdr:row>21</xdr:row>
                    <xdr:rowOff>19050</xdr:rowOff>
                  </to>
                </anchor>
              </controlPr>
            </control>
          </mc:Choice>
        </mc:AlternateContent>
        <mc:AlternateContent xmlns:mc="http://schemas.openxmlformats.org/markup-compatibility/2006">
          <mc:Choice Requires="x14">
            <control shapeId="42021" r:id="rId36" name="Check Box 37">
              <controlPr defaultSize="0" autoFill="0" autoLine="0" autoPict="0">
                <anchor moveWithCells="1" siz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2022" r:id="rId37" name="Check Box 38">
              <controlPr defaultSize="0" autoFill="0" autoLine="0" autoPict="0">
                <anchor moveWithCells="1" siz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2024" r:id="rId38" name="Check Box 40">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2025" r:id="rId39" name="Check Box 41">
              <controlPr defaultSize="0" autoFill="0" autoLine="0" autoPict="0">
                <anchor moveWithCells="1" sizeWithCells="1">
                  <from>
                    <xdr:col>0</xdr:col>
                    <xdr:colOff>95250</xdr:colOff>
                    <xdr:row>44</xdr:row>
                    <xdr:rowOff>38100</xdr:rowOff>
                  </from>
                  <to>
                    <xdr:col>1</xdr:col>
                    <xdr:colOff>38100</xdr:colOff>
                    <xdr:row>45</xdr:row>
                    <xdr:rowOff>0</xdr:rowOff>
                  </to>
                </anchor>
              </controlPr>
            </control>
          </mc:Choice>
        </mc:AlternateContent>
        <mc:AlternateContent xmlns:mc="http://schemas.openxmlformats.org/markup-compatibility/2006">
          <mc:Choice Requires="x14">
            <control shapeId="42028" r:id="rId40" name="Check Box 44">
              <controlPr defaultSize="0" autoFill="0" autoLine="0" autoPict="0">
                <anchor moveWithCells="1" sizeWithCells="1">
                  <from>
                    <xdr:col>1</xdr:col>
                    <xdr:colOff>152400</xdr:colOff>
                    <xdr:row>17</xdr:row>
                    <xdr:rowOff>209550</xdr:rowOff>
                  </from>
                  <to>
                    <xdr:col>2</xdr:col>
                    <xdr:colOff>95250</xdr:colOff>
                    <xdr:row>19</xdr:row>
                    <xdr:rowOff>31750</xdr:rowOff>
                  </to>
                </anchor>
              </controlPr>
            </control>
          </mc:Choice>
        </mc:AlternateContent>
        <mc:AlternateContent xmlns:mc="http://schemas.openxmlformats.org/markup-compatibility/2006">
          <mc:Choice Requires="x14">
            <control shapeId="42032" r:id="rId41" name="Check Box 48">
              <controlPr defaultSize="0" autoFill="0" autoLine="0" autoPict="0">
                <anchor moveWithCells="1" siz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2033" r:id="rId42" name="Check Box 49">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S50"/>
  <sheetViews>
    <sheetView view="pageBreakPreview" zoomScaleNormal="100" zoomScaleSheetLayoutView="100" zoomScalePageLayoutView="70" workbookViewId="0">
      <selection activeCell="L12" sqref="L12:N12"/>
    </sheetView>
  </sheetViews>
  <sheetFormatPr defaultColWidth="9" defaultRowHeight="18"/>
  <cols>
    <col min="1" max="2" width="4.83203125" style="101" customWidth="1"/>
    <col min="3" max="3" width="4.25" style="197" customWidth="1"/>
    <col min="4" max="4" width="16.25" style="197" customWidth="1"/>
    <col min="5" max="5" width="7.5" style="197" customWidth="1"/>
    <col min="6" max="7" width="6.83203125" style="197" customWidth="1"/>
    <col min="8" max="8" width="1.75" style="197" customWidth="1"/>
    <col min="9" max="9" width="2.58203125" style="101" customWidth="1"/>
    <col min="10" max="10" width="4.33203125" style="101" customWidth="1"/>
    <col min="11" max="11" width="4.83203125" style="101" customWidth="1"/>
    <col min="12" max="12" width="8.58203125" style="101" customWidth="1"/>
    <col min="13" max="13" width="16.75" style="101" customWidth="1"/>
    <col min="14" max="14" width="19.5" style="101" customWidth="1"/>
    <col min="15" max="15" width="12.33203125" style="101" customWidth="1"/>
    <col min="16" max="16" width="102.08203125" style="101" bestFit="1" customWidth="1"/>
    <col min="17" max="16384" width="9" style="101"/>
  </cols>
  <sheetData>
    <row r="1" spans="1:18" ht="25.5" customHeight="1">
      <c r="A1" s="631" t="s">
        <v>588</v>
      </c>
      <c r="B1" s="631"/>
      <c r="C1" s="631"/>
      <c r="D1" s="631"/>
      <c r="E1" s="631"/>
      <c r="F1" s="631"/>
      <c r="G1" s="631"/>
      <c r="H1" s="631"/>
      <c r="I1" s="631"/>
      <c r="J1" s="631"/>
      <c r="K1" s="631"/>
      <c r="L1" s="631"/>
      <c r="M1" s="631"/>
      <c r="N1" s="631"/>
      <c r="O1" s="100"/>
      <c r="P1" s="632"/>
      <c r="Q1" s="632"/>
    </row>
    <row r="2" spans="1:18" ht="19.5" customHeight="1">
      <c r="A2" s="633" t="s">
        <v>348</v>
      </c>
      <c r="B2" s="633"/>
      <c r="C2" s="634" t="str">
        <f>IF(総表!$C$7=総表!$N$6,総表!$C$24,IF(総表!$C$7=総表!$N$7,総表!$C$24,IF(総表!$C$7=総表!$N$8,総表!$C$24,"")))</f>
        <v/>
      </c>
      <c r="D2" s="634"/>
      <c r="E2" s="634"/>
      <c r="F2" s="634"/>
      <c r="G2" s="634"/>
      <c r="H2" s="634"/>
      <c r="I2" s="634"/>
      <c r="J2" s="634"/>
      <c r="K2" s="634"/>
      <c r="L2" s="634"/>
      <c r="M2" s="634"/>
      <c r="N2" s="634"/>
      <c r="O2" s="102"/>
      <c r="P2" s="635"/>
      <c r="Q2" s="635"/>
    </row>
    <row r="3" spans="1:18" ht="19.5" customHeight="1">
      <c r="A3" s="633" t="s">
        <v>349</v>
      </c>
      <c r="B3" s="633"/>
      <c r="C3" s="634" t="str">
        <f>IF(総表!$C$7=総表!$N$6,総表!$C$12,IF(総表!$C$7=総表!$N$7,総表!$C$12,IF(総表!$C$7=総表!$N$8,総表!$C$12,"")))</f>
        <v/>
      </c>
      <c r="D3" s="634"/>
      <c r="E3" s="634"/>
      <c r="F3" s="634"/>
      <c r="G3" s="634"/>
      <c r="H3" s="634"/>
      <c r="I3" s="634"/>
      <c r="J3" s="634"/>
      <c r="K3" s="634"/>
      <c r="L3" s="634"/>
      <c r="M3" s="634"/>
      <c r="N3" s="634"/>
      <c r="O3" s="102"/>
      <c r="P3" s="635"/>
      <c r="Q3" s="635"/>
    </row>
    <row r="4" spans="1:18" ht="7.5" customHeight="1">
      <c r="A4" s="103"/>
      <c r="B4" s="103"/>
      <c r="C4" s="104"/>
      <c r="D4" s="104"/>
      <c r="E4" s="104"/>
      <c r="F4" s="104"/>
      <c r="G4" s="104"/>
      <c r="H4" s="104"/>
      <c r="I4" s="103"/>
      <c r="J4" s="103"/>
      <c r="K4" s="103"/>
      <c r="L4" s="103"/>
      <c r="M4" s="103"/>
      <c r="N4" s="103"/>
      <c r="O4" s="103"/>
      <c r="P4" s="105"/>
    </row>
    <row r="5" spans="1:18" ht="21.75" customHeight="1">
      <c r="A5" s="106" t="s">
        <v>350</v>
      </c>
      <c r="B5" s="107"/>
      <c r="C5" s="108"/>
      <c r="D5" s="108"/>
      <c r="E5" s="108"/>
      <c r="F5" s="108"/>
      <c r="G5" s="108"/>
      <c r="H5" s="109"/>
      <c r="I5" s="110" t="s">
        <v>455</v>
      </c>
      <c r="J5" s="111"/>
      <c r="K5" s="112"/>
      <c r="L5" s="112"/>
      <c r="M5" s="112"/>
      <c r="N5" s="113"/>
      <c r="O5" s="114" t="s">
        <v>352</v>
      </c>
      <c r="P5" s="115" t="s">
        <v>353</v>
      </c>
    </row>
    <row r="6" spans="1:18" ht="18.75" customHeight="1">
      <c r="A6" s="116"/>
      <c r="B6" s="117" t="s">
        <v>354</v>
      </c>
      <c r="C6" s="117"/>
      <c r="D6" s="117"/>
      <c r="E6" s="117"/>
      <c r="F6" s="117"/>
      <c r="G6" s="117"/>
      <c r="H6" s="118"/>
      <c r="I6" s="119"/>
      <c r="J6" s="120" t="s">
        <v>355</v>
      </c>
      <c r="K6" s="121"/>
      <c r="L6" s="121"/>
      <c r="M6" s="121"/>
      <c r="N6" s="122"/>
      <c r="O6" s="101" t="s">
        <v>356</v>
      </c>
      <c r="P6" s="115" t="s">
        <v>357</v>
      </c>
    </row>
    <row r="7" spans="1:18" ht="18.75" customHeight="1">
      <c r="A7" s="123"/>
      <c r="B7" s="117" t="s">
        <v>358</v>
      </c>
      <c r="C7" s="121"/>
      <c r="D7" s="121"/>
      <c r="E7" s="121"/>
      <c r="F7" s="121"/>
      <c r="G7" s="121"/>
      <c r="H7" s="122"/>
      <c r="I7" s="119"/>
      <c r="J7" s="120"/>
      <c r="K7" s="121" t="s">
        <v>359</v>
      </c>
      <c r="L7" s="121"/>
      <c r="M7" s="121"/>
      <c r="N7" s="122"/>
      <c r="O7" s="101" t="s">
        <v>360</v>
      </c>
      <c r="P7" s="115" t="s">
        <v>361</v>
      </c>
    </row>
    <row r="8" spans="1:18" ht="18.75" customHeight="1">
      <c r="A8" s="123"/>
      <c r="B8" s="124" t="s">
        <v>362</v>
      </c>
      <c r="C8" s="125"/>
      <c r="D8" s="125"/>
      <c r="E8" s="125"/>
      <c r="F8" s="125"/>
      <c r="G8" s="125"/>
      <c r="H8" s="126"/>
      <c r="I8" s="127"/>
      <c r="J8" s="121"/>
      <c r="K8" s="124"/>
      <c r="L8" s="128" t="s">
        <v>363</v>
      </c>
      <c r="M8" s="128"/>
      <c r="N8" s="129"/>
      <c r="O8" s="101" t="s">
        <v>364</v>
      </c>
      <c r="P8" s="115" t="s">
        <v>365</v>
      </c>
    </row>
    <row r="9" spans="1:18" ht="18.75" customHeight="1">
      <c r="A9" s="123"/>
      <c r="B9" s="120"/>
      <c r="C9" s="636" t="s">
        <v>366</v>
      </c>
      <c r="D9" s="636"/>
      <c r="E9" s="130"/>
      <c r="F9" s="131"/>
      <c r="G9" s="131"/>
      <c r="H9" s="132"/>
      <c r="I9" s="119"/>
      <c r="J9" s="121"/>
      <c r="K9" s="133"/>
      <c r="L9" s="637" t="s">
        <v>367</v>
      </c>
      <c r="M9" s="637"/>
      <c r="N9" s="638"/>
      <c r="O9" s="101" t="s">
        <v>368</v>
      </c>
      <c r="P9" s="115" t="s">
        <v>369</v>
      </c>
    </row>
    <row r="10" spans="1:18" ht="18.75" customHeight="1">
      <c r="A10" s="123"/>
      <c r="B10" s="120"/>
      <c r="C10" s="636" t="s">
        <v>370</v>
      </c>
      <c r="D10" s="636"/>
      <c r="E10" s="131"/>
      <c r="F10" s="131"/>
      <c r="G10" s="131"/>
      <c r="H10" s="132"/>
      <c r="I10" s="119"/>
      <c r="J10" s="121"/>
      <c r="K10" s="121" t="s">
        <v>371</v>
      </c>
      <c r="L10" s="121"/>
      <c r="M10" s="134"/>
      <c r="N10" s="135"/>
      <c r="O10" s="101" t="s">
        <v>372</v>
      </c>
      <c r="P10" s="115" t="s">
        <v>373</v>
      </c>
    </row>
    <row r="11" spans="1:18" ht="18.75" customHeight="1">
      <c r="A11" s="123"/>
      <c r="B11" s="120"/>
      <c r="C11" s="636" t="s">
        <v>374</v>
      </c>
      <c r="D11" s="636"/>
      <c r="E11" s="131"/>
      <c r="F11" s="131"/>
      <c r="G11" s="131"/>
      <c r="H11" s="132"/>
      <c r="I11" s="119"/>
      <c r="J11" s="136"/>
      <c r="K11" s="121"/>
      <c r="L11" s="629" t="s">
        <v>591</v>
      </c>
      <c r="M11" s="629"/>
      <c r="N11" s="630"/>
      <c r="O11" s="101" t="s">
        <v>375</v>
      </c>
      <c r="P11" s="115" t="s">
        <v>376</v>
      </c>
    </row>
    <row r="12" spans="1:18" ht="18.75" customHeight="1">
      <c r="A12" s="123"/>
      <c r="B12" s="120"/>
      <c r="C12" s="636" t="s">
        <v>464</v>
      </c>
      <c r="D12" s="636"/>
      <c r="E12" s="636"/>
      <c r="F12" s="131"/>
      <c r="G12" s="131"/>
      <c r="H12" s="132"/>
      <c r="I12" s="119"/>
      <c r="J12" s="136"/>
      <c r="K12" s="121"/>
      <c r="L12" s="629" t="s">
        <v>377</v>
      </c>
      <c r="M12" s="629"/>
      <c r="N12" s="630"/>
      <c r="O12" s="101" t="s">
        <v>378</v>
      </c>
      <c r="P12" s="115" t="s">
        <v>379</v>
      </c>
    </row>
    <row r="13" spans="1:18" ht="18.75" customHeight="1">
      <c r="A13" s="123"/>
      <c r="B13" s="120"/>
      <c r="C13" s="636" t="s">
        <v>465</v>
      </c>
      <c r="D13" s="636"/>
      <c r="E13" s="636"/>
      <c r="F13" s="131"/>
      <c r="G13" s="131"/>
      <c r="H13" s="132"/>
      <c r="I13" s="119"/>
      <c r="J13" s="136"/>
      <c r="K13" s="121"/>
      <c r="L13" s="629" t="s">
        <v>381</v>
      </c>
      <c r="M13" s="629"/>
      <c r="N13" s="630"/>
      <c r="O13" s="120"/>
      <c r="P13" s="115" t="s">
        <v>382</v>
      </c>
    </row>
    <row r="14" spans="1:18" ht="18.75" customHeight="1">
      <c r="A14" s="123"/>
      <c r="B14" s="120"/>
      <c r="C14" s="636" t="s">
        <v>380</v>
      </c>
      <c r="D14" s="636"/>
      <c r="E14" s="636"/>
      <c r="F14" s="131"/>
      <c r="G14" s="131"/>
      <c r="H14" s="132"/>
      <c r="I14" s="119"/>
      <c r="J14" s="136"/>
      <c r="K14" s="121"/>
      <c r="L14" s="629" t="s">
        <v>435</v>
      </c>
      <c r="M14" s="629"/>
      <c r="N14" s="630"/>
      <c r="O14" s="120"/>
      <c r="P14" s="115" t="s">
        <v>385</v>
      </c>
    </row>
    <row r="15" spans="1:18" ht="18.75" customHeight="1">
      <c r="A15" s="123"/>
      <c r="B15" s="120"/>
      <c r="C15" s="636" t="s">
        <v>383</v>
      </c>
      <c r="D15" s="636"/>
      <c r="E15" s="130"/>
      <c r="F15" s="131"/>
      <c r="G15" s="131"/>
      <c r="H15" s="132"/>
      <c r="I15" s="119"/>
      <c r="J15" s="136"/>
      <c r="K15" s="121"/>
      <c r="L15" s="641" t="s">
        <v>436</v>
      </c>
      <c r="M15" s="641"/>
      <c r="N15" s="642"/>
      <c r="O15" s="120"/>
      <c r="P15" s="115" t="s">
        <v>388</v>
      </c>
    </row>
    <row r="16" spans="1:18" ht="18.75" customHeight="1">
      <c r="A16" s="123"/>
      <c r="B16" s="120"/>
      <c r="C16" s="636" t="s">
        <v>389</v>
      </c>
      <c r="D16" s="636"/>
      <c r="E16" s="636"/>
      <c r="F16" s="131"/>
      <c r="G16" s="131"/>
      <c r="H16" s="132"/>
      <c r="I16" s="123"/>
      <c r="J16" s="121"/>
      <c r="K16" s="121"/>
      <c r="L16" s="629" t="s">
        <v>390</v>
      </c>
      <c r="M16" s="629"/>
      <c r="N16" s="630"/>
      <c r="O16" s="137"/>
      <c r="P16" s="115" t="s">
        <v>391</v>
      </c>
      <c r="Q16" s="138"/>
      <c r="R16" s="138"/>
    </row>
    <row r="17" spans="1:19" ht="18.75" customHeight="1">
      <c r="A17" s="123"/>
      <c r="B17" s="120"/>
      <c r="C17" s="636" t="s">
        <v>392</v>
      </c>
      <c r="D17" s="636"/>
      <c r="E17" s="636"/>
      <c r="F17" s="131"/>
      <c r="G17" s="131"/>
      <c r="H17" s="132"/>
      <c r="I17" s="123"/>
      <c r="J17" s="121"/>
      <c r="K17" s="121" t="s">
        <v>393</v>
      </c>
      <c r="L17" s="128"/>
      <c r="M17" s="121"/>
      <c r="N17" s="139"/>
      <c r="O17" s="137"/>
      <c r="P17" s="115" t="s">
        <v>394</v>
      </c>
    </row>
    <row r="18" spans="1:19" ht="18.75" customHeight="1">
      <c r="A18" s="123"/>
      <c r="B18" s="120"/>
      <c r="C18" s="636" t="s">
        <v>395</v>
      </c>
      <c r="D18" s="636"/>
      <c r="E18" s="636"/>
      <c r="F18" s="130"/>
      <c r="G18" s="131"/>
      <c r="H18" s="132"/>
      <c r="I18" s="123"/>
      <c r="J18" s="136"/>
      <c r="K18" s="639" t="s">
        <v>396</v>
      </c>
      <c r="L18" s="639"/>
      <c r="M18" s="639"/>
      <c r="N18" s="640"/>
      <c r="O18" s="140"/>
      <c r="P18" s="115" t="s">
        <v>397</v>
      </c>
    </row>
    <row r="19" spans="1:19" ht="18.75" customHeight="1">
      <c r="A19" s="123"/>
      <c r="B19" s="120"/>
      <c r="C19" s="636" t="s">
        <v>398</v>
      </c>
      <c r="D19" s="636"/>
      <c r="E19" s="636"/>
      <c r="F19" s="636"/>
      <c r="G19" s="130"/>
      <c r="H19" s="132"/>
      <c r="I19" s="123"/>
      <c r="J19" s="643" t="s">
        <v>399</v>
      </c>
      <c r="K19" s="643"/>
      <c r="L19" s="643"/>
      <c r="M19" s="136"/>
      <c r="N19" s="141"/>
      <c r="O19" s="142"/>
      <c r="P19" s="115" t="s">
        <v>400</v>
      </c>
      <c r="Q19" s="140"/>
      <c r="R19" s="140"/>
      <c r="S19" s="140"/>
    </row>
    <row r="20" spans="1:19" ht="18.75" customHeight="1">
      <c r="A20" s="123"/>
      <c r="B20" s="120"/>
      <c r="C20" s="636" t="s">
        <v>437</v>
      </c>
      <c r="D20" s="636"/>
      <c r="E20" s="636"/>
      <c r="F20" s="636"/>
      <c r="G20" s="636"/>
      <c r="H20" s="143"/>
      <c r="I20" s="123"/>
      <c r="J20" s="643" t="s">
        <v>402</v>
      </c>
      <c r="K20" s="643"/>
      <c r="L20" s="643"/>
      <c r="M20" s="121"/>
      <c r="N20" s="122"/>
      <c r="O20" s="142"/>
      <c r="P20" s="115" t="s">
        <v>403</v>
      </c>
    </row>
    <row r="21" spans="1:19" ht="18.75" customHeight="1">
      <c r="A21" s="123"/>
      <c r="B21" s="120"/>
      <c r="C21" s="636" t="s">
        <v>404</v>
      </c>
      <c r="D21" s="636"/>
      <c r="E21" s="636"/>
      <c r="F21" s="636"/>
      <c r="G21" s="636"/>
      <c r="H21" s="143"/>
      <c r="I21" s="123"/>
      <c r="J21" s="120"/>
      <c r="K21" s="142" t="s">
        <v>405</v>
      </c>
      <c r="L21" s="137"/>
      <c r="M21" s="137"/>
      <c r="N21" s="126"/>
      <c r="O21" s="142"/>
      <c r="P21" s="115" t="s">
        <v>406</v>
      </c>
    </row>
    <row r="22" spans="1:19" ht="18.75" customHeight="1">
      <c r="A22" s="123"/>
      <c r="B22" s="120"/>
      <c r="C22" s="636" t="s">
        <v>438</v>
      </c>
      <c r="D22" s="636"/>
      <c r="E22" s="636"/>
      <c r="H22" s="143"/>
      <c r="I22" s="123"/>
      <c r="J22" s="120"/>
      <c r="K22" s="121"/>
      <c r="L22" s="644"/>
      <c r="M22" s="644"/>
      <c r="N22" s="144"/>
      <c r="O22" s="142"/>
      <c r="P22" s="115" t="s">
        <v>407</v>
      </c>
    </row>
    <row r="23" spans="1:19" ht="18.75" customHeight="1">
      <c r="A23" s="123"/>
      <c r="B23" s="120"/>
      <c r="C23" s="636" t="s">
        <v>439</v>
      </c>
      <c r="D23" s="636"/>
      <c r="E23" s="636"/>
      <c r="F23" s="131"/>
      <c r="G23" s="131"/>
      <c r="H23" s="143"/>
      <c r="I23" s="123"/>
      <c r="J23" s="120"/>
      <c r="K23" s="121"/>
      <c r="L23" s="644"/>
      <c r="M23" s="644"/>
      <c r="N23" s="122"/>
      <c r="O23" s="142"/>
      <c r="P23" s="115" t="s">
        <v>440</v>
      </c>
    </row>
    <row r="24" spans="1:19" ht="18.75" customHeight="1">
      <c r="A24" s="123"/>
      <c r="B24" s="120"/>
      <c r="C24" s="636" t="s">
        <v>441</v>
      </c>
      <c r="D24" s="636"/>
      <c r="E24" s="636"/>
      <c r="F24" s="145"/>
      <c r="G24" s="145"/>
      <c r="H24" s="146"/>
      <c r="I24" s="123"/>
      <c r="J24" s="120"/>
      <c r="K24" s="147"/>
      <c r="L24" s="644"/>
      <c r="M24" s="644"/>
      <c r="N24" s="148"/>
      <c r="O24" s="142"/>
      <c r="P24" s="115" t="s">
        <v>442</v>
      </c>
    </row>
    <row r="25" spans="1:19" ht="18.75" hidden="1" customHeight="1">
      <c r="A25" s="123"/>
      <c r="B25" s="121"/>
      <c r="C25" s="636"/>
      <c r="D25" s="636"/>
      <c r="E25" s="636"/>
      <c r="F25" s="145"/>
      <c r="G25" s="145"/>
      <c r="H25" s="146"/>
      <c r="I25" s="123"/>
      <c r="J25" s="120"/>
      <c r="K25" s="147"/>
      <c r="L25" s="644"/>
      <c r="M25" s="644"/>
      <c r="N25" s="148"/>
      <c r="O25" s="137"/>
      <c r="P25" s="115" t="s">
        <v>411</v>
      </c>
    </row>
    <row r="26" spans="1:19" ht="12" customHeight="1">
      <c r="A26" s="149"/>
      <c r="B26" s="150"/>
      <c r="C26" s="658"/>
      <c r="D26" s="658"/>
      <c r="E26" s="658"/>
      <c r="F26" s="219"/>
      <c r="G26" s="219"/>
      <c r="H26" s="151"/>
      <c r="I26" s="149"/>
      <c r="J26" s="152"/>
      <c r="K26" s="153"/>
      <c r="L26" s="154"/>
      <c r="M26" s="154"/>
      <c r="N26" s="155"/>
      <c r="O26" s="136"/>
      <c r="P26" s="115" t="s">
        <v>412</v>
      </c>
    </row>
    <row r="27" spans="1:19" ht="21.75" customHeight="1">
      <c r="A27" s="106" t="s">
        <v>456</v>
      </c>
      <c r="B27" s="156"/>
      <c r="C27" s="157"/>
      <c r="D27" s="157"/>
      <c r="E27" s="157"/>
      <c r="F27" s="157"/>
      <c r="G27" s="157"/>
      <c r="H27" s="157"/>
      <c r="I27" s="111"/>
      <c r="J27" s="659"/>
      <c r="K27" s="659"/>
      <c r="L27" s="659"/>
      <c r="M27" s="659"/>
      <c r="N27" s="158"/>
      <c r="O27" s="136"/>
    </row>
    <row r="28" spans="1:19" ht="14.25" customHeight="1">
      <c r="A28" s="159"/>
      <c r="B28" s="660" t="s">
        <v>414</v>
      </c>
      <c r="C28" s="660"/>
      <c r="D28" s="660"/>
      <c r="E28" s="660"/>
      <c r="F28" s="660"/>
      <c r="G28" s="660"/>
      <c r="H28" s="660"/>
      <c r="I28" s="120"/>
      <c r="J28" s="120"/>
      <c r="K28" s="137"/>
      <c r="L28" s="137"/>
      <c r="M28" s="137"/>
      <c r="N28" s="126"/>
      <c r="O28" s="136"/>
    </row>
    <row r="29" spans="1:19" ht="18.75" customHeight="1">
      <c r="A29" s="119"/>
      <c r="B29" s="121" t="s">
        <v>415</v>
      </c>
      <c r="C29" s="121"/>
      <c r="D29" s="160" t="s">
        <v>416</v>
      </c>
      <c r="E29" s="661"/>
      <c r="F29" s="662"/>
      <c r="G29" s="662"/>
      <c r="H29" s="662"/>
      <c r="I29" s="161" t="s">
        <v>417</v>
      </c>
      <c r="J29" s="661" t="s">
        <v>418</v>
      </c>
      <c r="K29" s="663"/>
      <c r="L29" s="661"/>
      <c r="M29" s="663"/>
      <c r="N29" s="141"/>
      <c r="O29" s="136"/>
    </row>
    <row r="30" spans="1:19" ht="18.75" customHeight="1">
      <c r="A30" s="127"/>
      <c r="B30" s="121"/>
      <c r="C30" s="121"/>
      <c r="D30" s="160" t="s">
        <v>419</v>
      </c>
      <c r="E30" s="655" t="s">
        <v>420</v>
      </c>
      <c r="F30" s="656"/>
      <c r="G30" s="656"/>
      <c r="H30" s="656"/>
      <c r="I30" s="656"/>
      <c r="J30" s="656"/>
      <c r="K30" s="656"/>
      <c r="L30" s="656"/>
      <c r="M30" s="657"/>
      <c r="N30" s="141"/>
      <c r="O30" s="136"/>
    </row>
    <row r="31" spans="1:19" ht="36" customHeight="1">
      <c r="A31" s="127"/>
      <c r="B31" s="121"/>
      <c r="C31" s="121"/>
      <c r="D31" s="162" t="s">
        <v>421</v>
      </c>
      <c r="E31" s="648"/>
      <c r="F31" s="649"/>
      <c r="G31" s="649"/>
      <c r="H31" s="649"/>
      <c r="I31" s="649"/>
      <c r="J31" s="649"/>
      <c r="K31" s="649"/>
      <c r="L31" s="649"/>
      <c r="M31" s="650"/>
      <c r="N31" s="141"/>
      <c r="O31" s="136"/>
      <c r="P31" s="163"/>
    </row>
    <row r="32" spans="1:19" ht="21" customHeight="1">
      <c r="A32" s="119"/>
      <c r="B32" s="121" t="s">
        <v>422</v>
      </c>
      <c r="C32" s="121"/>
      <c r="D32" s="160" t="s">
        <v>416</v>
      </c>
      <c r="E32" s="661"/>
      <c r="F32" s="662"/>
      <c r="G32" s="662"/>
      <c r="H32" s="662"/>
      <c r="I32" s="161" t="s">
        <v>417</v>
      </c>
      <c r="J32" s="661" t="s">
        <v>418</v>
      </c>
      <c r="K32" s="663"/>
      <c r="L32" s="661"/>
      <c r="M32" s="663"/>
      <c r="N32" s="141"/>
      <c r="O32" s="136"/>
      <c r="P32" s="164"/>
    </row>
    <row r="33" spans="1:18" ht="18.75" customHeight="1">
      <c r="A33" s="119"/>
      <c r="B33" s="136"/>
      <c r="C33" s="121"/>
      <c r="D33" s="160" t="s">
        <v>419</v>
      </c>
      <c r="E33" s="655" t="s">
        <v>420</v>
      </c>
      <c r="F33" s="656"/>
      <c r="G33" s="656"/>
      <c r="H33" s="656"/>
      <c r="I33" s="656"/>
      <c r="J33" s="656"/>
      <c r="K33" s="656"/>
      <c r="L33" s="656"/>
      <c r="M33" s="657"/>
      <c r="N33" s="141"/>
      <c r="O33" s="136"/>
      <c r="P33" s="164"/>
    </row>
    <row r="34" spans="1:18" ht="37.5" customHeight="1">
      <c r="A34" s="127"/>
      <c r="B34" s="121"/>
      <c r="C34" s="121"/>
      <c r="D34" s="162" t="s">
        <v>421</v>
      </c>
      <c r="E34" s="648"/>
      <c r="F34" s="649"/>
      <c r="G34" s="649"/>
      <c r="H34" s="649"/>
      <c r="I34" s="649"/>
      <c r="J34" s="649"/>
      <c r="K34" s="649"/>
      <c r="L34" s="649"/>
      <c r="M34" s="650"/>
      <c r="N34" s="141"/>
      <c r="O34" s="136"/>
      <c r="P34" s="164"/>
    </row>
    <row r="35" spans="1:18" ht="9.75" customHeight="1">
      <c r="A35" s="119"/>
      <c r="B35" s="121"/>
      <c r="C35" s="121"/>
      <c r="D35" s="121"/>
      <c r="E35" s="121"/>
      <c r="F35" s="121"/>
      <c r="G35" s="121"/>
      <c r="H35" s="121"/>
      <c r="I35" s="121"/>
      <c r="J35" s="165"/>
      <c r="K35" s="166"/>
      <c r="L35" s="167"/>
      <c r="M35" s="167"/>
      <c r="N35" s="141"/>
      <c r="O35" s="136"/>
      <c r="P35" s="171"/>
    </row>
    <row r="36" spans="1:18" ht="18.75" customHeight="1">
      <c r="A36" s="123"/>
      <c r="B36" s="120"/>
      <c r="C36" s="121" t="s">
        <v>423</v>
      </c>
      <c r="D36" s="168"/>
      <c r="E36" s="168"/>
      <c r="F36" s="168"/>
      <c r="G36" s="168"/>
      <c r="H36" s="168"/>
      <c r="I36" s="120"/>
      <c r="J36" s="165"/>
      <c r="K36" s="169"/>
      <c r="L36" s="167"/>
      <c r="M36" s="167"/>
      <c r="N36" s="141"/>
      <c r="O36" s="165"/>
      <c r="P36" s="136"/>
    </row>
    <row r="37" spans="1:18" ht="18.75" customHeight="1">
      <c r="A37" s="123"/>
      <c r="B37" s="142"/>
      <c r="C37" s="120" t="s">
        <v>424</v>
      </c>
      <c r="D37" s="120"/>
      <c r="E37" s="120"/>
      <c r="F37" s="120"/>
      <c r="G37" s="120"/>
      <c r="H37" s="120"/>
      <c r="I37" s="120"/>
      <c r="J37" s="121"/>
      <c r="K37" s="168"/>
      <c r="L37" s="168"/>
      <c r="M37" s="168"/>
      <c r="N37" s="170"/>
      <c r="O37" s="165"/>
      <c r="P37" s="136"/>
      <c r="Q37" s="138"/>
      <c r="R37" s="138"/>
    </row>
    <row r="38" spans="1:18" ht="18.75" customHeight="1">
      <c r="A38" s="123"/>
      <c r="B38" s="121"/>
      <c r="C38" s="120" t="s">
        <v>425</v>
      </c>
      <c r="D38" s="120"/>
      <c r="E38" s="120"/>
      <c r="F38" s="120"/>
      <c r="G38" s="120"/>
      <c r="H38" s="172"/>
      <c r="I38" s="651" t="s">
        <v>426</v>
      </c>
      <c r="J38" s="651"/>
      <c r="K38" s="652"/>
      <c r="L38" s="652"/>
      <c r="M38" s="120"/>
      <c r="N38" s="170"/>
      <c r="O38" s="173"/>
      <c r="P38" s="136"/>
    </row>
    <row r="39" spans="1:18" ht="18.75" customHeight="1">
      <c r="A39" s="123"/>
      <c r="B39" s="121"/>
      <c r="C39" s="120" t="s">
        <v>427</v>
      </c>
      <c r="D39" s="174"/>
      <c r="E39" s="175"/>
      <c r="F39" s="175"/>
      <c r="G39" s="175"/>
      <c r="H39" s="120"/>
      <c r="I39" s="120"/>
      <c r="J39" s="120"/>
      <c r="K39" s="120"/>
      <c r="L39" s="120"/>
      <c r="M39" s="145"/>
      <c r="N39" s="176"/>
      <c r="O39" s="165"/>
      <c r="P39" s="183"/>
    </row>
    <row r="40" spans="1:18" ht="18.75" customHeight="1">
      <c r="A40" s="123"/>
      <c r="B40" s="147"/>
      <c r="C40" s="120" t="s">
        <v>428</v>
      </c>
      <c r="D40" s="120"/>
      <c r="E40" s="175"/>
      <c r="F40" s="175"/>
      <c r="G40" s="175"/>
      <c r="H40" s="120"/>
      <c r="I40" s="177"/>
      <c r="J40" s="120"/>
      <c r="K40" s="174"/>
      <c r="L40" s="175"/>
      <c r="M40" s="120"/>
      <c r="N40" s="170"/>
      <c r="O40" s="178"/>
      <c r="P40" s="136"/>
    </row>
    <row r="41" spans="1:18" ht="6.75" customHeight="1">
      <c r="A41" s="149"/>
      <c r="B41" s="152"/>
      <c r="C41" s="179"/>
      <c r="D41" s="179"/>
      <c r="E41" s="179"/>
      <c r="F41" s="179"/>
      <c r="G41" s="179"/>
      <c r="H41" s="179"/>
      <c r="I41" s="152"/>
      <c r="J41" s="152"/>
      <c r="K41" s="152"/>
      <c r="L41" s="180"/>
      <c r="M41" s="180"/>
      <c r="N41" s="181"/>
      <c r="O41" s="182"/>
    </row>
    <row r="42" spans="1:18" ht="21.75" customHeight="1">
      <c r="A42" s="110" t="s">
        <v>429</v>
      </c>
      <c r="B42" s="111"/>
      <c r="C42" s="184"/>
      <c r="D42" s="184"/>
      <c r="E42" s="184"/>
      <c r="F42" s="184"/>
      <c r="G42" s="184"/>
      <c r="H42" s="184"/>
      <c r="I42" s="112"/>
      <c r="J42" s="112"/>
      <c r="K42" s="111"/>
      <c r="L42" s="111"/>
      <c r="M42" s="111"/>
      <c r="N42" s="185"/>
      <c r="O42" s="182"/>
    </row>
    <row r="43" spans="1:18" ht="22.5" customHeight="1">
      <c r="A43" s="119"/>
      <c r="B43" s="120" t="s">
        <v>430</v>
      </c>
      <c r="C43" s="121"/>
      <c r="D43" s="121" t="s">
        <v>431</v>
      </c>
      <c r="E43" s="653"/>
      <c r="F43" s="653"/>
      <c r="G43" s="653"/>
      <c r="H43" s="653"/>
      <c r="I43" s="653"/>
      <c r="J43" s="653"/>
      <c r="K43" s="653"/>
      <c r="L43" s="653"/>
      <c r="M43" s="653"/>
      <c r="N43" s="654"/>
      <c r="O43" s="182"/>
    </row>
    <row r="44" spans="1:18" ht="22.5" customHeight="1">
      <c r="A44" s="123"/>
      <c r="B44" s="120"/>
      <c r="C44" s="142"/>
      <c r="D44" s="137" t="s">
        <v>432</v>
      </c>
      <c r="E44" s="653"/>
      <c r="F44" s="653"/>
      <c r="G44" s="653"/>
      <c r="H44" s="653"/>
      <c r="I44" s="653"/>
      <c r="J44" s="653"/>
      <c r="K44" s="653"/>
      <c r="L44" s="653"/>
      <c r="M44" s="653"/>
      <c r="N44" s="654"/>
      <c r="O44" s="186"/>
    </row>
    <row r="45" spans="1:18" ht="22.5" customHeight="1">
      <c r="A45" s="123"/>
      <c r="B45" s="120"/>
      <c r="C45" s="121"/>
      <c r="D45" s="147"/>
      <c r="E45" s="653"/>
      <c r="F45" s="653"/>
      <c r="G45" s="653"/>
      <c r="H45" s="653"/>
      <c r="I45" s="653"/>
      <c r="J45" s="653"/>
      <c r="K45" s="653"/>
      <c r="L45" s="653"/>
      <c r="M45" s="653"/>
      <c r="N45" s="654"/>
      <c r="O45" s="182"/>
    </row>
    <row r="46" spans="1:18" ht="7.5" customHeight="1">
      <c r="A46" s="149"/>
      <c r="B46" s="152"/>
      <c r="C46" s="150"/>
      <c r="D46" s="150"/>
      <c r="E46" s="187"/>
      <c r="F46" s="187"/>
      <c r="G46" s="187"/>
      <c r="H46" s="187"/>
      <c r="I46" s="152"/>
      <c r="J46" s="152"/>
      <c r="K46" s="152"/>
      <c r="L46" s="152"/>
      <c r="M46" s="152"/>
      <c r="N46" s="188"/>
      <c r="O46" s="182"/>
    </row>
    <row r="47" spans="1:18" ht="6.75" customHeight="1">
      <c r="A47" s="189"/>
      <c r="B47" s="189"/>
      <c r="C47" s="190"/>
      <c r="D47" s="190"/>
      <c r="E47" s="190"/>
      <c r="F47" s="190"/>
      <c r="G47" s="190"/>
      <c r="H47" s="190"/>
      <c r="I47" s="191"/>
      <c r="J47" s="191"/>
      <c r="K47" s="189"/>
      <c r="L47" s="189"/>
      <c r="M47" s="189"/>
      <c r="N47" s="189"/>
      <c r="O47" s="182"/>
    </row>
    <row r="48" spans="1:18" ht="21.75" customHeight="1">
      <c r="A48" s="110" t="s">
        <v>433</v>
      </c>
      <c r="B48" s="111"/>
      <c r="C48" s="184"/>
      <c r="D48" s="184"/>
      <c r="E48" s="184"/>
      <c r="F48" s="184"/>
      <c r="G48" s="184"/>
      <c r="H48" s="184"/>
      <c r="I48" s="112"/>
      <c r="J48" s="112"/>
      <c r="K48" s="111"/>
      <c r="L48" s="111"/>
      <c r="M48" s="111"/>
      <c r="N48" s="185"/>
      <c r="O48" s="121"/>
    </row>
    <row r="49" spans="1:15" ht="61.5" customHeight="1">
      <c r="A49" s="645"/>
      <c r="B49" s="646"/>
      <c r="C49" s="646"/>
      <c r="D49" s="646"/>
      <c r="E49" s="646"/>
      <c r="F49" s="646"/>
      <c r="G49" s="646"/>
      <c r="H49" s="646"/>
      <c r="I49" s="646"/>
      <c r="J49" s="646"/>
      <c r="K49" s="646"/>
      <c r="L49" s="646"/>
      <c r="M49" s="646"/>
      <c r="N49" s="647"/>
      <c r="O49" s="192"/>
    </row>
    <row r="50" spans="1:15" ht="15.75" customHeight="1">
      <c r="A50" s="193"/>
      <c r="B50" s="193"/>
      <c r="C50" s="194"/>
      <c r="D50" s="194"/>
      <c r="E50" s="194"/>
      <c r="F50" s="194"/>
      <c r="G50" s="194"/>
      <c r="H50" s="194"/>
      <c r="I50" s="195"/>
      <c r="J50" s="195"/>
      <c r="K50" s="193"/>
      <c r="L50" s="192"/>
      <c r="M50" s="196" t="s">
        <v>434</v>
      </c>
      <c r="N50" s="462">
        <f>総表!J44</f>
        <v>0</v>
      </c>
    </row>
  </sheetData>
  <mergeCells count="57">
    <mergeCell ref="E33:M33"/>
    <mergeCell ref="C26:E26"/>
    <mergeCell ref="J27:M27"/>
    <mergeCell ref="B28:H28"/>
    <mergeCell ref="E29:H29"/>
    <mergeCell ref="J29:K29"/>
    <mergeCell ref="L29:M29"/>
    <mergeCell ref="E30:M30"/>
    <mergeCell ref="E31:M31"/>
    <mergeCell ref="E32:H32"/>
    <mergeCell ref="J32:K32"/>
    <mergeCell ref="L32:M32"/>
    <mergeCell ref="A49:N49"/>
    <mergeCell ref="E34:M34"/>
    <mergeCell ref="I38:J38"/>
    <mergeCell ref="K38:L38"/>
    <mergeCell ref="E43:N43"/>
    <mergeCell ref="E44:N44"/>
    <mergeCell ref="E45:N45"/>
    <mergeCell ref="C25:E25"/>
    <mergeCell ref="L25:M25"/>
    <mergeCell ref="C20:G20"/>
    <mergeCell ref="J20:L20"/>
    <mergeCell ref="C21:G21"/>
    <mergeCell ref="C22:E22"/>
    <mergeCell ref="L22:M22"/>
    <mergeCell ref="C23:E23"/>
    <mergeCell ref="L23:M23"/>
    <mergeCell ref="C24:E24"/>
    <mergeCell ref="L24:M24"/>
    <mergeCell ref="J19:L19"/>
    <mergeCell ref="C13:E13"/>
    <mergeCell ref="L13:N13"/>
    <mergeCell ref="L14:N14"/>
    <mergeCell ref="L15:N15"/>
    <mergeCell ref="C16:E16"/>
    <mergeCell ref="L16:N16"/>
    <mergeCell ref="C17:E17"/>
    <mergeCell ref="K18:N18"/>
    <mergeCell ref="C19:F19"/>
    <mergeCell ref="C18:E18"/>
    <mergeCell ref="C15:D15"/>
    <mergeCell ref="C14:E14"/>
    <mergeCell ref="L12:N12"/>
    <mergeCell ref="A1:N1"/>
    <mergeCell ref="P1:Q1"/>
    <mergeCell ref="A2:B2"/>
    <mergeCell ref="C2:N2"/>
    <mergeCell ref="P2:Q3"/>
    <mergeCell ref="A3:B3"/>
    <mergeCell ref="C3:N3"/>
    <mergeCell ref="C9:D9"/>
    <mergeCell ref="L9:N9"/>
    <mergeCell ref="C10:D10"/>
    <mergeCell ref="C11:D11"/>
    <mergeCell ref="L11:N11"/>
    <mergeCell ref="C12:E12"/>
  </mergeCells>
  <phoneticPr fontId="36"/>
  <dataValidations count="2">
    <dataValidation type="list" allowBlank="1" showInputMessage="1" showErrorMessage="1" sqref="E43:N45" xr:uid="{00000000-0002-0000-0100-000001000000}">
      <formula1>不適合理由</formula1>
    </dataValidation>
    <dataValidation type="list" allowBlank="1" showInputMessage="1" showErrorMessage="1" sqref="L22:M25" xr:uid="{00000000-0002-0000-0100-000000000000}">
      <formula1>$O$6:$O$12</formula1>
    </dataValidation>
  </dataValidations>
  <printOptions horizontalCentered="1"/>
  <pageMargins left="0.78740157480314965" right="0.19685039370078741" top="0.59055118110236227" bottom="0.35433070866141736" header="0.39370078740157483" footer="0.31496062992125984"/>
  <pageSetup paperSize="9" scale="75" orientation="portrait" r:id="rId1"/>
  <headerFooter>
    <oddHeader>&amp;R&amp;"ＭＳ ゴシック,標準"&amp;12【記録映画】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3009" r:id="rId4" name="Check Box 1">
              <controlPr defaultSize="0" autoFill="0" autoLine="0" autoPict="0">
                <anchor moveWithCells="1">
                  <from>
                    <xdr:col>1</xdr:col>
                    <xdr:colOff>152400</xdr:colOff>
                    <xdr:row>14</xdr:row>
                    <xdr:rowOff>203200</xdr:rowOff>
                  </from>
                  <to>
                    <xdr:col>2</xdr:col>
                    <xdr:colOff>88900</xdr:colOff>
                    <xdr:row>16</xdr:row>
                    <xdr:rowOff>19050</xdr:rowOff>
                  </to>
                </anchor>
              </controlPr>
            </control>
          </mc:Choice>
        </mc:AlternateContent>
        <mc:AlternateContent xmlns:mc="http://schemas.openxmlformats.org/markup-compatibility/2006">
          <mc:Choice Requires="x14">
            <control shapeId="43010" r:id="rId5" name="Check Box 2">
              <controlPr defaultSize="0" autoFill="0" autoLine="0" autoPict="0" altText="">
                <anchor moveWithCells="1" siz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3011" r:id="rId6" name="Check Box 3">
              <controlPr defaultSize="0" autoFill="0" autoLine="0" autoPict="0" altText="">
                <anchor moveWithCells="1" siz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3012" r:id="rId7" name="Check Box 4">
              <controlPr defaultSize="0" autoFill="0" autoLine="0" autoPict="0">
                <anchor moveWithCells="1" sizeWithCells="1">
                  <from>
                    <xdr:col>0</xdr:col>
                    <xdr:colOff>127000</xdr:colOff>
                    <xdr:row>42</xdr:row>
                    <xdr:rowOff>31750</xdr:rowOff>
                  </from>
                  <to>
                    <xdr:col>1</xdr:col>
                    <xdr:colOff>57150</xdr:colOff>
                    <xdr:row>42</xdr:row>
                    <xdr:rowOff>279400</xdr:rowOff>
                  </to>
                </anchor>
              </controlPr>
            </control>
          </mc:Choice>
        </mc:AlternateContent>
        <mc:AlternateContent xmlns:mc="http://schemas.openxmlformats.org/markup-compatibility/2006">
          <mc:Choice Requires="x14">
            <control shapeId="43013" r:id="rId8" name="Check Box 5">
              <controlPr defaultSize="0" autoFill="0" autoLine="0" autoPict="0">
                <anchor moveWithCells="1" sizeWithCells="1">
                  <from>
                    <xdr:col>2</xdr:col>
                    <xdr:colOff>101600</xdr:colOff>
                    <xdr:row>42</xdr:row>
                    <xdr:rowOff>38100</xdr:rowOff>
                  </from>
                  <to>
                    <xdr:col>3</xdr:col>
                    <xdr:colOff>82550</xdr:colOff>
                    <xdr:row>43</xdr:row>
                    <xdr:rowOff>0</xdr:rowOff>
                  </to>
                </anchor>
              </controlPr>
            </control>
          </mc:Choice>
        </mc:AlternateContent>
        <mc:AlternateContent xmlns:mc="http://schemas.openxmlformats.org/markup-compatibility/2006">
          <mc:Choice Requires="x14">
            <control shapeId="43014" r:id="rId9" name="Check Box 6">
              <controlPr defaultSize="0" autoFill="0" autoLine="0" autoPict="0" altText="">
                <anchor moveWithCells="1" siz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3015" r:id="rId10" name="Check Box 7">
              <controlPr defaultSize="0" autoFill="0" autoLine="0" autoPict="0" altText="">
                <anchor moveWithCells="1" siz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3016" r:id="rId11" name="Check Box 8">
              <controlPr defaultSize="0" autoFill="0" autoLine="0" autoPict="0" altText="">
                <anchor moveWithCells="1" siz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3017" r:id="rId12" name="Check Box 9">
              <controlPr defaultSize="0" autoFill="0" autoLine="0" autoPict="0" altText="">
                <anchor moveWithCells="1" siz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3018" r:id="rId13" name="Check Box 10">
              <controlPr defaultSize="0" autoFill="0" autoLine="0" autoPict="0">
                <anchor moveWithCells="1" sizeWithCells="1">
                  <from>
                    <xdr:col>4</xdr:col>
                    <xdr:colOff>469900</xdr:colOff>
                    <xdr:row>28</xdr:row>
                    <xdr:rowOff>209550</xdr:rowOff>
                  </from>
                  <to>
                    <xdr:col>5</xdr:col>
                    <xdr:colOff>190500</xdr:colOff>
                    <xdr:row>30</xdr:row>
                    <xdr:rowOff>31750</xdr:rowOff>
                  </to>
                </anchor>
              </controlPr>
            </control>
          </mc:Choice>
        </mc:AlternateContent>
        <mc:AlternateContent xmlns:mc="http://schemas.openxmlformats.org/markup-compatibility/2006">
          <mc:Choice Requires="x14">
            <control shapeId="43019" r:id="rId14" name="Check Box 11">
              <controlPr defaultSize="0" autoFill="0" autoLine="0" autoPict="0">
                <anchor moveWithCells="1" sizeWithCells="1">
                  <from>
                    <xdr:col>6</xdr:col>
                    <xdr:colOff>184150</xdr:colOff>
                    <xdr:row>28</xdr:row>
                    <xdr:rowOff>209550</xdr:rowOff>
                  </from>
                  <to>
                    <xdr:col>6</xdr:col>
                    <xdr:colOff>488950</xdr:colOff>
                    <xdr:row>30</xdr:row>
                    <xdr:rowOff>31750</xdr:rowOff>
                  </to>
                </anchor>
              </controlPr>
            </control>
          </mc:Choice>
        </mc:AlternateContent>
        <mc:AlternateContent xmlns:mc="http://schemas.openxmlformats.org/markup-compatibility/2006">
          <mc:Choice Requires="x14">
            <control shapeId="43020" r:id="rId15" name="Check Box 12">
              <controlPr defaultSize="0" autoFill="0" autoLine="0" autoPict="0">
                <anchor moveWithCells="1" sizeWithCells="1">
                  <from>
                    <xdr:col>4</xdr:col>
                    <xdr:colOff>476250</xdr:colOff>
                    <xdr:row>31</xdr:row>
                    <xdr:rowOff>241300</xdr:rowOff>
                  </from>
                  <to>
                    <xdr:col>5</xdr:col>
                    <xdr:colOff>222250</xdr:colOff>
                    <xdr:row>33</xdr:row>
                    <xdr:rowOff>38100</xdr:rowOff>
                  </to>
                </anchor>
              </controlPr>
            </control>
          </mc:Choice>
        </mc:AlternateContent>
        <mc:AlternateContent xmlns:mc="http://schemas.openxmlformats.org/markup-compatibility/2006">
          <mc:Choice Requires="x14">
            <control shapeId="43021" r:id="rId16" name="Check Box 13">
              <controlPr defaultSize="0" autoFill="0" autoLine="0" autoPict="0">
                <anchor moveWithCells="1" sizeWithCells="1">
                  <from>
                    <xdr:col>6</xdr:col>
                    <xdr:colOff>184150</xdr:colOff>
                    <xdr:row>31</xdr:row>
                    <xdr:rowOff>241300</xdr:rowOff>
                  </from>
                  <to>
                    <xdr:col>6</xdr:col>
                    <xdr:colOff>495300</xdr:colOff>
                    <xdr:row>33</xdr:row>
                    <xdr:rowOff>38100</xdr:rowOff>
                  </to>
                </anchor>
              </controlPr>
            </control>
          </mc:Choice>
        </mc:AlternateContent>
        <mc:AlternateContent xmlns:mc="http://schemas.openxmlformats.org/markup-compatibility/2006">
          <mc:Choice Requires="x14">
            <control shapeId="43022" r:id="rId17" name="Check Box 14">
              <controlPr defaultSize="0" autoFill="0" autoLine="0" autoPict="0">
                <anchor moveWithCells="1" sizeWithCells="1">
                  <from>
                    <xdr:col>2</xdr:col>
                    <xdr:colOff>12700</xdr:colOff>
                    <xdr:row>35</xdr:row>
                    <xdr:rowOff>209550</xdr:rowOff>
                  </from>
                  <to>
                    <xdr:col>2</xdr:col>
                    <xdr:colOff>317500</xdr:colOff>
                    <xdr:row>37</xdr:row>
                    <xdr:rowOff>19050</xdr:rowOff>
                  </to>
                </anchor>
              </controlPr>
            </control>
          </mc:Choice>
        </mc:AlternateContent>
        <mc:AlternateContent xmlns:mc="http://schemas.openxmlformats.org/markup-compatibility/2006">
          <mc:Choice Requires="x14">
            <control shapeId="43023" r:id="rId18" name="Check Box 15">
              <controlPr defaultSize="0" autoFill="0" autoLine="0" autoPict="0">
                <anchor moveWithCells="1" sizeWithCells="1">
                  <from>
                    <xdr:col>2</xdr:col>
                    <xdr:colOff>12700</xdr:colOff>
                    <xdr:row>38</xdr:row>
                    <xdr:rowOff>222250</xdr:rowOff>
                  </from>
                  <to>
                    <xdr:col>2</xdr:col>
                    <xdr:colOff>317500</xdr:colOff>
                    <xdr:row>40</xdr:row>
                    <xdr:rowOff>31750</xdr:rowOff>
                  </to>
                </anchor>
              </controlPr>
            </control>
          </mc:Choice>
        </mc:AlternateContent>
        <mc:AlternateContent xmlns:mc="http://schemas.openxmlformats.org/markup-compatibility/2006">
          <mc:Choice Requires="x14">
            <control shapeId="43024" r:id="rId19" name="Check Box 16">
              <controlPr defaultSize="0" autoFill="0" autoLine="0" autoPict="0">
                <anchor moveWithCells="1" sizeWithCells="1">
                  <from>
                    <xdr:col>2</xdr:col>
                    <xdr:colOff>298450</xdr:colOff>
                    <xdr:row>36</xdr:row>
                    <xdr:rowOff>222250</xdr:rowOff>
                  </from>
                  <to>
                    <xdr:col>3</xdr:col>
                    <xdr:colOff>279400</xdr:colOff>
                    <xdr:row>38</xdr:row>
                    <xdr:rowOff>31750</xdr:rowOff>
                  </to>
                </anchor>
              </controlPr>
            </control>
          </mc:Choice>
        </mc:AlternateContent>
        <mc:AlternateContent xmlns:mc="http://schemas.openxmlformats.org/markup-compatibility/2006">
          <mc:Choice Requires="x14">
            <control shapeId="43025" r:id="rId20" name="Check Box 17">
              <controlPr defaultSize="0" autoFill="0" autoLine="0" autoPict="0">
                <anchor moveWithCells="1" sizeWithCells="1">
                  <from>
                    <xdr:col>2</xdr:col>
                    <xdr:colOff>298450</xdr:colOff>
                    <xdr:row>37</xdr:row>
                    <xdr:rowOff>222250</xdr:rowOff>
                  </from>
                  <to>
                    <xdr:col>3</xdr:col>
                    <xdr:colOff>285750</xdr:colOff>
                    <xdr:row>39</xdr:row>
                    <xdr:rowOff>31750</xdr:rowOff>
                  </to>
                </anchor>
              </controlPr>
            </control>
          </mc:Choice>
        </mc:AlternateContent>
        <mc:AlternateContent xmlns:mc="http://schemas.openxmlformats.org/markup-compatibility/2006">
          <mc:Choice Requires="x14">
            <control shapeId="43026" r:id="rId21" name="Check Box 18">
              <controlPr defaultSize="0" autoFill="0" autoLine="0" autoPict="0">
                <anchor moveWithCells="1" sizeWithCells="1">
                  <from>
                    <xdr:col>1</xdr:col>
                    <xdr:colOff>50800</xdr:colOff>
                    <xdr:row>7</xdr:row>
                    <xdr:rowOff>222250</xdr:rowOff>
                  </from>
                  <to>
                    <xdr:col>1</xdr:col>
                    <xdr:colOff>361950</xdr:colOff>
                    <xdr:row>9</xdr:row>
                    <xdr:rowOff>38100</xdr:rowOff>
                  </to>
                </anchor>
              </controlPr>
            </control>
          </mc:Choice>
        </mc:AlternateContent>
        <mc:AlternateContent xmlns:mc="http://schemas.openxmlformats.org/markup-compatibility/2006">
          <mc:Choice Requires="x14">
            <control shapeId="43027" r:id="rId22" name="Check Box 19">
              <controlPr defaultSize="0" autoFill="0" autoLine="0" autoPict="0">
                <anchor moveWithCells="1" siz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3028" r:id="rId23" name="Check Box 20">
              <controlPr defaultSize="0" autoFill="0" autoLine="0" autoPict="0">
                <anchor moveWithCells="1" siz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3029" r:id="rId24" name="Check Box 21">
              <controlPr defaultSize="0" autoFill="0" autoLine="0" autoPict="0">
                <anchor moveWithCells="1" siz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3030" r:id="rId25" name="Check Box 22">
              <controlPr defaultSize="0" autoFill="0" autoLine="0" autoPict="0">
                <anchor moveWithCells="1" siz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3031" r:id="rId26" name="Check Box 23">
              <controlPr defaultSize="0" autoFill="0" autoLine="0" autoPict="0">
                <anchor moveWithCells="1" siz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3032" r:id="rId27" name="Check Box 24">
              <controlPr defaultSize="0" autoFill="0" autoLine="0" autoPict="0">
                <anchor moveWithCells="1" siz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3036" r:id="rId28" name="Check Box 28">
              <controlPr defaultSize="0" autoFill="0" autoLine="0" autoPict="0" altText="">
                <anchor moveWithCells="1" siz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3037" r:id="rId29" name="Check Box 29">
              <controlPr defaultSize="0" autoFill="0" autoLine="0" autoPict="0" altText="">
                <anchor moveWithCells="1" siz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3038" r:id="rId30" name="Check Box 30">
              <controlPr defaultSize="0" autoFill="0" autoLine="0" autoPict="0">
                <anchor moveWithCells="1" siz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3040" r:id="rId31" name="Check Box 32">
              <controlPr defaultSize="0" autoFill="0" autoLine="0" autoPict="0">
                <anchor moveWithCells="1" sizeWithCells="1">
                  <from>
                    <xdr:col>1</xdr:col>
                    <xdr:colOff>50800</xdr:colOff>
                    <xdr:row>17</xdr:row>
                    <xdr:rowOff>222250</xdr:rowOff>
                  </from>
                  <to>
                    <xdr:col>1</xdr:col>
                    <xdr:colOff>361950</xdr:colOff>
                    <xdr:row>19</xdr:row>
                    <xdr:rowOff>19050</xdr:rowOff>
                  </to>
                </anchor>
              </controlPr>
            </control>
          </mc:Choice>
        </mc:AlternateContent>
        <mc:AlternateContent xmlns:mc="http://schemas.openxmlformats.org/markup-compatibility/2006">
          <mc:Choice Requires="x14">
            <control shapeId="43041" r:id="rId32" name="Check Box 33">
              <controlPr defaultSize="0" autoFill="0" autoLine="0" autoPict="0">
                <anchor moveWithCells="1" sizeWithCells="1">
                  <from>
                    <xdr:col>1</xdr:col>
                    <xdr:colOff>152400</xdr:colOff>
                    <xdr:row>15</xdr:row>
                    <xdr:rowOff>209550</xdr:rowOff>
                  </from>
                  <to>
                    <xdr:col>2</xdr:col>
                    <xdr:colOff>88900</xdr:colOff>
                    <xdr:row>17</xdr:row>
                    <xdr:rowOff>38100</xdr:rowOff>
                  </to>
                </anchor>
              </controlPr>
            </control>
          </mc:Choice>
        </mc:AlternateContent>
        <mc:AlternateContent xmlns:mc="http://schemas.openxmlformats.org/markup-compatibility/2006">
          <mc:Choice Requires="x14">
            <control shapeId="43042" r:id="rId33" name="Check Box 34">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3043" r:id="rId34" name="Check Box 35">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3044" r:id="rId35" name="Check Box 36">
              <controlPr defaultSize="0" autoFill="0" autoLine="0" autoPict="0">
                <anchor moveWithCells="1" sizeWithCells="1">
                  <from>
                    <xdr:col>1</xdr:col>
                    <xdr:colOff>50800</xdr:colOff>
                    <xdr:row>18</xdr:row>
                    <xdr:rowOff>222250</xdr:rowOff>
                  </from>
                  <to>
                    <xdr:col>1</xdr:col>
                    <xdr:colOff>361950</xdr:colOff>
                    <xdr:row>20</xdr:row>
                    <xdr:rowOff>19050</xdr:rowOff>
                  </to>
                </anchor>
              </controlPr>
            </control>
          </mc:Choice>
        </mc:AlternateContent>
        <mc:AlternateContent xmlns:mc="http://schemas.openxmlformats.org/markup-compatibility/2006">
          <mc:Choice Requires="x14">
            <control shapeId="43045" r:id="rId36" name="Check Box 37">
              <controlPr defaultSize="0" autoFill="0" autoLine="0" autoPict="0">
                <anchor moveWithCells="1" sizeWithCells="1">
                  <from>
                    <xdr:col>1</xdr:col>
                    <xdr:colOff>50800</xdr:colOff>
                    <xdr:row>19</xdr:row>
                    <xdr:rowOff>222250</xdr:rowOff>
                  </from>
                  <to>
                    <xdr:col>1</xdr:col>
                    <xdr:colOff>361950</xdr:colOff>
                    <xdr:row>21</xdr:row>
                    <xdr:rowOff>19050</xdr:rowOff>
                  </to>
                </anchor>
              </controlPr>
            </control>
          </mc:Choice>
        </mc:AlternateContent>
        <mc:AlternateContent xmlns:mc="http://schemas.openxmlformats.org/markup-compatibility/2006">
          <mc:Choice Requires="x14">
            <control shapeId="43046" r:id="rId37" name="Check Box 38">
              <controlPr defaultSize="0" autoFill="0" autoLine="0" autoPict="0">
                <anchor moveWithCells="1" siz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3047" r:id="rId38" name="Check Box 39">
              <controlPr defaultSize="0" autoFill="0" autoLine="0" autoPict="0">
                <anchor moveWithCells="1" siz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3048" r:id="rId39" name="Check Box 40">
              <controlPr defaultSize="0" autoFill="0" autoLine="0" autoPict="0">
                <anchor moveWithCells="1" sizeWithCells="1">
                  <from>
                    <xdr:col>1</xdr:col>
                    <xdr:colOff>50800</xdr:colOff>
                    <xdr:row>22</xdr:row>
                    <xdr:rowOff>222250</xdr:rowOff>
                  </from>
                  <to>
                    <xdr:col>1</xdr:col>
                    <xdr:colOff>361950</xdr:colOff>
                    <xdr:row>24</xdr:row>
                    <xdr:rowOff>0</xdr:rowOff>
                  </to>
                </anchor>
              </controlPr>
            </control>
          </mc:Choice>
        </mc:AlternateContent>
        <mc:AlternateContent xmlns:mc="http://schemas.openxmlformats.org/markup-compatibility/2006">
          <mc:Choice Requires="x14">
            <control shapeId="43049" r:id="rId40" name="Check Box 41">
              <controlPr defaultSize="0" autoFill="0" autoLine="0" autoPict="0">
                <anchor moveWithCells="1" siz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3052" r:id="rId41" name="Check Box 44">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S52"/>
  <sheetViews>
    <sheetView view="pageBreakPreview" zoomScaleNormal="100" zoomScaleSheetLayoutView="100" zoomScalePageLayoutView="70" workbookViewId="0">
      <selection activeCell="L12" sqref="L12:N12"/>
    </sheetView>
  </sheetViews>
  <sheetFormatPr defaultColWidth="9" defaultRowHeight="18"/>
  <cols>
    <col min="1" max="2" width="4.83203125" style="101" customWidth="1"/>
    <col min="3" max="3" width="4.25" style="197" customWidth="1"/>
    <col min="4" max="4" width="16.25" style="197" customWidth="1"/>
    <col min="5" max="5" width="7.5" style="197" customWidth="1"/>
    <col min="6" max="7" width="6.83203125" style="197" customWidth="1"/>
    <col min="8" max="8" width="1.75" style="197" customWidth="1"/>
    <col min="9" max="9" width="2.58203125" style="101" customWidth="1"/>
    <col min="10" max="10" width="4.33203125" style="101" customWidth="1"/>
    <col min="11" max="11" width="4.83203125" style="101" customWidth="1"/>
    <col min="12" max="12" width="8.58203125" style="101" customWidth="1"/>
    <col min="13" max="13" width="16.75" style="101" customWidth="1"/>
    <col min="14" max="14" width="19.5" style="101" customWidth="1"/>
    <col min="15" max="15" width="12.33203125" style="101" customWidth="1"/>
    <col min="16" max="16" width="102.08203125" style="101" bestFit="1" customWidth="1"/>
    <col min="17" max="16384" width="9" style="101"/>
  </cols>
  <sheetData>
    <row r="1" spans="1:18" ht="25.5" customHeight="1">
      <c r="A1" s="631" t="s">
        <v>588</v>
      </c>
      <c r="B1" s="631"/>
      <c r="C1" s="631"/>
      <c r="D1" s="631"/>
      <c r="E1" s="631"/>
      <c r="F1" s="631"/>
      <c r="G1" s="631"/>
      <c r="H1" s="631"/>
      <c r="I1" s="631"/>
      <c r="J1" s="631"/>
      <c r="K1" s="631"/>
      <c r="L1" s="631"/>
      <c r="M1" s="631"/>
      <c r="N1" s="631"/>
      <c r="O1" s="100"/>
      <c r="P1" s="632"/>
      <c r="Q1" s="632"/>
    </row>
    <row r="2" spans="1:18" ht="19.5" customHeight="1">
      <c r="A2" s="633" t="s">
        <v>348</v>
      </c>
      <c r="B2" s="633"/>
      <c r="C2" s="634" t="str">
        <f>IF(総表!$C$7=総表!$N$9,総表!$C$24,IF(総表!$C$7=総表!$N$10,総表!$C$24,IF(総表!$C$7=総表!$N$12,総表!$C$24,"")))</f>
        <v/>
      </c>
      <c r="D2" s="634"/>
      <c r="E2" s="634"/>
      <c r="F2" s="634"/>
      <c r="G2" s="634"/>
      <c r="H2" s="634"/>
      <c r="I2" s="634"/>
      <c r="J2" s="634"/>
      <c r="K2" s="634"/>
      <c r="L2" s="634"/>
      <c r="M2" s="634"/>
      <c r="N2" s="634"/>
      <c r="O2" s="102"/>
      <c r="P2" s="635"/>
      <c r="Q2" s="635"/>
    </row>
    <row r="3" spans="1:18" ht="19.5" customHeight="1">
      <c r="A3" s="633" t="s">
        <v>349</v>
      </c>
      <c r="B3" s="633"/>
      <c r="C3" s="634" t="str">
        <f>IF(総表!$C$7=総表!$N$9,総表!$C$12,IF(総表!$C$7=総表!$N$10,総表!$C$12,IF(総表!$C$7=総表!$N$12,総表!$C$12,"")))</f>
        <v/>
      </c>
      <c r="D3" s="634"/>
      <c r="E3" s="634"/>
      <c r="F3" s="634"/>
      <c r="G3" s="634"/>
      <c r="H3" s="634"/>
      <c r="I3" s="634"/>
      <c r="J3" s="634"/>
      <c r="K3" s="634"/>
      <c r="L3" s="634"/>
      <c r="M3" s="634"/>
      <c r="N3" s="634"/>
      <c r="O3" s="102"/>
      <c r="P3" s="635"/>
      <c r="Q3" s="635"/>
    </row>
    <row r="4" spans="1:18" ht="7.5" customHeight="1">
      <c r="A4" s="103"/>
      <c r="B4" s="103"/>
      <c r="C4" s="104"/>
      <c r="D4" s="104"/>
      <c r="E4" s="104"/>
      <c r="F4" s="104"/>
      <c r="G4" s="104"/>
      <c r="H4" s="104"/>
      <c r="I4" s="103"/>
      <c r="J4" s="103"/>
      <c r="K4" s="103"/>
      <c r="L4" s="103"/>
      <c r="M4" s="103"/>
      <c r="N4" s="103"/>
      <c r="O4" s="103"/>
      <c r="P4" s="105"/>
    </row>
    <row r="5" spans="1:18" ht="21.75" customHeight="1">
      <c r="A5" s="106" t="s">
        <v>350</v>
      </c>
      <c r="B5" s="107"/>
      <c r="C5" s="108"/>
      <c r="D5" s="108"/>
      <c r="E5" s="108"/>
      <c r="F5" s="108"/>
      <c r="G5" s="108"/>
      <c r="H5" s="109"/>
      <c r="I5" s="110" t="s">
        <v>455</v>
      </c>
      <c r="J5" s="111"/>
      <c r="K5" s="112"/>
      <c r="L5" s="112"/>
      <c r="M5" s="112"/>
      <c r="N5" s="113"/>
      <c r="O5" s="114" t="s">
        <v>352</v>
      </c>
      <c r="P5" s="115" t="s">
        <v>353</v>
      </c>
    </row>
    <row r="6" spans="1:18" ht="18.75" customHeight="1">
      <c r="A6" s="116"/>
      <c r="B6" s="117" t="s">
        <v>354</v>
      </c>
      <c r="C6" s="117"/>
      <c r="D6" s="117"/>
      <c r="E6" s="117"/>
      <c r="F6" s="117"/>
      <c r="G6" s="117"/>
      <c r="H6" s="118"/>
      <c r="I6" s="119"/>
      <c r="J6" s="120" t="s">
        <v>355</v>
      </c>
      <c r="K6" s="121"/>
      <c r="L6" s="121"/>
      <c r="M6" s="121"/>
      <c r="N6" s="122"/>
      <c r="O6" s="101" t="s">
        <v>356</v>
      </c>
      <c r="P6" s="115" t="s">
        <v>357</v>
      </c>
    </row>
    <row r="7" spans="1:18" ht="18.75" customHeight="1">
      <c r="A7" s="123"/>
      <c r="B7" s="117" t="s">
        <v>358</v>
      </c>
      <c r="C7" s="121"/>
      <c r="D7" s="121"/>
      <c r="E7" s="121"/>
      <c r="F7" s="121"/>
      <c r="G7" s="121"/>
      <c r="H7" s="122"/>
      <c r="I7" s="119"/>
      <c r="J7" s="120"/>
      <c r="K7" s="121" t="s">
        <v>359</v>
      </c>
      <c r="L7" s="121"/>
      <c r="M7" s="121"/>
      <c r="N7" s="122"/>
      <c r="O7" s="101" t="s">
        <v>360</v>
      </c>
      <c r="P7" s="115" t="s">
        <v>361</v>
      </c>
    </row>
    <row r="8" spans="1:18" ht="18.75" customHeight="1">
      <c r="A8" s="123"/>
      <c r="B8" s="124" t="s">
        <v>362</v>
      </c>
      <c r="C8" s="125"/>
      <c r="D8" s="125"/>
      <c r="E8" s="125"/>
      <c r="F8" s="125"/>
      <c r="G8" s="125"/>
      <c r="H8" s="126"/>
      <c r="I8" s="127"/>
      <c r="J8" s="121"/>
      <c r="K8" s="124"/>
      <c r="L8" s="128" t="s">
        <v>363</v>
      </c>
      <c r="M8" s="128"/>
      <c r="N8" s="129"/>
      <c r="O8" s="101" t="s">
        <v>364</v>
      </c>
      <c r="P8" s="115" t="s">
        <v>365</v>
      </c>
    </row>
    <row r="9" spans="1:18" ht="18.75" customHeight="1">
      <c r="A9" s="123"/>
      <c r="B9" s="120"/>
      <c r="C9" s="636" t="s">
        <v>366</v>
      </c>
      <c r="D9" s="636"/>
      <c r="E9" s="130"/>
      <c r="F9" s="131"/>
      <c r="G9" s="131"/>
      <c r="H9" s="132"/>
      <c r="I9" s="119"/>
      <c r="J9" s="121"/>
      <c r="K9" s="133"/>
      <c r="L9" s="637" t="s">
        <v>367</v>
      </c>
      <c r="M9" s="637"/>
      <c r="N9" s="638"/>
      <c r="O9" s="101" t="s">
        <v>368</v>
      </c>
      <c r="P9" s="115" t="s">
        <v>443</v>
      </c>
    </row>
    <row r="10" spans="1:18" ht="18.75" customHeight="1">
      <c r="A10" s="123"/>
      <c r="B10" s="120"/>
      <c r="C10" s="636" t="s">
        <v>370</v>
      </c>
      <c r="D10" s="636"/>
      <c r="E10" s="131"/>
      <c r="F10" s="131"/>
      <c r="G10" s="131"/>
      <c r="H10" s="132"/>
      <c r="I10" s="119"/>
      <c r="J10" s="121"/>
      <c r="K10" s="121" t="s">
        <v>371</v>
      </c>
      <c r="L10" s="121"/>
      <c r="M10" s="134"/>
      <c r="N10" s="135"/>
      <c r="O10" s="101" t="s">
        <v>372</v>
      </c>
      <c r="P10" s="115" t="s">
        <v>373</v>
      </c>
    </row>
    <row r="11" spans="1:18" ht="18.75" customHeight="1">
      <c r="A11" s="123"/>
      <c r="B11" s="120"/>
      <c r="C11" s="636" t="s">
        <v>374</v>
      </c>
      <c r="D11" s="636"/>
      <c r="E11" s="131"/>
      <c r="F11" s="131"/>
      <c r="G11" s="131"/>
      <c r="H11" s="132"/>
      <c r="I11" s="119"/>
      <c r="J11" s="136"/>
      <c r="K11" s="121"/>
      <c r="L11" s="629" t="s">
        <v>592</v>
      </c>
      <c r="M11" s="629"/>
      <c r="N11" s="630"/>
      <c r="O11" s="101" t="s">
        <v>375</v>
      </c>
      <c r="P11" s="115" t="s">
        <v>376</v>
      </c>
    </row>
    <row r="12" spans="1:18" ht="18.75" customHeight="1">
      <c r="A12" s="123"/>
      <c r="B12" s="120"/>
      <c r="C12" s="636" t="s">
        <v>464</v>
      </c>
      <c r="D12" s="636"/>
      <c r="E12" s="636"/>
      <c r="F12" s="131"/>
      <c r="G12" s="131"/>
      <c r="H12" s="132"/>
      <c r="I12" s="119"/>
      <c r="J12" s="136"/>
      <c r="K12" s="121"/>
      <c r="L12" s="629" t="s">
        <v>377</v>
      </c>
      <c r="M12" s="629"/>
      <c r="N12" s="630"/>
      <c r="O12" s="101" t="s">
        <v>378</v>
      </c>
      <c r="P12" s="115" t="s">
        <v>379</v>
      </c>
    </row>
    <row r="13" spans="1:18" ht="18.75" customHeight="1">
      <c r="A13" s="123"/>
      <c r="B13" s="120"/>
      <c r="C13" s="636" t="s">
        <v>468</v>
      </c>
      <c r="D13" s="636"/>
      <c r="E13" s="636"/>
      <c r="F13" s="131"/>
      <c r="G13" s="131"/>
      <c r="H13" s="132"/>
      <c r="I13" s="119"/>
      <c r="J13" s="136"/>
      <c r="K13" s="121"/>
      <c r="L13" s="629" t="s">
        <v>381</v>
      </c>
      <c r="M13" s="629"/>
      <c r="N13" s="630"/>
      <c r="O13" s="120"/>
      <c r="P13" s="115" t="s">
        <v>382</v>
      </c>
    </row>
    <row r="14" spans="1:18" ht="18.75" customHeight="1">
      <c r="A14" s="123"/>
      <c r="B14" s="120"/>
      <c r="C14" s="636" t="s">
        <v>467</v>
      </c>
      <c r="D14" s="636"/>
      <c r="E14" s="636"/>
      <c r="F14" s="131"/>
      <c r="G14" s="131"/>
      <c r="H14" s="132"/>
      <c r="I14" s="119"/>
      <c r="J14" s="136"/>
      <c r="K14" s="121"/>
      <c r="L14" s="629" t="s">
        <v>444</v>
      </c>
      <c r="M14" s="629"/>
      <c r="N14" s="630"/>
      <c r="O14" s="120"/>
      <c r="P14" s="115" t="s">
        <v>385</v>
      </c>
    </row>
    <row r="15" spans="1:18" ht="18.75" customHeight="1">
      <c r="A15" s="123"/>
      <c r="B15" s="120"/>
      <c r="C15" s="636" t="s">
        <v>466</v>
      </c>
      <c r="D15" s="636"/>
      <c r="E15" s="636"/>
      <c r="F15" s="131"/>
      <c r="G15" s="131"/>
      <c r="H15" s="132"/>
      <c r="I15" s="119"/>
      <c r="J15" s="136"/>
      <c r="K15" s="121"/>
      <c r="L15" s="641" t="s">
        <v>445</v>
      </c>
      <c r="M15" s="641"/>
      <c r="N15" s="642"/>
      <c r="O15" s="120"/>
      <c r="P15" s="115" t="s">
        <v>388</v>
      </c>
    </row>
    <row r="16" spans="1:18" ht="18.75" customHeight="1">
      <c r="A16" s="123"/>
      <c r="B16" s="120"/>
      <c r="C16" s="636" t="s">
        <v>535</v>
      </c>
      <c r="D16" s="636"/>
      <c r="E16" s="636"/>
      <c r="F16" s="131"/>
      <c r="G16" s="131"/>
      <c r="H16" s="132"/>
      <c r="I16" s="123"/>
      <c r="J16" s="121"/>
      <c r="K16" s="121"/>
      <c r="L16" s="629" t="s">
        <v>390</v>
      </c>
      <c r="M16" s="629"/>
      <c r="N16" s="630"/>
      <c r="O16" s="137"/>
      <c r="P16" s="115" t="s">
        <v>391</v>
      </c>
      <c r="Q16" s="138"/>
      <c r="R16" s="138"/>
    </row>
    <row r="17" spans="1:19" ht="18.75" customHeight="1">
      <c r="A17" s="123"/>
      <c r="B17" s="120"/>
      <c r="C17" s="636" t="s">
        <v>536</v>
      </c>
      <c r="D17" s="636"/>
      <c r="E17" s="636"/>
      <c r="F17" s="131"/>
      <c r="G17" s="131"/>
      <c r="H17" s="132"/>
      <c r="I17" s="123"/>
      <c r="J17" s="121"/>
      <c r="K17" s="121" t="s">
        <v>393</v>
      </c>
      <c r="L17" s="128"/>
      <c r="M17" s="121"/>
      <c r="N17" s="139"/>
      <c r="O17" s="137"/>
      <c r="P17" s="115" t="s">
        <v>394</v>
      </c>
    </row>
    <row r="18" spans="1:19" ht="18.75" customHeight="1">
      <c r="A18" s="123"/>
      <c r="B18" s="120"/>
      <c r="C18" s="636" t="s">
        <v>395</v>
      </c>
      <c r="D18" s="636"/>
      <c r="E18" s="636"/>
      <c r="F18" s="636"/>
      <c r="G18" s="636"/>
      <c r="H18" s="132"/>
      <c r="I18" s="123"/>
      <c r="J18" s="136"/>
      <c r="K18" s="639" t="s">
        <v>396</v>
      </c>
      <c r="L18" s="639"/>
      <c r="M18" s="639"/>
      <c r="N18" s="640"/>
      <c r="O18" s="140"/>
      <c r="P18" s="115" t="s">
        <v>397</v>
      </c>
    </row>
    <row r="19" spans="1:19" ht="18.75" customHeight="1">
      <c r="A19" s="123"/>
      <c r="B19" s="120"/>
      <c r="C19" s="636" t="s">
        <v>446</v>
      </c>
      <c r="D19" s="636"/>
      <c r="E19" s="636"/>
      <c r="F19" s="636"/>
      <c r="G19" s="636"/>
      <c r="H19" s="132"/>
      <c r="I19" s="123"/>
      <c r="J19" s="643" t="s">
        <v>399</v>
      </c>
      <c r="K19" s="643"/>
      <c r="L19" s="643"/>
      <c r="M19" s="136"/>
      <c r="N19" s="141"/>
      <c r="O19" s="142"/>
      <c r="P19" s="115" t="s">
        <v>400</v>
      </c>
      <c r="Q19" s="140"/>
      <c r="R19" s="140"/>
      <c r="S19" s="140"/>
    </row>
    <row r="20" spans="1:19" ht="18.75" customHeight="1">
      <c r="A20" s="123"/>
      <c r="B20" s="120"/>
      <c r="C20" s="636" t="s">
        <v>398</v>
      </c>
      <c r="D20" s="636"/>
      <c r="E20" s="636"/>
      <c r="F20" s="131"/>
      <c r="G20" s="131"/>
      <c r="H20" s="143"/>
      <c r="I20" s="123"/>
      <c r="J20" s="643" t="s">
        <v>402</v>
      </c>
      <c r="K20" s="643"/>
      <c r="L20" s="643"/>
      <c r="M20" s="121"/>
      <c r="N20" s="122"/>
      <c r="O20" s="142"/>
      <c r="P20" s="115" t="s">
        <v>403</v>
      </c>
    </row>
    <row r="21" spans="1:19" ht="18.75" customHeight="1">
      <c r="A21" s="123"/>
      <c r="B21" s="120"/>
      <c r="C21" s="636" t="s">
        <v>437</v>
      </c>
      <c r="D21" s="636"/>
      <c r="E21" s="636"/>
      <c r="F21" s="131"/>
      <c r="G21" s="131"/>
      <c r="H21" s="143"/>
      <c r="I21" s="123"/>
      <c r="J21" s="120"/>
      <c r="K21" s="142" t="s">
        <v>405</v>
      </c>
      <c r="L21" s="137"/>
      <c r="M21" s="137"/>
      <c r="N21" s="126"/>
      <c r="O21" s="142"/>
      <c r="P21" s="115" t="s">
        <v>406</v>
      </c>
    </row>
    <row r="22" spans="1:19" ht="18.75" customHeight="1">
      <c r="A22" s="123"/>
      <c r="B22" s="120"/>
      <c r="C22" s="636" t="s">
        <v>404</v>
      </c>
      <c r="D22" s="636"/>
      <c r="E22" s="636"/>
      <c r="F22" s="130"/>
      <c r="G22" s="130"/>
      <c r="H22" s="143"/>
      <c r="I22" s="123"/>
      <c r="J22" s="120"/>
      <c r="K22" s="121"/>
      <c r="L22" s="644"/>
      <c r="M22" s="644"/>
      <c r="N22" s="144"/>
      <c r="O22" s="142"/>
      <c r="P22" s="115" t="s">
        <v>407</v>
      </c>
    </row>
    <row r="23" spans="1:19" ht="18.75" customHeight="1">
      <c r="A23" s="123"/>
      <c r="B23" s="120"/>
      <c r="C23" s="636" t="s">
        <v>441</v>
      </c>
      <c r="D23" s="636"/>
      <c r="E23" s="636"/>
      <c r="F23" s="131"/>
      <c r="G23" s="131"/>
      <c r="H23" s="143"/>
      <c r="I23" s="123"/>
      <c r="J23" s="120"/>
      <c r="K23" s="121"/>
      <c r="L23" s="644"/>
      <c r="M23" s="644"/>
      <c r="N23" s="122"/>
      <c r="O23" s="142"/>
      <c r="P23" s="115" t="s">
        <v>447</v>
      </c>
    </row>
    <row r="24" spans="1:19" ht="18.75" customHeight="1">
      <c r="A24" s="123"/>
      <c r="B24" s="120"/>
      <c r="C24" s="636" t="s">
        <v>448</v>
      </c>
      <c r="D24" s="636"/>
      <c r="E24" s="636"/>
      <c r="F24" s="131"/>
      <c r="G24" s="131"/>
      <c r="H24" s="143"/>
      <c r="I24" s="123"/>
      <c r="J24" s="120"/>
      <c r="K24" s="121"/>
      <c r="L24" s="644"/>
      <c r="M24" s="644"/>
      <c r="N24" s="122"/>
      <c r="O24" s="142"/>
      <c r="P24" s="115" t="s">
        <v>449</v>
      </c>
    </row>
    <row r="25" spans="1:19" ht="18.75" customHeight="1">
      <c r="A25" s="123"/>
      <c r="B25" s="120"/>
      <c r="C25" s="636" t="s">
        <v>450</v>
      </c>
      <c r="D25" s="636"/>
      <c r="E25" s="636"/>
      <c r="F25" s="636"/>
      <c r="G25" s="636"/>
      <c r="H25" s="143"/>
      <c r="I25" s="123"/>
      <c r="J25" s="120"/>
      <c r="K25" s="121"/>
      <c r="L25" s="644"/>
      <c r="M25" s="644"/>
      <c r="N25" s="122"/>
      <c r="O25" s="142"/>
      <c r="P25" s="115" t="s">
        <v>409</v>
      </c>
    </row>
    <row r="26" spans="1:19" ht="18.75" customHeight="1">
      <c r="A26" s="123"/>
      <c r="B26" s="120"/>
      <c r="C26" s="636" t="s">
        <v>451</v>
      </c>
      <c r="D26" s="636"/>
      <c r="E26" s="636"/>
      <c r="F26" s="131"/>
      <c r="G26" s="131"/>
      <c r="H26" s="143"/>
      <c r="I26" s="123"/>
      <c r="J26" s="120"/>
      <c r="K26" s="121"/>
      <c r="L26" s="644"/>
      <c r="M26" s="644"/>
      <c r="N26" s="122"/>
      <c r="O26" s="142"/>
      <c r="P26" s="115" t="s">
        <v>452</v>
      </c>
    </row>
    <row r="27" spans="1:19" ht="18.75" customHeight="1">
      <c r="A27" s="123"/>
      <c r="B27" s="120"/>
      <c r="C27" s="636" t="s">
        <v>453</v>
      </c>
      <c r="D27" s="636"/>
      <c r="E27" s="636"/>
      <c r="F27" s="636"/>
      <c r="G27" s="636"/>
      <c r="H27" s="146"/>
      <c r="I27" s="123"/>
      <c r="J27" s="120"/>
      <c r="K27" s="147"/>
      <c r="L27" s="644"/>
      <c r="M27" s="644"/>
      <c r="N27" s="148"/>
      <c r="O27" s="142"/>
      <c r="P27" s="115" t="s">
        <v>411</v>
      </c>
    </row>
    <row r="28" spans="1:19" ht="18.75" customHeight="1">
      <c r="A28" s="123"/>
      <c r="B28" s="120"/>
      <c r="C28" s="220"/>
      <c r="D28" s="145"/>
      <c r="E28" s="145"/>
      <c r="F28" s="145"/>
      <c r="G28" s="145"/>
      <c r="H28" s="146"/>
      <c r="I28" s="123"/>
      <c r="J28" s="120"/>
      <c r="K28" s="121"/>
      <c r="L28" s="644"/>
      <c r="M28" s="644"/>
      <c r="N28" s="144"/>
      <c r="O28" s="142"/>
      <c r="P28" s="115" t="s">
        <v>412</v>
      </c>
    </row>
    <row r="29" spans="1:19" ht="21.75" customHeight="1">
      <c r="A29" s="106" t="s">
        <v>456</v>
      </c>
      <c r="B29" s="156"/>
      <c r="C29" s="157"/>
      <c r="D29" s="157"/>
      <c r="E29" s="157"/>
      <c r="F29" s="157"/>
      <c r="G29" s="157"/>
      <c r="H29" s="157"/>
      <c r="I29" s="111"/>
      <c r="J29" s="659"/>
      <c r="K29" s="659"/>
      <c r="L29" s="659"/>
      <c r="M29" s="659"/>
      <c r="N29" s="158"/>
      <c r="O29" s="136"/>
      <c r="P29" s="115"/>
    </row>
    <row r="30" spans="1:19" ht="14.25" customHeight="1">
      <c r="A30" s="159"/>
      <c r="B30" s="660" t="s">
        <v>414</v>
      </c>
      <c r="C30" s="660"/>
      <c r="D30" s="660"/>
      <c r="E30" s="660"/>
      <c r="F30" s="660"/>
      <c r="G30" s="660"/>
      <c r="H30" s="660"/>
      <c r="I30" s="120"/>
      <c r="J30" s="120"/>
      <c r="K30" s="137"/>
      <c r="L30" s="137"/>
      <c r="M30" s="137"/>
      <c r="N30" s="126"/>
      <c r="O30" s="136"/>
    </row>
    <row r="31" spans="1:19" ht="18.75" customHeight="1">
      <c r="A31" s="119"/>
      <c r="B31" s="121" t="s">
        <v>415</v>
      </c>
      <c r="C31" s="121"/>
      <c r="D31" s="160" t="s">
        <v>416</v>
      </c>
      <c r="E31" s="661"/>
      <c r="F31" s="662"/>
      <c r="G31" s="662"/>
      <c r="H31" s="662"/>
      <c r="I31" s="161" t="s">
        <v>417</v>
      </c>
      <c r="J31" s="661" t="s">
        <v>418</v>
      </c>
      <c r="K31" s="663"/>
      <c r="L31" s="661"/>
      <c r="M31" s="663"/>
      <c r="N31" s="141"/>
      <c r="O31" s="136"/>
    </row>
    <row r="32" spans="1:19" ht="18.75" customHeight="1">
      <c r="A32" s="127"/>
      <c r="B32" s="121"/>
      <c r="C32" s="121"/>
      <c r="D32" s="160" t="s">
        <v>419</v>
      </c>
      <c r="E32" s="655" t="s">
        <v>420</v>
      </c>
      <c r="F32" s="656"/>
      <c r="G32" s="656"/>
      <c r="H32" s="656"/>
      <c r="I32" s="656"/>
      <c r="J32" s="656"/>
      <c r="K32" s="656"/>
      <c r="L32" s="656"/>
      <c r="M32" s="657"/>
      <c r="N32" s="141"/>
      <c r="O32" s="136"/>
    </row>
    <row r="33" spans="1:18" ht="36" customHeight="1">
      <c r="A33" s="127"/>
      <c r="B33" s="121"/>
      <c r="C33" s="121"/>
      <c r="D33" s="162" t="s">
        <v>421</v>
      </c>
      <c r="E33" s="648"/>
      <c r="F33" s="649"/>
      <c r="G33" s="649"/>
      <c r="H33" s="649"/>
      <c r="I33" s="649"/>
      <c r="J33" s="649"/>
      <c r="K33" s="649"/>
      <c r="L33" s="649"/>
      <c r="M33" s="650"/>
      <c r="N33" s="141"/>
      <c r="O33" s="136"/>
    </row>
    <row r="34" spans="1:18" ht="21" customHeight="1">
      <c r="A34" s="119"/>
      <c r="B34" s="121" t="s">
        <v>422</v>
      </c>
      <c r="C34" s="121"/>
      <c r="D34" s="160" t="s">
        <v>416</v>
      </c>
      <c r="E34" s="661"/>
      <c r="F34" s="662"/>
      <c r="G34" s="662"/>
      <c r="H34" s="662"/>
      <c r="I34" s="161" t="s">
        <v>417</v>
      </c>
      <c r="J34" s="661" t="s">
        <v>418</v>
      </c>
      <c r="K34" s="663"/>
      <c r="L34" s="661"/>
      <c r="M34" s="663"/>
      <c r="N34" s="141"/>
      <c r="O34" s="136"/>
    </row>
    <row r="35" spans="1:18" ht="18.75" customHeight="1">
      <c r="A35" s="119"/>
      <c r="B35" s="136"/>
      <c r="C35" s="121"/>
      <c r="D35" s="160" t="s">
        <v>419</v>
      </c>
      <c r="E35" s="655" t="s">
        <v>420</v>
      </c>
      <c r="F35" s="656"/>
      <c r="G35" s="656"/>
      <c r="H35" s="656"/>
      <c r="I35" s="656"/>
      <c r="J35" s="656"/>
      <c r="K35" s="656"/>
      <c r="L35" s="656"/>
      <c r="M35" s="657"/>
      <c r="N35" s="141"/>
      <c r="O35" s="136"/>
    </row>
    <row r="36" spans="1:18" ht="37.5" customHeight="1">
      <c r="A36" s="127"/>
      <c r="B36" s="121"/>
      <c r="C36" s="121"/>
      <c r="D36" s="162" t="s">
        <v>421</v>
      </c>
      <c r="E36" s="648"/>
      <c r="F36" s="649"/>
      <c r="G36" s="649"/>
      <c r="H36" s="649"/>
      <c r="I36" s="649"/>
      <c r="J36" s="649"/>
      <c r="K36" s="649"/>
      <c r="L36" s="649"/>
      <c r="M36" s="650"/>
      <c r="N36" s="141"/>
      <c r="O36" s="136"/>
    </row>
    <row r="37" spans="1:18" ht="9.75" customHeight="1">
      <c r="A37" s="119"/>
      <c r="B37" s="121"/>
      <c r="C37" s="121"/>
      <c r="D37" s="121"/>
      <c r="E37" s="121"/>
      <c r="F37" s="121"/>
      <c r="G37" s="121"/>
      <c r="H37" s="121"/>
      <c r="I37" s="121"/>
      <c r="J37" s="165"/>
      <c r="K37" s="166"/>
      <c r="L37" s="167"/>
      <c r="M37" s="167"/>
      <c r="N37" s="141"/>
      <c r="O37" s="136"/>
      <c r="P37" s="163"/>
    </row>
    <row r="38" spans="1:18" ht="18.75" customHeight="1">
      <c r="A38" s="123"/>
      <c r="B38" s="120"/>
      <c r="C38" s="121" t="s">
        <v>423</v>
      </c>
      <c r="D38" s="168"/>
      <c r="E38" s="168"/>
      <c r="F38" s="168"/>
      <c r="G38" s="168"/>
      <c r="H38" s="168"/>
      <c r="I38" s="120"/>
      <c r="J38" s="165"/>
      <c r="K38" s="169"/>
      <c r="L38" s="167"/>
      <c r="M38" s="167"/>
      <c r="N38" s="141"/>
      <c r="O38" s="165"/>
      <c r="P38" s="164"/>
    </row>
    <row r="39" spans="1:18" ht="18.75" customHeight="1">
      <c r="A39" s="123"/>
      <c r="B39" s="142"/>
      <c r="C39" s="120" t="s">
        <v>424</v>
      </c>
      <c r="D39" s="120"/>
      <c r="E39" s="120"/>
      <c r="F39" s="120"/>
      <c r="G39" s="120"/>
      <c r="H39" s="120"/>
      <c r="I39" s="120"/>
      <c r="J39" s="121"/>
      <c r="K39" s="168"/>
      <c r="L39" s="168"/>
      <c r="M39" s="168"/>
      <c r="N39" s="170"/>
      <c r="O39" s="165"/>
      <c r="P39" s="164"/>
      <c r="Q39" s="138"/>
      <c r="R39" s="138"/>
    </row>
    <row r="40" spans="1:18" ht="18.75" customHeight="1">
      <c r="A40" s="123"/>
      <c r="B40" s="121"/>
      <c r="C40" s="120" t="s">
        <v>425</v>
      </c>
      <c r="D40" s="120"/>
      <c r="E40" s="120"/>
      <c r="F40" s="120"/>
      <c r="G40" s="120"/>
      <c r="H40" s="172"/>
      <c r="I40" s="651" t="s">
        <v>426</v>
      </c>
      <c r="J40" s="651"/>
      <c r="K40" s="652"/>
      <c r="L40" s="652"/>
      <c r="M40" s="120"/>
      <c r="N40" s="170"/>
      <c r="O40" s="173"/>
      <c r="P40" s="164"/>
    </row>
    <row r="41" spans="1:18" ht="18.75" customHeight="1">
      <c r="A41" s="123"/>
      <c r="B41" s="121"/>
      <c r="C41" s="120" t="s">
        <v>427</v>
      </c>
      <c r="D41" s="174"/>
      <c r="E41" s="175"/>
      <c r="F41" s="175"/>
      <c r="G41" s="175"/>
      <c r="H41" s="120"/>
      <c r="I41" s="120"/>
      <c r="J41" s="120"/>
      <c r="K41" s="120"/>
      <c r="L41" s="120"/>
      <c r="M41" s="145"/>
      <c r="N41" s="176"/>
      <c r="O41" s="165"/>
      <c r="P41" s="171"/>
    </row>
    <row r="42" spans="1:18" ht="18.75" customHeight="1">
      <c r="A42" s="123"/>
      <c r="B42" s="147"/>
      <c r="C42" s="120" t="s">
        <v>428</v>
      </c>
      <c r="D42" s="120"/>
      <c r="E42" s="175"/>
      <c r="F42" s="175"/>
      <c r="G42" s="175"/>
      <c r="H42" s="120"/>
      <c r="I42" s="177"/>
      <c r="J42" s="120"/>
      <c r="K42" s="174"/>
      <c r="L42" s="175"/>
      <c r="M42" s="120"/>
      <c r="N42" s="170"/>
      <c r="O42" s="178"/>
      <c r="P42" s="136"/>
    </row>
    <row r="43" spans="1:18" ht="6.75" customHeight="1">
      <c r="A43" s="149"/>
      <c r="B43" s="152"/>
      <c r="C43" s="179"/>
      <c r="D43" s="179"/>
      <c r="E43" s="179"/>
      <c r="F43" s="179"/>
      <c r="G43" s="179"/>
      <c r="H43" s="179"/>
      <c r="I43" s="152"/>
      <c r="J43" s="152"/>
      <c r="K43" s="152"/>
      <c r="L43" s="180"/>
      <c r="M43" s="180"/>
      <c r="N43" s="181"/>
      <c r="O43" s="182"/>
      <c r="P43" s="136"/>
    </row>
    <row r="44" spans="1:18" ht="21.75" customHeight="1">
      <c r="A44" s="110" t="s">
        <v>429</v>
      </c>
      <c r="B44" s="111"/>
      <c r="C44" s="184"/>
      <c r="D44" s="184"/>
      <c r="E44" s="184"/>
      <c r="F44" s="184"/>
      <c r="G44" s="184"/>
      <c r="H44" s="184"/>
      <c r="I44" s="112"/>
      <c r="J44" s="112"/>
      <c r="K44" s="111"/>
      <c r="L44" s="111"/>
      <c r="M44" s="111"/>
      <c r="N44" s="185"/>
      <c r="O44" s="182"/>
      <c r="P44" s="136"/>
    </row>
    <row r="45" spans="1:18" ht="22.5" customHeight="1">
      <c r="A45" s="119"/>
      <c r="B45" s="120" t="s">
        <v>430</v>
      </c>
      <c r="C45" s="121"/>
      <c r="D45" s="121" t="s">
        <v>431</v>
      </c>
      <c r="E45" s="653"/>
      <c r="F45" s="653"/>
      <c r="G45" s="653"/>
      <c r="H45" s="653"/>
      <c r="I45" s="653"/>
      <c r="J45" s="653"/>
      <c r="K45" s="653"/>
      <c r="L45" s="653"/>
      <c r="M45" s="653"/>
      <c r="N45" s="654"/>
      <c r="O45" s="182"/>
      <c r="P45" s="183"/>
    </row>
    <row r="46" spans="1:18" ht="22.5" customHeight="1">
      <c r="A46" s="123"/>
      <c r="B46" s="120"/>
      <c r="C46" s="142"/>
      <c r="D46" s="137" t="s">
        <v>432</v>
      </c>
      <c r="E46" s="653"/>
      <c r="F46" s="653"/>
      <c r="G46" s="653"/>
      <c r="H46" s="653"/>
      <c r="I46" s="653"/>
      <c r="J46" s="653"/>
      <c r="K46" s="653"/>
      <c r="L46" s="653"/>
      <c r="M46" s="653"/>
      <c r="N46" s="654"/>
      <c r="O46" s="186"/>
      <c r="P46" s="136"/>
    </row>
    <row r="47" spans="1:18" ht="22.5" customHeight="1">
      <c r="A47" s="123"/>
      <c r="B47" s="120"/>
      <c r="C47" s="121"/>
      <c r="D47" s="147"/>
      <c r="E47" s="653"/>
      <c r="F47" s="653"/>
      <c r="G47" s="653"/>
      <c r="H47" s="653"/>
      <c r="I47" s="653"/>
      <c r="J47" s="653"/>
      <c r="K47" s="653"/>
      <c r="L47" s="653"/>
      <c r="M47" s="653"/>
      <c r="N47" s="654"/>
      <c r="O47" s="182"/>
    </row>
    <row r="48" spans="1:18" ht="7.5" customHeight="1">
      <c r="A48" s="149"/>
      <c r="B48" s="152"/>
      <c r="C48" s="150"/>
      <c r="D48" s="150"/>
      <c r="E48" s="187"/>
      <c r="F48" s="187"/>
      <c r="G48" s="187"/>
      <c r="H48" s="187"/>
      <c r="I48" s="152"/>
      <c r="J48" s="152"/>
      <c r="K48" s="152"/>
      <c r="L48" s="152"/>
      <c r="M48" s="152"/>
      <c r="N48" s="188"/>
      <c r="O48" s="182"/>
    </row>
    <row r="49" spans="1:15" ht="6.75" customHeight="1">
      <c r="A49" s="189"/>
      <c r="B49" s="189"/>
      <c r="C49" s="190"/>
      <c r="D49" s="190"/>
      <c r="E49" s="190"/>
      <c r="F49" s="190"/>
      <c r="G49" s="190"/>
      <c r="H49" s="190"/>
      <c r="I49" s="191"/>
      <c r="J49" s="191"/>
      <c r="K49" s="189"/>
      <c r="L49" s="189"/>
      <c r="M49" s="189"/>
      <c r="N49" s="189"/>
      <c r="O49" s="182"/>
    </row>
    <row r="50" spans="1:15" ht="21.75" customHeight="1">
      <c r="A50" s="110" t="s">
        <v>433</v>
      </c>
      <c r="B50" s="111"/>
      <c r="C50" s="184"/>
      <c r="D50" s="184"/>
      <c r="E50" s="184"/>
      <c r="F50" s="184"/>
      <c r="G50" s="184"/>
      <c r="H50" s="184"/>
      <c r="I50" s="112"/>
      <c r="J50" s="112"/>
      <c r="K50" s="111"/>
      <c r="L50" s="111"/>
      <c r="M50" s="111"/>
      <c r="N50" s="185"/>
      <c r="O50" s="121"/>
    </row>
    <row r="51" spans="1:15" ht="61.5" customHeight="1">
      <c r="A51" s="645"/>
      <c r="B51" s="646"/>
      <c r="C51" s="646"/>
      <c r="D51" s="646"/>
      <c r="E51" s="646"/>
      <c r="F51" s="646"/>
      <c r="G51" s="646"/>
      <c r="H51" s="646"/>
      <c r="I51" s="646"/>
      <c r="J51" s="646"/>
      <c r="K51" s="646"/>
      <c r="L51" s="646"/>
      <c r="M51" s="646"/>
      <c r="N51" s="647"/>
      <c r="O51" s="192"/>
    </row>
    <row r="52" spans="1:15" ht="15.75" customHeight="1">
      <c r="A52" s="193"/>
      <c r="B52" s="193"/>
      <c r="C52" s="194"/>
      <c r="D52" s="194"/>
      <c r="E52" s="194"/>
      <c r="F52" s="194"/>
      <c r="G52" s="194"/>
      <c r="H52" s="194"/>
      <c r="I52" s="195"/>
      <c r="J52" s="195"/>
      <c r="K52" s="193"/>
      <c r="L52" s="192"/>
      <c r="M52" s="196" t="s">
        <v>434</v>
      </c>
      <c r="N52" s="462">
        <f>総表!J44</f>
        <v>0</v>
      </c>
    </row>
  </sheetData>
  <mergeCells count="61">
    <mergeCell ref="A51:N51"/>
    <mergeCell ref="E36:M36"/>
    <mergeCell ref="I40:J40"/>
    <mergeCell ref="K40:L40"/>
    <mergeCell ref="E45:N45"/>
    <mergeCell ref="E46:N46"/>
    <mergeCell ref="E47:N47"/>
    <mergeCell ref="C27:G27"/>
    <mergeCell ref="L27:M27"/>
    <mergeCell ref="L28:M28"/>
    <mergeCell ref="E35:M35"/>
    <mergeCell ref="J29:M29"/>
    <mergeCell ref="B30:H30"/>
    <mergeCell ref="E31:H31"/>
    <mergeCell ref="J31:K31"/>
    <mergeCell ref="L31:M31"/>
    <mergeCell ref="E32:M32"/>
    <mergeCell ref="E33:M33"/>
    <mergeCell ref="E34:H34"/>
    <mergeCell ref="J34:K34"/>
    <mergeCell ref="L34:M34"/>
    <mergeCell ref="C24:E24"/>
    <mergeCell ref="L24:M24"/>
    <mergeCell ref="C25:G25"/>
    <mergeCell ref="L25:M25"/>
    <mergeCell ref="C26:E26"/>
    <mergeCell ref="L26:M26"/>
    <mergeCell ref="C23:E23"/>
    <mergeCell ref="L23:M23"/>
    <mergeCell ref="C16:E16"/>
    <mergeCell ref="L16:N16"/>
    <mergeCell ref="C17:E17"/>
    <mergeCell ref="C18:G18"/>
    <mergeCell ref="K18:N18"/>
    <mergeCell ref="J19:L19"/>
    <mergeCell ref="C20:E20"/>
    <mergeCell ref="J20:L20"/>
    <mergeCell ref="C21:E21"/>
    <mergeCell ref="L22:M22"/>
    <mergeCell ref="C22:E22"/>
    <mergeCell ref="C19:G19"/>
    <mergeCell ref="C13:E13"/>
    <mergeCell ref="L13:N13"/>
    <mergeCell ref="L14:N14"/>
    <mergeCell ref="C15:E15"/>
    <mergeCell ref="L15:N15"/>
    <mergeCell ref="C14:E14"/>
    <mergeCell ref="L12:N12"/>
    <mergeCell ref="A1:N1"/>
    <mergeCell ref="P1:Q1"/>
    <mergeCell ref="A2:B2"/>
    <mergeCell ref="C2:N2"/>
    <mergeCell ref="P2:Q3"/>
    <mergeCell ref="A3:B3"/>
    <mergeCell ref="C3:N3"/>
    <mergeCell ref="C9:D9"/>
    <mergeCell ref="L9:N9"/>
    <mergeCell ref="C10:D10"/>
    <mergeCell ref="C11:D11"/>
    <mergeCell ref="L11:N11"/>
    <mergeCell ref="C12:E12"/>
  </mergeCells>
  <phoneticPr fontId="36"/>
  <dataValidations count="2">
    <dataValidation type="list" allowBlank="1" showInputMessage="1" showErrorMessage="1" sqref="L22:M28" xr:uid="{00000000-0002-0000-0200-000000000000}">
      <formula1>$O$6:$O$12</formula1>
    </dataValidation>
    <dataValidation type="list" allowBlank="1" showInputMessage="1" showErrorMessage="1" sqref="E45:N47" xr:uid="{00000000-0002-0000-0200-000001000000}">
      <formula1>不適合理由</formula1>
    </dataValidation>
  </dataValidations>
  <printOptions horizontalCentered="1"/>
  <pageMargins left="0.78740157480314965" right="0.19685039370078741" top="0.59055118110236227" bottom="0.19685039370078741" header="0.39370078740157483" footer="0.19685039370078741"/>
  <pageSetup paperSize="9" scale="70" orientation="portrait" r:id="rId1"/>
  <headerFooter>
    <oddHeader>&amp;R&amp;"ＭＳ ゴシック,標準"&amp;12【アニメーション映画】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4033" r:id="rId4" name="Check Box 1">
              <controlPr defaultSize="0" autoFill="0" autoLine="0" autoPict="0" altText="">
                <anchor mov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4034" r:id="rId5" name="Check Box 2">
              <controlPr defaultSize="0" autoFill="0" autoLine="0" autoPict="0" altText="">
                <anchor mov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4035" r:id="rId6" name="Check Box 3">
              <controlPr defaultSize="0" autoFill="0" autoLine="0" autoPict="0">
                <anchor moveWithCells="1" sizeWithCells="1">
                  <from>
                    <xdr:col>0</xdr:col>
                    <xdr:colOff>127000</xdr:colOff>
                    <xdr:row>44</xdr:row>
                    <xdr:rowOff>31750</xdr:rowOff>
                  </from>
                  <to>
                    <xdr:col>1</xdr:col>
                    <xdr:colOff>57150</xdr:colOff>
                    <xdr:row>44</xdr:row>
                    <xdr:rowOff>279400</xdr:rowOff>
                  </to>
                </anchor>
              </controlPr>
            </control>
          </mc:Choice>
        </mc:AlternateContent>
        <mc:AlternateContent xmlns:mc="http://schemas.openxmlformats.org/markup-compatibility/2006">
          <mc:Choice Requires="x14">
            <control shapeId="44036" r:id="rId7" name="Check Box 4">
              <controlPr defaultSize="0" autoFill="0" autoLine="0" autoPict="0">
                <anchor moveWithCells="1" sizeWithCells="1">
                  <from>
                    <xdr:col>2</xdr:col>
                    <xdr:colOff>101600</xdr:colOff>
                    <xdr:row>44</xdr:row>
                    <xdr:rowOff>38100</xdr:rowOff>
                  </from>
                  <to>
                    <xdr:col>3</xdr:col>
                    <xdr:colOff>88900</xdr:colOff>
                    <xdr:row>45</xdr:row>
                    <xdr:rowOff>0</xdr:rowOff>
                  </to>
                </anchor>
              </controlPr>
            </control>
          </mc:Choice>
        </mc:AlternateContent>
        <mc:AlternateContent xmlns:mc="http://schemas.openxmlformats.org/markup-compatibility/2006">
          <mc:Choice Requires="x14">
            <control shapeId="44037" r:id="rId8" name="Check Box 5">
              <controlPr defaultSize="0" autoFill="0" autoLine="0" autoPict="0" altText="">
                <anchor mov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4038" r:id="rId9" name="Check Box 6">
              <controlPr defaultSize="0" autoFill="0" autoLine="0" autoPict="0" altText="">
                <anchor mov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4039" r:id="rId10" name="Check Box 7">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4040" r:id="rId11" name="Check Box 8">
              <controlPr defaultSize="0" autoFill="0" autoLine="0" autoPict="0" altText="">
                <anchor mov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4041" r:id="rId12" name="Check Box 9">
              <controlPr defaultSize="0" autoFill="0" autoLine="0" autoPict="0">
                <anchor moveWithCells="1">
                  <from>
                    <xdr:col>4</xdr:col>
                    <xdr:colOff>469900</xdr:colOff>
                    <xdr:row>30</xdr:row>
                    <xdr:rowOff>209550</xdr:rowOff>
                  </from>
                  <to>
                    <xdr:col>5</xdr:col>
                    <xdr:colOff>190500</xdr:colOff>
                    <xdr:row>32</xdr:row>
                    <xdr:rowOff>31750</xdr:rowOff>
                  </to>
                </anchor>
              </controlPr>
            </control>
          </mc:Choice>
        </mc:AlternateContent>
        <mc:AlternateContent xmlns:mc="http://schemas.openxmlformats.org/markup-compatibility/2006">
          <mc:Choice Requires="x14">
            <control shapeId="44042" r:id="rId13" name="Check Box 10">
              <controlPr defaultSize="0" autoFill="0" autoLine="0" autoPict="0">
                <anchor moveWithCells="1">
                  <from>
                    <xdr:col>6</xdr:col>
                    <xdr:colOff>184150</xdr:colOff>
                    <xdr:row>30</xdr:row>
                    <xdr:rowOff>209550</xdr:rowOff>
                  </from>
                  <to>
                    <xdr:col>6</xdr:col>
                    <xdr:colOff>488950</xdr:colOff>
                    <xdr:row>32</xdr:row>
                    <xdr:rowOff>31750</xdr:rowOff>
                  </to>
                </anchor>
              </controlPr>
            </control>
          </mc:Choice>
        </mc:AlternateContent>
        <mc:AlternateContent xmlns:mc="http://schemas.openxmlformats.org/markup-compatibility/2006">
          <mc:Choice Requires="x14">
            <control shapeId="44043" r:id="rId14" name="Check Box 11">
              <controlPr defaultSize="0" autoFill="0" autoLine="0" autoPict="0">
                <anchor moveWithCells="1">
                  <from>
                    <xdr:col>4</xdr:col>
                    <xdr:colOff>476250</xdr:colOff>
                    <xdr:row>33</xdr:row>
                    <xdr:rowOff>241300</xdr:rowOff>
                  </from>
                  <to>
                    <xdr:col>5</xdr:col>
                    <xdr:colOff>222250</xdr:colOff>
                    <xdr:row>35</xdr:row>
                    <xdr:rowOff>38100</xdr:rowOff>
                  </to>
                </anchor>
              </controlPr>
            </control>
          </mc:Choice>
        </mc:AlternateContent>
        <mc:AlternateContent xmlns:mc="http://schemas.openxmlformats.org/markup-compatibility/2006">
          <mc:Choice Requires="x14">
            <control shapeId="44044" r:id="rId15" name="Check Box 12">
              <controlPr defaultSize="0" autoFill="0" autoLine="0" autoPict="0">
                <anchor moveWithCells="1">
                  <from>
                    <xdr:col>6</xdr:col>
                    <xdr:colOff>184150</xdr:colOff>
                    <xdr:row>33</xdr:row>
                    <xdr:rowOff>241300</xdr:rowOff>
                  </from>
                  <to>
                    <xdr:col>6</xdr:col>
                    <xdr:colOff>495300</xdr:colOff>
                    <xdr:row>35</xdr:row>
                    <xdr:rowOff>38100</xdr:rowOff>
                  </to>
                </anchor>
              </controlPr>
            </control>
          </mc:Choice>
        </mc:AlternateContent>
        <mc:AlternateContent xmlns:mc="http://schemas.openxmlformats.org/markup-compatibility/2006">
          <mc:Choice Requires="x14">
            <control shapeId="44045" r:id="rId16" name="Check Box 13">
              <controlPr defaultSize="0" autoFill="0" autoLine="0" autoPict="0">
                <anchor moveWithCells="1">
                  <from>
                    <xdr:col>2</xdr:col>
                    <xdr:colOff>12700</xdr:colOff>
                    <xdr:row>37</xdr:row>
                    <xdr:rowOff>209550</xdr:rowOff>
                  </from>
                  <to>
                    <xdr:col>2</xdr:col>
                    <xdr:colOff>317500</xdr:colOff>
                    <xdr:row>39</xdr:row>
                    <xdr:rowOff>19050</xdr:rowOff>
                  </to>
                </anchor>
              </controlPr>
            </control>
          </mc:Choice>
        </mc:AlternateContent>
        <mc:AlternateContent xmlns:mc="http://schemas.openxmlformats.org/markup-compatibility/2006">
          <mc:Choice Requires="x14">
            <control shapeId="44046" r:id="rId17" name="Check Box 14">
              <controlPr defaultSize="0" autoFill="0" autoLine="0" autoPict="0">
                <anchor moveWithCells="1">
                  <from>
                    <xdr:col>2</xdr:col>
                    <xdr:colOff>12700</xdr:colOff>
                    <xdr:row>40</xdr:row>
                    <xdr:rowOff>222250</xdr:rowOff>
                  </from>
                  <to>
                    <xdr:col>2</xdr:col>
                    <xdr:colOff>317500</xdr:colOff>
                    <xdr:row>42</xdr:row>
                    <xdr:rowOff>31750</xdr:rowOff>
                  </to>
                </anchor>
              </controlPr>
            </control>
          </mc:Choice>
        </mc:AlternateContent>
        <mc:AlternateContent xmlns:mc="http://schemas.openxmlformats.org/markup-compatibility/2006">
          <mc:Choice Requires="x14">
            <control shapeId="44047" r:id="rId18" name="Check Box 15">
              <controlPr defaultSize="0" autoFill="0" autoLine="0" autoPict="0">
                <anchor moveWithCells="1">
                  <from>
                    <xdr:col>2</xdr:col>
                    <xdr:colOff>298450</xdr:colOff>
                    <xdr:row>38</xdr:row>
                    <xdr:rowOff>222250</xdr:rowOff>
                  </from>
                  <to>
                    <xdr:col>3</xdr:col>
                    <xdr:colOff>279400</xdr:colOff>
                    <xdr:row>40</xdr:row>
                    <xdr:rowOff>31750</xdr:rowOff>
                  </to>
                </anchor>
              </controlPr>
            </control>
          </mc:Choice>
        </mc:AlternateContent>
        <mc:AlternateContent xmlns:mc="http://schemas.openxmlformats.org/markup-compatibility/2006">
          <mc:Choice Requires="x14">
            <control shapeId="44048" r:id="rId19" name="Check Box 16">
              <controlPr defaultSize="0" autoFill="0" autoLine="0" autoPict="0">
                <anchor moveWithCells="1">
                  <from>
                    <xdr:col>2</xdr:col>
                    <xdr:colOff>298450</xdr:colOff>
                    <xdr:row>39</xdr:row>
                    <xdr:rowOff>222250</xdr:rowOff>
                  </from>
                  <to>
                    <xdr:col>3</xdr:col>
                    <xdr:colOff>285750</xdr:colOff>
                    <xdr:row>41</xdr:row>
                    <xdr:rowOff>31750</xdr:rowOff>
                  </to>
                </anchor>
              </controlPr>
            </control>
          </mc:Choice>
        </mc:AlternateContent>
        <mc:AlternateContent xmlns:mc="http://schemas.openxmlformats.org/markup-compatibility/2006">
          <mc:Choice Requires="x14">
            <control shapeId="44049" r:id="rId20" name="Check Box 17">
              <controlPr defaultSize="0" autoFill="0" autoLine="0" autoPict="0">
                <anchor moveWithCells="1">
                  <from>
                    <xdr:col>1</xdr:col>
                    <xdr:colOff>50800</xdr:colOff>
                    <xdr:row>7</xdr:row>
                    <xdr:rowOff>222250</xdr:rowOff>
                  </from>
                  <to>
                    <xdr:col>1</xdr:col>
                    <xdr:colOff>361950</xdr:colOff>
                    <xdr:row>9</xdr:row>
                    <xdr:rowOff>38100</xdr:rowOff>
                  </to>
                </anchor>
              </controlPr>
            </control>
          </mc:Choice>
        </mc:AlternateContent>
        <mc:AlternateContent xmlns:mc="http://schemas.openxmlformats.org/markup-compatibility/2006">
          <mc:Choice Requires="x14">
            <control shapeId="44050" r:id="rId21" name="Check Box 18">
              <controlPr defaultSize="0" autoFill="0" autoLine="0" autoPict="0">
                <anchor mov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4051" r:id="rId22" name="Check Box 19">
              <controlPr defaultSize="0" autoFill="0" autoLine="0" autoPict="0">
                <anchor mov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4052" r:id="rId23" name="Check Box 20">
              <controlPr defaultSize="0" autoFill="0" autoLine="0" autoPict="0">
                <anchor mov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4053" r:id="rId24" name="Check Box 21">
              <controlPr defaultSize="0" autoFill="0" autoLine="0" autoPict="0">
                <anchor mov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4054" r:id="rId25" name="Check Box 22">
              <controlPr defaultSize="0" autoFill="0" autoLine="0" autoPict="0">
                <anchor mov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4055" r:id="rId26" name="Check Box 23">
              <controlPr defaultSize="0" autoFill="0" autoLine="0" autoPict="0">
                <anchor mov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4056" r:id="rId27" name="Check Box 24">
              <controlPr defaultSize="0" autoFill="0" autoLine="0" autoPict="0">
                <anchor mov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4060" r:id="rId28" name="Check Box 28">
              <controlPr defaultSize="0" autoFill="0" autoLine="0" autoPict="0" altText="">
                <anchor mov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4061" r:id="rId29" name="Check Box 29">
              <controlPr defaultSize="0" autoFill="0" autoLine="0" autoPict="0" altText="">
                <anchor mov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4064" r:id="rId30" name="Check Box 32">
              <controlPr defaultSize="0" autoFill="0" autoLine="0" autoPict="0">
                <anchor moveWithCells="1">
                  <from>
                    <xdr:col>1</xdr:col>
                    <xdr:colOff>50800</xdr:colOff>
                    <xdr:row>18</xdr:row>
                    <xdr:rowOff>222250</xdr:rowOff>
                  </from>
                  <to>
                    <xdr:col>1</xdr:col>
                    <xdr:colOff>361950</xdr:colOff>
                    <xdr:row>20</xdr:row>
                    <xdr:rowOff>19050</xdr:rowOff>
                  </to>
                </anchor>
              </controlPr>
            </control>
          </mc:Choice>
        </mc:AlternateContent>
        <mc:AlternateContent xmlns:mc="http://schemas.openxmlformats.org/markup-compatibility/2006">
          <mc:Choice Requires="x14">
            <control shapeId="44065" r:id="rId31" name="Check Box 33">
              <controlPr defaultSize="0" autoFill="0" autoLine="0" autoPict="0">
                <anchor moveWithCells="1">
                  <from>
                    <xdr:col>1</xdr:col>
                    <xdr:colOff>152400</xdr:colOff>
                    <xdr:row>15</xdr:row>
                    <xdr:rowOff>203200</xdr:rowOff>
                  </from>
                  <to>
                    <xdr:col>2</xdr:col>
                    <xdr:colOff>88900</xdr:colOff>
                    <xdr:row>17</xdr:row>
                    <xdr:rowOff>19050</xdr:rowOff>
                  </to>
                </anchor>
              </controlPr>
            </control>
          </mc:Choice>
        </mc:AlternateContent>
        <mc:AlternateContent xmlns:mc="http://schemas.openxmlformats.org/markup-compatibility/2006">
          <mc:Choice Requires="x14">
            <control shapeId="44066" r:id="rId32" name="Check Box 34">
              <controlPr defaultSize="0" autoFill="0" autoLine="0" autoPict="0">
                <anchor mov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4067" r:id="rId33" name="Check Box 35">
              <controlPr defaultSize="0" autoFill="0" autoLine="0" autoPict="0">
                <anchor mov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4068" r:id="rId34" name="Check Box 36">
              <controlPr defaultSize="0" autoFill="0" autoLine="0" autoPict="0">
                <anchor mov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4069" r:id="rId35" name="Check Box 37">
              <controlPr defaultSize="0" autoFill="0" autoLine="0" autoPict="0">
                <anchor moveWithCells="1">
                  <from>
                    <xdr:col>1</xdr:col>
                    <xdr:colOff>50800</xdr:colOff>
                    <xdr:row>19</xdr:row>
                    <xdr:rowOff>222250</xdr:rowOff>
                  </from>
                  <to>
                    <xdr:col>1</xdr:col>
                    <xdr:colOff>361950</xdr:colOff>
                    <xdr:row>21</xdr:row>
                    <xdr:rowOff>19050</xdr:rowOff>
                  </to>
                </anchor>
              </controlPr>
            </control>
          </mc:Choice>
        </mc:AlternateContent>
        <mc:AlternateContent xmlns:mc="http://schemas.openxmlformats.org/markup-compatibility/2006">
          <mc:Choice Requires="x14">
            <control shapeId="44070" r:id="rId36" name="Check Box 38">
              <controlPr defaultSize="0" autoFill="0" autoLine="0" autoPict="0">
                <anchor mov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4071" r:id="rId37" name="Check Box 39">
              <controlPr defaultSize="0" autoFill="0" autoLine="0" autoPict="0">
                <anchor mov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4072" r:id="rId38" name="Check Box 40">
              <controlPr defaultSize="0" autoFill="0" autoLine="0" autoPict="0">
                <anchor moveWithCells="1">
                  <from>
                    <xdr:col>1</xdr:col>
                    <xdr:colOff>50800</xdr:colOff>
                    <xdr:row>22</xdr:row>
                    <xdr:rowOff>222250</xdr:rowOff>
                  </from>
                  <to>
                    <xdr:col>1</xdr:col>
                    <xdr:colOff>361950</xdr:colOff>
                    <xdr:row>24</xdr:row>
                    <xdr:rowOff>19050</xdr:rowOff>
                  </to>
                </anchor>
              </controlPr>
            </control>
          </mc:Choice>
        </mc:AlternateContent>
        <mc:AlternateContent xmlns:mc="http://schemas.openxmlformats.org/markup-compatibility/2006">
          <mc:Choice Requires="x14">
            <control shapeId="44073" r:id="rId39" name="Check Box 41">
              <controlPr defaultSize="0" autoFill="0" autoLine="0" autoPict="0">
                <anchor moveWithCells="1">
                  <from>
                    <xdr:col>1</xdr:col>
                    <xdr:colOff>50800</xdr:colOff>
                    <xdr:row>23</xdr:row>
                    <xdr:rowOff>222250</xdr:rowOff>
                  </from>
                  <to>
                    <xdr:col>1</xdr:col>
                    <xdr:colOff>361950</xdr:colOff>
                    <xdr:row>25</xdr:row>
                    <xdr:rowOff>19050</xdr:rowOff>
                  </to>
                </anchor>
              </controlPr>
            </control>
          </mc:Choice>
        </mc:AlternateContent>
        <mc:AlternateContent xmlns:mc="http://schemas.openxmlformats.org/markup-compatibility/2006">
          <mc:Choice Requires="x14">
            <control shapeId="44074" r:id="rId40" name="Check Box 42">
              <controlPr defaultSize="0" autoFill="0" autoLine="0" autoPict="0">
                <anchor moveWithCells="1">
                  <from>
                    <xdr:col>1</xdr:col>
                    <xdr:colOff>50800</xdr:colOff>
                    <xdr:row>24</xdr:row>
                    <xdr:rowOff>222250</xdr:rowOff>
                  </from>
                  <to>
                    <xdr:col>1</xdr:col>
                    <xdr:colOff>361950</xdr:colOff>
                    <xdr:row>26</xdr:row>
                    <xdr:rowOff>19050</xdr:rowOff>
                  </to>
                </anchor>
              </controlPr>
            </control>
          </mc:Choice>
        </mc:AlternateContent>
        <mc:AlternateContent xmlns:mc="http://schemas.openxmlformats.org/markup-compatibility/2006">
          <mc:Choice Requires="x14">
            <control shapeId="44075" r:id="rId41" name="Check Box 43">
              <controlPr defaultSize="0" autoFill="0" autoLine="0" autoPict="0">
                <anchor moveWithCells="1">
                  <from>
                    <xdr:col>1</xdr:col>
                    <xdr:colOff>50800</xdr:colOff>
                    <xdr:row>25</xdr:row>
                    <xdr:rowOff>222250</xdr:rowOff>
                  </from>
                  <to>
                    <xdr:col>1</xdr:col>
                    <xdr:colOff>361950</xdr:colOff>
                    <xdr:row>27</xdr:row>
                    <xdr:rowOff>19050</xdr:rowOff>
                  </to>
                </anchor>
              </controlPr>
            </control>
          </mc:Choice>
        </mc:AlternateContent>
        <mc:AlternateContent xmlns:mc="http://schemas.openxmlformats.org/markup-compatibility/2006">
          <mc:Choice Requires="x14">
            <control shapeId="44076" r:id="rId42" name="Check Box 44">
              <controlPr defaultSize="0" autoFill="0" autoLine="0" autoPict="0">
                <anchor moveWithCells="1">
                  <from>
                    <xdr:col>1</xdr:col>
                    <xdr:colOff>152400</xdr:colOff>
                    <xdr:row>17</xdr:row>
                    <xdr:rowOff>209550</xdr:rowOff>
                  </from>
                  <to>
                    <xdr:col>2</xdr:col>
                    <xdr:colOff>88900</xdr:colOff>
                    <xdr:row>19</xdr:row>
                    <xdr:rowOff>38100</xdr:rowOff>
                  </to>
                </anchor>
              </controlPr>
            </control>
          </mc:Choice>
        </mc:AlternateContent>
        <mc:AlternateContent xmlns:mc="http://schemas.openxmlformats.org/markup-compatibility/2006">
          <mc:Choice Requires="x14">
            <control shapeId="44062" r:id="rId43" name="Check Box 30">
              <controlPr defaultSize="0" autoFill="0" autoLine="0" autoPict="0">
                <anchor moveWithCells="1">
                  <from>
                    <xdr:col>9</xdr:col>
                    <xdr:colOff>127000</xdr:colOff>
                    <xdr:row>15</xdr:row>
                    <xdr:rowOff>222250</xdr:rowOff>
                  </from>
                  <to>
                    <xdr:col>10</xdr:col>
                    <xdr:colOff>107950</xdr:colOff>
                    <xdr:row>17</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411777-8F9A-4615-9A8C-BC171CB7DB84}">
  <dimension ref="A1:H109"/>
  <sheetViews>
    <sheetView zoomScale="85" zoomScaleNormal="85" workbookViewId="0">
      <selection activeCell="D15" sqref="D15"/>
    </sheetView>
  </sheetViews>
  <sheetFormatPr defaultColWidth="9" defaultRowHeight="18"/>
  <cols>
    <col min="1" max="1" width="52.25" style="4" bestFit="1" customWidth="1"/>
    <col min="2" max="2" width="5" style="4" customWidth="1"/>
    <col min="3" max="3" width="11.25" style="463" bestFit="1" customWidth="1"/>
    <col min="4" max="4" width="63.5" style="4" bestFit="1" customWidth="1"/>
    <col min="5" max="5" width="4.75" style="4" customWidth="1"/>
    <col min="6" max="7" width="5" style="4" customWidth="1"/>
    <col min="8" max="16384" width="9" style="4"/>
  </cols>
  <sheetData>
    <row r="1" spans="1:8">
      <c r="A1" s="99" t="s">
        <v>510</v>
      </c>
      <c r="B1" s="505"/>
      <c r="C1" s="564"/>
      <c r="D1" s="506"/>
      <c r="E1" s="506"/>
      <c r="F1" s="99"/>
    </row>
    <row r="2" spans="1:8" ht="18.5" thickBot="1">
      <c r="A2" s="507" t="s">
        <v>511</v>
      </c>
      <c r="B2" s="507" t="s">
        <v>512</v>
      </c>
      <c r="C2" s="565" t="s">
        <v>513</v>
      </c>
      <c r="D2" s="507" t="s">
        <v>514</v>
      </c>
      <c r="E2" s="508"/>
      <c r="F2" s="99"/>
    </row>
    <row r="3" spans="1:8" ht="18.5" thickBot="1">
      <c r="A3" s="509" t="s">
        <v>515</v>
      </c>
      <c r="B3" s="510"/>
      <c r="C3" s="566"/>
      <c r="D3" s="511" t="s">
        <v>530</v>
      </c>
      <c r="F3" s="512"/>
      <c r="G3" s="513"/>
    </row>
    <row r="4" spans="1:8">
      <c r="A4" s="514" t="s">
        <v>298</v>
      </c>
      <c r="B4" s="515"/>
      <c r="C4" s="567" t="s">
        <v>548</v>
      </c>
      <c r="D4" s="516" t="str">
        <f t="array" aca="1" ref="D4" ca="1">IF($C4="-","",IF(ISBLANK(INDIRECT($C4)),"",INDIRECT($C4)))</f>
        <v/>
      </c>
      <c r="F4" s="512"/>
      <c r="G4" s="513"/>
    </row>
    <row r="5" spans="1:8">
      <c r="A5" s="517" t="s">
        <v>299</v>
      </c>
      <c r="B5" s="518"/>
      <c r="C5" s="520" t="s">
        <v>531</v>
      </c>
      <c r="D5" s="519" t="str">
        <f t="array" aca="1" ref="D5" ca="1">IF($C5="-","",IF(ISBLANK(INDIRECT($C5)),"",INDIRECT($C5)))</f>
        <v/>
      </c>
      <c r="F5" s="512"/>
    </row>
    <row r="6" spans="1:8">
      <c r="A6" s="517" t="s">
        <v>300</v>
      </c>
      <c r="B6" s="518"/>
      <c r="C6" s="520" t="s">
        <v>549</v>
      </c>
      <c r="D6" s="519">
        <f t="array" aca="1" ref="D6" ca="1">IF($C6="-","",IF(ISBLANK(INDIRECT($C6)),"",INDIRECT($C6)))</f>
        <v>0</v>
      </c>
      <c r="F6" s="512"/>
    </row>
    <row r="7" spans="1:8">
      <c r="A7" s="543" t="s">
        <v>346</v>
      </c>
      <c r="B7" s="518"/>
      <c r="C7" s="520" t="s">
        <v>594</v>
      </c>
      <c r="D7" s="519" t="str">
        <f t="array" aca="1" ref="D7" ca="1">IF($C7="-","",IF(ISBLANK(INDIRECT($C7)),"",INDIRECT($C7)))</f>
        <v/>
      </c>
    </row>
    <row r="8" spans="1:8">
      <c r="A8" s="543" t="s">
        <v>301</v>
      </c>
      <c r="B8" s="518"/>
      <c r="C8" s="520" t="s">
        <v>550</v>
      </c>
      <c r="D8" s="519">
        <f t="array" aca="1" ref="D8" ca="1">IF($C8="-","",IF(ISBLANK(INDIRECT($C8)),"",INDIRECT($C8)))</f>
        <v>0</v>
      </c>
    </row>
    <row r="9" spans="1:8">
      <c r="A9" s="543" t="s">
        <v>302</v>
      </c>
      <c r="B9" s="518"/>
      <c r="C9" s="520" t="s">
        <v>551</v>
      </c>
      <c r="D9" s="519">
        <f t="array" aca="1" ref="D9" ca="1">IF($C9="-","",IF(ISBLANK(INDIRECT($C9)),"",INDIRECT($C9)))</f>
        <v>0</v>
      </c>
    </row>
    <row r="10" spans="1:8">
      <c r="A10" s="543" t="s">
        <v>303</v>
      </c>
      <c r="B10" s="518"/>
      <c r="C10" s="520" t="s">
        <v>552</v>
      </c>
      <c r="D10" s="519">
        <f t="array" aca="1" ref="D10" ca="1">IF($C10="-","",IF(ISBLANK(INDIRECT($C10)),"",INDIRECT($C10)))</f>
        <v>0</v>
      </c>
    </row>
    <row r="11" spans="1:8">
      <c r="A11" s="543" t="s">
        <v>304</v>
      </c>
      <c r="B11" s="518"/>
      <c r="C11" s="520" t="s">
        <v>594</v>
      </c>
      <c r="D11" s="519" t="str">
        <f t="array" aca="1" ref="D11" ca="1">IF($C11="-","",IF(ISBLANK(INDIRECT($C11)),"",INDIRECT($C11)))</f>
        <v/>
      </c>
      <c r="F11" s="512"/>
    </row>
    <row r="12" spans="1:8">
      <c r="A12" s="517" t="s">
        <v>347</v>
      </c>
      <c r="B12" s="518"/>
      <c r="C12" s="520" t="s">
        <v>553</v>
      </c>
      <c r="D12" s="544" t="str">
        <f ca="1">IF($C12="-","",IF(ISBLANK(INDIRECT($C12)),"","助成金算入可能経費："&amp;INDIRECT($C12)&amp;"、本体額："&amp;総表!D36&amp;"、バリアフリー字幕制作費："&amp;総表!D37&amp;"、音声ガイド制作費："&amp;総表!J37))</f>
        <v>助成金算入可能経費：0、本体額：21400、バリアフリー字幕制作費：0、音声ガイド制作費：0</v>
      </c>
    </row>
    <row r="13" spans="1:8">
      <c r="A13" s="521" t="s">
        <v>305</v>
      </c>
      <c r="B13" s="522"/>
      <c r="C13" s="534" t="s">
        <v>531</v>
      </c>
      <c r="D13" s="523" t="str">
        <f t="array" aca="1" ref="D13" ca="1">IF($C13="-","",IF(AND(ISBLANK(INDIRECT($C13))=FALSE,OFFSET(INDIRECT($C13),0,-3)="あり"),INDIRECT($C13),""))</f>
        <v/>
      </c>
      <c r="F13" s="512"/>
    </row>
    <row r="14" spans="1:8">
      <c r="A14" s="524" t="s">
        <v>306</v>
      </c>
      <c r="B14" s="525"/>
      <c r="C14" s="526" t="s">
        <v>537</v>
      </c>
      <c r="D14" s="527" t="str">
        <f t="array" aca="1" ref="D14" ca="1">IF($C14="-","",IF(ISBLANK(INDIRECT($C14)),"",INDIRECT($C14)))</f>
        <v/>
      </c>
      <c r="F14" s="1"/>
      <c r="G14" s="1"/>
      <c r="H14" s="1"/>
    </row>
    <row r="15" spans="1:8">
      <c r="A15" s="528" t="s">
        <v>307</v>
      </c>
      <c r="B15" s="529"/>
      <c r="C15" s="520" t="s">
        <v>539</v>
      </c>
      <c r="D15" s="530">
        <f t="array" aca="1" ref="D15" ca="1">IF($C15="-","",IF(ISBLANK(INDIRECT($C15)),"",INDIRECT($C15)))</f>
        <v>44956</v>
      </c>
      <c r="F15" s="531"/>
      <c r="G15" s="1"/>
      <c r="H15" s="1"/>
    </row>
    <row r="16" spans="1:8">
      <c r="A16" s="528" t="s">
        <v>308</v>
      </c>
      <c r="B16" s="529"/>
      <c r="C16" s="520" t="s">
        <v>540</v>
      </c>
      <c r="D16" s="530">
        <f t="array" aca="1" ref="D16" ca="1">IF($C16="-","",IF(ISBLANK(INDIRECT($C16)),"",INDIRECT($C16)))</f>
        <v>45171</v>
      </c>
      <c r="F16" s="1"/>
      <c r="G16" s="1"/>
      <c r="H16" s="1"/>
    </row>
    <row r="17" spans="1:8">
      <c r="A17" s="528" t="s">
        <v>309</v>
      </c>
      <c r="B17" s="529"/>
      <c r="C17" s="520" t="s">
        <v>538</v>
      </c>
      <c r="D17" s="519" t="str">
        <f t="array" aca="1" ref="D17" ca="1">IF($C17="-","",IF(ISBLANK(INDIRECT($C17)),"",INDIRECT($C17)))</f>
        <v/>
      </c>
      <c r="F17" s="1"/>
      <c r="G17" s="1"/>
      <c r="H17" s="1"/>
    </row>
    <row r="18" spans="1:8">
      <c r="A18" s="528" t="s">
        <v>310</v>
      </c>
      <c r="B18" s="529"/>
      <c r="C18" s="520" t="s">
        <v>541</v>
      </c>
      <c r="D18" s="519" t="str">
        <f t="array" aca="1" ref="D18" ca="1">IF($C18="-","",IF(ISBLANK(INDIRECT($C18)),"",INDIRECT($C18)))</f>
        <v/>
      </c>
      <c r="F18" s="1"/>
      <c r="G18" s="1"/>
      <c r="H18" s="1"/>
    </row>
    <row r="19" spans="1:8">
      <c r="A19" s="528" t="s">
        <v>311</v>
      </c>
      <c r="B19" s="529"/>
      <c r="C19" s="520" t="s">
        <v>542</v>
      </c>
      <c r="D19" s="519" t="str">
        <f t="array" aca="1" ref="D19" ca="1">IF($C19="-","",IF(ISBLANK(INDIRECT($C19)),"",INDIRECT($C19)))</f>
        <v/>
      </c>
      <c r="F19" s="1"/>
      <c r="G19" s="1"/>
      <c r="H19" s="1"/>
    </row>
    <row r="20" spans="1:8">
      <c r="A20" s="528" t="s">
        <v>312</v>
      </c>
      <c r="B20" s="529"/>
      <c r="C20" s="520" t="s">
        <v>543</v>
      </c>
      <c r="D20" s="519" t="str">
        <f t="array" aca="1" ref="D20" ca="1">IF($C20="-","",IF(ISBLANK(INDIRECT($C20)),"",INDIRECT($C20)))</f>
        <v/>
      </c>
      <c r="F20" s="1"/>
      <c r="G20" s="1"/>
      <c r="H20" s="1"/>
    </row>
    <row r="21" spans="1:8">
      <c r="A21" s="528" t="s">
        <v>313</v>
      </c>
      <c r="B21" s="529"/>
      <c r="C21" s="520" t="s">
        <v>544</v>
      </c>
      <c r="D21" s="519" t="str">
        <f t="array" aca="1" ref="D21" ca="1">IF($C21="-","",IF(ISBLANK(INDIRECT($C21)),"",INDIRECT($C21)))</f>
        <v/>
      </c>
      <c r="F21" s="1"/>
      <c r="G21" s="1"/>
      <c r="H21" s="1"/>
    </row>
    <row r="22" spans="1:8">
      <c r="A22" s="528" t="s">
        <v>314</v>
      </c>
      <c r="B22" s="529"/>
      <c r="C22" s="520" t="s">
        <v>545</v>
      </c>
      <c r="D22" s="519" t="str">
        <f t="array" aca="1" ref="D22" ca="1">IF($C22="-","",IF(ISBLANK(INDIRECT($C22)),"",INDIRECT($C22)))</f>
        <v>●●株式会社</v>
      </c>
    </row>
    <row r="23" spans="1:8">
      <c r="A23" s="528" t="s">
        <v>315</v>
      </c>
      <c r="B23" s="529"/>
      <c r="C23" s="520" t="s">
        <v>546</v>
      </c>
      <c r="D23" s="530">
        <f t="array" aca="1" ref="D23" ca="1">IF($C23="-","",IF(ISBLANK(INDIRECT($C23)),"",INDIRECT($C23)))</f>
        <v>45383</v>
      </c>
    </row>
    <row r="24" spans="1:8">
      <c r="A24" s="532" t="s">
        <v>316</v>
      </c>
      <c r="B24" s="533"/>
      <c r="C24" s="534" t="s">
        <v>547</v>
      </c>
      <c r="D24" s="535">
        <f t="array" aca="1" ref="D24" ca="1">IF($C24="-","",IF(ISBLANK(INDIRECT($C24)),"",INDIRECT($C24)))</f>
        <v>45406</v>
      </c>
    </row>
    <row r="25" spans="1:8">
      <c r="A25" s="524" t="s">
        <v>317</v>
      </c>
      <c r="B25" s="525"/>
      <c r="C25" s="526" t="s">
        <v>531</v>
      </c>
      <c r="D25" s="527" t="str">
        <f t="array" aca="1" ref="D25" ca="1">IF($C25="-","",IF(ISBLANK(INDIRECT($C25)),"",INDIRECT($C25)))</f>
        <v/>
      </c>
    </row>
    <row r="26" spans="1:8">
      <c r="A26" s="528" t="s">
        <v>318</v>
      </c>
      <c r="B26" s="529"/>
      <c r="C26" s="520" t="s">
        <v>531</v>
      </c>
      <c r="D26" s="519" t="str">
        <f t="array" aca="1" ref="D26" ca="1">IF($C26="-","",IF(ISBLANK(INDIRECT($C26)),"",INDIRECT($C26)))</f>
        <v/>
      </c>
    </row>
    <row r="27" spans="1:8">
      <c r="A27" s="519" t="s">
        <v>319</v>
      </c>
      <c r="B27" s="529"/>
      <c r="C27" s="520" t="s">
        <v>531</v>
      </c>
      <c r="D27" s="519" t="str">
        <f t="array" aca="1" ref="D27" ca="1">IF($C27="-","",IF(ISBLANK(INDIRECT($C27)),"",INDIRECT($C27)))</f>
        <v/>
      </c>
    </row>
    <row r="28" spans="1:8" ht="36">
      <c r="A28" s="536" t="s">
        <v>320</v>
      </c>
      <c r="B28" s="529"/>
      <c r="C28" s="568" t="s">
        <v>554</v>
      </c>
      <c r="D28" s="519" t="str">
        <f t="array" aca="1" ref="D28" ca="1">IF($C28="-","",IF(ISBLANK(INDIRECT($C28)),"",INDIRECT($C28)))</f>
        <v>映画製作への支援</v>
      </c>
    </row>
    <row r="29" spans="1:8" ht="36">
      <c r="A29" s="536" t="s">
        <v>321</v>
      </c>
      <c r="B29" s="529"/>
      <c r="C29" s="568" t="s">
        <v>555</v>
      </c>
      <c r="D29" s="519" t="str">
        <f t="array" aca="1" ref="D29" ca="1">IF($C29="-","",IF(ISBLANK(INDIRECT($C29)),"",INDIRECT($C29)))</f>
        <v>劇映画（特別）</v>
      </c>
    </row>
    <row r="30" spans="1:8" ht="36">
      <c r="A30" s="537" t="s">
        <v>516</v>
      </c>
      <c r="B30" s="529"/>
      <c r="C30" s="568" t="s">
        <v>555</v>
      </c>
      <c r="D30" s="519" t="str">
        <f t="array" aca="1" ref="D30" ca="1">IF($C30="-","",IF(ISBLANK(INDIRECT($C30)),"",INDIRECT($C30)))</f>
        <v>劇映画（特別）</v>
      </c>
    </row>
    <row r="31" spans="1:8" ht="36">
      <c r="A31" s="538" t="s">
        <v>322</v>
      </c>
      <c r="B31" s="518"/>
      <c r="C31" s="571" t="s">
        <v>556</v>
      </c>
      <c r="D31" s="530" t="str">
        <f t="array" aca="1" ref="D31" ca="1">IF($C31="-","",IF(ISBLANK(INDIRECT($C31)),"",INDIRECT($C31)))</f>
        <v/>
      </c>
    </row>
    <row r="32" spans="1:8" ht="36">
      <c r="A32" s="539" t="s">
        <v>323</v>
      </c>
      <c r="B32" s="522"/>
      <c r="C32" s="569" t="s">
        <v>531</v>
      </c>
      <c r="D32" s="540" t="str">
        <f t="array" aca="1" ref="D32" ca="1">IF($C32="-","",IF(ISBLANK(INDIRECT($C32)),"",INDIRECT($C32)))</f>
        <v/>
      </c>
    </row>
    <row r="33" spans="1:4">
      <c r="A33" s="541" t="s">
        <v>324</v>
      </c>
      <c r="B33" s="541">
        <v>1</v>
      </c>
      <c r="C33" s="570" t="s">
        <v>531</v>
      </c>
      <c r="D33" s="542" t="str">
        <f t="array" aca="1" ref="D33" ca="1">IF($C33="-","",IF(ISBLANK(INDIRECT($C33)),"",INDIRECT($C33)))</f>
        <v/>
      </c>
    </row>
    <row r="34" spans="1:4">
      <c r="A34" s="543" t="s">
        <v>325</v>
      </c>
      <c r="B34" s="543">
        <v>1</v>
      </c>
      <c r="C34" s="568" t="s">
        <v>531</v>
      </c>
      <c r="D34" s="530" t="str">
        <f t="array" aca="1" ref="D34" ca="1">IF($C34="-","",IF(ISBLANK(INDIRECT($C34)),"",INDIRECT($C34)))</f>
        <v/>
      </c>
    </row>
    <row r="35" spans="1:4">
      <c r="A35" s="543" t="s">
        <v>326</v>
      </c>
      <c r="B35" s="543">
        <v>1</v>
      </c>
      <c r="C35" s="568" t="s">
        <v>531</v>
      </c>
      <c r="D35" s="544" t="str">
        <f t="array" aca="1" ref="D35" ca="1">IF($C35="-","",IF(ISBLANK(INDIRECT($C35)),"",INDIRECT($C35))&amp;IF(OFFSET(INDIRECT($C35),0,2)&amp;OFFSET(INDIRECT($C35),0,3)="","","("&amp;OFFSET(INDIRECT($C35),0,2)&amp;OFFSET(INDIRECT($C35),0,3)&amp;")"))</f>
        <v/>
      </c>
    </row>
    <row r="36" spans="1:4">
      <c r="A36" s="543" t="s">
        <v>324</v>
      </c>
      <c r="B36" s="543">
        <v>2</v>
      </c>
      <c r="C36" s="520" t="s">
        <v>531</v>
      </c>
      <c r="D36" s="530" t="str">
        <f t="array" aca="1" ref="D36" ca="1">IF($C36="-","",IF(ISBLANK(INDIRECT($C36)),"",INDIRECT($C36)))</f>
        <v/>
      </c>
    </row>
    <row r="37" spans="1:4">
      <c r="A37" s="543" t="s">
        <v>325</v>
      </c>
      <c r="B37" s="543">
        <v>2</v>
      </c>
      <c r="C37" s="520" t="s">
        <v>531</v>
      </c>
      <c r="D37" s="530" t="str">
        <f t="array" aca="1" ref="D37" ca="1">IF($C37="-","",IF(ISBLANK(INDIRECT($C37)),"",INDIRECT($C37)))</f>
        <v/>
      </c>
    </row>
    <row r="38" spans="1:4">
      <c r="A38" s="543" t="s">
        <v>326</v>
      </c>
      <c r="B38" s="543">
        <v>2</v>
      </c>
      <c r="C38" s="520" t="s">
        <v>531</v>
      </c>
      <c r="D38" s="544" t="str">
        <f t="array" aca="1" ref="D38" ca="1">IF($C38="-","",IF(ISBLANK(INDIRECT($C38)),"",INDIRECT($C38))&amp;IF(OFFSET(INDIRECT($C38),0,2)&amp;OFFSET(INDIRECT($C38),0,3)="","","("&amp;OFFSET(INDIRECT($C38),0,2)&amp;OFFSET(INDIRECT($C38),0,3)&amp;")"))</f>
        <v/>
      </c>
    </row>
    <row r="39" spans="1:4">
      <c r="A39" s="543" t="s">
        <v>324</v>
      </c>
      <c r="B39" s="543">
        <v>3</v>
      </c>
      <c r="C39" s="520" t="s">
        <v>531</v>
      </c>
      <c r="D39" s="530" t="str">
        <f t="array" aca="1" ref="D39" ca="1">IF($C39="-","",IF(ISBLANK(INDIRECT($C39)),"",INDIRECT($C39)))</f>
        <v/>
      </c>
    </row>
    <row r="40" spans="1:4">
      <c r="A40" s="543" t="s">
        <v>325</v>
      </c>
      <c r="B40" s="543">
        <v>3</v>
      </c>
      <c r="C40" s="520" t="s">
        <v>531</v>
      </c>
      <c r="D40" s="530" t="str">
        <f t="array" aca="1" ref="D40" ca="1">IF($C40="-","",IF(ISBLANK(INDIRECT($C40)),"",INDIRECT($C40)))</f>
        <v/>
      </c>
    </row>
    <row r="41" spans="1:4">
      <c r="A41" s="543" t="s">
        <v>326</v>
      </c>
      <c r="B41" s="543">
        <v>3</v>
      </c>
      <c r="C41" s="520" t="s">
        <v>531</v>
      </c>
      <c r="D41" s="544" t="str">
        <f t="array" aca="1" ref="D41" ca="1">IF($C41="-","",IF(ISBLANK(INDIRECT($C41)),"",INDIRECT($C41))&amp;IF(OFFSET(INDIRECT($C41),0,2)&amp;OFFSET(INDIRECT($C41),0,3)="","","("&amp;OFFSET(INDIRECT($C41),0,2)&amp;OFFSET(INDIRECT($C41),0,3)&amp;")"))</f>
        <v/>
      </c>
    </row>
    <row r="42" spans="1:4">
      <c r="A42" s="543" t="s">
        <v>324</v>
      </c>
      <c r="B42" s="543">
        <v>4</v>
      </c>
      <c r="C42" s="520" t="s">
        <v>531</v>
      </c>
      <c r="D42" s="530" t="str">
        <f t="array" aca="1" ref="D42" ca="1">IF($C42="-","",IF(ISBLANK(INDIRECT($C42)),"",INDIRECT($C42)))</f>
        <v/>
      </c>
    </row>
    <row r="43" spans="1:4">
      <c r="A43" s="543" t="s">
        <v>325</v>
      </c>
      <c r="B43" s="543">
        <v>4</v>
      </c>
      <c r="C43" s="520" t="s">
        <v>531</v>
      </c>
      <c r="D43" s="530" t="str">
        <f t="array" aca="1" ref="D43" ca="1">IF($C43="-","",IF(ISBLANK(INDIRECT($C43)),"",INDIRECT($C43)))</f>
        <v/>
      </c>
    </row>
    <row r="44" spans="1:4">
      <c r="A44" s="543" t="s">
        <v>326</v>
      </c>
      <c r="B44" s="543">
        <v>4</v>
      </c>
      <c r="C44" s="520" t="s">
        <v>531</v>
      </c>
      <c r="D44" s="544" t="str">
        <f t="array" aca="1" ref="D44" ca="1">IF($C44="-","",IF(ISBLANK(INDIRECT($C44)),"",INDIRECT($C44))&amp;IF(OFFSET(INDIRECT($C44),0,2)&amp;OFFSET(INDIRECT($C44),0,3)="","","("&amp;OFFSET(INDIRECT($C44),0,2)&amp;OFFSET(INDIRECT($C44),0,3)&amp;")"))</f>
        <v/>
      </c>
    </row>
    <row r="45" spans="1:4">
      <c r="A45" s="543" t="s">
        <v>324</v>
      </c>
      <c r="B45" s="543">
        <v>5</v>
      </c>
      <c r="C45" s="520" t="s">
        <v>531</v>
      </c>
      <c r="D45" s="530" t="str">
        <f t="array" aca="1" ref="D45" ca="1">IF($C45="-","",IF(ISBLANK(INDIRECT($C45)),"",INDIRECT($C45)))</f>
        <v/>
      </c>
    </row>
    <row r="46" spans="1:4">
      <c r="A46" s="543" t="s">
        <v>325</v>
      </c>
      <c r="B46" s="543">
        <v>5</v>
      </c>
      <c r="C46" s="520" t="s">
        <v>531</v>
      </c>
      <c r="D46" s="530" t="str">
        <f t="array" aca="1" ref="D46" ca="1">IF($C46="-","",IF(ISBLANK(INDIRECT($C46)),"",INDIRECT($C46)))</f>
        <v/>
      </c>
    </row>
    <row r="47" spans="1:4">
      <c r="A47" s="543" t="s">
        <v>326</v>
      </c>
      <c r="B47" s="543">
        <v>5</v>
      </c>
      <c r="C47" s="520" t="s">
        <v>531</v>
      </c>
      <c r="D47" s="544" t="str">
        <f t="array" aca="1" ref="D47" ca="1">IF($C47="-","",IF(ISBLANK(INDIRECT($C47)),"",INDIRECT($C47))&amp;IF(OFFSET(INDIRECT($C47),0,2)&amp;OFFSET(INDIRECT($C47),0,3)="","","("&amp;OFFSET(INDIRECT($C47),0,2)&amp;OFFSET(INDIRECT($C47),0,3)&amp;")"))</f>
        <v/>
      </c>
    </row>
    <row r="48" spans="1:4">
      <c r="A48" s="543" t="s">
        <v>324</v>
      </c>
      <c r="B48" s="543">
        <v>6</v>
      </c>
      <c r="C48" s="520" t="s">
        <v>531</v>
      </c>
      <c r="D48" s="530" t="str">
        <f t="array" aca="1" ref="D48" ca="1">IF($C48="-","",IF(ISBLANK(INDIRECT($C48)),"",INDIRECT($C48)))</f>
        <v/>
      </c>
    </row>
    <row r="49" spans="1:4">
      <c r="A49" s="543" t="s">
        <v>325</v>
      </c>
      <c r="B49" s="543">
        <v>6</v>
      </c>
      <c r="C49" s="520" t="s">
        <v>531</v>
      </c>
      <c r="D49" s="530" t="str">
        <f t="array" aca="1" ref="D49" ca="1">IF($C49="-","",IF(ISBLANK(INDIRECT($C49)),"",INDIRECT($C49)))</f>
        <v/>
      </c>
    </row>
    <row r="50" spans="1:4">
      <c r="A50" s="543" t="s">
        <v>326</v>
      </c>
      <c r="B50" s="543">
        <v>6</v>
      </c>
      <c r="C50" s="520" t="s">
        <v>531</v>
      </c>
      <c r="D50" s="544" t="str">
        <f t="array" aca="1" ref="D50" ca="1">IF($C50="-","",IF(ISBLANK(INDIRECT($C50)),"",INDIRECT($C50))&amp;IF(OFFSET(INDIRECT($C50),0,2)&amp;OFFSET(INDIRECT($C50),0,3)="","","("&amp;OFFSET(INDIRECT($C50),0,2)&amp;OFFSET(INDIRECT($C50),0,3)&amp;")"))</f>
        <v/>
      </c>
    </row>
    <row r="51" spans="1:4">
      <c r="A51" s="543" t="s">
        <v>324</v>
      </c>
      <c r="B51" s="543">
        <v>7</v>
      </c>
      <c r="C51" s="520" t="s">
        <v>531</v>
      </c>
      <c r="D51" s="530" t="str">
        <f t="array" aca="1" ref="D51" ca="1">IF($C51="-","",IF(ISBLANK(INDIRECT($C51)),"",INDIRECT($C51)))</f>
        <v/>
      </c>
    </row>
    <row r="52" spans="1:4">
      <c r="A52" s="543" t="s">
        <v>325</v>
      </c>
      <c r="B52" s="543">
        <v>7</v>
      </c>
      <c r="C52" s="520" t="s">
        <v>531</v>
      </c>
      <c r="D52" s="530" t="str">
        <f t="array" aca="1" ref="D52" ca="1">IF($C52="-","",IF(ISBLANK(INDIRECT($C52)),"",INDIRECT($C52)))</f>
        <v/>
      </c>
    </row>
    <row r="53" spans="1:4">
      <c r="A53" s="543" t="s">
        <v>326</v>
      </c>
      <c r="B53" s="543">
        <v>7</v>
      </c>
      <c r="C53" s="520" t="s">
        <v>531</v>
      </c>
      <c r="D53" s="544" t="str">
        <f t="array" aca="1" ref="D53" ca="1">IF($C53="-","",IF(ISBLANK(INDIRECT($C53)),"",INDIRECT($C53))&amp;IF(OFFSET(INDIRECT($C53),0,2)&amp;OFFSET(INDIRECT($C53),0,3)="","","("&amp;OFFSET(INDIRECT($C53),0,2)&amp;OFFSET(INDIRECT($C53),0,3)&amp;")"))</f>
        <v/>
      </c>
    </row>
    <row r="54" spans="1:4">
      <c r="A54" s="543" t="s">
        <v>324</v>
      </c>
      <c r="B54" s="543">
        <v>8</v>
      </c>
      <c r="C54" s="520" t="s">
        <v>531</v>
      </c>
      <c r="D54" s="530" t="str">
        <f t="array" aca="1" ref="D54" ca="1">IF($C54="-","",IF(ISBLANK(INDIRECT($C54)),"",INDIRECT($C54)))</f>
        <v/>
      </c>
    </row>
    <row r="55" spans="1:4">
      <c r="A55" s="543" t="s">
        <v>325</v>
      </c>
      <c r="B55" s="543">
        <v>8</v>
      </c>
      <c r="C55" s="520" t="s">
        <v>531</v>
      </c>
      <c r="D55" s="530" t="str">
        <f t="array" aca="1" ref="D55" ca="1">IF($C55="-","",IF(ISBLANK(INDIRECT($C55)),"",INDIRECT($C55)))</f>
        <v/>
      </c>
    </row>
    <row r="56" spans="1:4">
      <c r="A56" s="543" t="s">
        <v>326</v>
      </c>
      <c r="B56" s="543">
        <v>8</v>
      </c>
      <c r="C56" s="520" t="s">
        <v>531</v>
      </c>
      <c r="D56" s="544" t="str">
        <f t="array" aca="1" ref="D56" ca="1">IF($C56="-","",IF(ISBLANK(INDIRECT($C56)),"",INDIRECT($C56))&amp;IF(OFFSET(INDIRECT($C56),0,2)&amp;OFFSET(INDIRECT($C56),0,3)="","","("&amp;OFFSET(INDIRECT($C56),0,2)&amp;OFFSET(INDIRECT($C56),0,3)&amp;")"))</f>
        <v/>
      </c>
    </row>
    <row r="57" spans="1:4">
      <c r="A57" s="543" t="s">
        <v>324</v>
      </c>
      <c r="B57" s="543">
        <v>9</v>
      </c>
      <c r="C57" s="520" t="s">
        <v>531</v>
      </c>
      <c r="D57" s="530" t="str">
        <f t="array" aca="1" ref="D57" ca="1">IF($C57="-","",IF(ISBLANK(INDIRECT($C57)),"",INDIRECT($C57)))</f>
        <v/>
      </c>
    </row>
    <row r="58" spans="1:4">
      <c r="A58" s="543" t="s">
        <v>325</v>
      </c>
      <c r="B58" s="543">
        <v>9</v>
      </c>
      <c r="C58" s="520" t="s">
        <v>531</v>
      </c>
      <c r="D58" s="530" t="str">
        <f t="array" aca="1" ref="D58" ca="1">IF($C58="-","",IF(ISBLANK(INDIRECT($C58)),"",INDIRECT($C58)))</f>
        <v/>
      </c>
    </row>
    <row r="59" spans="1:4">
      <c r="A59" s="543" t="s">
        <v>326</v>
      </c>
      <c r="B59" s="543">
        <v>9</v>
      </c>
      <c r="C59" s="520" t="s">
        <v>531</v>
      </c>
      <c r="D59" s="544" t="str">
        <f t="array" aca="1" ref="D59" ca="1">IF($C59="-","",IF(ISBLANK(INDIRECT($C59)),"",INDIRECT($C59))&amp;IF(OFFSET(INDIRECT($C59),0,2)&amp;OFFSET(INDIRECT($C59),0,3)="","","("&amp;OFFSET(INDIRECT($C59),0,2)&amp;OFFSET(INDIRECT($C59),0,3)&amp;")"))</f>
        <v/>
      </c>
    </row>
    <row r="60" spans="1:4">
      <c r="A60" s="543" t="s">
        <v>324</v>
      </c>
      <c r="B60" s="543">
        <v>10</v>
      </c>
      <c r="C60" s="520" t="s">
        <v>531</v>
      </c>
      <c r="D60" s="530" t="str">
        <f t="array" aca="1" ref="D60" ca="1">IF($C60="-","",IF(ISBLANK(INDIRECT($C60)),"",INDIRECT($C60)))</f>
        <v/>
      </c>
    </row>
    <row r="61" spans="1:4">
      <c r="A61" s="543" t="s">
        <v>325</v>
      </c>
      <c r="B61" s="543">
        <v>10</v>
      </c>
      <c r="C61" s="520" t="s">
        <v>531</v>
      </c>
      <c r="D61" s="530" t="str">
        <f t="array" aca="1" ref="D61" ca="1">IF($C61="-","",IF(ISBLANK(INDIRECT($C61)),"",INDIRECT($C61)))</f>
        <v/>
      </c>
    </row>
    <row r="62" spans="1:4">
      <c r="A62" s="543" t="s">
        <v>326</v>
      </c>
      <c r="B62" s="543">
        <v>10</v>
      </c>
      <c r="C62" s="520" t="s">
        <v>531</v>
      </c>
      <c r="D62" s="544" t="str">
        <f t="array" aca="1" ref="D62" ca="1">IF($C62="-","",IF(ISBLANK(INDIRECT($C62)),"",INDIRECT($C62))&amp;IF(OFFSET(INDIRECT($C62),0,2)&amp;OFFSET(INDIRECT($C62),0,3)="","","("&amp;OFFSET(INDIRECT($C62),0,2)&amp;OFFSET(INDIRECT($C62),0,3)&amp;")"))</f>
        <v/>
      </c>
    </row>
    <row r="63" spans="1:4">
      <c r="A63" s="543" t="s">
        <v>324</v>
      </c>
      <c r="B63" s="543">
        <v>11</v>
      </c>
      <c r="C63" s="520" t="s">
        <v>531</v>
      </c>
      <c r="D63" s="530" t="str">
        <f t="array" aca="1" ref="D63" ca="1">IF($C63="-","",IF(ISBLANK(INDIRECT($C63)),"",INDIRECT($C63)))</f>
        <v/>
      </c>
    </row>
    <row r="64" spans="1:4">
      <c r="A64" s="543" t="s">
        <v>325</v>
      </c>
      <c r="B64" s="543">
        <v>11</v>
      </c>
      <c r="C64" s="520" t="s">
        <v>531</v>
      </c>
      <c r="D64" s="530" t="str">
        <f t="array" aca="1" ref="D64" ca="1">IF($C64="-","",IF(ISBLANK(INDIRECT($C64)),"",INDIRECT($C64)))</f>
        <v/>
      </c>
    </row>
    <row r="65" spans="1:4">
      <c r="A65" s="543" t="s">
        <v>326</v>
      </c>
      <c r="B65" s="543">
        <v>11</v>
      </c>
      <c r="C65" s="520" t="s">
        <v>531</v>
      </c>
      <c r="D65" s="544" t="str">
        <f t="array" aca="1" ref="D65" ca="1">IF($C65="-","",IF(ISBLANK(INDIRECT($C65)),"",INDIRECT($C65))&amp;IF(OFFSET(INDIRECT($C65),0,2)&amp;OFFSET(INDIRECT($C65),0,3)="","","("&amp;OFFSET(INDIRECT($C65),0,2)&amp;OFFSET(INDIRECT($C65),0,3)&amp;")"))</f>
        <v/>
      </c>
    </row>
    <row r="66" spans="1:4">
      <c r="A66" s="543" t="s">
        <v>324</v>
      </c>
      <c r="B66" s="543">
        <v>12</v>
      </c>
      <c r="C66" s="520" t="s">
        <v>531</v>
      </c>
      <c r="D66" s="530" t="str">
        <f t="array" aca="1" ref="D66" ca="1">IF($C66="-","",IF(ISBLANK(INDIRECT($C66)),"",INDIRECT($C66)))</f>
        <v/>
      </c>
    </row>
    <row r="67" spans="1:4">
      <c r="A67" s="543" t="s">
        <v>325</v>
      </c>
      <c r="B67" s="543">
        <v>12</v>
      </c>
      <c r="C67" s="520" t="s">
        <v>531</v>
      </c>
      <c r="D67" s="530" t="str">
        <f t="array" aca="1" ref="D67" ca="1">IF($C67="-","",IF(ISBLANK(INDIRECT($C67)),"",INDIRECT($C67)))</f>
        <v/>
      </c>
    </row>
    <row r="68" spans="1:4">
      <c r="A68" s="543" t="s">
        <v>326</v>
      </c>
      <c r="B68" s="543">
        <v>12</v>
      </c>
      <c r="C68" s="520" t="s">
        <v>531</v>
      </c>
      <c r="D68" s="544" t="str">
        <f t="array" aca="1" ref="D68" ca="1">IF($C68="-","",IF(ISBLANK(INDIRECT($C68)),"",INDIRECT($C68))&amp;IF(OFFSET(INDIRECT($C68),0,2)&amp;OFFSET(INDIRECT($C68),0,3)="","","("&amp;OFFSET(INDIRECT($C68),0,2)&amp;OFFSET(INDIRECT($C68),0,3)&amp;")"))</f>
        <v/>
      </c>
    </row>
    <row r="69" spans="1:4">
      <c r="A69" s="543" t="s">
        <v>324</v>
      </c>
      <c r="B69" s="543">
        <v>13</v>
      </c>
      <c r="C69" s="520" t="s">
        <v>531</v>
      </c>
      <c r="D69" s="530" t="str">
        <f t="array" aca="1" ref="D69" ca="1">IF($C69="-","",IF(ISBLANK(INDIRECT($C69)),"",INDIRECT($C69)))</f>
        <v/>
      </c>
    </row>
    <row r="70" spans="1:4">
      <c r="A70" s="543" t="s">
        <v>325</v>
      </c>
      <c r="B70" s="543">
        <v>13</v>
      </c>
      <c r="C70" s="520" t="s">
        <v>531</v>
      </c>
      <c r="D70" s="530" t="str">
        <f t="array" aca="1" ref="D70" ca="1">IF($C70="-","",IF(ISBLANK(INDIRECT($C70)),"",INDIRECT($C70)))</f>
        <v/>
      </c>
    </row>
    <row r="71" spans="1:4">
      <c r="A71" s="543" t="s">
        <v>326</v>
      </c>
      <c r="B71" s="543">
        <v>13</v>
      </c>
      <c r="C71" s="520" t="s">
        <v>531</v>
      </c>
      <c r="D71" s="544" t="str">
        <f t="array" aca="1" ref="D71" ca="1">IF($C71="-","",IF(ISBLANK(INDIRECT($C71)),"",INDIRECT($C71))&amp;IF(OFFSET(INDIRECT($C71),0,2)&amp;OFFSET(INDIRECT($C71),0,3)="","","("&amp;OFFSET(INDIRECT($C71),0,2)&amp;OFFSET(INDIRECT($C71),0,3)&amp;")"))</f>
        <v/>
      </c>
    </row>
    <row r="72" spans="1:4">
      <c r="A72" s="543" t="s">
        <v>324</v>
      </c>
      <c r="B72" s="543">
        <v>14</v>
      </c>
      <c r="C72" s="520" t="s">
        <v>531</v>
      </c>
      <c r="D72" s="530" t="str">
        <f t="array" aca="1" ref="D72" ca="1">IF($C72="-","",IF(ISBLANK(INDIRECT($C72)),"",INDIRECT($C72)))</f>
        <v/>
      </c>
    </row>
    <row r="73" spans="1:4">
      <c r="A73" s="543" t="s">
        <v>325</v>
      </c>
      <c r="B73" s="543">
        <v>14</v>
      </c>
      <c r="C73" s="520" t="s">
        <v>531</v>
      </c>
      <c r="D73" s="530" t="str">
        <f t="array" aca="1" ref="D73" ca="1">IF($C73="-","",IF(ISBLANK(INDIRECT($C73)),"",INDIRECT($C73)))</f>
        <v/>
      </c>
    </row>
    <row r="74" spans="1:4">
      <c r="A74" s="543" t="s">
        <v>326</v>
      </c>
      <c r="B74" s="543">
        <v>14</v>
      </c>
      <c r="C74" s="520" t="s">
        <v>531</v>
      </c>
      <c r="D74" s="544" t="str">
        <f t="array" aca="1" ref="D74" ca="1">IF($C74="-","",IF(ISBLANK(INDIRECT($C74)),"",INDIRECT($C74))&amp;IF(OFFSET(INDIRECT($C74),0,2)&amp;OFFSET(INDIRECT($C74),0,3)="","","("&amp;OFFSET(INDIRECT($C74),0,2)&amp;OFFSET(INDIRECT($C74),0,3)&amp;")"))</f>
        <v/>
      </c>
    </row>
    <row r="75" spans="1:4">
      <c r="A75" s="543" t="s">
        <v>324</v>
      </c>
      <c r="B75" s="543">
        <v>15</v>
      </c>
      <c r="C75" s="520" t="s">
        <v>531</v>
      </c>
      <c r="D75" s="530" t="str">
        <f t="array" aca="1" ref="D75" ca="1">IF($C75="-","",IF(ISBLANK(INDIRECT($C75)),"",INDIRECT($C75)))</f>
        <v/>
      </c>
    </row>
    <row r="76" spans="1:4">
      <c r="A76" s="543" t="s">
        <v>325</v>
      </c>
      <c r="B76" s="543">
        <v>15</v>
      </c>
      <c r="C76" s="520" t="s">
        <v>531</v>
      </c>
      <c r="D76" s="530" t="str">
        <f t="array" aca="1" ref="D76" ca="1">IF($C76="-","",IF(ISBLANK(INDIRECT($C76)),"",INDIRECT($C76)))</f>
        <v/>
      </c>
    </row>
    <row r="77" spans="1:4">
      <c r="A77" s="545" t="s">
        <v>326</v>
      </c>
      <c r="B77" s="545">
        <v>15</v>
      </c>
      <c r="C77" s="534" t="s">
        <v>531</v>
      </c>
      <c r="D77" s="523" t="str">
        <f t="array" aca="1" ref="D77" ca="1">IF($C77="-","",IF(ISBLANK(INDIRECT($C77)),"",INDIRECT($C77))&amp;IF(OFFSET(INDIRECT($C77),0,2)&amp;OFFSET(INDIRECT($C77),0,3)="","","("&amp;OFFSET(INDIRECT($C77),0,2)&amp;OFFSET(INDIRECT($C77),0,3)&amp;")"))</f>
        <v/>
      </c>
    </row>
    <row r="78" spans="1:4">
      <c r="A78" s="541" t="s">
        <v>327</v>
      </c>
      <c r="B78" s="546"/>
      <c r="C78" s="526" t="s">
        <v>557</v>
      </c>
      <c r="D78" s="527" t="str">
        <f t="array" aca="1" ref="D78" ca="1">IF($C78="-","",IF(ISBLANK(INDIRECT($C78)),"",INDIRECT($C78)))</f>
        <v/>
      </c>
    </row>
    <row r="79" spans="1:4">
      <c r="A79" s="543" t="s">
        <v>328</v>
      </c>
      <c r="B79" s="518"/>
      <c r="C79" s="520" t="s">
        <v>558</v>
      </c>
      <c r="D79" s="519" t="str">
        <f t="array" aca="1" ref="D79" ca="1">IF($C79="-","",IF(ISBLANK(INDIRECT($C79)),"",INDIRECT($C79)))</f>
        <v/>
      </c>
    </row>
    <row r="80" spans="1:4">
      <c r="A80" s="543" t="s">
        <v>329</v>
      </c>
      <c r="B80" s="518"/>
      <c r="C80" s="520" t="s">
        <v>559</v>
      </c>
      <c r="D80" s="519" t="str">
        <f t="array" aca="1" ref="D80" ca="1">IF($C80="-","",IF(ISBLANK(INDIRECT($C80)),"",INDIRECT($C80)))</f>
        <v/>
      </c>
    </row>
    <row r="81" spans="1:4">
      <c r="A81" s="543" t="s">
        <v>330</v>
      </c>
      <c r="B81" s="518"/>
      <c r="C81" s="520" t="s">
        <v>560</v>
      </c>
      <c r="D81" s="519" t="str">
        <f t="array" aca="1" ref="D81" ca="1">IF($C81="-","",IF(ISBLANK(INDIRECT($C81)),"",INDIRECT($C81)))</f>
        <v/>
      </c>
    </row>
    <row r="82" spans="1:4">
      <c r="A82" s="543" t="s">
        <v>331</v>
      </c>
      <c r="B82" s="518"/>
      <c r="C82" s="520" t="s">
        <v>561</v>
      </c>
      <c r="D82" s="544" t="str">
        <f t="array" aca="1" ref="D82" ca="1">IF($C82="-","",IF(ISBLANK(INDIRECT($C82)),"",INDIRECT($C82)&amp;"-"&amp;OFFSET(INDIRECT($C82),0,2)))</f>
        <v/>
      </c>
    </row>
    <row r="83" spans="1:4">
      <c r="A83" s="543" t="s">
        <v>332</v>
      </c>
      <c r="B83" s="518"/>
      <c r="C83" s="520" t="s">
        <v>562</v>
      </c>
      <c r="D83" s="519" t="str">
        <f t="array" aca="1" ref="D83" ca="1">IF($C83="-","",IF(ISBLANK(INDIRECT($C83)),"",INDIRECT($C83)))</f>
        <v>北海道</v>
      </c>
    </row>
    <row r="84" spans="1:4">
      <c r="A84" s="543" t="s">
        <v>333</v>
      </c>
      <c r="B84" s="518"/>
      <c r="C84" s="520" t="s">
        <v>563</v>
      </c>
      <c r="D84" s="519" t="str">
        <f t="array" aca="1" ref="D84" ca="1">IF($C84="-","",IF(ISBLANK(INDIRECT($C84)),"",INDIRECT($C84)))</f>
        <v/>
      </c>
    </row>
    <row r="85" spans="1:4">
      <c r="A85" s="543" t="s">
        <v>334</v>
      </c>
      <c r="B85" s="518"/>
      <c r="C85" s="572" t="s">
        <v>564</v>
      </c>
      <c r="D85" s="519" t="str">
        <f t="array" aca="1" ref="D85" ca="1">IF($C85="-","",IF(ISBLANK(INDIRECT($C85)),"",INDIRECT($C85)))</f>
        <v/>
      </c>
    </row>
    <row r="86" spans="1:4">
      <c r="A86" s="543" t="s">
        <v>335</v>
      </c>
      <c r="B86" s="518"/>
      <c r="C86" s="520" t="s">
        <v>565</v>
      </c>
      <c r="D86" s="519" t="str">
        <f t="array" aca="1" ref="D86" ca="1">IF($C86="-","",IF(ISBLANK(INDIRECT($C86)),"",INDIRECT($C86)))</f>
        <v/>
      </c>
    </row>
    <row r="87" spans="1:4">
      <c r="A87" s="543" t="s">
        <v>336</v>
      </c>
      <c r="B87" s="518"/>
      <c r="C87" s="520" t="s">
        <v>531</v>
      </c>
      <c r="D87" s="519" t="str">
        <f t="array" aca="1" ref="D87" ca="1">IF($C87="-","",IF(ISBLANK(INDIRECT($C87)),"",INDIRECT($C87)))</f>
        <v/>
      </c>
    </row>
    <row r="88" spans="1:4">
      <c r="A88" s="519" t="s">
        <v>337</v>
      </c>
      <c r="B88" s="529"/>
      <c r="C88" s="520" t="s">
        <v>531</v>
      </c>
      <c r="D88" s="519" t="str">
        <f t="array" aca="1" ref="D88" ca="1">IF($C88="-","",IF(ISBLANK(INDIRECT($C88)),"",INDIRECT($C88)))</f>
        <v/>
      </c>
    </row>
    <row r="89" spans="1:4">
      <c r="A89" s="547" t="s">
        <v>338</v>
      </c>
      <c r="B89" s="548"/>
      <c r="C89" s="549" t="s">
        <v>531</v>
      </c>
      <c r="D89" s="550" t="str">
        <f t="array" aca="1" ref="D89" ca="1">IF($C89="-","",IF(ISBLANK(INDIRECT($C89)),"",INDIRECT($C89)))</f>
        <v/>
      </c>
    </row>
    <row r="90" spans="1:4">
      <c r="A90" s="543" t="s">
        <v>339</v>
      </c>
      <c r="B90" s="518"/>
      <c r="C90" s="520" t="s">
        <v>557</v>
      </c>
      <c r="D90" s="519" t="str">
        <f t="array" aca="1" ref="D90" ca="1">IF($C90="-","",IF(ISBLANK(INDIRECT($C90)),"",INDIRECT($C90)))</f>
        <v/>
      </c>
    </row>
    <row r="91" spans="1:4">
      <c r="A91" s="540" t="s">
        <v>340</v>
      </c>
      <c r="B91" s="533"/>
      <c r="C91" s="534" t="s">
        <v>531</v>
      </c>
      <c r="D91" s="540" t="str">
        <f t="array" aca="1" ref="D91" ca="1">IF($C91="-","",IF(ISBLANK(INDIRECT($C91)),"",INDIRECT($C91)))</f>
        <v/>
      </c>
    </row>
    <row r="92" spans="1:4">
      <c r="A92" s="541" t="s">
        <v>341</v>
      </c>
      <c r="B92" s="546"/>
      <c r="C92" s="526" t="s">
        <v>531</v>
      </c>
      <c r="D92" s="551" t="str">
        <f ca="1">IF($C92="-","",IF(ISBLANK(INDIRECT($C92)),"",(INDIRECT($C92)&amp;IF(ISBLANK(OFFSET(INDIRECT($C92),1,0)),"","("&amp;OFFSET(INDIRECT($C92),1,0)&amp;")"))))</f>
        <v/>
      </c>
    </row>
    <row r="93" spans="1:4">
      <c r="A93" s="543" t="s">
        <v>342</v>
      </c>
      <c r="B93" s="518"/>
      <c r="C93" s="520" t="s">
        <v>531</v>
      </c>
      <c r="D93" s="544" t="str">
        <f t="array" aca="1" ref="D93" ca="1">IF($C93="-","",IF(ISBLANK(INDIRECT($C93)),"",INDIRECT($C93)&amp;"-"&amp;OFFSET(INDIRECT($C93),0,2)))</f>
        <v/>
      </c>
    </row>
    <row r="94" spans="1:4">
      <c r="A94" s="543" t="s">
        <v>343</v>
      </c>
      <c r="B94" s="518"/>
      <c r="C94" s="520" t="s">
        <v>531</v>
      </c>
      <c r="D94" s="519" t="str">
        <f t="array" aca="1" ref="D94" ca="1">IF($C94="-","",IF(ISBLANK(INDIRECT($C94)),"",INDIRECT($C94)))</f>
        <v/>
      </c>
    </row>
    <row r="95" spans="1:4">
      <c r="A95" s="543" t="s">
        <v>344</v>
      </c>
      <c r="B95" s="518"/>
      <c r="C95" s="520" t="s">
        <v>531</v>
      </c>
      <c r="D95" s="519" t="str">
        <f t="array" aca="1" ref="D95" ca="1">IF($C95="-","",IF(ISBLANK(INDIRECT($C95)),"",INDIRECT($C95)))</f>
        <v/>
      </c>
    </row>
    <row r="96" spans="1:4">
      <c r="A96" s="545" t="s">
        <v>345</v>
      </c>
      <c r="B96" s="522"/>
      <c r="C96" s="534" t="s">
        <v>531</v>
      </c>
      <c r="D96" s="540" t="str">
        <f t="array" aca="1" ref="D96" ca="1">IF($C96="-","",IF(ISBLANK(INDIRECT($C96)),"",INDIRECT($C96)))</f>
        <v/>
      </c>
    </row>
    <row r="97" spans="1:4">
      <c r="A97" s="541" t="s">
        <v>517</v>
      </c>
      <c r="B97" s="546"/>
      <c r="C97" s="526" t="s">
        <v>566</v>
      </c>
      <c r="D97" s="551" t="str">
        <f t="array" aca="1" ref="D97" ca="1">IF($C97="-","",IF(ISBLANK(INDIRECT($C97)),"",INDIRECT($C97)&amp;"-"&amp;OFFSET(INDIRECT($C97),0,2)))</f>
        <v/>
      </c>
    </row>
    <row r="98" spans="1:4">
      <c r="A98" s="543" t="s">
        <v>518</v>
      </c>
      <c r="B98" s="518"/>
      <c r="C98" s="520" t="s">
        <v>567</v>
      </c>
      <c r="D98" s="544" t="str">
        <f t="array" aca="1" ref="D98" ca="1">IF($C98="-","",IF(ISBLANK(INDIRECT($C98)),"",INDIRECT($C98)&amp;OFFSET(INDIRECT($C98),0,1)))</f>
        <v>北海道</v>
      </c>
    </row>
    <row r="99" spans="1:4">
      <c r="A99" s="543" t="s">
        <v>519</v>
      </c>
      <c r="B99" s="518"/>
      <c r="C99" s="572" t="s">
        <v>568</v>
      </c>
      <c r="D99" s="519" t="str">
        <f t="array" aca="1" ref="D99" ca="1">IF($C99="-","",IF(ISBLANK(INDIRECT($C99)),"",INDIRECT($C99)))</f>
        <v/>
      </c>
    </row>
    <row r="100" spans="1:4">
      <c r="A100" s="543" t="s">
        <v>520</v>
      </c>
      <c r="B100" s="518"/>
      <c r="C100" s="520" t="s">
        <v>569</v>
      </c>
      <c r="D100" s="519" t="str">
        <f t="array" aca="1" ref="D100" ca="1">IF($C100="-","",IF(ISBLANK(INDIRECT($C100)),"",INDIRECT($C100)))</f>
        <v/>
      </c>
    </row>
    <row r="101" spans="1:4">
      <c r="A101" s="543" t="s">
        <v>521</v>
      </c>
      <c r="B101" s="518"/>
      <c r="C101" s="520" t="s">
        <v>531</v>
      </c>
      <c r="D101" s="519" t="str">
        <f t="array" aca="1" ref="D101" ca="1">IF($C101="-","",IF(ISBLANK(INDIRECT($C101)),"",INDIRECT($C101)))</f>
        <v/>
      </c>
    </row>
    <row r="102" spans="1:4">
      <c r="A102" s="543" t="s">
        <v>522</v>
      </c>
      <c r="B102" s="518"/>
      <c r="C102" s="520" t="s">
        <v>570</v>
      </c>
      <c r="D102" s="519" t="str">
        <f t="array" aca="1" ref="D102" ca="1">IF($C102="-","",IF(ISBLANK(INDIRECT($C102)),"",INDIRECT($C102)))</f>
        <v/>
      </c>
    </row>
    <row r="103" spans="1:4">
      <c r="A103" s="543" t="s">
        <v>523</v>
      </c>
      <c r="B103" s="518"/>
      <c r="C103" s="520" t="s">
        <v>571</v>
      </c>
      <c r="D103" s="519" t="str">
        <f t="array" aca="1" ref="D103" ca="1">IF($C103="-","",IF(ISBLANK(INDIRECT($C103)),"",INDIRECT($C103)))</f>
        <v/>
      </c>
    </row>
    <row r="104" spans="1:4">
      <c r="A104" s="543" t="s">
        <v>524</v>
      </c>
      <c r="B104" s="518"/>
      <c r="C104" s="520" t="s">
        <v>531</v>
      </c>
      <c r="D104" s="519" t="str">
        <f t="array" aca="1" ref="D104" ca="1">IF($C104="-","",IF(ISBLANK(INDIRECT($C104)),"",INDIRECT($C104)))</f>
        <v/>
      </c>
    </row>
    <row r="105" spans="1:4" ht="18.5" thickBot="1">
      <c r="A105" s="552" t="s">
        <v>525</v>
      </c>
      <c r="B105" s="553"/>
      <c r="C105" s="554" t="s">
        <v>572</v>
      </c>
      <c r="D105" s="555" t="str">
        <f t="array" aca="1" ref="D105" ca="1">IF($C105="-","",IF(ISBLANK(INDIRECT($C105)),"",INDIRECT($C105)))</f>
        <v/>
      </c>
    </row>
    <row r="106" spans="1:4">
      <c r="A106" s="556" t="s">
        <v>526</v>
      </c>
      <c r="B106" s="557"/>
      <c r="C106" s="558" t="s">
        <v>534</v>
      </c>
      <c r="D106" s="559"/>
    </row>
    <row r="107" spans="1:4">
      <c r="A107" s="560" t="s">
        <v>527</v>
      </c>
      <c r="B107" s="518"/>
      <c r="C107" s="520" t="s">
        <v>534</v>
      </c>
      <c r="D107" s="561"/>
    </row>
    <row r="108" spans="1:4">
      <c r="A108" s="560" t="s">
        <v>528</v>
      </c>
      <c r="B108" s="518"/>
      <c r="C108" s="520" t="s">
        <v>531</v>
      </c>
      <c r="D108" s="561" t="str">
        <f t="array" aca="1" ref="D108" ca="1">IF($C108="-","",IF(ISBLANK(INDIRECT($C108)),"",INDIRECT($C108)))</f>
        <v/>
      </c>
    </row>
    <row r="109" spans="1:4" ht="18.5" thickBot="1">
      <c r="A109" s="562" t="s">
        <v>529</v>
      </c>
      <c r="B109" s="553"/>
      <c r="C109" s="554" t="s">
        <v>531</v>
      </c>
      <c r="D109" s="563" t="str">
        <f t="array" aca="1" ref="D109" ca="1">IF($C109="-","",IF(ISBLANK(INDIRECT($C109)),"",INDIRECT($C109)))</f>
        <v/>
      </c>
    </row>
  </sheetData>
  <phoneticPr fontId="36"/>
  <conditionalFormatting sqref="D14:D27 E2 D29:D32 D93:D96 D78:D91 D110:D1048576 D1:D9 D11:D12">
    <cfRule type="expression" dxfId="35" priority="27">
      <formula>$C1="-"</formula>
    </cfRule>
  </conditionalFormatting>
  <conditionalFormatting sqref="D28">
    <cfRule type="expression" dxfId="34" priority="26">
      <formula>$C28="-"</formula>
    </cfRule>
  </conditionalFormatting>
  <conditionalFormatting sqref="D13">
    <cfRule type="expression" dxfId="33" priority="25">
      <formula>$C13="-"</formula>
    </cfRule>
  </conditionalFormatting>
  <conditionalFormatting sqref="D99:D105">
    <cfRule type="expression" dxfId="32" priority="24">
      <formula>$C99="-"</formula>
    </cfRule>
  </conditionalFormatting>
  <conditionalFormatting sqref="D106:D109">
    <cfRule type="expression" dxfId="31" priority="23">
      <formula>$C106="-"</formula>
    </cfRule>
  </conditionalFormatting>
  <conditionalFormatting sqref="F15">
    <cfRule type="expression" dxfId="30" priority="22">
      <formula>$C15="-"</formula>
    </cfRule>
  </conditionalFormatting>
  <conditionalFormatting sqref="G3:G4">
    <cfRule type="expression" dxfId="29" priority="21">
      <formula>$C3="-"</formula>
    </cfRule>
  </conditionalFormatting>
  <conditionalFormatting sqref="D92">
    <cfRule type="expression" dxfId="28" priority="20">
      <formula>$C92="-"</formula>
    </cfRule>
  </conditionalFormatting>
  <conditionalFormatting sqref="D97">
    <cfRule type="expression" dxfId="27" priority="19">
      <formula>$C97="-"</formula>
    </cfRule>
  </conditionalFormatting>
  <conditionalFormatting sqref="D98">
    <cfRule type="expression" dxfId="26" priority="18">
      <formula>$C98="-"</formula>
    </cfRule>
  </conditionalFormatting>
  <conditionalFormatting sqref="D33:D34 D36:D37 D39:D40 D42:D43 D45:D46 D48:D49 D51:D52 D54:D55 D57:D58 D60:D61 D63:D64 D66:D67 D69:D70 D72:D73 D75:D76">
    <cfRule type="expression" dxfId="25" priority="17">
      <formula>$C33="-"</formula>
    </cfRule>
  </conditionalFormatting>
  <conditionalFormatting sqref="D35">
    <cfRule type="expression" dxfId="24" priority="16">
      <formula>$C35="-"</formula>
    </cfRule>
  </conditionalFormatting>
  <conditionalFormatting sqref="D38">
    <cfRule type="expression" dxfId="23" priority="15">
      <formula>$C38="-"</formula>
    </cfRule>
  </conditionalFormatting>
  <conditionalFormatting sqref="D41">
    <cfRule type="expression" dxfId="22" priority="14">
      <formula>$C41="-"</formula>
    </cfRule>
  </conditionalFormatting>
  <conditionalFormatting sqref="D44">
    <cfRule type="expression" dxfId="21" priority="13">
      <formula>$C44="-"</formula>
    </cfRule>
  </conditionalFormatting>
  <conditionalFormatting sqref="D47">
    <cfRule type="expression" dxfId="20" priority="12">
      <formula>$C47="-"</formula>
    </cfRule>
  </conditionalFormatting>
  <conditionalFormatting sqref="D50">
    <cfRule type="expression" dxfId="19" priority="11">
      <formula>$C50="-"</formula>
    </cfRule>
  </conditionalFormatting>
  <conditionalFormatting sqref="D53">
    <cfRule type="expression" dxfId="18" priority="10">
      <formula>$C53="-"</formula>
    </cfRule>
  </conditionalFormatting>
  <conditionalFormatting sqref="D56">
    <cfRule type="expression" dxfId="17" priority="9">
      <formula>$C56="-"</formula>
    </cfRule>
  </conditionalFormatting>
  <conditionalFormatting sqref="D59">
    <cfRule type="expression" dxfId="16" priority="8">
      <formula>$C59="-"</formula>
    </cfRule>
  </conditionalFormatting>
  <conditionalFormatting sqref="D62">
    <cfRule type="expression" dxfId="15" priority="7">
      <formula>$C62="-"</formula>
    </cfRule>
  </conditionalFormatting>
  <conditionalFormatting sqref="D65">
    <cfRule type="expression" dxfId="14" priority="6">
      <formula>$C65="-"</formula>
    </cfRule>
  </conditionalFormatting>
  <conditionalFormatting sqref="D68">
    <cfRule type="expression" dxfId="13" priority="5">
      <formula>$C68="-"</formula>
    </cfRule>
  </conditionalFormatting>
  <conditionalFormatting sqref="D71">
    <cfRule type="expression" dxfId="12" priority="4">
      <formula>$C71="-"</formula>
    </cfRule>
  </conditionalFormatting>
  <conditionalFormatting sqref="D74">
    <cfRule type="expression" dxfId="11" priority="3">
      <formula>$C74="-"</formula>
    </cfRule>
  </conditionalFormatting>
  <conditionalFormatting sqref="D77">
    <cfRule type="expression" dxfId="10" priority="2">
      <formula>$C77="-"</formula>
    </cfRule>
  </conditionalFormatting>
  <conditionalFormatting sqref="D10">
    <cfRule type="expression" dxfId="9" priority="1">
      <formula>$C10="-"</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W71"/>
  <sheetViews>
    <sheetView tabSelected="1" view="pageBreakPreview" topLeftCell="A33" zoomScale="70" zoomScaleNormal="70" zoomScaleSheetLayoutView="70" workbookViewId="0">
      <selection activeCell="B6" sqref="B6:J6"/>
    </sheetView>
  </sheetViews>
  <sheetFormatPr defaultColWidth="9" defaultRowHeight="18"/>
  <cols>
    <col min="1" max="1" width="9" style="1"/>
    <col min="2" max="2" width="19.58203125" style="1" customWidth="1"/>
    <col min="3" max="3" width="22.5" style="1" customWidth="1"/>
    <col min="4" max="4" width="5.25" style="1" customWidth="1"/>
    <col min="5" max="6" width="8.58203125" style="1" customWidth="1"/>
    <col min="7" max="7" width="4.25" style="1" customWidth="1"/>
    <col min="8" max="9" width="9.83203125" style="1" customWidth="1"/>
    <col min="10" max="10" width="23.5" style="1" customWidth="1"/>
    <col min="11" max="11" width="98.58203125" style="1" customWidth="1"/>
    <col min="12" max="12" width="0" style="1" hidden="1" customWidth="1"/>
    <col min="13" max="13" width="9" style="1" hidden="1" customWidth="1"/>
    <col min="14" max="14" width="26.83203125" style="1" hidden="1" customWidth="1"/>
    <col min="15" max="15" width="11" style="1" hidden="1" customWidth="1"/>
    <col min="16" max="16" width="9" style="1" hidden="1" customWidth="1"/>
    <col min="17" max="17" width="0" style="1" hidden="1" customWidth="1"/>
    <col min="18" max="16384" width="9" style="1"/>
  </cols>
  <sheetData>
    <row r="1" spans="1:23" ht="40.5" customHeight="1">
      <c r="A1" s="738" t="s">
        <v>289</v>
      </c>
      <c r="B1" s="739"/>
      <c r="C1" s="739"/>
      <c r="K1" s="478" t="s">
        <v>582</v>
      </c>
    </row>
    <row r="2" spans="1:23" ht="51.75" customHeight="1">
      <c r="A2" s="753" t="s">
        <v>587</v>
      </c>
      <c r="B2" s="754"/>
      <c r="C2" s="754"/>
      <c r="D2" s="754"/>
      <c r="E2" s="754"/>
      <c r="F2" s="754"/>
      <c r="G2" s="754"/>
      <c r="H2" s="754"/>
      <c r="I2" s="754"/>
      <c r="J2" s="754"/>
      <c r="K2" s="478" t="s">
        <v>454</v>
      </c>
      <c r="N2" s="26"/>
      <c r="O2" s="26" t="s">
        <v>110</v>
      </c>
    </row>
    <row r="3" spans="1:23" ht="46.5" customHeight="1" thickBot="1">
      <c r="A3" s="738" t="s">
        <v>606</v>
      </c>
      <c r="B3" s="738"/>
      <c r="C3" s="738"/>
      <c r="D3" s="738"/>
      <c r="E3" s="738"/>
      <c r="F3" s="738"/>
      <c r="G3" s="738"/>
      <c r="H3" s="738"/>
      <c r="I3" s="738"/>
      <c r="J3" s="738"/>
      <c r="K3" s="479"/>
      <c r="N3" s="26" t="s">
        <v>101</v>
      </c>
      <c r="O3" s="27">
        <v>21400</v>
      </c>
    </row>
    <row r="4" spans="1:23" ht="30" customHeight="1" thickBot="1">
      <c r="A4" s="758" t="s">
        <v>56</v>
      </c>
      <c r="B4" s="759"/>
      <c r="C4" s="760"/>
      <c r="D4" s="761"/>
      <c r="K4" s="479" t="s">
        <v>595</v>
      </c>
      <c r="N4" s="26" t="s">
        <v>102</v>
      </c>
      <c r="O4" s="27">
        <v>10700</v>
      </c>
    </row>
    <row r="5" spans="1:23" ht="33.75" customHeight="1">
      <c r="A5" s="221" t="s">
        <v>23</v>
      </c>
      <c r="B5" s="755" t="s">
        <v>262</v>
      </c>
      <c r="C5" s="756"/>
      <c r="D5" s="756"/>
      <c r="E5" s="756"/>
      <c r="F5" s="756"/>
      <c r="G5" s="756"/>
      <c r="H5" s="756"/>
      <c r="I5" s="756"/>
      <c r="J5" s="757"/>
      <c r="K5" s="478" t="s">
        <v>490</v>
      </c>
      <c r="N5" s="26" t="s">
        <v>103</v>
      </c>
      <c r="O5" s="27">
        <v>5350</v>
      </c>
    </row>
    <row r="6" spans="1:23" ht="33.75" customHeight="1">
      <c r="A6" s="770" t="s">
        <v>6</v>
      </c>
      <c r="B6" s="762" t="s">
        <v>49</v>
      </c>
      <c r="C6" s="763"/>
      <c r="D6" s="763"/>
      <c r="E6" s="763"/>
      <c r="F6" s="763"/>
      <c r="G6" s="763"/>
      <c r="H6" s="763"/>
      <c r="I6" s="763"/>
      <c r="J6" s="764"/>
      <c r="K6" s="479"/>
      <c r="N6" s="26" t="s">
        <v>104</v>
      </c>
      <c r="O6" s="27">
        <v>16050</v>
      </c>
    </row>
    <row r="7" spans="1:23" ht="35.15" customHeight="1" thickBot="1">
      <c r="A7" s="771"/>
      <c r="B7" s="320" t="s">
        <v>29</v>
      </c>
      <c r="C7" s="772" t="s">
        <v>486</v>
      </c>
      <c r="D7" s="773"/>
      <c r="E7" s="773"/>
      <c r="F7" s="773"/>
      <c r="G7" s="773"/>
      <c r="H7" s="773"/>
      <c r="I7" s="773"/>
      <c r="J7" s="774"/>
      <c r="K7" s="478" t="s">
        <v>581</v>
      </c>
      <c r="N7" s="26" t="s">
        <v>105</v>
      </c>
      <c r="O7" s="27">
        <v>5350</v>
      </c>
      <c r="V7" s="25"/>
      <c r="W7" s="25"/>
    </row>
    <row r="8" spans="1:23" ht="24.75" customHeight="1">
      <c r="A8" s="796" t="s">
        <v>0</v>
      </c>
      <c r="B8" s="313" t="s">
        <v>7</v>
      </c>
      <c r="C8" s="317"/>
      <c r="D8" s="318" t="s">
        <v>20</v>
      </c>
      <c r="E8" s="664"/>
      <c r="F8" s="665"/>
      <c r="G8" s="666"/>
      <c r="H8" s="469"/>
      <c r="I8" s="470"/>
      <c r="J8" s="471"/>
      <c r="K8" s="697" t="s">
        <v>491</v>
      </c>
      <c r="N8" s="26" t="s">
        <v>106</v>
      </c>
      <c r="O8" s="27">
        <v>2140</v>
      </c>
      <c r="V8" s="25"/>
      <c r="W8" s="25"/>
    </row>
    <row r="9" spans="1:23" ht="15" customHeight="1">
      <c r="A9" s="797"/>
      <c r="B9" s="708" t="s">
        <v>21</v>
      </c>
      <c r="C9" s="5" t="s">
        <v>50</v>
      </c>
      <c r="D9" s="680" t="s">
        <v>51</v>
      </c>
      <c r="E9" s="681"/>
      <c r="F9" s="681"/>
      <c r="G9" s="682"/>
      <c r="H9" s="472" t="s">
        <v>52</v>
      </c>
      <c r="I9" s="473"/>
      <c r="J9" s="474"/>
      <c r="K9" s="697"/>
      <c r="N9" s="26" t="s">
        <v>574</v>
      </c>
      <c r="O9" s="27">
        <v>21400</v>
      </c>
    </row>
    <row r="10" spans="1:23" ht="31.5" customHeight="1">
      <c r="A10" s="797"/>
      <c r="B10" s="709"/>
      <c r="C10" s="319" t="s">
        <v>480</v>
      </c>
      <c r="D10" s="683"/>
      <c r="E10" s="684"/>
      <c r="F10" s="684"/>
      <c r="G10" s="685"/>
      <c r="H10" s="686"/>
      <c r="I10" s="687"/>
      <c r="J10" s="688"/>
      <c r="K10" s="478"/>
      <c r="N10" s="26" t="s">
        <v>575</v>
      </c>
      <c r="O10" s="27">
        <v>3210</v>
      </c>
    </row>
    <row r="11" spans="1:23" ht="22.5" customHeight="1">
      <c r="A11" s="797"/>
      <c r="B11" s="314" t="s">
        <v>532</v>
      </c>
      <c r="C11" s="676"/>
      <c r="D11" s="677"/>
      <c r="E11" s="677"/>
      <c r="F11" s="677"/>
      <c r="G11" s="677"/>
      <c r="H11" s="677"/>
      <c r="I11" s="678"/>
      <c r="J11" s="679"/>
      <c r="K11" s="675" t="s">
        <v>533</v>
      </c>
      <c r="N11" s="26" t="s">
        <v>107</v>
      </c>
      <c r="O11" s="27">
        <v>1070</v>
      </c>
    </row>
    <row r="12" spans="1:23" ht="31.5" customHeight="1">
      <c r="A12" s="797"/>
      <c r="B12" s="314" t="s">
        <v>22</v>
      </c>
      <c r="C12" s="689"/>
      <c r="D12" s="690"/>
      <c r="E12" s="690"/>
      <c r="F12" s="690"/>
      <c r="G12" s="690"/>
      <c r="H12" s="690"/>
      <c r="I12" s="691"/>
      <c r="J12" s="692"/>
      <c r="K12" s="675"/>
      <c r="N12" s="606"/>
      <c r="O12" s="607"/>
    </row>
    <row r="13" spans="1:23" ht="31.5" customHeight="1">
      <c r="A13" s="797"/>
      <c r="B13" s="314" t="s">
        <v>55</v>
      </c>
      <c r="C13" s="689"/>
      <c r="D13" s="690"/>
      <c r="E13" s="690"/>
      <c r="F13" s="690"/>
      <c r="G13" s="690"/>
      <c r="H13" s="690"/>
      <c r="I13" s="691"/>
      <c r="J13" s="692"/>
      <c r="K13" s="480"/>
    </row>
    <row r="14" spans="1:23" ht="31.5" customHeight="1">
      <c r="A14" s="797"/>
      <c r="B14" s="314" t="s">
        <v>9</v>
      </c>
      <c r="C14" s="689"/>
      <c r="D14" s="690"/>
      <c r="E14" s="690"/>
      <c r="F14" s="690"/>
      <c r="G14" s="690"/>
      <c r="H14" s="690"/>
      <c r="I14" s="691"/>
      <c r="J14" s="692"/>
      <c r="K14" s="480"/>
    </row>
    <row r="15" spans="1:23" ht="31.5" customHeight="1" thickBot="1">
      <c r="A15" s="798"/>
      <c r="B15" s="468" t="s">
        <v>485</v>
      </c>
      <c r="C15" s="693"/>
      <c r="D15" s="694"/>
      <c r="E15" s="694"/>
      <c r="F15" s="694"/>
      <c r="G15" s="694"/>
      <c r="H15" s="694"/>
      <c r="I15" s="695"/>
      <c r="J15" s="696"/>
      <c r="K15" s="480"/>
    </row>
    <row r="16" spans="1:23" ht="24.75" customHeight="1">
      <c r="A16" s="702" t="s">
        <v>477</v>
      </c>
      <c r="B16" s="464" t="s">
        <v>478</v>
      </c>
      <c r="C16" s="317"/>
      <c r="D16" s="318" t="s">
        <v>20</v>
      </c>
      <c r="E16" s="664"/>
      <c r="F16" s="665"/>
      <c r="G16" s="666"/>
      <c r="H16" s="469"/>
      <c r="I16" s="470"/>
      <c r="J16" s="471"/>
      <c r="K16" s="481" t="s">
        <v>492</v>
      </c>
    </row>
    <row r="17" spans="1:11" ht="15" customHeight="1">
      <c r="A17" s="703"/>
      <c r="B17" s="708" t="s">
        <v>479</v>
      </c>
      <c r="C17" s="5" t="s">
        <v>50</v>
      </c>
      <c r="D17" s="680" t="s">
        <v>51</v>
      </c>
      <c r="E17" s="681"/>
      <c r="F17" s="681"/>
      <c r="G17" s="682"/>
      <c r="H17" s="472" t="s">
        <v>52</v>
      </c>
      <c r="I17" s="473"/>
      <c r="J17" s="474"/>
      <c r="K17" s="478"/>
    </row>
    <row r="18" spans="1:11" ht="31.5" customHeight="1">
      <c r="A18" s="703"/>
      <c r="B18" s="709"/>
      <c r="C18" s="319" t="s">
        <v>480</v>
      </c>
      <c r="D18" s="683"/>
      <c r="E18" s="684"/>
      <c r="F18" s="684"/>
      <c r="G18" s="685"/>
      <c r="H18" s="686"/>
      <c r="I18" s="687"/>
      <c r="J18" s="688"/>
      <c r="K18" s="478"/>
    </row>
    <row r="19" spans="1:11" ht="32.15" customHeight="1">
      <c r="A19" s="703"/>
      <c r="B19" s="465" t="s">
        <v>481</v>
      </c>
      <c r="C19" s="710"/>
      <c r="D19" s="711"/>
      <c r="E19" s="711"/>
      <c r="F19" s="711"/>
      <c r="G19" s="711"/>
      <c r="H19" s="711"/>
      <c r="I19" s="711"/>
      <c r="J19" s="712"/>
      <c r="K19" s="482"/>
    </row>
    <row r="20" spans="1:11" ht="32.15" customHeight="1">
      <c r="A20" s="703"/>
      <c r="B20" s="466" t="s">
        <v>482</v>
      </c>
      <c r="C20" s="713"/>
      <c r="D20" s="714"/>
      <c r="E20" s="714"/>
      <c r="F20" s="714"/>
      <c r="G20" s="714"/>
      <c r="H20" s="714"/>
      <c r="I20" s="714"/>
      <c r="J20" s="715"/>
      <c r="K20" s="482" t="s">
        <v>493</v>
      </c>
    </row>
    <row r="21" spans="1:11" ht="32.15" customHeight="1">
      <c r="A21" s="703"/>
      <c r="B21" s="466" t="s">
        <v>483</v>
      </c>
      <c r="C21" s="713"/>
      <c r="D21" s="714"/>
      <c r="E21" s="714"/>
      <c r="F21" s="714"/>
      <c r="G21" s="714"/>
      <c r="H21" s="714"/>
      <c r="I21" s="714"/>
      <c r="J21" s="715"/>
      <c r="K21" s="478"/>
    </row>
    <row r="22" spans="1:11" ht="32.15" customHeight="1" thickBot="1">
      <c r="A22" s="704"/>
      <c r="B22" s="467" t="s">
        <v>484</v>
      </c>
      <c r="C22" s="669"/>
      <c r="D22" s="670"/>
      <c r="E22" s="670"/>
      <c r="F22" s="670"/>
      <c r="G22" s="670"/>
      <c r="H22" s="670"/>
      <c r="I22" s="670"/>
      <c r="J22" s="671"/>
      <c r="K22" s="482" t="s">
        <v>577</v>
      </c>
    </row>
    <row r="23" spans="1:11" ht="25.5" customHeight="1">
      <c r="A23" s="790" t="s">
        <v>1</v>
      </c>
      <c r="B23" s="222" t="s">
        <v>53</v>
      </c>
      <c r="C23" s="740"/>
      <c r="D23" s="741"/>
      <c r="E23" s="741"/>
      <c r="F23" s="741"/>
      <c r="G23" s="741"/>
      <c r="H23" s="741"/>
      <c r="I23" s="742"/>
      <c r="J23" s="743"/>
      <c r="K23" s="675" t="s">
        <v>494</v>
      </c>
    </row>
    <row r="24" spans="1:11" ht="36" customHeight="1">
      <c r="A24" s="791"/>
      <c r="B24" s="315" t="s">
        <v>24</v>
      </c>
      <c r="C24" s="744"/>
      <c r="D24" s="745"/>
      <c r="E24" s="745"/>
      <c r="F24" s="745"/>
      <c r="G24" s="745"/>
      <c r="H24" s="745"/>
      <c r="I24" s="746"/>
      <c r="J24" s="747"/>
      <c r="K24" s="675"/>
    </row>
    <row r="25" spans="1:11" ht="30" customHeight="1">
      <c r="A25" s="791"/>
      <c r="B25" s="705" t="s">
        <v>43</v>
      </c>
      <c r="C25" s="321" t="s">
        <v>37</v>
      </c>
      <c r="D25" s="698"/>
      <c r="E25" s="699"/>
      <c r="F25" s="699"/>
      <c r="G25" s="626" t="s">
        <v>54</v>
      </c>
      <c r="H25" s="700" t="s">
        <v>38</v>
      </c>
      <c r="I25" s="701"/>
      <c r="J25" s="322"/>
      <c r="K25" s="479" t="s">
        <v>496</v>
      </c>
    </row>
    <row r="26" spans="1:11" ht="30" customHeight="1">
      <c r="A26" s="791"/>
      <c r="B26" s="706"/>
      <c r="C26" s="321" t="s">
        <v>40</v>
      </c>
      <c r="D26" s="778" t="str">
        <f>個表!E23</f>
        <v>●●株式会社</v>
      </c>
      <c r="E26" s="779"/>
      <c r="F26" s="779"/>
      <c r="G26" s="779"/>
      <c r="H26" s="779"/>
      <c r="I26" s="779"/>
      <c r="J26" s="780"/>
      <c r="K26" s="479" t="s">
        <v>495</v>
      </c>
    </row>
    <row r="27" spans="1:11" ht="30" customHeight="1">
      <c r="A27" s="791"/>
      <c r="B27" s="706"/>
      <c r="C27" s="321" t="s">
        <v>41</v>
      </c>
      <c r="D27" s="672"/>
      <c r="E27" s="673"/>
      <c r="F27" s="673"/>
      <c r="G27" s="673"/>
      <c r="H27" s="673"/>
      <c r="I27" s="673"/>
      <c r="J27" s="674"/>
      <c r="K27" s="675" t="s">
        <v>497</v>
      </c>
    </row>
    <row r="28" spans="1:11" ht="30" customHeight="1">
      <c r="A28" s="791"/>
      <c r="B28" s="706"/>
      <c r="C28" s="321" t="s">
        <v>42</v>
      </c>
      <c r="D28" s="672"/>
      <c r="E28" s="673"/>
      <c r="F28" s="673"/>
      <c r="G28" s="673"/>
      <c r="H28" s="673"/>
      <c r="I28" s="673"/>
      <c r="J28" s="674"/>
      <c r="K28" s="675"/>
    </row>
    <row r="29" spans="1:11" ht="30" customHeight="1">
      <c r="A29" s="791"/>
      <c r="B29" s="706"/>
      <c r="C29" s="321" t="s">
        <v>469</v>
      </c>
      <c r="D29" s="672"/>
      <c r="E29" s="673"/>
      <c r="F29" s="673"/>
      <c r="G29" s="673"/>
      <c r="H29" s="673"/>
      <c r="I29" s="673"/>
      <c r="J29" s="674"/>
      <c r="K29" s="479"/>
    </row>
    <row r="30" spans="1:11" ht="30" customHeight="1">
      <c r="A30" s="791"/>
      <c r="B30" s="706"/>
      <c r="C30" s="321" t="s">
        <v>470</v>
      </c>
      <c r="D30" s="672"/>
      <c r="E30" s="673"/>
      <c r="F30" s="673"/>
      <c r="G30" s="673"/>
      <c r="H30" s="673"/>
      <c r="I30" s="673"/>
      <c r="J30" s="674"/>
      <c r="K30" s="479"/>
    </row>
    <row r="31" spans="1:11" ht="30" customHeight="1">
      <c r="A31" s="791"/>
      <c r="B31" s="706"/>
      <c r="C31" s="321" t="s">
        <v>47</v>
      </c>
      <c r="D31" s="787"/>
      <c r="E31" s="788"/>
      <c r="F31" s="788"/>
      <c r="G31" s="788"/>
      <c r="H31" s="788"/>
      <c r="I31" s="788"/>
      <c r="J31" s="789"/>
      <c r="K31" s="479"/>
    </row>
    <row r="32" spans="1:11" ht="36.75" customHeight="1">
      <c r="A32" s="791"/>
      <c r="B32" s="706"/>
      <c r="C32" s="223" t="s">
        <v>48</v>
      </c>
      <c r="D32" s="784"/>
      <c r="E32" s="785"/>
      <c r="F32" s="785"/>
      <c r="G32" s="785"/>
      <c r="H32" s="785"/>
      <c r="I32" s="785"/>
      <c r="J32" s="786"/>
      <c r="K32" s="479"/>
    </row>
    <row r="33" spans="1:17" ht="31.5" customHeight="1">
      <c r="A33" s="791"/>
      <c r="B33" s="707"/>
      <c r="C33" s="475" t="s">
        <v>487</v>
      </c>
      <c r="D33" s="476" t="s">
        <v>505</v>
      </c>
      <c r="E33" s="477" t="s">
        <v>488</v>
      </c>
      <c r="F33" s="787"/>
      <c r="G33" s="788"/>
      <c r="H33" s="801"/>
      <c r="I33" s="484" t="s">
        <v>489</v>
      </c>
      <c r="J33" s="573"/>
      <c r="K33" s="478" t="s">
        <v>498</v>
      </c>
    </row>
    <row r="34" spans="1:17" ht="31.5" customHeight="1">
      <c r="A34" s="791"/>
      <c r="B34" s="314" t="s">
        <v>39</v>
      </c>
      <c r="C34" s="323">
        <f>個表!E16</f>
        <v>44956</v>
      </c>
      <c r="D34" s="324" t="s">
        <v>25</v>
      </c>
      <c r="E34" s="775">
        <f>個表!G18</f>
        <v>45171</v>
      </c>
      <c r="F34" s="776"/>
      <c r="G34" s="776"/>
      <c r="H34" s="729" t="s">
        <v>83</v>
      </c>
      <c r="I34" s="730"/>
      <c r="J34" s="325" t="str">
        <f>個表!L18&amp;個表!M18&amp;個表!N18&amp;個表!O18&amp;個表!P18</f>
        <v>令和5年12月</v>
      </c>
      <c r="K34" s="479" t="s">
        <v>499</v>
      </c>
    </row>
    <row r="35" spans="1:17" ht="31.5" customHeight="1">
      <c r="A35" s="791"/>
      <c r="B35" s="314" t="s">
        <v>26</v>
      </c>
      <c r="C35" s="323">
        <f>個表!E21</f>
        <v>45383</v>
      </c>
      <c r="D35" s="324" t="s">
        <v>25</v>
      </c>
      <c r="E35" s="775">
        <f>個表!G21</f>
        <v>45406</v>
      </c>
      <c r="F35" s="776"/>
      <c r="G35" s="777"/>
      <c r="H35" s="781" t="str">
        <f>"（"&amp;個表!H21&amp;個表!I21&amp;"）"</f>
        <v>（3週間）</v>
      </c>
      <c r="I35" s="782"/>
      <c r="J35" s="783"/>
      <c r="K35" s="479" t="s">
        <v>500</v>
      </c>
    </row>
    <row r="36" spans="1:17" ht="37.5" customHeight="1">
      <c r="A36" s="791"/>
      <c r="B36" s="765" t="s">
        <v>2</v>
      </c>
      <c r="C36" s="625" t="s">
        <v>583</v>
      </c>
      <c r="D36" s="719">
        <f>IF($C$7=$N$3,$O$3,IF($C$7=$N$4,$O$4,IF($C$7=$N$5,$O$5,IF($C$7=$N$6,$O$6,IF($C$7=$N$7,$O$7,IF($C$7=$N$8,$O$8,IF($C$7=$N$9,$O$9,IF($C$7=$N$10,$O$10,$O$11))))))))</f>
        <v>21400</v>
      </c>
      <c r="E36" s="719"/>
      <c r="F36" s="719"/>
      <c r="G36" s="720"/>
      <c r="H36" s="721"/>
      <c r="I36" s="722"/>
      <c r="J36" s="723"/>
      <c r="K36" s="478" t="s">
        <v>501</v>
      </c>
    </row>
    <row r="37" spans="1:17" ht="38.25" customHeight="1" thickBot="1">
      <c r="A37" s="791"/>
      <c r="B37" s="766"/>
      <c r="C37" s="224" t="s">
        <v>108</v>
      </c>
      <c r="D37" s="751">
        <f>ROUNDDOWN(IF(支出!$G$11&gt;1000,1000,支出!$G$11),-1)</f>
        <v>0</v>
      </c>
      <c r="E37" s="751"/>
      <c r="F37" s="751"/>
      <c r="G37" s="752"/>
      <c r="H37" s="731" t="s">
        <v>109</v>
      </c>
      <c r="I37" s="732"/>
      <c r="J37" s="331">
        <f>ROUNDDOWN(IF(支出!$G$12&gt;1000,1000,支出!$G$12),-1)</f>
        <v>0</v>
      </c>
      <c r="K37" s="478"/>
    </row>
    <row r="38" spans="1:17" ht="37.5" customHeight="1" thickBot="1">
      <c r="A38" s="791"/>
      <c r="B38" s="767"/>
      <c r="C38" s="225" t="s">
        <v>111</v>
      </c>
      <c r="D38" s="793">
        <f>D36+D37+J37</f>
        <v>21400</v>
      </c>
      <c r="E38" s="794"/>
      <c r="F38" s="794"/>
      <c r="G38" s="795"/>
      <c r="H38" s="226"/>
      <c r="I38" s="226"/>
      <c r="J38" s="227"/>
      <c r="K38" s="478"/>
    </row>
    <row r="39" spans="1:17" ht="26.25" customHeight="1">
      <c r="A39" s="791"/>
      <c r="B39" s="768"/>
      <c r="C39" s="748"/>
      <c r="D39" s="749"/>
      <c r="E39" s="749"/>
      <c r="F39" s="749"/>
      <c r="G39" s="750"/>
      <c r="H39" s="733" t="s">
        <v>3</v>
      </c>
      <c r="I39" s="734"/>
      <c r="J39" s="330">
        <f>支出!G5</f>
        <v>0</v>
      </c>
      <c r="K39" s="479" t="s">
        <v>502</v>
      </c>
    </row>
    <row r="40" spans="1:17" ht="26.25" customHeight="1">
      <c r="A40" s="791"/>
      <c r="B40" s="768"/>
      <c r="C40" s="326" t="s">
        <v>27</v>
      </c>
      <c r="D40" s="735">
        <f>収入!D4</f>
        <v>0</v>
      </c>
      <c r="E40" s="736"/>
      <c r="F40" s="736"/>
      <c r="G40" s="737"/>
      <c r="H40" s="667" t="s">
        <v>10</v>
      </c>
      <c r="I40" s="668"/>
      <c r="J40" s="327">
        <f>支出!H9</f>
        <v>0</v>
      </c>
      <c r="K40" s="479"/>
    </row>
    <row r="41" spans="1:17" ht="26.25" customHeight="1">
      <c r="A41" s="791"/>
      <c r="B41" s="768"/>
      <c r="C41" s="326" t="s">
        <v>4</v>
      </c>
      <c r="D41" s="735">
        <f>収入!D3</f>
        <v>0</v>
      </c>
      <c r="E41" s="736"/>
      <c r="F41" s="736"/>
      <c r="G41" s="737"/>
      <c r="H41" s="667" t="s">
        <v>281</v>
      </c>
      <c r="I41" s="668"/>
      <c r="J41" s="327">
        <f>支出!H10</f>
        <v>0</v>
      </c>
      <c r="K41" s="479"/>
    </row>
    <row r="42" spans="1:17" ht="26.25" customHeight="1">
      <c r="A42" s="791"/>
      <c r="B42" s="768"/>
      <c r="C42" s="326" t="s">
        <v>11</v>
      </c>
      <c r="D42" s="735">
        <f>D43-D41</f>
        <v>0</v>
      </c>
      <c r="E42" s="736"/>
      <c r="F42" s="736"/>
      <c r="G42" s="737"/>
      <c r="H42" s="667" t="s">
        <v>5</v>
      </c>
      <c r="I42" s="668"/>
      <c r="J42" s="327">
        <f>支出!G13</f>
        <v>0</v>
      </c>
      <c r="K42" s="479"/>
      <c r="N42" s="3"/>
      <c r="O42" s="3"/>
    </row>
    <row r="43" spans="1:17" ht="26.25" customHeight="1">
      <c r="A43" s="791"/>
      <c r="B43" s="769"/>
      <c r="C43" s="328" t="s">
        <v>12</v>
      </c>
      <c r="D43" s="716">
        <f>J43</f>
        <v>0</v>
      </c>
      <c r="E43" s="717"/>
      <c r="F43" s="717"/>
      <c r="G43" s="718"/>
      <c r="H43" s="727" t="s">
        <v>457</v>
      </c>
      <c r="I43" s="728"/>
      <c r="J43" s="329">
        <f>支出!G4</f>
        <v>0</v>
      </c>
      <c r="K43" s="479"/>
      <c r="N43" s="2"/>
      <c r="O43" s="2"/>
    </row>
    <row r="44" spans="1:17" s="3" customFormat="1" ht="26.25" customHeight="1" thickBot="1">
      <c r="A44" s="792"/>
      <c r="B44" s="316" t="s">
        <v>28</v>
      </c>
      <c r="C44" s="724" t="s">
        <v>280</v>
      </c>
      <c r="D44" s="725"/>
      <c r="E44" s="725"/>
      <c r="F44" s="725"/>
      <c r="G44" s="726"/>
      <c r="H44" s="799" t="s">
        <v>227</v>
      </c>
      <c r="I44" s="800"/>
      <c r="J44" s="228"/>
      <c r="K44" s="483" t="s">
        <v>503</v>
      </c>
      <c r="N44" s="2"/>
      <c r="O44" s="2"/>
    </row>
    <row r="45" spans="1:17" ht="20">
      <c r="K45" s="483" t="s">
        <v>504</v>
      </c>
      <c r="L45" s="2"/>
      <c r="M45" s="2"/>
      <c r="N45" s="2"/>
      <c r="O45" s="2"/>
      <c r="P45" s="2"/>
      <c r="Q45" s="2"/>
    </row>
    <row r="46" spans="1:17">
      <c r="K46" s="91"/>
      <c r="L46" s="2"/>
      <c r="M46" s="2"/>
      <c r="N46" s="2"/>
      <c r="O46" s="2"/>
      <c r="P46" s="2"/>
      <c r="Q46" s="2"/>
    </row>
    <row r="47" spans="1:17">
      <c r="K47" s="91"/>
      <c r="L47" s="2"/>
      <c r="M47" s="2"/>
      <c r="N47" s="2"/>
      <c r="O47" s="2"/>
      <c r="P47" s="2"/>
      <c r="Q47" s="2"/>
    </row>
    <row r="48" spans="1:17">
      <c r="K48" s="91"/>
      <c r="L48" s="2"/>
      <c r="M48" s="2"/>
      <c r="N48" s="2"/>
      <c r="O48" s="2"/>
      <c r="P48" s="2"/>
      <c r="Q48" s="2"/>
    </row>
    <row r="49" spans="11:17">
      <c r="K49" s="91"/>
      <c r="L49" s="2"/>
      <c r="M49" s="2"/>
      <c r="N49" s="2"/>
      <c r="O49" s="2"/>
      <c r="P49" s="2"/>
      <c r="Q49" s="2"/>
    </row>
    <row r="50" spans="11:17">
      <c r="K50" s="91"/>
      <c r="L50" s="2"/>
      <c r="M50" s="2"/>
      <c r="N50" s="2"/>
      <c r="O50" s="2"/>
      <c r="P50" s="2"/>
      <c r="Q50" s="2"/>
    </row>
    <row r="51" spans="11:17">
      <c r="K51" s="91"/>
      <c r="L51" s="2"/>
      <c r="M51" s="2"/>
      <c r="N51" s="2"/>
      <c r="O51" s="2"/>
      <c r="P51" s="2"/>
      <c r="Q51" s="2"/>
    </row>
    <row r="52" spans="11:17">
      <c r="K52" s="91"/>
      <c r="L52" s="2"/>
      <c r="M52" s="2"/>
      <c r="N52" s="2"/>
      <c r="O52" s="2"/>
      <c r="P52" s="2"/>
      <c r="Q52" s="2"/>
    </row>
    <row r="53" spans="11:17">
      <c r="K53" s="91"/>
      <c r="L53" s="2"/>
      <c r="M53" s="2"/>
      <c r="N53" s="2"/>
      <c r="O53" s="2"/>
      <c r="P53" s="2"/>
      <c r="Q53" s="2"/>
    </row>
    <row r="54" spans="11:17">
      <c r="K54" s="91"/>
      <c r="L54" s="2"/>
      <c r="M54" s="2"/>
      <c r="N54" s="2"/>
      <c r="O54" s="2"/>
      <c r="P54" s="2"/>
      <c r="Q54" s="2"/>
    </row>
    <row r="55" spans="11:17">
      <c r="K55" s="91"/>
      <c r="L55" s="2"/>
      <c r="M55" s="2"/>
      <c r="N55" s="2"/>
      <c r="O55" s="2"/>
      <c r="P55" s="2"/>
      <c r="Q55" s="2"/>
    </row>
    <row r="56" spans="11:17">
      <c r="K56" s="91"/>
      <c r="L56" s="2"/>
      <c r="M56" s="2"/>
      <c r="N56" s="2"/>
      <c r="O56" s="2"/>
      <c r="P56" s="2"/>
      <c r="Q56" s="2"/>
    </row>
    <row r="57" spans="11:17">
      <c r="K57" s="91"/>
      <c r="L57" s="2"/>
      <c r="M57" s="2"/>
      <c r="N57" s="2"/>
      <c r="O57" s="2"/>
      <c r="P57" s="2"/>
      <c r="Q57" s="2"/>
    </row>
    <row r="58" spans="11:17">
      <c r="K58" s="91"/>
      <c r="L58" s="2"/>
      <c r="M58" s="2"/>
      <c r="N58" s="2"/>
      <c r="O58" s="2"/>
      <c r="P58" s="2"/>
      <c r="Q58" s="2"/>
    </row>
    <row r="59" spans="11:17">
      <c r="K59" s="91"/>
      <c r="L59" s="2"/>
      <c r="M59" s="2"/>
      <c r="N59" s="2"/>
      <c r="O59" s="2"/>
      <c r="P59" s="2"/>
      <c r="Q59" s="2"/>
    </row>
    <row r="60" spans="11:17">
      <c r="K60" s="91"/>
      <c r="L60" s="2"/>
      <c r="M60" s="2"/>
      <c r="N60" s="2"/>
      <c r="O60" s="2"/>
      <c r="P60" s="2"/>
      <c r="Q60" s="2"/>
    </row>
    <row r="61" spans="11:17">
      <c r="K61" s="91"/>
      <c r="L61" s="2"/>
      <c r="M61" s="2"/>
      <c r="N61" s="2"/>
      <c r="O61" s="2"/>
      <c r="P61" s="2"/>
      <c r="Q61" s="2"/>
    </row>
    <row r="62" spans="11:17">
      <c r="K62" s="91"/>
      <c r="L62" s="2"/>
      <c r="M62" s="2"/>
      <c r="N62" s="2"/>
      <c r="O62" s="2"/>
      <c r="P62" s="2"/>
      <c r="Q62" s="2"/>
    </row>
    <row r="63" spans="11:17">
      <c r="K63" s="91"/>
      <c r="L63" s="2"/>
      <c r="M63" s="2"/>
      <c r="N63" s="2"/>
      <c r="O63" s="2"/>
      <c r="P63" s="2"/>
      <c r="Q63" s="2"/>
    </row>
    <row r="64" spans="11:17">
      <c r="K64" s="91"/>
      <c r="L64" s="2"/>
      <c r="M64" s="2"/>
      <c r="N64" s="2"/>
      <c r="O64" s="2"/>
      <c r="P64" s="2"/>
      <c r="Q64" s="2"/>
    </row>
    <row r="65" spans="11:17">
      <c r="K65" s="91"/>
      <c r="L65" s="2"/>
      <c r="M65" s="2"/>
      <c r="N65" s="2"/>
      <c r="O65" s="2"/>
      <c r="P65" s="2"/>
      <c r="Q65" s="2"/>
    </row>
    <row r="66" spans="11:17">
      <c r="K66" s="91"/>
      <c r="L66" s="2"/>
      <c r="M66" s="2"/>
      <c r="N66" s="2"/>
      <c r="O66" s="2"/>
      <c r="P66" s="2"/>
      <c r="Q66" s="2"/>
    </row>
    <row r="67" spans="11:17">
      <c r="K67" s="91"/>
      <c r="L67" s="2"/>
      <c r="M67" s="2"/>
      <c r="N67" s="2"/>
      <c r="O67" s="2"/>
      <c r="P67" s="2"/>
      <c r="Q67" s="2"/>
    </row>
    <row r="68" spans="11:17">
      <c r="K68" s="91"/>
      <c r="L68" s="2"/>
      <c r="M68" s="2"/>
      <c r="N68" s="2"/>
      <c r="O68" s="2"/>
      <c r="P68" s="2"/>
      <c r="Q68" s="2"/>
    </row>
    <row r="69" spans="11:17">
      <c r="K69" s="91"/>
      <c r="L69" s="2"/>
      <c r="M69" s="2"/>
      <c r="N69" s="2"/>
      <c r="O69" s="2"/>
      <c r="P69" s="2"/>
      <c r="Q69" s="2"/>
    </row>
    <row r="70" spans="11:17">
      <c r="K70" s="91"/>
      <c r="L70" s="2"/>
      <c r="M70" s="2"/>
      <c r="P70" s="2"/>
      <c r="Q70" s="2"/>
    </row>
    <row r="71" spans="11:17">
      <c r="K71" s="91"/>
      <c r="L71" s="2"/>
      <c r="M71" s="2"/>
      <c r="P71" s="2"/>
      <c r="Q71" s="2"/>
    </row>
  </sheetData>
  <sheetProtection algorithmName="SHA-512" hashValue="96jCTzkMIE/X2AJCRSAFtcBDksSnKygM5DZvQuv0vDk0kgTo7F1wWZo6+Xr32mK7BT52pkC9EuQhuk2fqieg5g==" saltValue="S7cib0GyjYO2Rl1CjGf6Iw==" spinCount="100000" sheet="1" objects="1" scenarios="1"/>
  <mergeCells count="70">
    <mergeCell ref="A6:A7"/>
    <mergeCell ref="C7:J7"/>
    <mergeCell ref="E35:G35"/>
    <mergeCell ref="D26:J26"/>
    <mergeCell ref="D27:J27"/>
    <mergeCell ref="H35:J35"/>
    <mergeCell ref="D29:J29"/>
    <mergeCell ref="D30:J30"/>
    <mergeCell ref="D32:J32"/>
    <mergeCell ref="D31:J31"/>
    <mergeCell ref="A23:A44"/>
    <mergeCell ref="D38:G38"/>
    <mergeCell ref="E34:G34"/>
    <mergeCell ref="A8:A15"/>
    <mergeCell ref="H44:I44"/>
    <mergeCell ref="F33:H33"/>
    <mergeCell ref="A1:C1"/>
    <mergeCell ref="C23:J23"/>
    <mergeCell ref="C24:J24"/>
    <mergeCell ref="C39:G39"/>
    <mergeCell ref="D37:G37"/>
    <mergeCell ref="A2:J2"/>
    <mergeCell ref="C12:J12"/>
    <mergeCell ref="B9:B10"/>
    <mergeCell ref="B5:J5"/>
    <mergeCell ref="A4:B4"/>
    <mergeCell ref="C4:D4"/>
    <mergeCell ref="B6:J6"/>
    <mergeCell ref="B36:B43"/>
    <mergeCell ref="D40:G40"/>
    <mergeCell ref="D41:G41"/>
    <mergeCell ref="A3:J3"/>
    <mergeCell ref="H34:I34"/>
    <mergeCell ref="H37:I37"/>
    <mergeCell ref="H39:I39"/>
    <mergeCell ref="H40:I40"/>
    <mergeCell ref="D42:G42"/>
    <mergeCell ref="D43:G43"/>
    <mergeCell ref="D36:G36"/>
    <mergeCell ref="H36:J36"/>
    <mergeCell ref="C44:G44"/>
    <mergeCell ref="H42:I42"/>
    <mergeCell ref="H43:I43"/>
    <mergeCell ref="H25:I25"/>
    <mergeCell ref="A16:A22"/>
    <mergeCell ref="B25:B33"/>
    <mergeCell ref="B17:B18"/>
    <mergeCell ref="D17:G17"/>
    <mergeCell ref="D18:G18"/>
    <mergeCell ref="H18:J18"/>
    <mergeCell ref="C19:J19"/>
    <mergeCell ref="C20:J20"/>
    <mergeCell ref="C21:J21"/>
    <mergeCell ref="E16:G16"/>
    <mergeCell ref="E8:G8"/>
    <mergeCell ref="H41:I41"/>
    <mergeCell ref="C22:J22"/>
    <mergeCell ref="D28:J28"/>
    <mergeCell ref="K27:K28"/>
    <mergeCell ref="C11:J11"/>
    <mergeCell ref="K11:K12"/>
    <mergeCell ref="D9:G9"/>
    <mergeCell ref="D10:G10"/>
    <mergeCell ref="H10:J10"/>
    <mergeCell ref="C13:J13"/>
    <mergeCell ref="C14:J14"/>
    <mergeCell ref="C15:J15"/>
    <mergeCell ref="K8:K9"/>
    <mergeCell ref="K23:K24"/>
    <mergeCell ref="D25:F25"/>
  </mergeCells>
  <phoneticPr fontId="2"/>
  <conditionalFormatting sqref="D29:J29">
    <cfRule type="expression" dxfId="8" priority="6" stopIfTrue="1">
      <formula>OR($C$7=$N$6,$C$7=$N$7,$N$8)</formula>
    </cfRule>
  </conditionalFormatting>
  <conditionalFormatting sqref="D30:J30">
    <cfRule type="expression" dxfId="7" priority="5" stopIfTrue="1">
      <formula>OR($C$7=$N$9,$C$7=$N$10,$C$7=$N$12)</formula>
    </cfRule>
  </conditionalFormatting>
  <conditionalFormatting sqref="D32:J32">
    <cfRule type="expression" dxfId="6" priority="4" stopIfTrue="1">
      <formula>OR($C$7=$N$3,$C$7=$N$4,$C$7=$N$5,$C$7=$N$6,$C$7=$N$7,$C$7=$N$8)</formula>
    </cfRule>
  </conditionalFormatting>
  <conditionalFormatting sqref="I33:J33">
    <cfRule type="expression" dxfId="5" priority="3">
      <formula>$D$33="無"</formula>
    </cfRule>
  </conditionalFormatting>
  <conditionalFormatting sqref="F33:H33">
    <cfRule type="expression" dxfId="4" priority="1">
      <formula>$D$33="無"</formula>
    </cfRule>
  </conditionalFormatting>
  <dataValidations xWindow="292" yWindow="730" count="11">
    <dataValidation imeMode="halfAlpha" operator="greaterThanOrEqual" allowBlank="1" showInputMessage="1" showErrorMessage="1" sqref="C16:C17 C8:C9 H16:I16 E16:F16 H8:I8 E8:F8" xr:uid="{00000000-0002-0000-0400-000000000000}"/>
    <dataValidation type="date" allowBlank="1" showInputMessage="1" sqref="E34:F35 C34:C35" xr:uid="{00000000-0002-0000-0400-000001000000}">
      <formula1>44287</formula1>
      <formula2>44651</formula2>
    </dataValidation>
    <dataValidation type="list" allowBlank="1" showInputMessage="1" sqref="C44:G44" xr:uid="{00000000-0002-0000-0400-000002000000}">
      <formula1>"課税事業者,免税事業者及び簡易課税事業者"</formula1>
    </dataValidation>
    <dataValidation type="list" allowBlank="1" showInputMessage="1" sqref="J25" xr:uid="{00000000-0002-0000-0400-000004000000}">
      <formula1>"DCP,35mmフィルム,16mmフィルム,DVD,ブルーレイ,ビデオテープ,その他"</formula1>
    </dataValidation>
    <dataValidation type="whole" allowBlank="1" showInputMessage="1" errorTitle="要望額について" error="助成対象経費（Ａ）の２分の１以内、かつ自己負担金（ロ）と同額以下の額を記入してください。_x000a_なお、本助成金に応募するには、この欄の額が２０万円以上の活動規模である必要があります。" sqref="D36:G37" xr:uid="{00000000-0002-0000-0400-000005000000}">
      <formula1>0</formula1>
      <formula2>20000</formula2>
    </dataValidation>
    <dataValidation type="whole" allowBlank="1" showInputMessage="1" errorTitle="要望額について" error="助成対象経費（Ａ）の２分の１以内、かつ自己負担金（ロ）と同額以下の額を記入してください。_x000a_なお、本助成金に応募するには、この欄の額が２０万円以上の活動規模である必要があります。" sqref="D38:G38" xr:uid="{00000000-0002-0000-0400-000006000000}">
      <formula1>0</formula1>
      <formula2>27000</formula2>
    </dataValidation>
    <dataValidation type="date" allowBlank="1" showInputMessage="1" showErrorMessage="1" errorTitle="提出期間内で入力してください。" error="2022/5/16～2022/5/27" sqref="C4:D4" xr:uid="{00000000-0002-0000-0400-000007000000}">
      <formula1>44866</formula1>
      <formula2>44880</formula2>
    </dataValidation>
    <dataValidation type="whole" operator="greaterThanOrEqual" allowBlank="1" showInputMessage="1" showErrorMessage="1" sqref="D25" xr:uid="{00000000-0002-0000-0400-000008000000}">
      <formula1>0</formula1>
    </dataValidation>
    <dataValidation type="list" allowBlank="1" showInputMessage="1" sqref="C18 C10" xr:uid="{00000000-0002-0000-0400-000009000000}">
      <formula1>"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howErrorMessage="1" sqref="D33" xr:uid="{00000000-0002-0000-0400-00000A000000}">
      <formula1>"有,無"</formula1>
    </dataValidation>
    <dataValidation type="list" allowBlank="1" showInputMessage="1" sqref="C7:J7" xr:uid="{BA2380CC-9236-4F21-98BF-28BFE56370A1}">
      <formula1>"劇映画（特別）,劇映画（A）,記録映画（特別）,記録映画（A）,記録映画（B）,アニメーション映画（長編）,アニメーション映画（短編A）,アニメーション映画（短編B）"</formula1>
    </dataValidation>
  </dataValidations>
  <printOptions horizontalCentered="1"/>
  <pageMargins left="0.78740157480314965" right="0.19685039370078741" top="0.39370078740157483" bottom="0.19685039370078741" header="0.19685039370078741" footer="0.11811023622047245"/>
  <pageSetup paperSize="9" scale="5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Q59"/>
  <sheetViews>
    <sheetView view="pageBreakPreview" zoomScale="80" zoomScaleNormal="100" zoomScaleSheetLayoutView="80" workbookViewId="0">
      <selection activeCell="C3" sqref="C3:P12"/>
    </sheetView>
  </sheetViews>
  <sheetFormatPr defaultColWidth="9" defaultRowHeight="22.5"/>
  <cols>
    <col min="1" max="1" width="3.75" style="4" bestFit="1" customWidth="1"/>
    <col min="2" max="2" width="3.75" style="6" bestFit="1" customWidth="1"/>
    <col min="3" max="3" width="6.08203125" style="6" customWidth="1"/>
    <col min="4" max="4" width="21.25" style="6" customWidth="1"/>
    <col min="5" max="5" width="22.5" style="6" customWidth="1"/>
    <col min="6" max="6" width="5.58203125" style="6" customWidth="1"/>
    <col min="7" max="7" width="22.5" style="6" customWidth="1"/>
    <col min="8" max="8" width="13.75" style="6" customWidth="1"/>
    <col min="9" max="9" width="8.75" style="6" customWidth="1"/>
    <col min="10" max="10" width="13.75" style="6" customWidth="1"/>
    <col min="11" max="11" width="10.75" style="6" customWidth="1"/>
    <col min="12" max="12" width="7.08203125" style="6" customWidth="1"/>
    <col min="13" max="13" width="5.58203125" style="6" customWidth="1"/>
    <col min="14" max="14" width="4.5" style="6" customWidth="1"/>
    <col min="15" max="15" width="5.58203125" style="6" customWidth="1"/>
    <col min="16" max="16" width="3.58203125" style="6" customWidth="1"/>
    <col min="17" max="17" width="77.83203125" style="4" customWidth="1"/>
    <col min="18" max="18" width="68.75" style="4" customWidth="1"/>
    <col min="19" max="16384" width="9" style="4"/>
  </cols>
  <sheetData>
    <row r="1" spans="1:17" ht="23" thickBot="1">
      <c r="B1" s="812" t="s">
        <v>274</v>
      </c>
      <c r="C1" s="813"/>
      <c r="D1" s="814">
        <f>総表!C24</f>
        <v>0</v>
      </c>
      <c r="E1" s="814"/>
      <c r="F1" s="814"/>
      <c r="G1" s="814"/>
      <c r="H1" s="332" t="s">
        <v>275</v>
      </c>
      <c r="I1" s="814">
        <f>総表!C12</f>
        <v>0</v>
      </c>
      <c r="J1" s="814"/>
      <c r="K1" s="814"/>
      <c r="L1" s="814"/>
      <c r="M1" s="814"/>
      <c r="N1" s="814"/>
      <c r="O1" s="814"/>
      <c r="P1" s="815"/>
      <c r="Q1" s="486"/>
    </row>
    <row r="2" spans="1:17" ht="18.75" customHeight="1">
      <c r="B2" s="860" t="s">
        <v>59</v>
      </c>
      <c r="C2" s="816" t="s">
        <v>60</v>
      </c>
      <c r="D2" s="816"/>
      <c r="E2" s="816"/>
      <c r="F2" s="816"/>
      <c r="G2" s="816"/>
      <c r="H2" s="816"/>
      <c r="I2" s="816"/>
      <c r="J2" s="816"/>
      <c r="K2" s="816"/>
      <c r="L2" s="816"/>
      <c r="M2" s="816"/>
      <c r="N2" s="816"/>
      <c r="O2" s="816"/>
      <c r="P2" s="817"/>
      <c r="Q2" s="486" t="s">
        <v>238</v>
      </c>
    </row>
    <row r="3" spans="1:17" ht="24" customHeight="1">
      <c r="A3" s="4">
        <v>1</v>
      </c>
      <c r="B3" s="861"/>
      <c r="C3" s="826"/>
      <c r="D3" s="827"/>
      <c r="E3" s="827"/>
      <c r="F3" s="827"/>
      <c r="G3" s="827"/>
      <c r="H3" s="827"/>
      <c r="I3" s="827"/>
      <c r="J3" s="827"/>
      <c r="K3" s="827"/>
      <c r="L3" s="827"/>
      <c r="M3" s="827"/>
      <c r="N3" s="827"/>
      <c r="O3" s="827"/>
      <c r="P3" s="828"/>
      <c r="Q3" s="487" t="s">
        <v>475</v>
      </c>
    </row>
    <row r="4" spans="1:17" ht="24" customHeight="1">
      <c r="A4" s="4">
        <v>2</v>
      </c>
      <c r="B4" s="861"/>
      <c r="C4" s="829"/>
      <c r="D4" s="830"/>
      <c r="E4" s="830"/>
      <c r="F4" s="830"/>
      <c r="G4" s="830"/>
      <c r="H4" s="830"/>
      <c r="I4" s="830"/>
      <c r="J4" s="830"/>
      <c r="K4" s="830"/>
      <c r="L4" s="830"/>
      <c r="M4" s="830"/>
      <c r="N4" s="830"/>
      <c r="O4" s="830"/>
      <c r="P4" s="831"/>
      <c r="Q4" s="488" t="s">
        <v>250</v>
      </c>
    </row>
    <row r="5" spans="1:17" ht="24" customHeight="1">
      <c r="A5" s="4">
        <v>3</v>
      </c>
      <c r="B5" s="861"/>
      <c r="C5" s="829"/>
      <c r="D5" s="830"/>
      <c r="E5" s="830"/>
      <c r="F5" s="830"/>
      <c r="G5" s="830"/>
      <c r="H5" s="830"/>
      <c r="I5" s="830"/>
      <c r="J5" s="830"/>
      <c r="K5" s="830"/>
      <c r="L5" s="830"/>
      <c r="M5" s="830"/>
      <c r="N5" s="830"/>
      <c r="O5" s="830"/>
      <c r="P5" s="831"/>
      <c r="Q5" s="488"/>
    </row>
    <row r="6" spans="1:17" ht="24" customHeight="1">
      <c r="A6" s="4">
        <v>4</v>
      </c>
      <c r="B6" s="861"/>
      <c r="C6" s="829"/>
      <c r="D6" s="830"/>
      <c r="E6" s="830"/>
      <c r="F6" s="830"/>
      <c r="G6" s="830"/>
      <c r="H6" s="830"/>
      <c r="I6" s="830"/>
      <c r="J6" s="830"/>
      <c r="K6" s="830"/>
      <c r="L6" s="830"/>
      <c r="M6" s="830"/>
      <c r="N6" s="830"/>
      <c r="O6" s="830"/>
      <c r="P6" s="831"/>
      <c r="Q6" s="856" t="s">
        <v>244</v>
      </c>
    </row>
    <row r="7" spans="1:17" ht="24" customHeight="1">
      <c r="A7" s="4">
        <v>5</v>
      </c>
      <c r="B7" s="861"/>
      <c r="C7" s="829"/>
      <c r="D7" s="830"/>
      <c r="E7" s="830"/>
      <c r="F7" s="830"/>
      <c r="G7" s="830"/>
      <c r="H7" s="830"/>
      <c r="I7" s="830"/>
      <c r="J7" s="830"/>
      <c r="K7" s="830"/>
      <c r="L7" s="830"/>
      <c r="M7" s="830"/>
      <c r="N7" s="830"/>
      <c r="O7" s="830"/>
      <c r="P7" s="831"/>
      <c r="Q7" s="856"/>
    </row>
    <row r="8" spans="1:17" ht="24" customHeight="1">
      <c r="A8" s="4">
        <v>6</v>
      </c>
      <c r="B8" s="861"/>
      <c r="C8" s="829"/>
      <c r="D8" s="830"/>
      <c r="E8" s="830"/>
      <c r="F8" s="830"/>
      <c r="G8" s="830"/>
      <c r="H8" s="830"/>
      <c r="I8" s="830"/>
      <c r="J8" s="830"/>
      <c r="K8" s="830"/>
      <c r="L8" s="830"/>
      <c r="M8" s="830"/>
      <c r="N8" s="830"/>
      <c r="O8" s="830"/>
      <c r="P8" s="831"/>
      <c r="Q8" s="856"/>
    </row>
    <row r="9" spans="1:17" ht="24" customHeight="1">
      <c r="A9" s="4">
        <v>7</v>
      </c>
      <c r="B9" s="861"/>
      <c r="C9" s="829"/>
      <c r="D9" s="830"/>
      <c r="E9" s="830"/>
      <c r="F9" s="830"/>
      <c r="G9" s="830"/>
      <c r="H9" s="830"/>
      <c r="I9" s="830"/>
      <c r="J9" s="830"/>
      <c r="K9" s="830"/>
      <c r="L9" s="830"/>
      <c r="M9" s="830"/>
      <c r="N9" s="830"/>
      <c r="O9" s="830"/>
      <c r="P9" s="831"/>
      <c r="Q9" s="856"/>
    </row>
    <row r="10" spans="1:17" ht="24" customHeight="1">
      <c r="A10" s="4">
        <v>8</v>
      </c>
      <c r="B10" s="861"/>
      <c r="C10" s="829"/>
      <c r="D10" s="830"/>
      <c r="E10" s="830"/>
      <c r="F10" s="830"/>
      <c r="G10" s="830"/>
      <c r="H10" s="830"/>
      <c r="I10" s="830"/>
      <c r="J10" s="830"/>
      <c r="K10" s="830"/>
      <c r="L10" s="830"/>
      <c r="M10" s="830"/>
      <c r="N10" s="830"/>
      <c r="O10" s="830"/>
      <c r="P10" s="831"/>
      <c r="Q10" s="856"/>
    </row>
    <row r="11" spans="1:17" ht="24" customHeight="1">
      <c r="A11" s="4">
        <v>9</v>
      </c>
      <c r="B11" s="861"/>
      <c r="C11" s="829"/>
      <c r="D11" s="830"/>
      <c r="E11" s="830"/>
      <c r="F11" s="830"/>
      <c r="G11" s="830"/>
      <c r="H11" s="830"/>
      <c r="I11" s="830"/>
      <c r="J11" s="830"/>
      <c r="K11" s="830"/>
      <c r="L11" s="830"/>
      <c r="M11" s="830"/>
      <c r="N11" s="830"/>
      <c r="O11" s="830"/>
      <c r="P11" s="831"/>
      <c r="Q11" s="856"/>
    </row>
    <row r="12" spans="1:17" ht="24" customHeight="1">
      <c r="A12" s="4">
        <v>10</v>
      </c>
      <c r="B12" s="861"/>
      <c r="C12" s="829"/>
      <c r="D12" s="830"/>
      <c r="E12" s="830"/>
      <c r="F12" s="830"/>
      <c r="G12" s="830"/>
      <c r="H12" s="830"/>
      <c r="I12" s="830"/>
      <c r="J12" s="830"/>
      <c r="K12" s="830"/>
      <c r="L12" s="830"/>
      <c r="M12" s="830"/>
      <c r="N12" s="830"/>
      <c r="O12" s="830"/>
      <c r="P12" s="831"/>
      <c r="Q12" s="856"/>
    </row>
    <row r="13" spans="1:17" ht="39.75" customHeight="1">
      <c r="B13" s="861"/>
      <c r="C13" s="807" t="s">
        <v>37</v>
      </c>
      <c r="D13" s="808"/>
      <c r="E13" s="333">
        <f>総表!D25</f>
        <v>0</v>
      </c>
      <c r="F13" s="334" t="s">
        <v>80</v>
      </c>
      <c r="G13" s="335" t="s">
        <v>61</v>
      </c>
      <c r="H13" s="868"/>
      <c r="I13" s="869"/>
      <c r="J13" s="870"/>
      <c r="K13" s="335" t="s">
        <v>62</v>
      </c>
      <c r="L13" s="874">
        <f>総表!J25</f>
        <v>0</v>
      </c>
      <c r="M13" s="875"/>
      <c r="N13" s="875"/>
      <c r="O13" s="875"/>
      <c r="P13" s="876"/>
      <c r="Q13" s="486" t="s">
        <v>286</v>
      </c>
    </row>
    <row r="14" spans="1:17" ht="26.25" customHeight="1">
      <c r="B14" s="861"/>
      <c r="C14" s="809" t="s">
        <v>63</v>
      </c>
      <c r="D14" s="810"/>
      <c r="E14" s="810"/>
      <c r="F14" s="810"/>
      <c r="G14" s="810"/>
      <c r="H14" s="810"/>
      <c r="I14" s="810"/>
      <c r="J14" s="810"/>
      <c r="K14" s="810"/>
      <c r="L14" s="810"/>
      <c r="M14" s="810"/>
      <c r="N14" s="810"/>
      <c r="O14" s="810"/>
      <c r="P14" s="811"/>
      <c r="Q14" s="486"/>
    </row>
    <row r="15" spans="1:17" ht="26.25" customHeight="1">
      <c r="B15" s="861"/>
      <c r="C15" s="867"/>
      <c r="D15" s="859"/>
      <c r="E15" s="857" t="s">
        <v>82</v>
      </c>
      <c r="F15" s="858"/>
      <c r="G15" s="859"/>
      <c r="H15" s="803" t="s">
        <v>243</v>
      </c>
      <c r="I15" s="804"/>
      <c r="J15" s="336"/>
      <c r="K15" s="337"/>
      <c r="L15" s="337"/>
      <c r="M15" s="337"/>
      <c r="N15" s="337"/>
      <c r="O15" s="337"/>
      <c r="P15" s="338"/>
      <c r="Q15" s="486" t="s">
        <v>245</v>
      </c>
    </row>
    <row r="16" spans="1:17" ht="26.25" customHeight="1">
      <c r="B16" s="861"/>
      <c r="C16" s="339"/>
      <c r="D16" s="340" t="s">
        <v>65</v>
      </c>
      <c r="E16" s="341">
        <v>44956</v>
      </c>
      <c r="F16" s="342" t="s">
        <v>64</v>
      </c>
      <c r="G16" s="343">
        <v>45005</v>
      </c>
      <c r="H16" s="344">
        <v>40</v>
      </c>
      <c r="I16" s="345" t="s">
        <v>68</v>
      </c>
      <c r="J16" s="871"/>
      <c r="K16" s="872"/>
      <c r="L16" s="872"/>
      <c r="M16" s="872"/>
      <c r="N16" s="872"/>
      <c r="O16" s="872"/>
      <c r="P16" s="873"/>
      <c r="Q16" s="486" t="s">
        <v>246</v>
      </c>
    </row>
    <row r="17" spans="1:17" ht="26.25" customHeight="1">
      <c r="B17" s="861"/>
      <c r="C17" s="339"/>
      <c r="D17" s="340" t="s">
        <v>66</v>
      </c>
      <c r="E17" s="341">
        <v>45026</v>
      </c>
      <c r="F17" s="342" t="s">
        <v>64</v>
      </c>
      <c r="G17" s="343">
        <v>45127</v>
      </c>
      <c r="H17" s="344">
        <v>60</v>
      </c>
      <c r="I17" s="345" t="s">
        <v>68</v>
      </c>
      <c r="J17" s="871"/>
      <c r="K17" s="872"/>
      <c r="L17" s="872"/>
      <c r="M17" s="872"/>
      <c r="N17" s="872"/>
      <c r="O17" s="872"/>
      <c r="P17" s="873"/>
      <c r="Q17" s="486"/>
    </row>
    <row r="18" spans="1:17" ht="26.25" customHeight="1">
      <c r="B18" s="861"/>
      <c r="C18" s="346"/>
      <c r="D18" s="347" t="s">
        <v>67</v>
      </c>
      <c r="E18" s="348">
        <v>45128</v>
      </c>
      <c r="F18" s="349" t="s">
        <v>64</v>
      </c>
      <c r="G18" s="350">
        <v>45171</v>
      </c>
      <c r="H18" s="351">
        <v>30</v>
      </c>
      <c r="I18" s="352" t="s">
        <v>68</v>
      </c>
      <c r="J18" s="805" t="s">
        <v>78</v>
      </c>
      <c r="K18" s="806"/>
      <c r="L18" s="353" t="s">
        <v>242</v>
      </c>
      <c r="M18" s="354">
        <v>5</v>
      </c>
      <c r="N18" s="353" t="s">
        <v>240</v>
      </c>
      <c r="O18" s="355">
        <v>12</v>
      </c>
      <c r="P18" s="356" t="s">
        <v>241</v>
      </c>
      <c r="Q18" s="486" t="s">
        <v>573</v>
      </c>
    </row>
    <row r="19" spans="1:17" ht="26.25" customHeight="1">
      <c r="B19" s="861"/>
      <c r="C19" s="809" t="s">
        <v>73</v>
      </c>
      <c r="D19" s="810"/>
      <c r="E19" s="810"/>
      <c r="F19" s="810"/>
      <c r="G19" s="810"/>
      <c r="H19" s="810"/>
      <c r="I19" s="810"/>
      <c r="J19" s="863"/>
      <c r="K19" s="810"/>
      <c r="L19" s="810"/>
      <c r="M19" s="810"/>
      <c r="N19" s="810"/>
      <c r="O19" s="810"/>
      <c r="P19" s="811"/>
      <c r="Q19" s="486"/>
    </row>
    <row r="20" spans="1:17" ht="26.25" customHeight="1">
      <c r="B20" s="861"/>
      <c r="C20" s="357"/>
      <c r="D20" s="877" t="s">
        <v>74</v>
      </c>
      <c r="E20" s="857" t="s">
        <v>81</v>
      </c>
      <c r="F20" s="858"/>
      <c r="G20" s="859"/>
      <c r="H20" s="803" t="s">
        <v>75</v>
      </c>
      <c r="I20" s="804"/>
      <c r="J20" s="358" t="s">
        <v>79</v>
      </c>
      <c r="K20" s="337"/>
      <c r="L20" s="337"/>
      <c r="M20" s="337"/>
      <c r="N20" s="337"/>
      <c r="O20" s="337"/>
      <c r="P20" s="338"/>
      <c r="Q20" s="486" t="s">
        <v>247</v>
      </c>
    </row>
    <row r="21" spans="1:17" ht="26.25" customHeight="1">
      <c r="B21" s="861"/>
      <c r="C21" s="359"/>
      <c r="D21" s="878"/>
      <c r="E21" s="343">
        <v>45383</v>
      </c>
      <c r="F21" s="360" t="s">
        <v>64</v>
      </c>
      <c r="G21" s="343">
        <v>45406</v>
      </c>
      <c r="H21" s="344">
        <v>3</v>
      </c>
      <c r="I21" s="361" t="s">
        <v>230</v>
      </c>
      <c r="J21" s="362" t="s">
        <v>263</v>
      </c>
      <c r="K21" s="363"/>
      <c r="L21" s="337"/>
      <c r="M21" s="337"/>
      <c r="N21" s="337"/>
      <c r="O21" s="337"/>
      <c r="P21" s="338"/>
      <c r="Q21" s="486" t="s">
        <v>268</v>
      </c>
    </row>
    <row r="22" spans="1:17" ht="26.25" customHeight="1">
      <c r="B22" s="861"/>
      <c r="C22" s="339"/>
      <c r="D22" s="340" t="s">
        <v>76</v>
      </c>
      <c r="E22" s="864" t="s">
        <v>264</v>
      </c>
      <c r="F22" s="865"/>
      <c r="G22" s="865"/>
      <c r="H22" s="865"/>
      <c r="I22" s="866"/>
      <c r="J22" s="362" t="s">
        <v>266</v>
      </c>
      <c r="K22" s="363"/>
      <c r="L22" s="337"/>
      <c r="M22" s="337"/>
      <c r="N22" s="337"/>
      <c r="O22" s="337"/>
      <c r="P22" s="338"/>
      <c r="Q22" s="486" t="s">
        <v>248</v>
      </c>
    </row>
    <row r="23" spans="1:17" ht="26.25" customHeight="1">
      <c r="B23" s="861"/>
      <c r="C23" s="346"/>
      <c r="D23" s="347" t="s">
        <v>77</v>
      </c>
      <c r="E23" s="821" t="s">
        <v>265</v>
      </c>
      <c r="F23" s="822"/>
      <c r="G23" s="822"/>
      <c r="H23" s="822"/>
      <c r="I23" s="823"/>
      <c r="J23" s="364" t="s">
        <v>267</v>
      </c>
      <c r="K23" s="365"/>
      <c r="L23" s="366"/>
      <c r="M23" s="366"/>
      <c r="N23" s="366"/>
      <c r="O23" s="366"/>
      <c r="P23" s="367"/>
      <c r="Q23" s="486" t="s">
        <v>249</v>
      </c>
    </row>
    <row r="24" spans="1:17" ht="18.75" customHeight="1">
      <c r="B24" s="861"/>
      <c r="C24" s="835" t="s">
        <v>72</v>
      </c>
      <c r="D24" s="836"/>
      <c r="E24" s="836"/>
      <c r="F24" s="836"/>
      <c r="G24" s="836"/>
      <c r="H24" s="836"/>
      <c r="I24" s="836"/>
      <c r="J24" s="836"/>
      <c r="K24" s="836"/>
      <c r="L24" s="836"/>
      <c r="M24" s="836"/>
      <c r="N24" s="836"/>
      <c r="O24" s="836"/>
      <c r="P24" s="837"/>
      <c r="Q24" s="486"/>
    </row>
    <row r="25" spans="1:17" ht="24" customHeight="1">
      <c r="A25" s="4">
        <v>1</v>
      </c>
      <c r="B25" s="861"/>
      <c r="C25" s="829"/>
      <c r="D25" s="830"/>
      <c r="E25" s="830"/>
      <c r="F25" s="830"/>
      <c r="G25" s="830"/>
      <c r="H25" s="830"/>
      <c r="I25" s="830"/>
      <c r="J25" s="830"/>
      <c r="K25" s="830"/>
      <c r="L25" s="830"/>
      <c r="M25" s="830"/>
      <c r="N25" s="830"/>
      <c r="O25" s="830"/>
      <c r="P25" s="831"/>
      <c r="Q25" s="802" t="s">
        <v>476</v>
      </c>
    </row>
    <row r="26" spans="1:17" ht="24" customHeight="1">
      <c r="A26" s="4">
        <v>2</v>
      </c>
      <c r="B26" s="861"/>
      <c r="C26" s="829"/>
      <c r="D26" s="830"/>
      <c r="E26" s="830"/>
      <c r="F26" s="830"/>
      <c r="G26" s="830"/>
      <c r="H26" s="830"/>
      <c r="I26" s="830"/>
      <c r="J26" s="830"/>
      <c r="K26" s="830"/>
      <c r="L26" s="830"/>
      <c r="M26" s="830"/>
      <c r="N26" s="830"/>
      <c r="O26" s="830"/>
      <c r="P26" s="831"/>
      <c r="Q26" s="802"/>
    </row>
    <row r="27" spans="1:17" ht="24" customHeight="1">
      <c r="A27" s="4">
        <v>3</v>
      </c>
      <c r="B27" s="861"/>
      <c r="C27" s="829"/>
      <c r="D27" s="830"/>
      <c r="E27" s="830"/>
      <c r="F27" s="830"/>
      <c r="G27" s="830"/>
      <c r="H27" s="830"/>
      <c r="I27" s="830"/>
      <c r="J27" s="830"/>
      <c r="K27" s="830"/>
      <c r="L27" s="830"/>
      <c r="M27" s="830"/>
      <c r="N27" s="830"/>
      <c r="O27" s="830"/>
      <c r="P27" s="831"/>
      <c r="Q27" s="488" t="s">
        <v>251</v>
      </c>
    </row>
    <row r="28" spans="1:17" ht="24" customHeight="1">
      <c r="A28" s="4">
        <v>4</v>
      </c>
      <c r="B28" s="861"/>
      <c r="C28" s="829"/>
      <c r="D28" s="830"/>
      <c r="E28" s="830"/>
      <c r="F28" s="830"/>
      <c r="G28" s="830"/>
      <c r="H28" s="830"/>
      <c r="I28" s="830"/>
      <c r="J28" s="830"/>
      <c r="K28" s="830"/>
      <c r="L28" s="830"/>
      <c r="M28" s="830"/>
      <c r="N28" s="830"/>
      <c r="O28" s="830"/>
      <c r="P28" s="831"/>
      <c r="Q28" s="486"/>
    </row>
    <row r="29" spans="1:17" ht="24" customHeight="1">
      <c r="A29" s="4">
        <v>5</v>
      </c>
      <c r="B29" s="861"/>
      <c r="C29" s="829"/>
      <c r="D29" s="830"/>
      <c r="E29" s="830"/>
      <c r="F29" s="830"/>
      <c r="G29" s="830"/>
      <c r="H29" s="830"/>
      <c r="I29" s="830"/>
      <c r="J29" s="830"/>
      <c r="K29" s="830"/>
      <c r="L29" s="830"/>
      <c r="M29" s="830"/>
      <c r="N29" s="830"/>
      <c r="O29" s="830"/>
      <c r="P29" s="831"/>
      <c r="Q29" s="486"/>
    </row>
    <row r="30" spans="1:17" ht="24" customHeight="1">
      <c r="A30" s="4">
        <v>6</v>
      </c>
      <c r="B30" s="861"/>
      <c r="C30" s="829"/>
      <c r="D30" s="830"/>
      <c r="E30" s="830"/>
      <c r="F30" s="830"/>
      <c r="G30" s="830"/>
      <c r="H30" s="830"/>
      <c r="I30" s="830"/>
      <c r="J30" s="830"/>
      <c r="K30" s="830"/>
      <c r="L30" s="830"/>
      <c r="M30" s="830"/>
      <c r="N30" s="830"/>
      <c r="O30" s="830"/>
      <c r="P30" s="831"/>
      <c r="Q30" s="488"/>
    </row>
    <row r="31" spans="1:17" ht="24" customHeight="1">
      <c r="A31" s="4">
        <v>7</v>
      </c>
      <c r="B31" s="861"/>
      <c r="C31" s="829"/>
      <c r="D31" s="830"/>
      <c r="E31" s="830"/>
      <c r="F31" s="830"/>
      <c r="G31" s="830"/>
      <c r="H31" s="830"/>
      <c r="I31" s="830"/>
      <c r="J31" s="830"/>
      <c r="K31" s="830"/>
      <c r="L31" s="830"/>
      <c r="M31" s="830"/>
      <c r="N31" s="830"/>
      <c r="O31" s="830"/>
      <c r="P31" s="831"/>
      <c r="Q31" s="488"/>
    </row>
    <row r="32" spans="1:17" ht="24" customHeight="1">
      <c r="A32" s="4">
        <v>8</v>
      </c>
      <c r="B32" s="861"/>
      <c r="C32" s="829"/>
      <c r="D32" s="830"/>
      <c r="E32" s="830"/>
      <c r="F32" s="830"/>
      <c r="G32" s="830"/>
      <c r="H32" s="830"/>
      <c r="I32" s="830"/>
      <c r="J32" s="830"/>
      <c r="K32" s="830"/>
      <c r="L32" s="830"/>
      <c r="M32" s="830"/>
      <c r="N32" s="830"/>
      <c r="O32" s="830"/>
      <c r="P32" s="831"/>
      <c r="Q32" s="488"/>
    </row>
    <row r="33" spans="1:17" ht="24" customHeight="1">
      <c r="A33" s="4">
        <v>9</v>
      </c>
      <c r="B33" s="861"/>
      <c r="C33" s="829"/>
      <c r="D33" s="830"/>
      <c r="E33" s="830"/>
      <c r="F33" s="830"/>
      <c r="G33" s="830"/>
      <c r="H33" s="830"/>
      <c r="I33" s="830"/>
      <c r="J33" s="830"/>
      <c r="K33" s="830"/>
      <c r="L33" s="830"/>
      <c r="M33" s="830"/>
      <c r="N33" s="830"/>
      <c r="O33" s="830"/>
      <c r="P33" s="831"/>
      <c r="Q33" s="488"/>
    </row>
    <row r="34" spans="1:17" ht="24" customHeight="1">
      <c r="A34" s="4">
        <v>10</v>
      </c>
      <c r="B34" s="861"/>
      <c r="C34" s="829"/>
      <c r="D34" s="830"/>
      <c r="E34" s="830"/>
      <c r="F34" s="830"/>
      <c r="G34" s="830"/>
      <c r="H34" s="830"/>
      <c r="I34" s="830"/>
      <c r="J34" s="830"/>
      <c r="K34" s="830"/>
      <c r="L34" s="830"/>
      <c r="M34" s="830"/>
      <c r="N34" s="830"/>
      <c r="O34" s="830"/>
      <c r="P34" s="831"/>
      <c r="Q34" s="486"/>
    </row>
    <row r="35" spans="1:17" ht="24" customHeight="1">
      <c r="A35" s="4">
        <v>11</v>
      </c>
      <c r="B35" s="861"/>
      <c r="C35" s="829"/>
      <c r="D35" s="830"/>
      <c r="E35" s="830"/>
      <c r="F35" s="830"/>
      <c r="G35" s="830"/>
      <c r="H35" s="830"/>
      <c r="I35" s="830"/>
      <c r="J35" s="830"/>
      <c r="K35" s="830"/>
      <c r="L35" s="830"/>
      <c r="M35" s="830"/>
      <c r="N35" s="830"/>
      <c r="O35" s="830"/>
      <c r="P35" s="831"/>
      <c r="Q35" s="488"/>
    </row>
    <row r="36" spans="1:17" ht="24" customHeight="1">
      <c r="A36" s="4">
        <v>12</v>
      </c>
      <c r="B36" s="861"/>
      <c r="C36" s="829"/>
      <c r="D36" s="830"/>
      <c r="E36" s="830"/>
      <c r="F36" s="830"/>
      <c r="G36" s="830"/>
      <c r="H36" s="830"/>
      <c r="I36" s="830"/>
      <c r="J36" s="830"/>
      <c r="K36" s="830"/>
      <c r="L36" s="830"/>
      <c r="M36" s="830"/>
      <c r="N36" s="830"/>
      <c r="O36" s="830"/>
      <c r="P36" s="831"/>
      <c r="Q36" s="488"/>
    </row>
    <row r="37" spans="1:17">
      <c r="B37" s="861"/>
      <c r="C37" s="824" t="s">
        <v>69</v>
      </c>
      <c r="D37" s="824"/>
      <c r="E37" s="824"/>
      <c r="F37" s="824"/>
      <c r="G37" s="824"/>
      <c r="H37" s="824"/>
      <c r="I37" s="824"/>
      <c r="J37" s="824"/>
      <c r="K37" s="824"/>
      <c r="L37" s="824"/>
      <c r="M37" s="824"/>
      <c r="N37" s="824"/>
      <c r="O37" s="824"/>
      <c r="P37" s="825"/>
      <c r="Q37" s="486"/>
    </row>
    <row r="38" spans="1:17" ht="24" customHeight="1">
      <c r="A38" s="4">
        <v>1</v>
      </c>
      <c r="B38" s="861"/>
      <c r="C38" s="826" t="s">
        <v>282</v>
      </c>
      <c r="D38" s="827"/>
      <c r="E38" s="827"/>
      <c r="F38" s="827"/>
      <c r="G38" s="827"/>
      <c r="H38" s="827"/>
      <c r="I38" s="827"/>
      <c r="J38" s="827"/>
      <c r="K38" s="827"/>
      <c r="L38" s="827"/>
      <c r="M38" s="827"/>
      <c r="N38" s="827"/>
      <c r="O38" s="827"/>
      <c r="P38" s="828"/>
      <c r="Q38" s="489" t="s">
        <v>471</v>
      </c>
    </row>
    <row r="39" spans="1:17" ht="24" customHeight="1">
      <c r="A39" s="4">
        <v>2</v>
      </c>
      <c r="B39" s="861"/>
      <c r="C39" s="829"/>
      <c r="D39" s="830"/>
      <c r="E39" s="830"/>
      <c r="F39" s="830"/>
      <c r="G39" s="830"/>
      <c r="H39" s="830"/>
      <c r="I39" s="830"/>
      <c r="J39" s="830"/>
      <c r="K39" s="830"/>
      <c r="L39" s="830"/>
      <c r="M39" s="830"/>
      <c r="N39" s="830"/>
      <c r="O39" s="830"/>
      <c r="P39" s="831"/>
      <c r="Q39" s="488"/>
    </row>
    <row r="40" spans="1:17" ht="24" customHeight="1">
      <c r="A40" s="4">
        <v>3</v>
      </c>
      <c r="B40" s="861"/>
      <c r="C40" s="829"/>
      <c r="D40" s="830"/>
      <c r="E40" s="830"/>
      <c r="F40" s="830"/>
      <c r="G40" s="830"/>
      <c r="H40" s="830"/>
      <c r="I40" s="830"/>
      <c r="J40" s="830"/>
      <c r="K40" s="830"/>
      <c r="L40" s="830"/>
      <c r="M40" s="830"/>
      <c r="N40" s="830"/>
      <c r="O40" s="830"/>
      <c r="P40" s="831"/>
      <c r="Q40" s="488" t="s">
        <v>253</v>
      </c>
    </row>
    <row r="41" spans="1:17" ht="24" customHeight="1">
      <c r="A41" s="4">
        <v>4</v>
      </c>
      <c r="B41" s="861"/>
      <c r="C41" s="829"/>
      <c r="D41" s="830"/>
      <c r="E41" s="830"/>
      <c r="F41" s="830"/>
      <c r="G41" s="830"/>
      <c r="H41" s="830"/>
      <c r="I41" s="830"/>
      <c r="J41" s="830"/>
      <c r="K41" s="830"/>
      <c r="L41" s="830"/>
      <c r="M41" s="830"/>
      <c r="N41" s="830"/>
      <c r="O41" s="830"/>
      <c r="P41" s="831"/>
      <c r="Q41" s="488" t="s">
        <v>252</v>
      </c>
    </row>
    <row r="42" spans="1:17" ht="24" customHeight="1">
      <c r="A42" s="4">
        <v>5</v>
      </c>
      <c r="B42" s="861"/>
      <c r="C42" s="829"/>
      <c r="D42" s="830"/>
      <c r="E42" s="830"/>
      <c r="F42" s="830"/>
      <c r="G42" s="830"/>
      <c r="H42" s="830"/>
      <c r="I42" s="830"/>
      <c r="J42" s="830"/>
      <c r="K42" s="830"/>
      <c r="L42" s="830"/>
      <c r="M42" s="830"/>
      <c r="N42" s="830"/>
      <c r="O42" s="830"/>
      <c r="P42" s="831"/>
      <c r="Q42" s="488"/>
    </row>
    <row r="43" spans="1:17">
      <c r="B43" s="861"/>
      <c r="C43" s="824" t="s">
        <v>70</v>
      </c>
      <c r="D43" s="824"/>
      <c r="E43" s="824"/>
      <c r="F43" s="824"/>
      <c r="G43" s="824"/>
      <c r="H43" s="824"/>
      <c r="I43" s="824"/>
      <c r="J43" s="824"/>
      <c r="K43" s="824"/>
      <c r="L43" s="824"/>
      <c r="M43" s="824"/>
      <c r="N43" s="824"/>
      <c r="O43" s="824"/>
      <c r="P43" s="825"/>
      <c r="Q43" s="486"/>
    </row>
    <row r="44" spans="1:17" ht="24.75" customHeight="1">
      <c r="A44" s="4">
        <v>1</v>
      </c>
      <c r="B44" s="861"/>
      <c r="C44" s="826" t="s">
        <v>284</v>
      </c>
      <c r="D44" s="827"/>
      <c r="E44" s="827"/>
      <c r="F44" s="827"/>
      <c r="G44" s="827"/>
      <c r="H44" s="827"/>
      <c r="I44" s="827"/>
      <c r="J44" s="827"/>
      <c r="K44" s="827"/>
      <c r="L44" s="827"/>
      <c r="M44" s="827"/>
      <c r="N44" s="827"/>
      <c r="O44" s="827"/>
      <c r="P44" s="828"/>
      <c r="Q44" s="489" t="s">
        <v>471</v>
      </c>
    </row>
    <row r="45" spans="1:17" ht="24" customHeight="1">
      <c r="A45" s="4">
        <v>2</v>
      </c>
      <c r="B45" s="861"/>
      <c r="C45" s="829"/>
      <c r="D45" s="830"/>
      <c r="E45" s="830"/>
      <c r="F45" s="830"/>
      <c r="G45" s="830"/>
      <c r="H45" s="830"/>
      <c r="I45" s="830"/>
      <c r="J45" s="830"/>
      <c r="K45" s="830"/>
      <c r="L45" s="830"/>
      <c r="M45" s="830"/>
      <c r="N45" s="830"/>
      <c r="O45" s="830"/>
      <c r="P45" s="831"/>
      <c r="Q45" s="488" t="s">
        <v>254</v>
      </c>
    </row>
    <row r="46" spans="1:17" ht="24" customHeight="1">
      <c r="A46" s="4">
        <v>3</v>
      </c>
      <c r="B46" s="861"/>
      <c r="C46" s="829"/>
      <c r="D46" s="830"/>
      <c r="E46" s="830"/>
      <c r="F46" s="830"/>
      <c r="G46" s="830"/>
      <c r="H46" s="830"/>
      <c r="I46" s="830"/>
      <c r="J46" s="830"/>
      <c r="K46" s="830"/>
      <c r="L46" s="830"/>
      <c r="M46" s="830"/>
      <c r="N46" s="830"/>
      <c r="O46" s="830"/>
      <c r="P46" s="831"/>
      <c r="Q46" s="490" t="s">
        <v>255</v>
      </c>
    </row>
    <row r="47" spans="1:17" ht="24" customHeight="1">
      <c r="A47" s="4">
        <v>4</v>
      </c>
      <c r="B47" s="861"/>
      <c r="C47" s="829"/>
      <c r="D47" s="830"/>
      <c r="E47" s="830"/>
      <c r="F47" s="830"/>
      <c r="G47" s="830"/>
      <c r="H47" s="830"/>
      <c r="I47" s="830"/>
      <c r="J47" s="830"/>
      <c r="K47" s="830"/>
      <c r="L47" s="830"/>
      <c r="M47" s="830"/>
      <c r="N47" s="830"/>
      <c r="O47" s="830"/>
      <c r="P47" s="831"/>
      <c r="Q47" s="491" t="s">
        <v>283</v>
      </c>
    </row>
    <row r="48" spans="1:17" ht="24" customHeight="1">
      <c r="A48" s="4">
        <v>5</v>
      </c>
      <c r="B48" s="862"/>
      <c r="C48" s="832"/>
      <c r="D48" s="833"/>
      <c r="E48" s="833"/>
      <c r="F48" s="833"/>
      <c r="G48" s="833"/>
      <c r="H48" s="833"/>
      <c r="I48" s="833"/>
      <c r="J48" s="833"/>
      <c r="K48" s="833"/>
      <c r="L48" s="833"/>
      <c r="M48" s="833"/>
      <c r="N48" s="833"/>
      <c r="O48" s="833"/>
      <c r="P48" s="834"/>
      <c r="Q48" s="491"/>
    </row>
    <row r="49" spans="1:17" ht="24" customHeight="1">
      <c r="A49" s="4">
        <v>1</v>
      </c>
      <c r="B49" s="838" t="s">
        <v>285</v>
      </c>
      <c r="C49" s="839"/>
      <c r="D49" s="840"/>
      <c r="E49" s="847" t="s">
        <v>507</v>
      </c>
      <c r="F49" s="848"/>
      <c r="G49" s="848"/>
      <c r="H49" s="848"/>
      <c r="I49" s="848"/>
      <c r="J49" s="848"/>
      <c r="K49" s="848"/>
      <c r="L49" s="848"/>
      <c r="M49" s="848"/>
      <c r="N49" s="848"/>
      <c r="O49" s="848"/>
      <c r="P49" s="849"/>
      <c r="Q49" s="489" t="s">
        <v>471</v>
      </c>
    </row>
    <row r="50" spans="1:17" ht="24" customHeight="1">
      <c r="A50" s="4">
        <v>2</v>
      </c>
      <c r="B50" s="841"/>
      <c r="C50" s="842"/>
      <c r="D50" s="843"/>
      <c r="E50" s="829"/>
      <c r="F50" s="830"/>
      <c r="G50" s="830"/>
      <c r="H50" s="830"/>
      <c r="I50" s="830"/>
      <c r="J50" s="830"/>
      <c r="K50" s="830"/>
      <c r="L50" s="830"/>
      <c r="M50" s="830"/>
      <c r="N50" s="830"/>
      <c r="O50" s="830"/>
      <c r="P50" s="831"/>
      <c r="Q50" s="488" t="s">
        <v>256</v>
      </c>
    </row>
    <row r="51" spans="1:17" ht="24" customHeight="1">
      <c r="A51" s="4">
        <v>3</v>
      </c>
      <c r="B51" s="841"/>
      <c r="C51" s="842"/>
      <c r="D51" s="843"/>
      <c r="E51" s="829"/>
      <c r="F51" s="830"/>
      <c r="G51" s="830"/>
      <c r="H51" s="830"/>
      <c r="I51" s="830"/>
      <c r="J51" s="830"/>
      <c r="K51" s="830"/>
      <c r="L51" s="830"/>
      <c r="M51" s="830"/>
      <c r="N51" s="830"/>
      <c r="O51" s="830"/>
      <c r="P51" s="831"/>
      <c r="Q51" s="489" t="s">
        <v>257</v>
      </c>
    </row>
    <row r="52" spans="1:17" ht="24" customHeight="1">
      <c r="A52" s="4">
        <v>4</v>
      </c>
      <c r="B52" s="841"/>
      <c r="C52" s="842"/>
      <c r="D52" s="843"/>
      <c r="E52" s="829"/>
      <c r="F52" s="830"/>
      <c r="G52" s="830"/>
      <c r="H52" s="830"/>
      <c r="I52" s="830"/>
      <c r="J52" s="830"/>
      <c r="K52" s="830"/>
      <c r="L52" s="830"/>
      <c r="M52" s="830"/>
      <c r="N52" s="830"/>
      <c r="O52" s="830"/>
      <c r="P52" s="831"/>
      <c r="Q52" s="489" t="s">
        <v>258</v>
      </c>
    </row>
    <row r="53" spans="1:17" ht="24" customHeight="1">
      <c r="A53" s="4">
        <v>5</v>
      </c>
      <c r="B53" s="853"/>
      <c r="C53" s="854"/>
      <c r="D53" s="855"/>
      <c r="E53" s="832"/>
      <c r="F53" s="833"/>
      <c r="G53" s="833"/>
      <c r="H53" s="833"/>
      <c r="I53" s="833"/>
      <c r="J53" s="833"/>
      <c r="K53" s="833"/>
      <c r="L53" s="833"/>
      <c r="M53" s="833"/>
      <c r="N53" s="833"/>
      <c r="O53" s="833"/>
      <c r="P53" s="834"/>
      <c r="Q53" s="488"/>
    </row>
    <row r="54" spans="1:17" ht="24" customHeight="1">
      <c r="A54" s="4">
        <v>1</v>
      </c>
      <c r="B54" s="838" t="s">
        <v>71</v>
      </c>
      <c r="C54" s="839"/>
      <c r="D54" s="840"/>
      <c r="E54" s="847"/>
      <c r="F54" s="848"/>
      <c r="G54" s="848"/>
      <c r="H54" s="848"/>
      <c r="I54" s="848"/>
      <c r="J54" s="848"/>
      <c r="K54" s="848"/>
      <c r="L54" s="848"/>
      <c r="M54" s="848"/>
      <c r="N54" s="848"/>
      <c r="O54" s="848"/>
      <c r="P54" s="849"/>
      <c r="Q54" s="489" t="s">
        <v>471</v>
      </c>
    </row>
    <row r="55" spans="1:17" ht="24" customHeight="1">
      <c r="A55" s="4">
        <v>2</v>
      </c>
      <c r="B55" s="841"/>
      <c r="C55" s="842"/>
      <c r="D55" s="843"/>
      <c r="E55" s="829"/>
      <c r="F55" s="830"/>
      <c r="G55" s="830"/>
      <c r="H55" s="830"/>
      <c r="I55" s="830"/>
      <c r="J55" s="830"/>
      <c r="K55" s="830"/>
      <c r="L55" s="830"/>
      <c r="M55" s="830"/>
      <c r="N55" s="830"/>
      <c r="O55" s="830"/>
      <c r="P55" s="831"/>
      <c r="Q55" s="488" t="s">
        <v>259</v>
      </c>
    </row>
    <row r="56" spans="1:17" ht="24" customHeight="1">
      <c r="A56" s="4">
        <v>3</v>
      </c>
      <c r="B56" s="841"/>
      <c r="C56" s="842"/>
      <c r="D56" s="843"/>
      <c r="E56" s="829"/>
      <c r="F56" s="830"/>
      <c r="G56" s="830"/>
      <c r="H56" s="830"/>
      <c r="I56" s="830"/>
      <c r="J56" s="830"/>
      <c r="K56" s="830"/>
      <c r="L56" s="830"/>
      <c r="M56" s="830"/>
      <c r="N56" s="830"/>
      <c r="O56" s="830"/>
      <c r="P56" s="831"/>
      <c r="Q56" s="489" t="s">
        <v>260</v>
      </c>
    </row>
    <row r="57" spans="1:17" ht="24" customHeight="1">
      <c r="A57" s="4">
        <v>4</v>
      </c>
      <c r="B57" s="841"/>
      <c r="C57" s="842"/>
      <c r="D57" s="843"/>
      <c r="E57" s="829"/>
      <c r="F57" s="830"/>
      <c r="G57" s="830"/>
      <c r="H57" s="830"/>
      <c r="I57" s="830"/>
      <c r="J57" s="830"/>
      <c r="K57" s="830"/>
      <c r="L57" s="830"/>
      <c r="M57" s="830"/>
      <c r="N57" s="830"/>
      <c r="O57" s="830"/>
      <c r="P57" s="831"/>
      <c r="Q57" s="489" t="s">
        <v>261</v>
      </c>
    </row>
    <row r="58" spans="1:17" ht="24" customHeight="1" thickBot="1">
      <c r="A58" s="4">
        <v>5</v>
      </c>
      <c r="B58" s="844"/>
      <c r="C58" s="845"/>
      <c r="D58" s="846"/>
      <c r="E58" s="850"/>
      <c r="F58" s="851"/>
      <c r="G58" s="851"/>
      <c r="H58" s="851"/>
      <c r="I58" s="851"/>
      <c r="J58" s="851"/>
      <c r="K58" s="851"/>
      <c r="L58" s="851"/>
      <c r="M58" s="851"/>
      <c r="N58" s="851"/>
      <c r="O58" s="851"/>
      <c r="P58" s="852"/>
      <c r="Q58" s="488"/>
    </row>
    <row r="59" spans="1:17" ht="23" thickBot="1">
      <c r="B59" s="820"/>
      <c r="C59" s="820"/>
      <c r="D59" s="820"/>
      <c r="E59" s="820"/>
      <c r="F59" s="820"/>
      <c r="G59" s="820"/>
      <c r="H59" s="820"/>
      <c r="I59" s="820"/>
      <c r="J59" s="368" t="s">
        <v>273</v>
      </c>
      <c r="K59" s="818">
        <f>総表!J44</f>
        <v>0</v>
      </c>
      <c r="L59" s="818"/>
      <c r="M59" s="818"/>
      <c r="N59" s="818"/>
      <c r="O59" s="818"/>
      <c r="P59" s="819"/>
      <c r="Q59" s="492"/>
    </row>
  </sheetData>
  <mergeCells count="35">
    <mergeCell ref="Q6:Q12"/>
    <mergeCell ref="E15:G15"/>
    <mergeCell ref="H15:I15"/>
    <mergeCell ref="B2:B48"/>
    <mergeCell ref="E49:P53"/>
    <mergeCell ref="C37:P37"/>
    <mergeCell ref="C38:P42"/>
    <mergeCell ref="C19:P19"/>
    <mergeCell ref="E20:G20"/>
    <mergeCell ref="C3:P12"/>
    <mergeCell ref="E22:I22"/>
    <mergeCell ref="C15:D15"/>
    <mergeCell ref="H13:J13"/>
    <mergeCell ref="J16:P17"/>
    <mergeCell ref="L13:P13"/>
    <mergeCell ref="D20:D21"/>
    <mergeCell ref="B1:C1"/>
    <mergeCell ref="D1:G1"/>
    <mergeCell ref="I1:P1"/>
    <mergeCell ref="C2:P2"/>
    <mergeCell ref="K59:P59"/>
    <mergeCell ref="B59:I59"/>
    <mergeCell ref="E23:I23"/>
    <mergeCell ref="C43:P43"/>
    <mergeCell ref="C44:P48"/>
    <mergeCell ref="C24:P24"/>
    <mergeCell ref="C25:P36"/>
    <mergeCell ref="B54:D58"/>
    <mergeCell ref="E54:P58"/>
    <mergeCell ref="B49:D53"/>
    <mergeCell ref="Q25:Q26"/>
    <mergeCell ref="H20:I20"/>
    <mergeCell ref="J18:K18"/>
    <mergeCell ref="C13:D13"/>
    <mergeCell ref="C14:P14"/>
  </mergeCells>
  <phoneticPr fontId="5"/>
  <dataValidations count="13">
    <dataValidation operator="lessThanOrEqual" allowBlank="1" showInputMessage="1" showErrorMessage="1" errorTitle="字数超過" error="300字・6行以内でご記入ください。" sqref="E49:P58 C38:P42 C44:P48" xr:uid="{00000000-0002-0000-0600-000000000000}"/>
    <dataValidation operator="lessThanOrEqual" allowBlank="1" showInputMessage="1" showErrorMessage="1" errorTitle="字数超過" error="800字・12行以内でご記入ください。" sqref="C3:P12" xr:uid="{00000000-0002-0000-0600-000001000000}"/>
    <dataValidation type="list" allowBlank="1" showInputMessage="1" showErrorMessage="1" sqref="J21:J22" xr:uid="{00000000-0002-0000-0600-000002000000}">
      <formula1>"確定,予定"</formula1>
    </dataValidation>
    <dataValidation type="list" allowBlank="1" showInputMessage="1" showErrorMessage="1" sqref="J23" xr:uid="{00000000-0002-0000-0600-000003000000}">
      <formula1>"確定,交渉中,予定"</formula1>
    </dataValidation>
    <dataValidation type="list" allowBlank="1" showInputMessage="1" showErrorMessage="1" sqref="I21" xr:uid="{00000000-0002-0000-0600-000004000000}">
      <formula1>"週間,日間,ヶ月間"</formula1>
    </dataValidation>
    <dataValidation type="whole" allowBlank="1" showInputMessage="1" showErrorMessage="1" sqref="M18" xr:uid="{00000000-0002-0000-0600-000005000000}">
      <formula1>5</formula1>
      <formula2>6</formula2>
    </dataValidation>
    <dataValidation type="whole" allowBlank="1" showInputMessage="1" showErrorMessage="1" sqref="O18" xr:uid="{00000000-0002-0000-0600-000006000000}">
      <formula1>1</formula1>
      <formula2>12</formula2>
    </dataValidation>
    <dataValidation type="date" operator="lessThanOrEqual" allowBlank="1" showInputMessage="1" showErrorMessage="1" sqref="G16:G18 E17:E18" xr:uid="{00000000-0002-0000-0600-000007000000}">
      <formula1>45382</formula1>
    </dataValidation>
    <dataValidation type="whole" operator="greaterThanOrEqual" allowBlank="1" showInputMessage="1" showErrorMessage="1" sqref="H16:H18" xr:uid="{00000000-0002-0000-0600-000008000000}">
      <formula1>0</formula1>
    </dataValidation>
    <dataValidation type="date" operator="greaterThanOrEqual" allowBlank="1" showInputMessage="1" showErrorMessage="1" sqref="G21 E21" xr:uid="{00000000-0002-0000-0600-000009000000}">
      <formula1>45017</formula1>
    </dataValidation>
    <dataValidation type="whole" operator="greaterThanOrEqual" allowBlank="1" showInputMessage="1" showErrorMessage="1" sqref="H21" xr:uid="{00000000-0002-0000-0600-00000A000000}">
      <formula1>1</formula1>
    </dataValidation>
    <dataValidation operator="lessThanOrEqual" allowBlank="1" showInputMessage="1" showErrorMessage="1" errorTitle="字数超過" error="2,000字・30行以下で入力してください。" sqref="C25:P36" xr:uid="{00000000-0002-0000-0600-00000D000000}"/>
    <dataValidation type="date" operator="lessThanOrEqual" allowBlank="1" sqref="E16" xr:uid="{EACCCA64-74F6-482C-B0F4-3E97E2C322EE}">
      <formula1>45382</formula1>
    </dataValidation>
  </dataValidations>
  <printOptions horizontalCentered="1"/>
  <pageMargins left="0.78740157480314965" right="0.19685039370078741" top="0.59055118110236227" bottom="0.39370078740157483" header="0.39370078740157483" footer="0.31496062992125984"/>
  <pageSetup paperSize="9" scale="52" orientation="portrait" r:id="rId1"/>
  <headerFooter>
    <oddHeader>&amp;L&amp;14【個表】</oddHeader>
  </headerFooter>
  <colBreaks count="1" manualBreakCount="1">
    <brk id="16" min="1" max="80"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L42"/>
  <sheetViews>
    <sheetView view="pageBreakPreview" zoomScaleNormal="100" zoomScaleSheetLayoutView="100" workbookViewId="0">
      <selection activeCell="G12" sqref="G12:G23"/>
    </sheetView>
  </sheetViews>
  <sheetFormatPr defaultColWidth="9" defaultRowHeight="20"/>
  <cols>
    <col min="1" max="1" width="6.83203125" style="15" customWidth="1"/>
    <col min="2" max="2" width="8.08203125" style="15" customWidth="1"/>
    <col min="3" max="3" width="31.25" style="15" customWidth="1"/>
    <col min="4" max="4" width="12.5" style="16" customWidth="1"/>
    <col min="5" max="5" width="14.5" style="216" customWidth="1"/>
    <col min="6" max="6" width="17.25" style="211" customWidth="1"/>
    <col min="7" max="7" width="66.58203125" style="235" customWidth="1"/>
    <col min="8" max="8" width="7.83203125" style="17" customWidth="1"/>
    <col min="9" max="16384" width="9" style="16"/>
  </cols>
  <sheetData>
    <row r="1" spans="1:12">
      <c r="A1" s="90" t="s">
        <v>229</v>
      </c>
      <c r="B1" s="884">
        <f>総表!C24</f>
        <v>0</v>
      </c>
      <c r="C1" s="885"/>
      <c r="D1" s="90" t="s">
        <v>228</v>
      </c>
      <c r="E1" s="890">
        <f>総表!C12</f>
        <v>0</v>
      </c>
      <c r="F1" s="890"/>
      <c r="G1" s="493"/>
      <c r="H1" s="59"/>
    </row>
    <row r="2" spans="1:12" ht="7.5" customHeight="1" thickBot="1">
      <c r="G2" s="493"/>
      <c r="H2" s="59"/>
    </row>
    <row r="3" spans="1:12" s="4" customFormat="1" ht="22.5">
      <c r="A3" s="7"/>
      <c r="B3" s="8" t="s">
        <v>85</v>
      </c>
      <c r="C3" s="9"/>
      <c r="D3" s="371">
        <f>SUM(D4:D7)</f>
        <v>0</v>
      </c>
      <c r="E3" s="212"/>
      <c r="F3" s="212"/>
      <c r="G3" s="494"/>
      <c r="I3" s="1"/>
      <c r="J3" s="1"/>
      <c r="K3" s="1"/>
      <c r="L3" s="1"/>
    </row>
    <row r="4" spans="1:12" s="4" customFormat="1" ht="22.5">
      <c r="A4" s="7"/>
      <c r="B4" s="12"/>
      <c r="C4" s="375" t="s">
        <v>95</v>
      </c>
      <c r="D4" s="372">
        <f>F12</f>
        <v>0</v>
      </c>
      <c r="E4" s="213"/>
      <c r="F4" s="213"/>
      <c r="G4" s="494"/>
      <c r="I4" s="1"/>
      <c r="J4" s="1"/>
      <c r="K4" s="1"/>
      <c r="L4" s="1"/>
    </row>
    <row r="5" spans="1:12" s="4" customFormat="1" ht="22.5">
      <c r="A5" s="7"/>
      <c r="B5" s="12"/>
      <c r="C5" s="376" t="s">
        <v>96</v>
      </c>
      <c r="D5" s="373">
        <f>F25</f>
        <v>0</v>
      </c>
      <c r="E5" s="213"/>
      <c r="F5" s="213"/>
      <c r="G5" s="494"/>
      <c r="I5" s="1"/>
      <c r="J5" s="1"/>
      <c r="K5" s="1"/>
      <c r="L5" s="1"/>
    </row>
    <row r="6" spans="1:12" s="4" customFormat="1" ht="22.5">
      <c r="A6" s="7"/>
      <c r="B6" s="12"/>
      <c r="C6" s="376" t="s">
        <v>86</v>
      </c>
      <c r="D6" s="373">
        <f>F31</f>
        <v>0</v>
      </c>
      <c r="E6" s="213"/>
      <c r="F6" s="213"/>
      <c r="G6" s="494"/>
      <c r="I6" s="1"/>
      <c r="J6" s="1"/>
      <c r="K6" s="1"/>
      <c r="L6" s="1"/>
    </row>
    <row r="7" spans="1:12" s="4" customFormat="1" ht="23" thickBot="1">
      <c r="A7" s="7"/>
      <c r="B7" s="14"/>
      <c r="C7" s="377" t="s">
        <v>97</v>
      </c>
      <c r="D7" s="374">
        <f>F37</f>
        <v>0</v>
      </c>
      <c r="E7" s="213"/>
      <c r="F7" s="213"/>
      <c r="G7" s="494"/>
      <c r="I7" s="1"/>
      <c r="J7" s="1"/>
      <c r="K7" s="1"/>
      <c r="L7" s="1"/>
    </row>
    <row r="8" spans="1:12" ht="15" customHeight="1" thickBot="1">
      <c r="G8" s="493"/>
    </row>
    <row r="9" spans="1:12" s="18" customFormat="1" ht="20.5" thickBot="1">
      <c r="A9" s="230" t="s">
        <v>87</v>
      </c>
      <c r="B9" s="231" t="s">
        <v>88</v>
      </c>
      <c r="C9" s="231" t="s">
        <v>90</v>
      </c>
      <c r="D9" s="232" t="s">
        <v>99</v>
      </c>
      <c r="E9" s="233" t="s">
        <v>91</v>
      </c>
      <c r="F9" s="234" t="s">
        <v>92</v>
      </c>
      <c r="G9" s="495" t="s">
        <v>239</v>
      </c>
    </row>
    <row r="10" spans="1:12" ht="30" customHeight="1" thickBot="1">
      <c r="A10" s="23" t="s">
        <v>93</v>
      </c>
      <c r="B10" s="24"/>
      <c r="C10" s="24"/>
      <c r="D10" s="19"/>
      <c r="E10" s="217"/>
      <c r="F10" s="214">
        <f>SUM(F12,F25,F31,F37)</f>
        <v>0</v>
      </c>
      <c r="G10" s="495" t="s">
        <v>604</v>
      </c>
      <c r="H10" s="16"/>
    </row>
    <row r="11" spans="1:12" ht="30" customHeight="1">
      <c r="A11" s="20"/>
      <c r="B11" s="378" t="s">
        <v>95</v>
      </c>
      <c r="C11" s="21"/>
      <c r="D11" s="21"/>
      <c r="E11" s="218"/>
      <c r="F11" s="215"/>
      <c r="G11" s="496"/>
      <c r="H11" s="16"/>
    </row>
    <row r="12" spans="1:12" s="198" customFormat="1" ht="20.149999999999999" customHeight="1">
      <c r="A12" s="199"/>
      <c r="B12" s="608" t="s">
        <v>578</v>
      </c>
      <c r="C12" s="582"/>
      <c r="D12" s="574"/>
      <c r="E12" s="587"/>
      <c r="F12" s="891">
        <f>ROUNDDOWN((SUM(E12:E23)),-3)/1000</f>
        <v>0</v>
      </c>
      <c r="G12" s="879" t="s">
        <v>506</v>
      </c>
    </row>
    <row r="13" spans="1:12" s="198" customFormat="1" ht="20.149999999999999" customHeight="1">
      <c r="A13" s="199"/>
      <c r="B13" s="609" t="str">
        <f>IF(C13="","",".")</f>
        <v/>
      </c>
      <c r="C13" s="583"/>
      <c r="D13" s="575"/>
      <c r="E13" s="588"/>
      <c r="F13" s="892"/>
      <c r="G13" s="880"/>
    </row>
    <row r="14" spans="1:12" s="198" customFormat="1" ht="20.149999999999999" customHeight="1">
      <c r="A14" s="199"/>
      <c r="B14" s="609" t="str">
        <f t="shared" ref="B14:B23" si="0">IF(C14="","",".")</f>
        <v/>
      </c>
      <c r="C14" s="583"/>
      <c r="D14" s="575"/>
      <c r="E14" s="588"/>
      <c r="F14" s="892"/>
      <c r="G14" s="880"/>
    </row>
    <row r="15" spans="1:12" s="198" customFormat="1" ht="20.149999999999999" customHeight="1">
      <c r="A15" s="199"/>
      <c r="B15" s="609" t="str">
        <f t="shared" si="0"/>
        <v/>
      </c>
      <c r="C15" s="583"/>
      <c r="D15" s="575"/>
      <c r="E15" s="588"/>
      <c r="F15" s="892"/>
      <c r="G15" s="880"/>
    </row>
    <row r="16" spans="1:12" s="198" customFormat="1" ht="20.149999999999999" customHeight="1">
      <c r="A16" s="199"/>
      <c r="B16" s="609" t="str">
        <f t="shared" si="0"/>
        <v/>
      </c>
      <c r="C16" s="583"/>
      <c r="D16" s="575"/>
      <c r="E16" s="588"/>
      <c r="F16" s="892"/>
      <c r="G16" s="880"/>
    </row>
    <row r="17" spans="1:8" s="198" customFormat="1" ht="20.149999999999999" customHeight="1">
      <c r="A17" s="199"/>
      <c r="B17" s="609" t="str">
        <f t="shared" si="0"/>
        <v/>
      </c>
      <c r="C17" s="583"/>
      <c r="D17" s="575"/>
      <c r="E17" s="588"/>
      <c r="F17" s="892"/>
      <c r="G17" s="880"/>
    </row>
    <row r="18" spans="1:8" s="198" customFormat="1" ht="20.149999999999999" customHeight="1">
      <c r="A18" s="199"/>
      <c r="B18" s="609" t="str">
        <f t="shared" si="0"/>
        <v/>
      </c>
      <c r="C18" s="583"/>
      <c r="D18" s="575"/>
      <c r="E18" s="588"/>
      <c r="F18" s="892"/>
      <c r="G18" s="880"/>
    </row>
    <row r="19" spans="1:8" s="198" customFormat="1" ht="20.149999999999999" customHeight="1">
      <c r="A19" s="199"/>
      <c r="B19" s="609" t="str">
        <f t="shared" si="0"/>
        <v/>
      </c>
      <c r="C19" s="583"/>
      <c r="D19" s="575"/>
      <c r="E19" s="588"/>
      <c r="F19" s="892"/>
      <c r="G19" s="880"/>
    </row>
    <row r="20" spans="1:8" s="198" customFormat="1" ht="20.149999999999999" customHeight="1">
      <c r="A20" s="199"/>
      <c r="B20" s="609" t="str">
        <f t="shared" si="0"/>
        <v/>
      </c>
      <c r="C20" s="583"/>
      <c r="D20" s="575"/>
      <c r="E20" s="588"/>
      <c r="F20" s="892"/>
      <c r="G20" s="880"/>
    </row>
    <row r="21" spans="1:8" s="198" customFormat="1" ht="20.149999999999999" customHeight="1">
      <c r="A21" s="199"/>
      <c r="B21" s="609" t="str">
        <f t="shared" si="0"/>
        <v/>
      </c>
      <c r="C21" s="583"/>
      <c r="D21" s="575"/>
      <c r="E21" s="588"/>
      <c r="F21" s="892"/>
      <c r="G21" s="880"/>
    </row>
    <row r="22" spans="1:8" s="198" customFormat="1" ht="20.149999999999999" customHeight="1">
      <c r="A22" s="199"/>
      <c r="B22" s="609" t="str">
        <f t="shared" si="0"/>
        <v/>
      </c>
      <c r="C22" s="583"/>
      <c r="D22" s="575"/>
      <c r="E22" s="588"/>
      <c r="F22" s="892"/>
      <c r="G22" s="880"/>
    </row>
    <row r="23" spans="1:8" s="198" customFormat="1" ht="20.149999999999999" customHeight="1">
      <c r="A23" s="199"/>
      <c r="B23" s="609" t="str">
        <f t="shared" si="0"/>
        <v/>
      </c>
      <c r="C23" s="584"/>
      <c r="D23" s="575"/>
      <c r="E23" s="589"/>
      <c r="F23" s="893"/>
      <c r="G23" s="880"/>
    </row>
    <row r="24" spans="1:8" ht="30" customHeight="1">
      <c r="A24" s="20"/>
      <c r="B24" s="379" t="s">
        <v>98</v>
      </c>
      <c r="C24" s="585"/>
      <c r="D24" s="576"/>
      <c r="E24" s="590"/>
      <c r="F24" s="370"/>
      <c r="G24" s="497"/>
      <c r="H24" s="16"/>
    </row>
    <row r="25" spans="1:8" ht="20.149999999999999" customHeight="1">
      <c r="A25" s="20"/>
      <c r="B25" s="608" t="s">
        <v>578</v>
      </c>
      <c r="C25" s="582"/>
      <c r="D25" s="577"/>
      <c r="E25" s="591"/>
      <c r="F25" s="881">
        <f>ROUNDDOWN((SUM(E25:E29)),-3)/1000</f>
        <v>0</v>
      </c>
      <c r="G25" s="894" t="s">
        <v>269</v>
      </c>
      <c r="H25" s="16"/>
    </row>
    <row r="26" spans="1:8" ht="20.149999999999999" customHeight="1">
      <c r="A26" s="20"/>
      <c r="B26" s="609" t="str">
        <f t="shared" ref="B26:B29" si="1">IF(C26="","",".")</f>
        <v/>
      </c>
      <c r="C26" s="583"/>
      <c r="D26" s="575"/>
      <c r="E26" s="592"/>
      <c r="F26" s="882"/>
      <c r="G26" s="894"/>
      <c r="H26" s="16"/>
    </row>
    <row r="27" spans="1:8" ht="20.149999999999999" customHeight="1">
      <c r="A27" s="20"/>
      <c r="B27" s="609" t="str">
        <f t="shared" si="1"/>
        <v/>
      </c>
      <c r="C27" s="583"/>
      <c r="D27" s="575"/>
      <c r="E27" s="592"/>
      <c r="F27" s="882"/>
      <c r="G27" s="894"/>
      <c r="H27" s="16"/>
    </row>
    <row r="28" spans="1:8" ht="20.149999999999999" customHeight="1">
      <c r="A28" s="20"/>
      <c r="B28" s="609" t="str">
        <f t="shared" si="1"/>
        <v/>
      </c>
      <c r="C28" s="583"/>
      <c r="D28" s="575"/>
      <c r="E28" s="592"/>
      <c r="F28" s="882"/>
      <c r="G28" s="894"/>
      <c r="H28" s="16"/>
    </row>
    <row r="29" spans="1:8" ht="20.149999999999999" customHeight="1">
      <c r="A29" s="20"/>
      <c r="B29" s="609" t="str">
        <f t="shared" si="1"/>
        <v/>
      </c>
      <c r="C29" s="584"/>
      <c r="D29" s="578"/>
      <c r="E29" s="593"/>
      <c r="F29" s="896"/>
      <c r="G29" s="894"/>
      <c r="H29" s="16"/>
    </row>
    <row r="30" spans="1:8" ht="30" customHeight="1">
      <c r="A30" s="20"/>
      <c r="B30" s="379" t="s">
        <v>94</v>
      </c>
      <c r="C30" s="585"/>
      <c r="D30" s="369"/>
      <c r="E30" s="590"/>
      <c r="F30" s="370"/>
      <c r="G30" s="497"/>
      <c r="H30" s="16"/>
    </row>
    <row r="31" spans="1:8" ht="20.149999999999999" customHeight="1">
      <c r="A31" s="20"/>
      <c r="B31" s="608" t="s">
        <v>578</v>
      </c>
      <c r="C31" s="582"/>
      <c r="D31" s="574"/>
      <c r="E31" s="591"/>
      <c r="F31" s="881">
        <f>ROUNDDOWN((SUM(E31:E35)),-3)/1000</f>
        <v>0</v>
      </c>
      <c r="G31" s="894" t="s">
        <v>270</v>
      </c>
      <c r="H31" s="16"/>
    </row>
    <row r="32" spans="1:8" ht="20.149999999999999" customHeight="1">
      <c r="A32" s="20"/>
      <c r="B32" s="609" t="str">
        <f t="shared" ref="B32:B35" si="2">IF(C32="","",".")</f>
        <v/>
      </c>
      <c r="C32" s="583"/>
      <c r="D32" s="575"/>
      <c r="E32" s="592"/>
      <c r="F32" s="882"/>
      <c r="G32" s="894"/>
      <c r="H32" s="16"/>
    </row>
    <row r="33" spans="1:8" ht="20.149999999999999" customHeight="1">
      <c r="A33" s="20"/>
      <c r="B33" s="609" t="str">
        <f t="shared" si="2"/>
        <v/>
      </c>
      <c r="C33" s="583"/>
      <c r="D33" s="575"/>
      <c r="E33" s="592"/>
      <c r="F33" s="882"/>
      <c r="G33" s="894"/>
      <c r="H33" s="16"/>
    </row>
    <row r="34" spans="1:8" ht="20.149999999999999" customHeight="1">
      <c r="A34" s="20"/>
      <c r="B34" s="609" t="str">
        <f t="shared" si="2"/>
        <v/>
      </c>
      <c r="C34" s="583"/>
      <c r="D34" s="575"/>
      <c r="E34" s="592"/>
      <c r="F34" s="882"/>
      <c r="G34" s="894"/>
      <c r="H34" s="16"/>
    </row>
    <row r="35" spans="1:8" ht="20.149999999999999" customHeight="1">
      <c r="A35" s="20"/>
      <c r="B35" s="609" t="str">
        <f t="shared" si="2"/>
        <v/>
      </c>
      <c r="C35" s="584"/>
      <c r="D35" s="575"/>
      <c r="E35" s="593"/>
      <c r="F35" s="896"/>
      <c r="G35" s="894"/>
      <c r="H35" s="16"/>
    </row>
    <row r="36" spans="1:8" ht="30" customHeight="1">
      <c r="A36" s="20"/>
      <c r="B36" s="378" t="s">
        <v>97</v>
      </c>
      <c r="C36" s="585"/>
      <c r="D36" s="369"/>
      <c r="E36" s="590"/>
      <c r="F36" s="370"/>
      <c r="G36" s="497"/>
      <c r="H36" s="16"/>
    </row>
    <row r="37" spans="1:8" ht="18.75" customHeight="1">
      <c r="A37" s="20"/>
      <c r="B37" s="608" t="s">
        <v>578</v>
      </c>
      <c r="C37" s="582"/>
      <c r="D37" s="579"/>
      <c r="E37" s="591"/>
      <c r="F37" s="881">
        <f>ROUNDDOWN((SUM(E37:E41)),-3)/1000</f>
        <v>0</v>
      </c>
      <c r="G37" s="894" t="s">
        <v>271</v>
      </c>
      <c r="H37" s="16"/>
    </row>
    <row r="38" spans="1:8" ht="20.149999999999999" customHeight="1">
      <c r="A38" s="20"/>
      <c r="B38" s="609" t="str">
        <f t="shared" ref="B38:B41" si="3">IF(C38="","",".")</f>
        <v/>
      </c>
      <c r="C38" s="583"/>
      <c r="D38" s="580"/>
      <c r="E38" s="592"/>
      <c r="F38" s="882"/>
      <c r="G38" s="895"/>
      <c r="H38" s="16"/>
    </row>
    <row r="39" spans="1:8" ht="20.149999999999999" customHeight="1">
      <c r="A39" s="20"/>
      <c r="B39" s="609" t="str">
        <f t="shared" si="3"/>
        <v/>
      </c>
      <c r="C39" s="583"/>
      <c r="D39" s="580"/>
      <c r="E39" s="592"/>
      <c r="F39" s="882"/>
      <c r="G39" s="895"/>
      <c r="H39" s="16"/>
    </row>
    <row r="40" spans="1:8" ht="20.149999999999999" customHeight="1">
      <c r="A40" s="20"/>
      <c r="B40" s="609" t="str">
        <f t="shared" si="3"/>
        <v/>
      </c>
      <c r="C40" s="583"/>
      <c r="D40" s="580"/>
      <c r="E40" s="592"/>
      <c r="F40" s="882"/>
      <c r="G40" s="895"/>
      <c r="H40" s="16"/>
    </row>
    <row r="41" spans="1:8" ht="20.149999999999999" customHeight="1" thickBot="1">
      <c r="A41" s="22"/>
      <c r="B41" s="609" t="str">
        <f t="shared" si="3"/>
        <v/>
      </c>
      <c r="C41" s="586"/>
      <c r="D41" s="581"/>
      <c r="E41" s="594"/>
      <c r="F41" s="883"/>
      <c r="G41" s="895"/>
      <c r="H41" s="16"/>
    </row>
    <row r="42" spans="1:8" ht="20.5" thickBot="1">
      <c r="A42" s="886"/>
      <c r="B42" s="886"/>
      <c r="C42" s="887"/>
      <c r="D42" s="89" t="s">
        <v>227</v>
      </c>
      <c r="E42" s="888">
        <f>総表!J44</f>
        <v>0</v>
      </c>
      <c r="F42" s="889"/>
      <c r="G42" s="493"/>
    </row>
  </sheetData>
  <sheetProtection algorithmName="SHA-512" hashValue="Wb+Bp7es9V/NPzSLLhy9iFvwQ6XItszl6AlVERTiFwH0MrILwd5D8CwO0SGdY0blrDAzwPd4Y8bmIwYIIsH5kw==" saltValue="apS0HEUlOsFjXfx7t0+O5Q==" spinCount="100000" sheet="1" objects="1" scenarios="1"/>
  <autoFilter ref="A11:L11" xr:uid="{00000000-0009-0000-0000-000007000000}"/>
  <mergeCells count="12">
    <mergeCell ref="G12:G23"/>
    <mergeCell ref="F37:F41"/>
    <mergeCell ref="B1:C1"/>
    <mergeCell ref="A42:C42"/>
    <mergeCell ref="E42:F42"/>
    <mergeCell ref="E1:F1"/>
    <mergeCell ref="F12:F23"/>
    <mergeCell ref="G37:G41"/>
    <mergeCell ref="F31:F35"/>
    <mergeCell ref="G31:G35"/>
    <mergeCell ref="F25:F29"/>
    <mergeCell ref="G25:G29"/>
  </mergeCells>
  <phoneticPr fontId="2"/>
  <conditionalFormatting sqref="F12 E9:E10 D43:F65474 D42:E42 E12:E41">
    <cfRule type="containsText" dxfId="3" priority="9" stopIfTrue="1" operator="containsText" text="ご記入">
      <formula>NOT(ISERROR(SEARCH("ご記入",D9)))</formula>
    </cfRule>
  </conditionalFormatting>
  <conditionalFormatting sqref="F31">
    <cfRule type="containsText" dxfId="2" priority="8" stopIfTrue="1" operator="containsText" text="ご記入">
      <formula>NOT(ISERROR(SEARCH("ご記入",F31)))</formula>
    </cfRule>
  </conditionalFormatting>
  <conditionalFormatting sqref="F25">
    <cfRule type="containsText" dxfId="1" priority="6" stopIfTrue="1" operator="containsText" text="ご記入">
      <formula>NOT(ISERROR(SEARCH("ご記入",F25)))</formula>
    </cfRule>
  </conditionalFormatting>
  <conditionalFormatting sqref="D24">
    <cfRule type="containsText" dxfId="0" priority="1" stopIfTrue="1" operator="containsText" text="ご記入">
      <formula>NOT(ISERROR(SEARCH("ご記入",D24)))</formula>
    </cfRule>
  </conditionalFormatting>
  <dataValidations count="6">
    <dataValidation type="whole" operator="greaterThanOrEqual" allowBlank="1" showInputMessage="1" showErrorMessage="1" sqref="D24 E12:E41" xr:uid="{00000000-0002-0000-0700-000000000000}">
      <formula1>0</formula1>
    </dataValidation>
    <dataValidation imeMode="halfAlpha" allowBlank="1" showInputMessage="1" showErrorMessage="1" sqref="G42:G65474 F9:F10" xr:uid="{00000000-0002-0000-0700-000001000000}"/>
    <dataValidation type="list" allowBlank="1" showInputMessage="1" showErrorMessage="1" sqref="D12:D23 D37:D41" xr:uid="{00000000-0002-0000-0700-000002000000}">
      <formula1>"確定,交渉中,予定"</formula1>
    </dataValidation>
    <dataValidation type="list" allowBlank="1" showInputMessage="1" showErrorMessage="1" sqref="D26:D29" xr:uid="{00000000-0002-0000-0700-000003000000}">
      <formula1>"確定,申請中,予定"</formula1>
    </dataValidation>
    <dataValidation type="list" allowBlank="1" showInputMessage="1" showErrorMessage="1" sqref="D31:D35" xr:uid="{00000000-0002-0000-0700-000004000000}">
      <formula1>"確定,達成,交渉中,実施中,予定,実施予定"</formula1>
    </dataValidation>
    <dataValidation type="list" allowBlank="1" showInputMessage="1" showErrorMessage="1" sqref="D25" xr:uid="{00000000-0002-0000-0700-000005000000}">
      <formula1>"決定,申請中,申請予定"</formula1>
    </dataValidation>
  </dataValidations>
  <printOptions horizontalCentered="1"/>
  <pageMargins left="0.78740157480314965" right="0.19685039370078741" top="0.59055118110236227" bottom="0.39370078740157483" header="0.31496062992125984" footer="0.31496062992125984"/>
  <pageSetup paperSize="9" scale="84" orientation="portrait" r:id="rId1"/>
  <headerFooter>
    <oddHeader>&amp;L活動の収支予算　（収入）【 単年度助成 】</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AN92"/>
  <sheetViews>
    <sheetView view="pageBreakPreview" topLeftCell="B1" zoomScale="80" zoomScaleNormal="100" zoomScaleSheetLayoutView="80" workbookViewId="0">
      <selection activeCell="B1" sqref="B1:D1"/>
    </sheetView>
  </sheetViews>
  <sheetFormatPr defaultColWidth="9" defaultRowHeight="20"/>
  <cols>
    <col min="1" max="1" width="4.83203125" style="32" bestFit="1" customWidth="1"/>
    <col min="2" max="2" width="4.83203125" style="32" customWidth="1"/>
    <col min="3" max="3" width="5.08203125" style="32" customWidth="1"/>
    <col min="4" max="4" width="4.5" style="32" customWidth="1"/>
    <col min="5" max="6" width="25" style="45" customWidth="1"/>
    <col min="7" max="7" width="16.08203125" style="46" customWidth="1"/>
    <col min="8" max="8" width="16.33203125" style="46" customWidth="1"/>
    <col min="9" max="9" width="9.58203125" style="46" bestFit="1" customWidth="1"/>
    <col min="10" max="10" width="14" style="204" customWidth="1"/>
    <col min="11" max="11" width="15" style="46" hidden="1" customWidth="1"/>
    <col min="12" max="12" width="19.08203125" style="46" customWidth="1"/>
    <col min="13" max="13" width="3.08203125" style="71" hidden="1" customWidth="1"/>
    <col min="14" max="14" width="15" style="46" hidden="1" customWidth="1"/>
    <col min="15" max="15" width="80.75" style="244" customWidth="1"/>
    <col min="16" max="16" width="9" style="32"/>
    <col min="17" max="18" width="0" style="32" hidden="1" customWidth="1"/>
    <col min="19" max="19" width="9" style="32" hidden="1" customWidth="1"/>
    <col min="20" max="40" width="0" style="32" hidden="1" customWidth="1"/>
    <col min="41" max="16384" width="9" style="32"/>
  </cols>
  <sheetData>
    <row r="1" spans="1:40" ht="22.5">
      <c r="B1" s="874" t="s">
        <v>224</v>
      </c>
      <c r="C1" s="875"/>
      <c r="D1" s="903"/>
      <c r="E1" s="900">
        <f>総表!C24</f>
        <v>0</v>
      </c>
      <c r="F1" s="901"/>
      <c r="G1" s="902"/>
      <c r="H1" s="451" t="s">
        <v>225</v>
      </c>
      <c r="I1" s="897">
        <f>総表!$C$12</f>
        <v>0</v>
      </c>
      <c r="J1" s="898"/>
      <c r="K1" s="898"/>
      <c r="L1" s="899"/>
    </row>
    <row r="2" spans="1:40" ht="22.5">
      <c r="B2" s="874" t="s">
        <v>223</v>
      </c>
      <c r="C2" s="875"/>
      <c r="D2" s="875"/>
      <c r="E2" s="903"/>
      <c r="F2" s="906" t="str">
        <f>総表!C44</f>
        <v>課税事業者</v>
      </c>
      <c r="G2" s="907"/>
      <c r="H2" s="908"/>
      <c r="I2" s="452"/>
      <c r="J2" s="453"/>
      <c r="K2" s="454"/>
      <c r="L2" s="454"/>
      <c r="M2" s="70"/>
      <c r="N2" s="70"/>
      <c r="O2" s="245"/>
      <c r="P2" s="82"/>
      <c r="Q2" s="82"/>
    </row>
    <row r="3" spans="1:40" ht="12.75" customHeight="1" thickBot="1"/>
    <row r="4" spans="1:40" s="4" customFormat="1" ht="33" customHeight="1">
      <c r="A4" s="7"/>
      <c r="B4" s="7"/>
      <c r="C4" s="426" t="s">
        <v>200</v>
      </c>
      <c r="D4" s="427"/>
      <c r="E4" s="427"/>
      <c r="F4" s="428"/>
      <c r="G4" s="429">
        <f>G5+G13</f>
        <v>0</v>
      </c>
      <c r="H4" s="58" t="s">
        <v>584</v>
      </c>
      <c r="I4" s="10"/>
      <c r="J4" s="205"/>
      <c r="K4" s="11"/>
      <c r="L4" s="11"/>
      <c r="M4" s="72"/>
      <c r="N4" s="11"/>
      <c r="O4" s="244"/>
      <c r="Q4" s="1"/>
    </row>
    <row r="5" spans="1:40" s="4" customFormat="1" ht="19.5" customHeight="1">
      <c r="A5" s="7"/>
      <c r="B5" s="7"/>
      <c r="C5" s="430"/>
      <c r="D5" s="431" t="s">
        <v>198</v>
      </c>
      <c r="E5" s="432"/>
      <c r="F5" s="433"/>
      <c r="G5" s="434">
        <f>SUM(G6:G12)</f>
        <v>0</v>
      </c>
      <c r="H5" s="446">
        <f>SUM(H6:H8)</f>
        <v>0</v>
      </c>
      <c r="I5" s="13"/>
      <c r="J5" s="205"/>
      <c r="K5" s="11"/>
      <c r="L5" s="11"/>
      <c r="M5" s="72"/>
      <c r="N5" s="11"/>
      <c r="O5" s="244"/>
      <c r="Q5" s="1"/>
    </row>
    <row r="6" spans="1:40" s="4" customFormat="1" ht="22.5">
      <c r="A6" s="7"/>
      <c r="B6" s="7"/>
      <c r="C6" s="430"/>
      <c r="D6" s="435"/>
      <c r="E6" s="909" t="s">
        <v>122</v>
      </c>
      <c r="F6" s="910"/>
      <c r="G6" s="436">
        <f>J19</f>
        <v>0</v>
      </c>
      <c r="H6" s="447">
        <f>L19</f>
        <v>0</v>
      </c>
      <c r="I6" s="13"/>
      <c r="J6" s="205"/>
      <c r="K6" s="11"/>
      <c r="L6" s="11"/>
      <c r="M6" s="72"/>
      <c r="N6" s="11"/>
      <c r="O6" s="244"/>
      <c r="Q6" s="1"/>
    </row>
    <row r="7" spans="1:40" s="4" customFormat="1" ht="22.5">
      <c r="A7" s="7"/>
      <c r="B7" s="7"/>
      <c r="C7" s="430"/>
      <c r="D7" s="435"/>
      <c r="E7" s="911" t="s">
        <v>133</v>
      </c>
      <c r="F7" s="912"/>
      <c r="G7" s="436">
        <f>J30</f>
        <v>0</v>
      </c>
      <c r="H7" s="447">
        <f>L30</f>
        <v>0</v>
      </c>
      <c r="I7" s="13"/>
      <c r="J7" s="205"/>
      <c r="K7" s="11"/>
      <c r="L7" s="11"/>
      <c r="M7" s="72"/>
      <c r="N7" s="11"/>
      <c r="O7" s="229"/>
      <c r="Q7" s="1"/>
    </row>
    <row r="8" spans="1:40" s="4" customFormat="1" ht="22.5">
      <c r="A8" s="7"/>
      <c r="B8" s="7"/>
      <c r="C8" s="430"/>
      <c r="D8" s="933"/>
      <c r="E8" s="913" t="s">
        <v>137</v>
      </c>
      <c r="F8" s="914"/>
      <c r="G8" s="437">
        <f>J35</f>
        <v>0</v>
      </c>
      <c r="H8" s="448">
        <f>L35</f>
        <v>0</v>
      </c>
      <c r="I8" s="13"/>
      <c r="J8" s="205"/>
      <c r="K8" s="11"/>
      <c r="L8" s="11"/>
      <c r="M8" s="72"/>
      <c r="N8" s="11"/>
      <c r="O8" s="229"/>
      <c r="Q8" s="1"/>
    </row>
    <row r="9" spans="1:40" s="4" customFormat="1" ht="22.5">
      <c r="A9" s="7"/>
      <c r="B9" s="7"/>
      <c r="C9" s="430"/>
      <c r="D9" s="933"/>
      <c r="E9" s="438" t="s">
        <v>202</v>
      </c>
      <c r="F9" s="439"/>
      <c r="G9" s="440"/>
      <c r="H9" s="449">
        <f>IF($F$2="免税事業者及び簡易課税事業者","",ROUNDDOWN((H5-N17)*10/110,0))</f>
        <v>0</v>
      </c>
      <c r="I9" s="13"/>
      <c r="J9" s="205"/>
      <c r="K9" s="11"/>
      <c r="L9" s="11"/>
      <c r="M9" s="72"/>
      <c r="N9" s="11"/>
      <c r="O9" s="244"/>
      <c r="Q9" s="1"/>
    </row>
    <row r="10" spans="1:40" s="4" customFormat="1" ht="23" thickBot="1">
      <c r="A10" s="7"/>
      <c r="B10" s="7"/>
      <c r="C10" s="430"/>
      <c r="D10" s="933"/>
      <c r="E10" s="438" t="s">
        <v>222</v>
      </c>
      <c r="F10" s="439"/>
      <c r="G10" s="441"/>
      <c r="H10" s="450">
        <f>IF(F2="免税事業者及び簡易課税事業者",H5,(H5-H9))</f>
        <v>0</v>
      </c>
      <c r="I10" s="88" t="str">
        <f>IF(総表!D36&gt;H10,"←交付を受けようとする助成金の金額未満です。","")</f>
        <v>←交付を受けようとする助成金の金額未満です。</v>
      </c>
      <c r="J10" s="206"/>
      <c r="K10" s="87"/>
      <c r="L10" s="87"/>
      <c r="M10" s="72"/>
      <c r="N10" s="11"/>
      <c r="O10" s="915" t="s">
        <v>460</v>
      </c>
      <c r="Q10" s="1"/>
    </row>
    <row r="11" spans="1:40" s="4" customFormat="1" ht="22.5">
      <c r="A11" s="7"/>
      <c r="B11" s="7"/>
      <c r="C11" s="430"/>
      <c r="D11" s="933"/>
      <c r="E11" s="622" t="s">
        <v>199</v>
      </c>
      <c r="F11" s="623"/>
      <c r="G11" s="442">
        <f>J84</f>
        <v>0</v>
      </c>
      <c r="H11" s="241"/>
      <c r="I11" s="13"/>
      <c r="J11" s="205"/>
      <c r="K11" s="11"/>
      <c r="L11" s="11"/>
      <c r="M11" s="72"/>
      <c r="N11" s="11"/>
      <c r="O11" s="915"/>
      <c r="Q11" s="1"/>
    </row>
    <row r="12" spans="1:40" s="4" customFormat="1" ht="22.5">
      <c r="A12" s="7"/>
      <c r="B12" s="7"/>
      <c r="C12" s="430"/>
      <c r="D12" s="934"/>
      <c r="E12" s="620" t="s">
        <v>109</v>
      </c>
      <c r="F12" s="621"/>
      <c r="G12" s="443">
        <f>J87</f>
        <v>0</v>
      </c>
      <c r="H12" s="242"/>
      <c r="I12" s="13"/>
      <c r="J12" s="205"/>
      <c r="K12" s="11"/>
      <c r="L12" s="11"/>
      <c r="M12" s="72"/>
      <c r="N12" s="11"/>
      <c r="O12" s="915"/>
      <c r="Q12" s="1"/>
    </row>
    <row r="13" spans="1:40" s="4" customFormat="1" ht="23" thickBot="1">
      <c r="A13" s="7"/>
      <c r="B13" s="7"/>
      <c r="C13" s="444"/>
      <c r="D13" s="923" t="s">
        <v>112</v>
      </c>
      <c r="E13" s="924"/>
      <c r="F13" s="924"/>
      <c r="G13" s="445">
        <f>J89</f>
        <v>0</v>
      </c>
      <c r="H13" s="243"/>
      <c r="I13" s="13"/>
      <c r="J13" s="205"/>
      <c r="K13" s="11"/>
      <c r="L13" s="11"/>
      <c r="M13" s="72"/>
      <c r="N13" s="11"/>
      <c r="O13" s="244"/>
      <c r="Q13" s="1"/>
    </row>
    <row r="14" spans="1:40" s="4" customFormat="1" ht="20.5" thickBot="1">
      <c r="A14" s="7"/>
      <c r="B14" s="28"/>
      <c r="C14" s="29"/>
      <c r="D14" s="29"/>
      <c r="E14" s="29"/>
      <c r="F14" s="30"/>
      <c r="G14" s="31"/>
      <c r="H14" s="31"/>
      <c r="J14" s="207"/>
      <c r="K14" s="1"/>
      <c r="L14" s="1"/>
      <c r="M14" s="1"/>
      <c r="N14" s="1"/>
      <c r="O14" s="478" t="s">
        <v>605</v>
      </c>
      <c r="P14" s="1"/>
    </row>
    <row r="15" spans="1:40" ht="34.5" customHeight="1" thickBot="1">
      <c r="B15" s="904" t="s">
        <v>87</v>
      </c>
      <c r="C15" s="905"/>
      <c r="D15" s="236" t="s">
        <v>88</v>
      </c>
      <c r="E15" s="236" t="s">
        <v>89</v>
      </c>
      <c r="F15" s="236" t="s">
        <v>90</v>
      </c>
      <c r="G15" s="237" t="s">
        <v>113</v>
      </c>
      <c r="H15" s="57" t="s">
        <v>584</v>
      </c>
      <c r="I15" s="239" t="s">
        <v>459</v>
      </c>
      <c r="J15" s="238" t="s">
        <v>114</v>
      </c>
      <c r="K15" s="942" t="s">
        <v>458</v>
      </c>
      <c r="L15" s="92" t="s">
        <v>584</v>
      </c>
      <c r="M15" s="73"/>
      <c r="N15" s="78" t="s">
        <v>220</v>
      </c>
      <c r="O15" s="485" t="s">
        <v>231</v>
      </c>
      <c r="Q15" s="47" t="s">
        <v>122</v>
      </c>
      <c r="R15" s="47" t="s">
        <v>133</v>
      </c>
      <c r="S15" s="47" t="s">
        <v>196</v>
      </c>
      <c r="T15" s="47" t="s">
        <v>115</v>
      </c>
      <c r="U15" s="47" t="s">
        <v>123</v>
      </c>
      <c r="V15" s="47" t="s">
        <v>128</v>
      </c>
      <c r="W15" s="47" t="s">
        <v>134</v>
      </c>
      <c r="X15" s="47" t="s">
        <v>195</v>
      </c>
      <c r="Y15" s="47" t="s">
        <v>138</v>
      </c>
      <c r="Z15" s="47" t="s">
        <v>141</v>
      </c>
      <c r="AA15" s="47" t="s">
        <v>145</v>
      </c>
      <c r="AB15" s="47" t="s">
        <v>197</v>
      </c>
      <c r="AC15" s="47" t="s">
        <v>151</v>
      </c>
      <c r="AD15" s="47" t="s">
        <v>155</v>
      </c>
      <c r="AE15" s="47" t="s">
        <v>160</v>
      </c>
      <c r="AF15" s="47" t="s">
        <v>166</v>
      </c>
      <c r="AG15" s="53" t="s">
        <v>174</v>
      </c>
      <c r="AH15" s="53" t="s">
        <v>179</v>
      </c>
      <c r="AI15" s="53" t="s">
        <v>183</v>
      </c>
      <c r="AJ15" s="49" t="s">
        <v>187</v>
      </c>
      <c r="AK15" s="49" t="s">
        <v>188</v>
      </c>
      <c r="AL15" s="49" t="s">
        <v>189</v>
      </c>
      <c r="AM15" s="4" t="s">
        <v>190</v>
      </c>
      <c r="AN15" s="4" t="s">
        <v>117</v>
      </c>
    </row>
    <row r="16" spans="1:40" ht="34.5" customHeight="1" thickBot="1">
      <c r="B16" s="33" t="s">
        <v>201</v>
      </c>
      <c r="C16" s="34"/>
      <c r="D16" s="35"/>
      <c r="E16" s="35"/>
      <c r="F16" s="35"/>
      <c r="G16" s="36"/>
      <c r="H16" s="36"/>
      <c r="I16" s="36"/>
      <c r="J16" s="37">
        <f>SUM(J17,J89)</f>
        <v>0</v>
      </c>
      <c r="K16" s="943"/>
      <c r="L16" s="240" t="s">
        <v>279</v>
      </c>
      <c r="M16" s="73"/>
      <c r="N16" s="79" t="s">
        <v>113</v>
      </c>
      <c r="O16" s="485" t="s">
        <v>232</v>
      </c>
      <c r="Q16" s="4" t="s">
        <v>123</v>
      </c>
      <c r="R16" s="4" t="s">
        <v>134</v>
      </c>
      <c r="S16" s="4" t="s">
        <v>138</v>
      </c>
      <c r="T16" s="4" t="s">
        <v>190</v>
      </c>
      <c r="U16" s="54" t="s">
        <v>124</v>
      </c>
      <c r="V16" s="54" t="s">
        <v>130</v>
      </c>
      <c r="W16" s="54" t="s">
        <v>135</v>
      </c>
      <c r="X16" s="54" t="s">
        <v>135</v>
      </c>
      <c r="Y16" s="54" t="s">
        <v>139</v>
      </c>
      <c r="Z16" s="50" t="s">
        <v>142</v>
      </c>
      <c r="AA16" s="50" t="s">
        <v>146</v>
      </c>
      <c r="AB16" s="50" t="s">
        <v>130</v>
      </c>
      <c r="AC16" s="50" t="s">
        <v>130</v>
      </c>
      <c r="AD16" s="50" t="s">
        <v>156</v>
      </c>
      <c r="AE16" s="50" t="s">
        <v>161</v>
      </c>
      <c r="AF16" s="50" t="s">
        <v>167</v>
      </c>
      <c r="AG16" s="50" t="s">
        <v>173</v>
      </c>
      <c r="AH16" s="50" t="s">
        <v>180</v>
      </c>
      <c r="AI16" s="50" t="s">
        <v>184</v>
      </c>
      <c r="AJ16" s="48"/>
      <c r="AK16" s="48"/>
      <c r="AL16" s="48"/>
      <c r="AM16" s="50" t="s">
        <v>191</v>
      </c>
      <c r="AN16" s="50" t="s">
        <v>193</v>
      </c>
    </row>
    <row r="17" spans="1:40" ht="40" customHeight="1" thickBot="1">
      <c r="B17" s="38"/>
      <c r="C17" s="39" t="s">
        <v>116</v>
      </c>
      <c r="D17" s="40"/>
      <c r="E17" s="40"/>
      <c r="F17" s="40"/>
      <c r="G17" s="40"/>
      <c r="H17" s="40"/>
      <c r="I17" s="40"/>
      <c r="J17" s="208">
        <f>SUM(J19,J30,J35,J84,J87)</f>
        <v>0</v>
      </c>
      <c r="K17" s="69">
        <f>SUM(K19:K82)</f>
        <v>0</v>
      </c>
      <c r="L17" s="208">
        <f>SUM(L19,L35,L30)</f>
        <v>0</v>
      </c>
      <c r="M17" s="74"/>
      <c r="N17" s="80">
        <f>SUM(N19:N82)</f>
        <v>0</v>
      </c>
      <c r="O17" s="929" t="s">
        <v>593</v>
      </c>
      <c r="Q17" s="4" t="s">
        <v>129</v>
      </c>
      <c r="R17" s="4" t="s">
        <v>136</v>
      </c>
      <c r="S17" s="4" t="s">
        <v>141</v>
      </c>
      <c r="T17" s="4" t="s">
        <v>117</v>
      </c>
      <c r="U17" s="54" t="s">
        <v>125</v>
      </c>
      <c r="V17" s="54" t="s">
        <v>131</v>
      </c>
      <c r="W17" s="4"/>
      <c r="X17" s="4"/>
      <c r="Y17" s="54" t="s">
        <v>140</v>
      </c>
      <c r="Z17" s="50" t="s">
        <v>143</v>
      </c>
      <c r="AA17" s="50" t="s">
        <v>147</v>
      </c>
      <c r="AB17" s="50" t="s">
        <v>131</v>
      </c>
      <c r="AC17" s="50" t="s">
        <v>131</v>
      </c>
      <c r="AD17" s="50" t="s">
        <v>157</v>
      </c>
      <c r="AE17" s="50" t="s">
        <v>162</v>
      </c>
      <c r="AF17" s="50" t="s">
        <v>168</v>
      </c>
      <c r="AG17" s="50" t="s">
        <v>175</v>
      </c>
      <c r="AH17" s="50" t="s">
        <v>181</v>
      </c>
      <c r="AI17" s="50" t="s">
        <v>185</v>
      </c>
      <c r="AJ17" s="48"/>
      <c r="AK17" s="48"/>
      <c r="AL17" s="48"/>
      <c r="AM17" s="50" t="s">
        <v>192</v>
      </c>
      <c r="AN17" s="50" t="s">
        <v>194</v>
      </c>
    </row>
    <row r="18" spans="1:40" ht="30" customHeight="1">
      <c r="B18" s="38"/>
      <c r="C18" s="41"/>
      <c r="D18" s="425" t="s">
        <v>122</v>
      </c>
      <c r="E18" s="42"/>
      <c r="F18" s="42"/>
      <c r="G18" s="42"/>
      <c r="H18" s="42"/>
      <c r="I18" s="42"/>
      <c r="J18" s="209"/>
      <c r="K18" s="68"/>
      <c r="L18" s="210"/>
      <c r="M18" s="75"/>
      <c r="N18" s="81"/>
      <c r="O18" s="929"/>
      <c r="Q18" s="4"/>
      <c r="R18" s="4"/>
      <c r="S18" s="4" t="s">
        <v>145</v>
      </c>
      <c r="T18" s="4"/>
      <c r="U18" s="54" t="s">
        <v>126</v>
      </c>
      <c r="V18" s="54" t="s">
        <v>118</v>
      </c>
      <c r="W18" s="4"/>
      <c r="X18" s="4"/>
      <c r="Y18" s="54"/>
      <c r="Z18" s="50" t="s">
        <v>144</v>
      </c>
      <c r="AA18" s="50" t="s">
        <v>144</v>
      </c>
      <c r="AB18" s="50" t="s">
        <v>132</v>
      </c>
      <c r="AC18" s="50" t="s">
        <v>132</v>
      </c>
      <c r="AD18" s="50" t="s">
        <v>158</v>
      </c>
      <c r="AE18" s="50" t="s">
        <v>163</v>
      </c>
      <c r="AF18" s="50" t="s">
        <v>169</v>
      </c>
      <c r="AG18" s="50" t="s">
        <v>176</v>
      </c>
      <c r="AH18" s="50" t="s">
        <v>182</v>
      </c>
      <c r="AI18" s="50" t="s">
        <v>186</v>
      </c>
      <c r="AJ18" s="48"/>
      <c r="AK18" s="48"/>
      <c r="AL18" s="48"/>
      <c r="AM18" s="50"/>
      <c r="AN18" s="51"/>
    </row>
    <row r="19" spans="1:40" ht="27.75" customHeight="1">
      <c r="A19" s="32">
        <v>1</v>
      </c>
      <c r="B19" s="38"/>
      <c r="C19" s="41"/>
      <c r="D19" s="627" t="s">
        <v>579</v>
      </c>
      <c r="E19" s="380"/>
      <c r="F19" s="381"/>
      <c r="G19" s="382"/>
      <c r="H19" s="383"/>
      <c r="I19" s="383"/>
      <c r="J19" s="918">
        <f>ROUNDDOWN((SUM(G19:G28)),-3)/1000</f>
        <v>0</v>
      </c>
      <c r="K19" s="384" t="str">
        <f>IF(H19="○",G19,"")</f>
        <v/>
      </c>
      <c r="L19" s="925">
        <f>ROUNDDOWN((SUM(K19:K28)),-3)/1000</f>
        <v>0</v>
      </c>
      <c r="M19" s="76"/>
      <c r="N19" s="83" t="str">
        <f>IF(I19="○",IF(H19="○",ROUNDDOWN((SUM(G19)),-3)/1000,""),"")</f>
        <v/>
      </c>
      <c r="O19" s="928" t="s">
        <v>233</v>
      </c>
      <c r="Q19" s="4"/>
      <c r="R19" s="4"/>
      <c r="S19" s="4" t="s">
        <v>148</v>
      </c>
      <c r="T19" s="4"/>
      <c r="U19" s="54" t="s">
        <v>127</v>
      </c>
      <c r="V19" s="54" t="s">
        <v>119</v>
      </c>
      <c r="W19" s="4"/>
      <c r="X19" s="4"/>
      <c r="Y19" s="4"/>
      <c r="Z19" s="50"/>
      <c r="AA19" s="51"/>
      <c r="AB19" s="50" t="s">
        <v>119</v>
      </c>
      <c r="AC19" s="50" t="s">
        <v>119</v>
      </c>
      <c r="AD19" s="50" t="s">
        <v>159</v>
      </c>
      <c r="AE19" s="50" t="s">
        <v>164</v>
      </c>
      <c r="AF19" s="50" t="s">
        <v>170</v>
      </c>
      <c r="AG19" s="50" t="s">
        <v>177</v>
      </c>
      <c r="AH19" s="51"/>
      <c r="AI19" s="51"/>
      <c r="AJ19" s="48"/>
      <c r="AK19" s="48"/>
      <c r="AL19" s="48"/>
      <c r="AM19" s="48"/>
      <c r="AN19" s="48"/>
    </row>
    <row r="20" spans="1:40" ht="28" customHeight="1">
      <c r="A20" s="32">
        <v>2</v>
      </c>
      <c r="B20" s="38"/>
      <c r="C20" s="41"/>
      <c r="D20" s="628" t="str">
        <f>IF(E20="","",".")</f>
        <v/>
      </c>
      <c r="E20" s="385"/>
      <c r="F20" s="386"/>
      <c r="G20" s="387"/>
      <c r="H20" s="388"/>
      <c r="I20" s="388"/>
      <c r="J20" s="916"/>
      <c r="K20" s="389" t="str">
        <f t="shared" ref="K20:K82" si="0">IF(H20="○",G20,"")</f>
        <v/>
      </c>
      <c r="L20" s="926"/>
      <c r="M20" s="76"/>
      <c r="N20" s="84" t="str">
        <f>IF(I20="○",IF(H20="○",ROUNDDOWN((SUM(G20)),-3)/1000,""),"")</f>
        <v/>
      </c>
      <c r="O20" s="928"/>
      <c r="Q20" s="4"/>
      <c r="R20" s="4"/>
      <c r="S20" s="4" t="s">
        <v>151</v>
      </c>
      <c r="T20" s="4"/>
      <c r="U20" s="54"/>
      <c r="V20" s="54"/>
      <c r="W20" s="4"/>
      <c r="X20" s="4"/>
      <c r="Y20" s="4"/>
      <c r="Z20" s="4"/>
      <c r="AA20" s="4"/>
      <c r="AB20" s="50" t="s">
        <v>149</v>
      </c>
      <c r="AC20" s="50" t="s">
        <v>152</v>
      </c>
      <c r="AD20" s="51"/>
      <c r="AE20" s="50" t="s">
        <v>165</v>
      </c>
      <c r="AF20" s="50" t="s">
        <v>171</v>
      </c>
      <c r="AG20" s="50" t="s">
        <v>178</v>
      </c>
      <c r="AH20" s="48"/>
      <c r="AI20" s="48"/>
      <c r="AJ20" s="48"/>
      <c r="AK20" s="48"/>
      <c r="AL20" s="48"/>
      <c r="AM20" s="48"/>
      <c r="AN20" s="48"/>
    </row>
    <row r="21" spans="1:40" ht="28" customHeight="1">
      <c r="A21" s="32">
        <v>3</v>
      </c>
      <c r="B21" s="38"/>
      <c r="C21" s="41"/>
      <c r="D21" s="628" t="str">
        <f t="shared" ref="D21:D28" si="1">IF(E21="","",".")</f>
        <v/>
      </c>
      <c r="E21" s="385"/>
      <c r="F21" s="386"/>
      <c r="G21" s="387"/>
      <c r="H21" s="388"/>
      <c r="I21" s="388"/>
      <c r="J21" s="916"/>
      <c r="K21" s="389" t="str">
        <f t="shared" si="0"/>
        <v/>
      </c>
      <c r="L21" s="926"/>
      <c r="M21" s="76"/>
      <c r="N21" s="84" t="str">
        <f t="shared" ref="N21:N88" si="2">IF(I21="○",IF(H21="○",ROUNDDOWN((SUM(G21)),-3)/1000,""),"")</f>
        <v/>
      </c>
      <c r="O21" s="498"/>
      <c r="Q21" s="4"/>
      <c r="R21" s="4"/>
      <c r="S21" s="4" t="s">
        <v>155</v>
      </c>
      <c r="T21" s="4"/>
      <c r="U21" s="4"/>
      <c r="V21" s="4"/>
      <c r="W21" s="4"/>
      <c r="X21" s="4"/>
      <c r="Y21" s="4"/>
      <c r="Z21" s="4"/>
      <c r="AA21" s="4"/>
      <c r="AB21" s="50" t="s">
        <v>150</v>
      </c>
      <c r="AC21" s="50" t="s">
        <v>153</v>
      </c>
      <c r="AD21" s="4"/>
      <c r="AE21" s="51"/>
      <c r="AF21" s="50" t="s">
        <v>172</v>
      </c>
      <c r="AG21" s="50"/>
      <c r="AH21" s="48"/>
      <c r="AI21" s="48"/>
      <c r="AJ21" s="48"/>
      <c r="AK21" s="48"/>
      <c r="AL21" s="48"/>
      <c r="AM21" s="48"/>
      <c r="AN21" s="48"/>
    </row>
    <row r="22" spans="1:40" ht="28" customHeight="1">
      <c r="A22" s="32">
        <v>4</v>
      </c>
      <c r="B22" s="38"/>
      <c r="C22" s="41"/>
      <c r="D22" s="628" t="str">
        <f t="shared" si="1"/>
        <v/>
      </c>
      <c r="E22" s="385"/>
      <c r="F22" s="386"/>
      <c r="G22" s="387"/>
      <c r="H22" s="388"/>
      <c r="I22" s="388"/>
      <c r="J22" s="916"/>
      <c r="K22" s="389" t="str">
        <f t="shared" si="0"/>
        <v/>
      </c>
      <c r="L22" s="926"/>
      <c r="M22" s="76"/>
      <c r="N22" s="84" t="str">
        <f t="shared" si="2"/>
        <v/>
      </c>
      <c r="O22" s="928"/>
      <c r="Q22" s="4"/>
      <c r="R22" s="4"/>
      <c r="S22" s="4" t="s">
        <v>160</v>
      </c>
      <c r="T22" s="4"/>
      <c r="U22" s="4"/>
      <c r="V22" s="4"/>
      <c r="W22" s="4"/>
      <c r="X22" s="4"/>
      <c r="Y22" s="4"/>
      <c r="Z22" s="4"/>
      <c r="AA22" s="4"/>
      <c r="AB22" s="51"/>
      <c r="AC22" s="50" t="s">
        <v>150</v>
      </c>
      <c r="AD22" s="4"/>
      <c r="AE22" s="4"/>
      <c r="AF22" s="50" t="s">
        <v>173</v>
      </c>
      <c r="AG22" s="48"/>
      <c r="AH22" s="48"/>
      <c r="AI22" s="48"/>
      <c r="AJ22" s="48"/>
      <c r="AK22" s="48"/>
      <c r="AL22" s="48"/>
      <c r="AM22" s="48"/>
      <c r="AN22" s="48"/>
    </row>
    <row r="23" spans="1:40" ht="28" customHeight="1">
      <c r="A23" s="32">
        <v>5</v>
      </c>
      <c r="B23" s="38"/>
      <c r="C23" s="41"/>
      <c r="D23" s="628" t="str">
        <f t="shared" si="1"/>
        <v/>
      </c>
      <c r="E23" s="385"/>
      <c r="F23" s="386"/>
      <c r="G23" s="387"/>
      <c r="H23" s="388"/>
      <c r="I23" s="388"/>
      <c r="J23" s="916"/>
      <c r="K23" s="389" t="str">
        <f t="shared" si="0"/>
        <v/>
      </c>
      <c r="L23" s="926"/>
      <c r="M23" s="76"/>
      <c r="N23" s="84" t="str">
        <f t="shared" si="2"/>
        <v/>
      </c>
      <c r="O23" s="928"/>
      <c r="Q23" s="4"/>
      <c r="R23" s="4"/>
      <c r="S23" s="4" t="s">
        <v>166</v>
      </c>
      <c r="T23" s="4"/>
      <c r="U23" s="4"/>
      <c r="V23" s="4"/>
      <c r="W23" s="4"/>
      <c r="X23" s="4"/>
      <c r="Y23" s="4"/>
      <c r="Z23" s="4"/>
      <c r="AA23" s="4"/>
      <c r="AB23" s="4"/>
      <c r="AC23" s="50" t="s">
        <v>154</v>
      </c>
      <c r="AD23" s="4"/>
      <c r="AE23" s="4"/>
      <c r="AF23" s="50"/>
      <c r="AG23" s="48"/>
      <c r="AH23" s="48"/>
      <c r="AI23" s="48"/>
      <c r="AJ23" s="48"/>
      <c r="AK23" s="48"/>
      <c r="AL23" s="48"/>
      <c r="AM23" s="48"/>
      <c r="AN23" s="48"/>
    </row>
    <row r="24" spans="1:40" ht="28" customHeight="1">
      <c r="A24" s="32">
        <v>6</v>
      </c>
      <c r="B24" s="38"/>
      <c r="C24" s="41"/>
      <c r="D24" s="628" t="str">
        <f t="shared" si="1"/>
        <v/>
      </c>
      <c r="E24" s="385"/>
      <c r="F24" s="386"/>
      <c r="G24" s="387"/>
      <c r="H24" s="388"/>
      <c r="I24" s="388"/>
      <c r="J24" s="916"/>
      <c r="K24" s="389" t="str">
        <f t="shared" si="0"/>
        <v/>
      </c>
      <c r="L24" s="926"/>
      <c r="M24" s="76"/>
      <c r="N24" s="84" t="str">
        <f t="shared" si="2"/>
        <v/>
      </c>
      <c r="Q24" s="4"/>
      <c r="R24" s="4"/>
      <c r="S24" s="4" t="s">
        <v>174</v>
      </c>
      <c r="T24" s="4"/>
      <c r="U24" s="4"/>
      <c r="V24" s="4"/>
      <c r="W24" s="4"/>
      <c r="X24" s="4"/>
      <c r="Y24" s="4"/>
      <c r="Z24" s="4"/>
      <c r="AA24" s="4"/>
      <c r="AB24" s="4"/>
      <c r="AC24" s="51"/>
      <c r="AD24" s="4"/>
      <c r="AE24" s="4"/>
      <c r="AF24" s="4"/>
      <c r="AG24" s="48"/>
      <c r="AH24" s="48"/>
      <c r="AI24" s="48"/>
      <c r="AJ24" s="48"/>
      <c r="AK24" s="48"/>
      <c r="AL24" s="48"/>
      <c r="AM24" s="48"/>
      <c r="AN24" s="48"/>
    </row>
    <row r="25" spans="1:40" ht="28" customHeight="1">
      <c r="A25" s="32">
        <v>7</v>
      </c>
      <c r="B25" s="38"/>
      <c r="C25" s="41"/>
      <c r="D25" s="628" t="str">
        <f t="shared" si="1"/>
        <v/>
      </c>
      <c r="E25" s="385"/>
      <c r="F25" s="386"/>
      <c r="G25" s="387"/>
      <c r="H25" s="388"/>
      <c r="I25" s="388"/>
      <c r="J25" s="916"/>
      <c r="K25" s="389" t="str">
        <f>IF(H25="○",G25,"")</f>
        <v/>
      </c>
      <c r="L25" s="926"/>
      <c r="M25" s="76"/>
      <c r="N25" s="84" t="str">
        <f t="shared" si="2"/>
        <v/>
      </c>
      <c r="Q25" s="4"/>
      <c r="R25" s="4"/>
      <c r="S25" s="4" t="s">
        <v>179</v>
      </c>
      <c r="T25" s="4"/>
      <c r="U25" s="4"/>
      <c r="V25" s="4"/>
      <c r="W25" s="4"/>
      <c r="X25" s="4"/>
      <c r="Y25" s="4"/>
      <c r="Z25" s="4"/>
      <c r="AA25" s="4"/>
      <c r="AB25" s="4"/>
      <c r="AC25" s="4"/>
      <c r="AD25" s="4"/>
      <c r="AE25" s="4"/>
      <c r="AF25" s="4"/>
      <c r="AG25" s="48"/>
      <c r="AH25" s="48"/>
      <c r="AI25" s="48"/>
      <c r="AJ25" s="48"/>
      <c r="AK25" s="48"/>
      <c r="AL25" s="48"/>
      <c r="AM25" s="48"/>
      <c r="AN25" s="48"/>
    </row>
    <row r="26" spans="1:40" ht="28" customHeight="1">
      <c r="A26" s="32">
        <v>8</v>
      </c>
      <c r="B26" s="38"/>
      <c r="C26" s="41"/>
      <c r="D26" s="628" t="str">
        <f t="shared" si="1"/>
        <v/>
      </c>
      <c r="E26" s="385"/>
      <c r="F26" s="386"/>
      <c r="G26" s="387"/>
      <c r="H26" s="388"/>
      <c r="I26" s="388"/>
      <c r="J26" s="916"/>
      <c r="K26" s="389" t="str">
        <f t="shared" si="0"/>
        <v/>
      </c>
      <c r="L26" s="926"/>
      <c r="M26" s="76"/>
      <c r="N26" s="84" t="str">
        <f t="shared" si="2"/>
        <v/>
      </c>
      <c r="Q26" s="4"/>
      <c r="R26" s="4"/>
      <c r="S26" s="4" t="s">
        <v>183</v>
      </c>
      <c r="T26" s="4"/>
      <c r="U26" s="4"/>
      <c r="V26" s="4"/>
      <c r="W26" s="4"/>
      <c r="X26" s="4"/>
      <c r="Y26" s="4"/>
      <c r="Z26" s="4"/>
      <c r="AA26" s="4"/>
      <c r="AB26" s="4"/>
      <c r="AC26" s="4"/>
      <c r="AD26" s="4"/>
      <c r="AE26" s="4"/>
      <c r="AF26" s="4"/>
      <c r="AG26" s="48"/>
      <c r="AH26" s="48"/>
      <c r="AI26" s="48"/>
      <c r="AJ26" s="48"/>
      <c r="AK26" s="48"/>
      <c r="AL26" s="48"/>
      <c r="AM26" s="48"/>
      <c r="AN26" s="48"/>
    </row>
    <row r="27" spans="1:40" ht="28" customHeight="1">
      <c r="A27" s="32">
        <v>9</v>
      </c>
      <c r="B27" s="38"/>
      <c r="C27" s="41"/>
      <c r="D27" s="628" t="str">
        <f t="shared" si="1"/>
        <v/>
      </c>
      <c r="E27" s="385"/>
      <c r="F27" s="386"/>
      <c r="G27" s="387"/>
      <c r="H27" s="388" t="s">
        <v>100</v>
      </c>
      <c r="I27" s="388" t="s">
        <v>100</v>
      </c>
      <c r="J27" s="916"/>
      <c r="K27" s="389" t="str">
        <f t="shared" si="0"/>
        <v/>
      </c>
      <c r="L27" s="926"/>
      <c r="M27" s="76"/>
      <c r="N27" s="84" t="str">
        <f t="shared" si="2"/>
        <v/>
      </c>
      <c r="Q27" s="4"/>
      <c r="R27" s="4"/>
      <c r="S27" s="4" t="s">
        <v>187</v>
      </c>
      <c r="T27" s="4"/>
      <c r="U27" s="4"/>
      <c r="V27" s="4"/>
      <c r="W27" s="4"/>
      <c r="X27" s="4"/>
      <c r="Y27" s="4"/>
      <c r="Z27" s="4"/>
      <c r="AA27" s="4"/>
      <c r="AB27" s="4"/>
      <c r="AC27" s="4"/>
      <c r="AD27" s="4"/>
      <c r="AE27" s="4"/>
      <c r="AF27" s="4"/>
      <c r="AG27" s="48"/>
      <c r="AH27" s="48"/>
      <c r="AI27" s="48"/>
      <c r="AJ27" s="48"/>
      <c r="AK27" s="48"/>
      <c r="AL27" s="48"/>
      <c r="AM27" s="48"/>
      <c r="AN27" s="48"/>
    </row>
    <row r="28" spans="1:40" ht="28" customHeight="1">
      <c r="A28" s="32">
        <v>10</v>
      </c>
      <c r="B28" s="38"/>
      <c r="C28" s="41"/>
      <c r="D28" s="628" t="str">
        <f t="shared" si="1"/>
        <v/>
      </c>
      <c r="E28" s="390"/>
      <c r="F28" s="391"/>
      <c r="G28" s="387"/>
      <c r="H28" s="392" t="s">
        <v>100</v>
      </c>
      <c r="I28" s="392" t="s">
        <v>100</v>
      </c>
      <c r="J28" s="919"/>
      <c r="K28" s="393" t="str">
        <f t="shared" si="0"/>
        <v/>
      </c>
      <c r="L28" s="927"/>
      <c r="M28" s="76"/>
      <c r="N28" s="85" t="str">
        <f t="shared" si="2"/>
        <v/>
      </c>
      <c r="Q28" s="4"/>
      <c r="R28" s="4"/>
      <c r="S28" s="4" t="s">
        <v>188</v>
      </c>
      <c r="T28" s="4"/>
      <c r="U28" s="4"/>
      <c r="V28" s="4"/>
      <c r="W28" s="4"/>
      <c r="X28" s="4"/>
      <c r="Y28" s="4"/>
      <c r="Z28" s="4"/>
      <c r="AA28" s="4"/>
      <c r="AB28" s="4"/>
      <c r="AC28" s="4"/>
      <c r="AD28" s="4"/>
      <c r="AE28" s="4"/>
      <c r="AF28" s="4"/>
      <c r="AG28" s="48"/>
      <c r="AH28" s="48"/>
      <c r="AI28" s="48"/>
      <c r="AJ28" s="48"/>
      <c r="AK28" s="48"/>
      <c r="AL28" s="48"/>
      <c r="AM28" s="48"/>
      <c r="AN28" s="48"/>
    </row>
    <row r="29" spans="1:40" ht="30" customHeight="1">
      <c r="B29" s="38"/>
      <c r="C29" s="41"/>
      <c r="D29" s="425" t="s">
        <v>133</v>
      </c>
      <c r="E29" s="394"/>
      <c r="F29" s="394"/>
      <c r="G29" s="394"/>
      <c r="H29" s="394"/>
      <c r="I29" s="394"/>
      <c r="J29" s="395"/>
      <c r="K29" s="396"/>
      <c r="L29" s="397"/>
      <c r="M29" s="75"/>
      <c r="N29" s="86" t="str">
        <f t="shared" si="2"/>
        <v/>
      </c>
      <c r="O29" s="311" t="s">
        <v>234</v>
      </c>
      <c r="Q29" s="4"/>
      <c r="R29" s="4"/>
      <c r="S29" s="4" t="s">
        <v>189</v>
      </c>
      <c r="T29" s="4"/>
      <c r="U29" s="4"/>
      <c r="V29" s="4"/>
      <c r="W29" s="4"/>
      <c r="X29" s="4"/>
      <c r="Y29" s="4"/>
      <c r="Z29" s="4"/>
      <c r="AA29" s="4"/>
      <c r="AB29" s="4"/>
      <c r="AC29" s="4"/>
      <c r="AD29" s="4"/>
      <c r="AE29" s="4"/>
      <c r="AF29" s="4"/>
      <c r="AG29" s="48"/>
      <c r="AH29" s="48"/>
      <c r="AI29" s="48"/>
      <c r="AJ29" s="48"/>
      <c r="AK29" s="48"/>
      <c r="AL29" s="48"/>
      <c r="AM29" s="48"/>
      <c r="AN29" s="48"/>
    </row>
    <row r="30" spans="1:40" ht="28" customHeight="1">
      <c r="A30" s="32">
        <v>11</v>
      </c>
      <c r="B30" s="38"/>
      <c r="C30" s="41"/>
      <c r="D30" s="627" t="s">
        <v>579</v>
      </c>
      <c r="E30" s="398" t="s">
        <v>134</v>
      </c>
      <c r="F30" s="399" t="s">
        <v>135</v>
      </c>
      <c r="G30" s="400">
        <f>スタッフ費内訳!F47-スタッフ費内訳!G47</f>
        <v>0</v>
      </c>
      <c r="H30" s="401"/>
      <c r="I30" s="383" t="s">
        <v>100</v>
      </c>
      <c r="J30" s="918">
        <f>ROUNDDOWN((SUM(G30:G33)),-3)/1000</f>
        <v>0</v>
      </c>
      <c r="K30" s="389" t="str">
        <f>IF(H30="○",G30,"")</f>
        <v/>
      </c>
      <c r="L30" s="925">
        <f>ROUNDDOWN((SUM(K30:K33)),-3)/1000</f>
        <v>0</v>
      </c>
      <c r="M30" s="76"/>
      <c r="N30" s="83" t="str">
        <f t="shared" si="2"/>
        <v/>
      </c>
      <c r="O30" s="485" t="s">
        <v>235</v>
      </c>
      <c r="Q30" s="52" t="s">
        <v>121</v>
      </c>
      <c r="R30" s="4"/>
      <c r="S30" s="4"/>
      <c r="T30" s="4"/>
      <c r="U30" s="4"/>
      <c r="V30" s="4"/>
      <c r="W30" s="4"/>
      <c r="X30" s="4"/>
      <c r="Y30" s="4"/>
      <c r="Z30" s="4"/>
      <c r="AA30" s="4"/>
      <c r="AB30" s="4"/>
      <c r="AC30" s="4"/>
      <c r="AD30" s="4"/>
      <c r="AE30" s="4"/>
      <c r="AF30" s="4"/>
      <c r="AG30" s="48"/>
      <c r="AH30" s="48"/>
      <c r="AI30" s="48"/>
      <c r="AJ30" s="48"/>
      <c r="AK30" s="48"/>
      <c r="AL30" s="48"/>
      <c r="AM30" s="48"/>
      <c r="AN30" s="48"/>
    </row>
    <row r="31" spans="1:40" ht="28" customHeight="1">
      <c r="A31" s="32">
        <v>12</v>
      </c>
      <c r="B31" s="38"/>
      <c r="C31" s="41"/>
      <c r="D31" s="627" t="s">
        <v>579</v>
      </c>
      <c r="E31" s="402" t="s">
        <v>134</v>
      </c>
      <c r="F31" s="403" t="s">
        <v>135</v>
      </c>
      <c r="G31" s="404">
        <f>スタッフ費内訳!G47</f>
        <v>0</v>
      </c>
      <c r="H31" s="405" t="s">
        <v>221</v>
      </c>
      <c r="I31" s="388" t="s">
        <v>100</v>
      </c>
      <c r="J31" s="916"/>
      <c r="K31" s="389">
        <f t="shared" si="0"/>
        <v>0</v>
      </c>
      <c r="L31" s="926"/>
      <c r="M31" s="76"/>
      <c r="N31" s="84" t="str">
        <f t="shared" si="2"/>
        <v/>
      </c>
      <c r="O31" s="485"/>
      <c r="Q31" s="4"/>
      <c r="R31" s="4"/>
      <c r="S31" s="4"/>
      <c r="T31" s="4"/>
      <c r="U31" s="4"/>
      <c r="V31" s="4"/>
      <c r="W31" s="4"/>
      <c r="X31" s="4"/>
      <c r="Y31" s="4"/>
      <c r="Z31" s="4"/>
      <c r="AA31" s="4"/>
      <c r="AB31" s="4"/>
      <c r="AC31" s="4"/>
      <c r="AD31" s="4"/>
      <c r="AE31" s="4"/>
      <c r="AF31" s="4"/>
      <c r="AG31" s="48"/>
      <c r="AH31" s="48"/>
      <c r="AI31" s="48"/>
      <c r="AJ31" s="48"/>
      <c r="AK31" s="48"/>
      <c r="AL31" s="48"/>
      <c r="AM31" s="48"/>
      <c r="AN31" s="48"/>
    </row>
    <row r="32" spans="1:40" ht="28" customHeight="1">
      <c r="A32" s="32">
        <v>13</v>
      </c>
      <c r="B32" s="38"/>
      <c r="C32" s="41"/>
      <c r="D32" s="627" t="s">
        <v>579</v>
      </c>
      <c r="E32" s="402" t="s">
        <v>136</v>
      </c>
      <c r="F32" s="403" t="s">
        <v>135</v>
      </c>
      <c r="G32" s="404">
        <f>キャスト費内訳!G43-キャスト費内訳!H43</f>
        <v>0</v>
      </c>
      <c r="H32" s="405" t="s">
        <v>100</v>
      </c>
      <c r="I32" s="388" t="s">
        <v>100</v>
      </c>
      <c r="J32" s="916"/>
      <c r="K32" s="389" t="str">
        <f t="shared" si="0"/>
        <v/>
      </c>
      <c r="L32" s="926"/>
      <c r="M32" s="76"/>
      <c r="N32" s="84" t="str">
        <f t="shared" si="2"/>
        <v/>
      </c>
      <c r="O32" s="485" t="s">
        <v>236</v>
      </c>
    </row>
    <row r="33" spans="1:14" ht="28" customHeight="1">
      <c r="A33" s="32">
        <v>14</v>
      </c>
      <c r="B33" s="38"/>
      <c r="C33" s="41"/>
      <c r="D33" s="627" t="s">
        <v>579</v>
      </c>
      <c r="E33" s="402" t="s">
        <v>136</v>
      </c>
      <c r="F33" s="403" t="s">
        <v>135</v>
      </c>
      <c r="G33" s="404">
        <f>キャスト費内訳!H43</f>
        <v>0</v>
      </c>
      <c r="H33" s="405" t="s">
        <v>221</v>
      </c>
      <c r="I33" s="388" t="s">
        <v>100</v>
      </c>
      <c r="J33" s="916"/>
      <c r="K33" s="393">
        <f t="shared" si="0"/>
        <v>0</v>
      </c>
      <c r="L33" s="926"/>
      <c r="M33" s="76"/>
      <c r="N33" s="85" t="str">
        <f t="shared" si="2"/>
        <v/>
      </c>
    </row>
    <row r="34" spans="1:14" ht="30" customHeight="1">
      <c r="B34" s="38"/>
      <c r="C34" s="43"/>
      <c r="D34" s="425" t="s">
        <v>137</v>
      </c>
      <c r="E34" s="394"/>
      <c r="F34" s="394"/>
      <c r="G34" s="394"/>
      <c r="H34" s="394"/>
      <c r="I34" s="394"/>
      <c r="J34" s="395"/>
      <c r="K34" s="396"/>
      <c r="L34" s="397"/>
      <c r="M34" s="75"/>
      <c r="N34" s="86" t="str">
        <f t="shared" si="2"/>
        <v/>
      </c>
    </row>
    <row r="35" spans="1:14" ht="28" customHeight="1">
      <c r="A35" s="32">
        <v>15</v>
      </c>
      <c r="B35" s="38"/>
      <c r="C35" s="41"/>
      <c r="D35" s="627" t="s">
        <v>579</v>
      </c>
      <c r="E35" s="380"/>
      <c r="F35" s="406"/>
      <c r="G35" s="382"/>
      <c r="H35" s="383"/>
      <c r="I35" s="383" t="s">
        <v>100</v>
      </c>
      <c r="J35" s="918">
        <f>ROUNDDOWN((SUM(G35:G82)),-3)/1000</f>
        <v>0</v>
      </c>
      <c r="K35" s="407" t="str">
        <f>IF(H35="○",G35,"")</f>
        <v/>
      </c>
      <c r="L35" s="925">
        <f>ROUNDDOWN((SUM(K35:K82)),-3)/1000</f>
        <v>0</v>
      </c>
      <c r="M35" s="76"/>
      <c r="N35" s="83" t="str">
        <f t="shared" si="2"/>
        <v/>
      </c>
    </row>
    <row r="36" spans="1:14" ht="28" customHeight="1">
      <c r="A36" s="32">
        <v>16</v>
      </c>
      <c r="B36" s="38"/>
      <c r="C36" s="41"/>
      <c r="D36" s="628" t="str">
        <f>IF(E36="","",".")</f>
        <v/>
      </c>
      <c r="E36" s="385"/>
      <c r="F36" s="386"/>
      <c r="G36" s="387"/>
      <c r="H36" s="388"/>
      <c r="I36" s="388" t="s">
        <v>100</v>
      </c>
      <c r="J36" s="916"/>
      <c r="K36" s="389" t="str">
        <f>IF(H36="○",G36,"")</f>
        <v/>
      </c>
      <c r="L36" s="926"/>
      <c r="M36" s="76"/>
      <c r="N36" s="84" t="str">
        <f t="shared" si="2"/>
        <v/>
      </c>
    </row>
    <row r="37" spans="1:14" ht="28" customHeight="1">
      <c r="A37" s="32">
        <v>17</v>
      </c>
      <c r="B37" s="38"/>
      <c r="C37" s="41"/>
      <c r="D37" s="628" t="str">
        <f t="shared" ref="D37:D82" si="3">IF(E37="","",".")</f>
        <v/>
      </c>
      <c r="E37" s="385"/>
      <c r="F37" s="386"/>
      <c r="G37" s="387"/>
      <c r="H37" s="388"/>
      <c r="I37" s="388" t="s">
        <v>100</v>
      </c>
      <c r="J37" s="916"/>
      <c r="K37" s="389" t="str">
        <f t="shared" si="0"/>
        <v/>
      </c>
      <c r="L37" s="926"/>
      <c r="M37" s="76"/>
      <c r="N37" s="84" t="str">
        <f t="shared" si="2"/>
        <v/>
      </c>
    </row>
    <row r="38" spans="1:14" ht="28" customHeight="1">
      <c r="A38" s="32">
        <v>18</v>
      </c>
      <c r="B38" s="38"/>
      <c r="C38" s="41"/>
      <c r="D38" s="628" t="str">
        <f t="shared" si="3"/>
        <v/>
      </c>
      <c r="E38" s="385"/>
      <c r="F38" s="386"/>
      <c r="G38" s="387"/>
      <c r="H38" s="388"/>
      <c r="I38" s="388" t="s">
        <v>100</v>
      </c>
      <c r="J38" s="916"/>
      <c r="K38" s="389" t="str">
        <f t="shared" si="0"/>
        <v/>
      </c>
      <c r="L38" s="926"/>
      <c r="M38" s="76"/>
      <c r="N38" s="84" t="str">
        <f t="shared" si="2"/>
        <v/>
      </c>
    </row>
    <row r="39" spans="1:14" ht="28" customHeight="1">
      <c r="A39" s="32">
        <v>19</v>
      </c>
      <c r="B39" s="38"/>
      <c r="C39" s="41"/>
      <c r="D39" s="628" t="str">
        <f t="shared" si="3"/>
        <v/>
      </c>
      <c r="E39" s="385"/>
      <c r="F39" s="386"/>
      <c r="G39" s="387"/>
      <c r="H39" s="388"/>
      <c r="I39" s="388" t="s">
        <v>100</v>
      </c>
      <c r="J39" s="916"/>
      <c r="K39" s="389" t="str">
        <f t="shared" si="0"/>
        <v/>
      </c>
      <c r="L39" s="926"/>
      <c r="M39" s="76"/>
      <c r="N39" s="84" t="str">
        <f t="shared" si="2"/>
        <v/>
      </c>
    </row>
    <row r="40" spans="1:14" ht="28" customHeight="1">
      <c r="A40" s="32">
        <v>20</v>
      </c>
      <c r="B40" s="38"/>
      <c r="C40" s="41"/>
      <c r="D40" s="628" t="str">
        <f t="shared" si="3"/>
        <v/>
      </c>
      <c r="E40" s="385"/>
      <c r="F40" s="386"/>
      <c r="G40" s="387"/>
      <c r="H40" s="388"/>
      <c r="I40" s="388" t="s">
        <v>100</v>
      </c>
      <c r="J40" s="916"/>
      <c r="K40" s="389" t="str">
        <f t="shared" si="0"/>
        <v/>
      </c>
      <c r="L40" s="926"/>
      <c r="M40" s="76"/>
      <c r="N40" s="84" t="str">
        <f t="shared" si="2"/>
        <v/>
      </c>
    </row>
    <row r="41" spans="1:14" ht="28" customHeight="1">
      <c r="A41" s="32">
        <v>21</v>
      </c>
      <c r="B41" s="38"/>
      <c r="C41" s="41"/>
      <c r="D41" s="628" t="str">
        <f t="shared" si="3"/>
        <v/>
      </c>
      <c r="E41" s="385"/>
      <c r="F41" s="386"/>
      <c r="G41" s="387"/>
      <c r="H41" s="388"/>
      <c r="I41" s="388" t="s">
        <v>100</v>
      </c>
      <c r="J41" s="916"/>
      <c r="K41" s="389" t="str">
        <f t="shared" si="0"/>
        <v/>
      </c>
      <c r="L41" s="926"/>
      <c r="M41" s="76"/>
      <c r="N41" s="84" t="str">
        <f t="shared" si="2"/>
        <v/>
      </c>
    </row>
    <row r="42" spans="1:14" ht="28" customHeight="1">
      <c r="A42" s="32">
        <v>22</v>
      </c>
      <c r="B42" s="38"/>
      <c r="C42" s="41"/>
      <c r="D42" s="628" t="str">
        <f t="shared" si="3"/>
        <v/>
      </c>
      <c r="E42" s="385"/>
      <c r="F42" s="386"/>
      <c r="G42" s="387"/>
      <c r="H42" s="388"/>
      <c r="I42" s="388" t="s">
        <v>100</v>
      </c>
      <c r="J42" s="916"/>
      <c r="K42" s="389" t="str">
        <f t="shared" si="0"/>
        <v/>
      </c>
      <c r="L42" s="926"/>
      <c r="M42" s="76"/>
      <c r="N42" s="84" t="str">
        <f t="shared" si="2"/>
        <v/>
      </c>
    </row>
    <row r="43" spans="1:14" ht="28" customHeight="1">
      <c r="A43" s="32">
        <v>23</v>
      </c>
      <c r="B43" s="38"/>
      <c r="C43" s="41"/>
      <c r="D43" s="628" t="str">
        <f t="shared" si="3"/>
        <v/>
      </c>
      <c r="E43" s="385"/>
      <c r="F43" s="386"/>
      <c r="G43" s="387"/>
      <c r="H43" s="388"/>
      <c r="I43" s="388" t="s">
        <v>100</v>
      </c>
      <c r="J43" s="916"/>
      <c r="K43" s="389" t="str">
        <f t="shared" si="0"/>
        <v/>
      </c>
      <c r="L43" s="926"/>
      <c r="M43" s="76"/>
      <c r="N43" s="84" t="str">
        <f t="shared" si="2"/>
        <v/>
      </c>
    </row>
    <row r="44" spans="1:14" ht="28" customHeight="1">
      <c r="A44" s="32">
        <v>24</v>
      </c>
      <c r="B44" s="38"/>
      <c r="C44" s="41"/>
      <c r="D44" s="628" t="str">
        <f t="shared" si="3"/>
        <v/>
      </c>
      <c r="E44" s="385"/>
      <c r="F44" s="386"/>
      <c r="G44" s="387"/>
      <c r="H44" s="388"/>
      <c r="I44" s="388" t="s">
        <v>100</v>
      </c>
      <c r="J44" s="916"/>
      <c r="K44" s="389" t="str">
        <f t="shared" si="0"/>
        <v/>
      </c>
      <c r="L44" s="926"/>
      <c r="M44" s="76"/>
      <c r="N44" s="84" t="str">
        <f t="shared" si="2"/>
        <v/>
      </c>
    </row>
    <row r="45" spans="1:14" ht="28" customHeight="1">
      <c r="A45" s="32">
        <v>25</v>
      </c>
      <c r="B45" s="38"/>
      <c r="C45" s="41"/>
      <c r="D45" s="628" t="str">
        <f t="shared" si="3"/>
        <v/>
      </c>
      <c r="E45" s="385"/>
      <c r="F45" s="386"/>
      <c r="G45" s="387"/>
      <c r="H45" s="388"/>
      <c r="I45" s="388" t="s">
        <v>100</v>
      </c>
      <c r="J45" s="916"/>
      <c r="K45" s="389" t="str">
        <f t="shared" si="0"/>
        <v/>
      </c>
      <c r="L45" s="926"/>
      <c r="M45" s="76"/>
      <c r="N45" s="84" t="str">
        <f t="shared" si="2"/>
        <v/>
      </c>
    </row>
    <row r="46" spans="1:14" ht="28" customHeight="1">
      <c r="A46" s="32">
        <v>26</v>
      </c>
      <c r="B46" s="38"/>
      <c r="C46" s="41"/>
      <c r="D46" s="628" t="str">
        <f t="shared" si="3"/>
        <v/>
      </c>
      <c r="E46" s="385"/>
      <c r="F46" s="386"/>
      <c r="G46" s="387"/>
      <c r="H46" s="388"/>
      <c r="I46" s="388" t="s">
        <v>100</v>
      </c>
      <c r="J46" s="916"/>
      <c r="K46" s="389" t="str">
        <f t="shared" si="0"/>
        <v/>
      </c>
      <c r="L46" s="926"/>
      <c r="M46" s="76"/>
      <c r="N46" s="84" t="str">
        <f t="shared" si="2"/>
        <v/>
      </c>
    </row>
    <row r="47" spans="1:14" ht="28" customHeight="1">
      <c r="A47" s="32">
        <v>27</v>
      </c>
      <c r="B47" s="38"/>
      <c r="C47" s="41"/>
      <c r="D47" s="628" t="str">
        <f t="shared" si="3"/>
        <v/>
      </c>
      <c r="E47" s="385"/>
      <c r="F47" s="386"/>
      <c r="G47" s="387"/>
      <c r="H47" s="388"/>
      <c r="I47" s="388" t="s">
        <v>100</v>
      </c>
      <c r="J47" s="916"/>
      <c r="K47" s="389" t="str">
        <f t="shared" si="0"/>
        <v/>
      </c>
      <c r="L47" s="926"/>
      <c r="M47" s="76"/>
      <c r="N47" s="84" t="str">
        <f t="shared" si="2"/>
        <v/>
      </c>
    </row>
    <row r="48" spans="1:14" ht="28" customHeight="1">
      <c r="A48" s="32">
        <v>28</v>
      </c>
      <c r="B48" s="38"/>
      <c r="C48" s="41"/>
      <c r="D48" s="628" t="str">
        <f t="shared" si="3"/>
        <v/>
      </c>
      <c r="E48" s="385"/>
      <c r="F48" s="386"/>
      <c r="G48" s="387"/>
      <c r="H48" s="388"/>
      <c r="I48" s="388" t="s">
        <v>100</v>
      </c>
      <c r="J48" s="916"/>
      <c r="K48" s="389" t="str">
        <f t="shared" si="0"/>
        <v/>
      </c>
      <c r="L48" s="926"/>
      <c r="M48" s="76"/>
      <c r="N48" s="84" t="str">
        <f t="shared" si="2"/>
        <v/>
      </c>
    </row>
    <row r="49" spans="1:14" ht="28" customHeight="1">
      <c r="A49" s="32">
        <v>29</v>
      </c>
      <c r="B49" s="38"/>
      <c r="C49" s="41"/>
      <c r="D49" s="628" t="str">
        <f t="shared" si="3"/>
        <v/>
      </c>
      <c r="E49" s="385"/>
      <c r="F49" s="386"/>
      <c r="G49" s="387"/>
      <c r="H49" s="388"/>
      <c r="I49" s="388" t="s">
        <v>100</v>
      </c>
      <c r="J49" s="916"/>
      <c r="K49" s="389" t="str">
        <f t="shared" si="0"/>
        <v/>
      </c>
      <c r="L49" s="926"/>
      <c r="M49" s="76"/>
      <c r="N49" s="84" t="str">
        <f t="shared" si="2"/>
        <v/>
      </c>
    </row>
    <row r="50" spans="1:14" ht="28" customHeight="1">
      <c r="A50" s="32">
        <v>30</v>
      </c>
      <c r="B50" s="38"/>
      <c r="C50" s="41"/>
      <c r="D50" s="628" t="str">
        <f t="shared" si="3"/>
        <v/>
      </c>
      <c r="E50" s="385"/>
      <c r="F50" s="386"/>
      <c r="G50" s="387"/>
      <c r="H50" s="388"/>
      <c r="I50" s="388" t="s">
        <v>100</v>
      </c>
      <c r="J50" s="916"/>
      <c r="K50" s="389" t="str">
        <f t="shared" si="0"/>
        <v/>
      </c>
      <c r="L50" s="926"/>
      <c r="M50" s="76"/>
      <c r="N50" s="84" t="str">
        <f t="shared" si="2"/>
        <v/>
      </c>
    </row>
    <row r="51" spans="1:14" ht="28" customHeight="1">
      <c r="A51" s="32">
        <v>31</v>
      </c>
      <c r="B51" s="38"/>
      <c r="C51" s="41"/>
      <c r="D51" s="628" t="str">
        <f t="shared" si="3"/>
        <v/>
      </c>
      <c r="E51" s="385"/>
      <c r="F51" s="386"/>
      <c r="G51" s="387"/>
      <c r="H51" s="388"/>
      <c r="I51" s="388" t="s">
        <v>100</v>
      </c>
      <c r="J51" s="916"/>
      <c r="K51" s="389" t="str">
        <f t="shared" si="0"/>
        <v/>
      </c>
      <c r="L51" s="926"/>
      <c r="M51" s="76"/>
      <c r="N51" s="84" t="str">
        <f t="shared" si="2"/>
        <v/>
      </c>
    </row>
    <row r="52" spans="1:14" ht="28" customHeight="1">
      <c r="A52" s="32">
        <v>32</v>
      </c>
      <c r="B52" s="38"/>
      <c r="C52" s="41"/>
      <c r="D52" s="628" t="str">
        <f t="shared" si="3"/>
        <v/>
      </c>
      <c r="E52" s="385"/>
      <c r="F52" s="386"/>
      <c r="G52" s="387"/>
      <c r="H52" s="388"/>
      <c r="I52" s="388" t="s">
        <v>100</v>
      </c>
      <c r="J52" s="916"/>
      <c r="K52" s="389" t="str">
        <f t="shared" si="0"/>
        <v/>
      </c>
      <c r="L52" s="926"/>
      <c r="M52" s="76"/>
      <c r="N52" s="84" t="str">
        <f t="shared" si="2"/>
        <v/>
      </c>
    </row>
    <row r="53" spans="1:14" ht="28" customHeight="1">
      <c r="A53" s="32">
        <v>33</v>
      </c>
      <c r="B53" s="38"/>
      <c r="C53" s="41"/>
      <c r="D53" s="628" t="str">
        <f t="shared" si="3"/>
        <v/>
      </c>
      <c r="E53" s="385"/>
      <c r="F53" s="386"/>
      <c r="G53" s="387"/>
      <c r="H53" s="388"/>
      <c r="I53" s="388" t="s">
        <v>100</v>
      </c>
      <c r="J53" s="916"/>
      <c r="K53" s="389" t="str">
        <f t="shared" si="0"/>
        <v/>
      </c>
      <c r="L53" s="926"/>
      <c r="M53" s="76"/>
      <c r="N53" s="84" t="str">
        <f t="shared" si="2"/>
        <v/>
      </c>
    </row>
    <row r="54" spans="1:14" ht="28" customHeight="1">
      <c r="A54" s="32">
        <v>34</v>
      </c>
      <c r="B54" s="38"/>
      <c r="C54" s="41"/>
      <c r="D54" s="628" t="str">
        <f t="shared" si="3"/>
        <v/>
      </c>
      <c r="E54" s="385"/>
      <c r="F54" s="386"/>
      <c r="G54" s="387"/>
      <c r="H54" s="388"/>
      <c r="I54" s="388" t="s">
        <v>100</v>
      </c>
      <c r="J54" s="916"/>
      <c r="K54" s="389" t="str">
        <f t="shared" si="0"/>
        <v/>
      </c>
      <c r="L54" s="926"/>
      <c r="M54" s="76"/>
      <c r="N54" s="84" t="str">
        <f t="shared" si="2"/>
        <v/>
      </c>
    </row>
    <row r="55" spans="1:14" ht="28" customHeight="1">
      <c r="A55" s="32">
        <v>35</v>
      </c>
      <c r="B55" s="38"/>
      <c r="C55" s="41"/>
      <c r="D55" s="628" t="str">
        <f t="shared" si="3"/>
        <v/>
      </c>
      <c r="E55" s="385"/>
      <c r="F55" s="386"/>
      <c r="G55" s="387"/>
      <c r="H55" s="388"/>
      <c r="I55" s="388" t="s">
        <v>100</v>
      </c>
      <c r="J55" s="916"/>
      <c r="K55" s="389" t="str">
        <f t="shared" si="0"/>
        <v/>
      </c>
      <c r="L55" s="926"/>
      <c r="M55" s="76"/>
      <c r="N55" s="84" t="str">
        <f t="shared" si="2"/>
        <v/>
      </c>
    </row>
    <row r="56" spans="1:14" ht="28" customHeight="1">
      <c r="A56" s="32">
        <v>36</v>
      </c>
      <c r="B56" s="38"/>
      <c r="C56" s="41"/>
      <c r="D56" s="628" t="str">
        <f t="shared" si="3"/>
        <v/>
      </c>
      <c r="E56" s="385"/>
      <c r="F56" s="386"/>
      <c r="G56" s="387"/>
      <c r="H56" s="388"/>
      <c r="I56" s="388" t="s">
        <v>100</v>
      </c>
      <c r="J56" s="916"/>
      <c r="K56" s="389" t="str">
        <f t="shared" si="0"/>
        <v/>
      </c>
      <c r="L56" s="926"/>
      <c r="M56" s="76"/>
      <c r="N56" s="84" t="str">
        <f t="shared" si="2"/>
        <v/>
      </c>
    </row>
    <row r="57" spans="1:14" ht="28" customHeight="1">
      <c r="A57" s="32">
        <v>37</v>
      </c>
      <c r="B57" s="38"/>
      <c r="C57" s="41"/>
      <c r="D57" s="628" t="str">
        <f t="shared" si="3"/>
        <v/>
      </c>
      <c r="E57" s="385"/>
      <c r="F57" s="386"/>
      <c r="G57" s="387"/>
      <c r="H57" s="388"/>
      <c r="I57" s="388" t="s">
        <v>100</v>
      </c>
      <c r="J57" s="916"/>
      <c r="K57" s="389" t="str">
        <f t="shared" si="0"/>
        <v/>
      </c>
      <c r="L57" s="926"/>
      <c r="M57" s="76"/>
      <c r="N57" s="84" t="str">
        <f t="shared" si="2"/>
        <v/>
      </c>
    </row>
    <row r="58" spans="1:14" ht="28" customHeight="1">
      <c r="A58" s="32">
        <v>38</v>
      </c>
      <c r="B58" s="38"/>
      <c r="C58" s="41"/>
      <c r="D58" s="628" t="str">
        <f t="shared" si="3"/>
        <v/>
      </c>
      <c r="E58" s="385"/>
      <c r="F58" s="386"/>
      <c r="G58" s="387"/>
      <c r="H58" s="388"/>
      <c r="I58" s="388" t="s">
        <v>100</v>
      </c>
      <c r="J58" s="916"/>
      <c r="K58" s="389" t="str">
        <f t="shared" si="0"/>
        <v/>
      </c>
      <c r="L58" s="926"/>
      <c r="M58" s="76"/>
      <c r="N58" s="84" t="str">
        <f t="shared" si="2"/>
        <v/>
      </c>
    </row>
    <row r="59" spans="1:14" ht="28" customHeight="1">
      <c r="A59" s="32">
        <v>39</v>
      </c>
      <c r="B59" s="38"/>
      <c r="C59" s="41"/>
      <c r="D59" s="628" t="str">
        <f t="shared" si="3"/>
        <v/>
      </c>
      <c r="E59" s="385"/>
      <c r="F59" s="386"/>
      <c r="G59" s="387"/>
      <c r="H59" s="388"/>
      <c r="I59" s="388" t="s">
        <v>100</v>
      </c>
      <c r="J59" s="916"/>
      <c r="K59" s="389" t="str">
        <f t="shared" si="0"/>
        <v/>
      </c>
      <c r="L59" s="926"/>
      <c r="M59" s="76"/>
      <c r="N59" s="84" t="str">
        <f t="shared" si="2"/>
        <v/>
      </c>
    </row>
    <row r="60" spans="1:14" ht="28" customHeight="1">
      <c r="A60" s="32">
        <v>40</v>
      </c>
      <c r="B60" s="38"/>
      <c r="C60" s="41"/>
      <c r="D60" s="628" t="str">
        <f t="shared" si="3"/>
        <v/>
      </c>
      <c r="E60" s="385"/>
      <c r="F60" s="386"/>
      <c r="G60" s="387"/>
      <c r="H60" s="388"/>
      <c r="I60" s="388" t="s">
        <v>100</v>
      </c>
      <c r="J60" s="916"/>
      <c r="K60" s="389" t="str">
        <f t="shared" si="0"/>
        <v/>
      </c>
      <c r="L60" s="926"/>
      <c r="M60" s="76"/>
      <c r="N60" s="84" t="str">
        <f t="shared" si="2"/>
        <v/>
      </c>
    </row>
    <row r="61" spans="1:14" ht="28" customHeight="1">
      <c r="A61" s="32">
        <v>42</v>
      </c>
      <c r="B61" s="38"/>
      <c r="C61" s="41"/>
      <c r="D61" s="628" t="str">
        <f t="shared" si="3"/>
        <v/>
      </c>
      <c r="E61" s="385"/>
      <c r="F61" s="386"/>
      <c r="G61" s="387"/>
      <c r="H61" s="388"/>
      <c r="I61" s="388" t="s">
        <v>100</v>
      </c>
      <c r="J61" s="916"/>
      <c r="K61" s="389" t="str">
        <f>IF(H61="○",G61,"")</f>
        <v/>
      </c>
      <c r="L61" s="926"/>
      <c r="M61" s="76"/>
      <c r="N61" s="84" t="str">
        <f>IF(I61="○",IF(H61="○",ROUNDDOWN((SUM(G61)),-3)/1000,""),"")</f>
        <v/>
      </c>
    </row>
    <row r="62" spans="1:14" ht="28" customHeight="1">
      <c r="A62" s="32">
        <v>43</v>
      </c>
      <c r="B62" s="38"/>
      <c r="C62" s="41"/>
      <c r="D62" s="628" t="str">
        <f t="shared" si="3"/>
        <v/>
      </c>
      <c r="E62" s="385"/>
      <c r="F62" s="386"/>
      <c r="G62" s="387"/>
      <c r="H62" s="388"/>
      <c r="I62" s="388" t="s">
        <v>100</v>
      </c>
      <c r="J62" s="916"/>
      <c r="K62" s="389" t="str">
        <f>IF(H62="○",G62,"")</f>
        <v/>
      </c>
      <c r="L62" s="926"/>
      <c r="M62" s="76"/>
      <c r="N62" s="84" t="str">
        <f>IF(I62="○",IF(H62="○",ROUNDDOWN((SUM(G62)),-3)/1000,""),"")</f>
        <v/>
      </c>
    </row>
    <row r="63" spans="1:14" ht="28" customHeight="1">
      <c r="A63" s="32">
        <v>44</v>
      </c>
      <c r="B63" s="38"/>
      <c r="C63" s="41"/>
      <c r="D63" s="628" t="str">
        <f t="shared" si="3"/>
        <v/>
      </c>
      <c r="E63" s="385"/>
      <c r="F63" s="386"/>
      <c r="G63" s="387"/>
      <c r="H63" s="388"/>
      <c r="I63" s="388" t="s">
        <v>100</v>
      </c>
      <c r="J63" s="916"/>
      <c r="K63" s="389" t="str">
        <f>IF(H63="○",G63,"")</f>
        <v/>
      </c>
      <c r="L63" s="926"/>
      <c r="M63" s="76"/>
      <c r="N63" s="84" t="str">
        <f>IF(I63="○",IF(H63="○",ROUNDDOWN((SUM(G63)),-3)/1000,""),"")</f>
        <v/>
      </c>
    </row>
    <row r="64" spans="1:14" ht="28" customHeight="1">
      <c r="A64" s="32">
        <v>45</v>
      </c>
      <c r="B64" s="38"/>
      <c r="C64" s="41"/>
      <c r="D64" s="628" t="str">
        <f t="shared" si="3"/>
        <v/>
      </c>
      <c r="E64" s="385"/>
      <c r="F64" s="386"/>
      <c r="G64" s="387"/>
      <c r="H64" s="388"/>
      <c r="I64" s="388" t="s">
        <v>100</v>
      </c>
      <c r="J64" s="916"/>
      <c r="K64" s="389" t="str">
        <f>IF(H64="○",G64,"")</f>
        <v/>
      </c>
      <c r="L64" s="926"/>
      <c r="M64" s="76"/>
      <c r="N64" s="84" t="str">
        <f>IF(I64="○",IF(H64="○",ROUNDDOWN((SUM(G64)),-3)/1000,""),"")</f>
        <v/>
      </c>
    </row>
    <row r="65" spans="1:14" ht="28" customHeight="1">
      <c r="A65" s="32">
        <v>43</v>
      </c>
      <c r="B65" s="38"/>
      <c r="C65" s="41"/>
      <c r="D65" s="628" t="str">
        <f t="shared" si="3"/>
        <v/>
      </c>
      <c r="E65" s="385"/>
      <c r="F65" s="386"/>
      <c r="G65" s="387"/>
      <c r="H65" s="388"/>
      <c r="I65" s="388" t="s">
        <v>100</v>
      </c>
      <c r="J65" s="916"/>
      <c r="K65" s="389" t="str">
        <f t="shared" si="0"/>
        <v/>
      </c>
      <c r="L65" s="926"/>
      <c r="M65" s="76"/>
      <c r="N65" s="84" t="str">
        <f t="shared" si="2"/>
        <v/>
      </c>
    </row>
    <row r="66" spans="1:14" ht="28" customHeight="1">
      <c r="A66" s="32">
        <v>44</v>
      </c>
      <c r="B66" s="38"/>
      <c r="C66" s="41"/>
      <c r="D66" s="628" t="str">
        <f t="shared" si="3"/>
        <v/>
      </c>
      <c r="E66" s="385"/>
      <c r="F66" s="386"/>
      <c r="G66" s="387"/>
      <c r="H66" s="388"/>
      <c r="I66" s="388" t="s">
        <v>100</v>
      </c>
      <c r="J66" s="916"/>
      <c r="K66" s="389" t="str">
        <f t="shared" si="0"/>
        <v/>
      </c>
      <c r="L66" s="926"/>
      <c r="M66" s="76"/>
      <c r="N66" s="84" t="str">
        <f t="shared" si="2"/>
        <v/>
      </c>
    </row>
    <row r="67" spans="1:14" ht="28" customHeight="1">
      <c r="A67" s="32">
        <v>45</v>
      </c>
      <c r="B67" s="38"/>
      <c r="C67" s="41"/>
      <c r="D67" s="628" t="str">
        <f t="shared" si="3"/>
        <v/>
      </c>
      <c r="E67" s="385"/>
      <c r="F67" s="386"/>
      <c r="G67" s="387"/>
      <c r="H67" s="388"/>
      <c r="I67" s="388" t="s">
        <v>100</v>
      </c>
      <c r="J67" s="916"/>
      <c r="K67" s="389" t="str">
        <f t="shared" si="0"/>
        <v/>
      </c>
      <c r="L67" s="926"/>
      <c r="M67" s="76"/>
      <c r="N67" s="84" t="str">
        <f t="shared" si="2"/>
        <v/>
      </c>
    </row>
    <row r="68" spans="1:14" ht="28" customHeight="1">
      <c r="A68" s="32">
        <v>46</v>
      </c>
      <c r="B68" s="38"/>
      <c r="C68" s="41"/>
      <c r="D68" s="628" t="str">
        <f t="shared" si="3"/>
        <v/>
      </c>
      <c r="E68" s="385"/>
      <c r="F68" s="386"/>
      <c r="G68" s="387"/>
      <c r="H68" s="388"/>
      <c r="I68" s="388" t="s">
        <v>100</v>
      </c>
      <c r="J68" s="916"/>
      <c r="K68" s="389" t="str">
        <f t="shared" si="0"/>
        <v/>
      </c>
      <c r="L68" s="926"/>
      <c r="M68" s="76"/>
      <c r="N68" s="84" t="str">
        <f t="shared" si="2"/>
        <v/>
      </c>
    </row>
    <row r="69" spans="1:14" ht="28" customHeight="1">
      <c r="A69" s="32">
        <v>47</v>
      </c>
      <c r="B69" s="38"/>
      <c r="C69" s="41"/>
      <c r="D69" s="628" t="str">
        <f t="shared" si="3"/>
        <v/>
      </c>
      <c r="E69" s="385"/>
      <c r="F69" s="386"/>
      <c r="G69" s="387"/>
      <c r="H69" s="388"/>
      <c r="I69" s="388" t="s">
        <v>100</v>
      </c>
      <c r="J69" s="916"/>
      <c r="K69" s="389" t="str">
        <f t="shared" si="0"/>
        <v/>
      </c>
      <c r="L69" s="926"/>
      <c r="M69" s="76"/>
      <c r="N69" s="84" t="str">
        <f t="shared" si="2"/>
        <v/>
      </c>
    </row>
    <row r="70" spans="1:14" ht="28" customHeight="1">
      <c r="A70" s="32">
        <v>42</v>
      </c>
      <c r="B70" s="38"/>
      <c r="C70" s="41"/>
      <c r="D70" s="628" t="str">
        <f t="shared" si="3"/>
        <v/>
      </c>
      <c r="E70" s="385"/>
      <c r="F70" s="386"/>
      <c r="G70" s="387"/>
      <c r="H70" s="388"/>
      <c r="I70" s="388" t="s">
        <v>100</v>
      </c>
      <c r="J70" s="916"/>
      <c r="K70" s="389" t="str">
        <f t="shared" ref="K70:K75" si="4">IF(H70="○",G70,"")</f>
        <v/>
      </c>
      <c r="L70" s="926"/>
      <c r="M70" s="76"/>
      <c r="N70" s="84" t="str">
        <f t="shared" ref="N70:N75" si="5">IF(I70="○",IF(H70="○",ROUNDDOWN((SUM(G70)),-3)/1000,""),"")</f>
        <v/>
      </c>
    </row>
    <row r="71" spans="1:14" ht="28" customHeight="1">
      <c r="A71" s="32">
        <v>43</v>
      </c>
      <c r="B71" s="38"/>
      <c r="C71" s="41"/>
      <c r="D71" s="628" t="str">
        <f t="shared" si="3"/>
        <v/>
      </c>
      <c r="E71" s="385"/>
      <c r="F71" s="386"/>
      <c r="G71" s="387"/>
      <c r="H71" s="388"/>
      <c r="I71" s="388" t="s">
        <v>100</v>
      </c>
      <c r="J71" s="916"/>
      <c r="K71" s="389" t="str">
        <f t="shared" si="4"/>
        <v/>
      </c>
      <c r="L71" s="926"/>
      <c r="M71" s="76"/>
      <c r="N71" s="84" t="str">
        <f t="shared" si="5"/>
        <v/>
      </c>
    </row>
    <row r="72" spans="1:14" ht="28" customHeight="1">
      <c r="A72" s="32">
        <v>44</v>
      </c>
      <c r="B72" s="38"/>
      <c r="C72" s="41"/>
      <c r="D72" s="628" t="str">
        <f t="shared" si="3"/>
        <v/>
      </c>
      <c r="E72" s="385"/>
      <c r="F72" s="386"/>
      <c r="G72" s="387"/>
      <c r="H72" s="388"/>
      <c r="I72" s="388" t="s">
        <v>100</v>
      </c>
      <c r="J72" s="916"/>
      <c r="K72" s="389" t="str">
        <f t="shared" si="4"/>
        <v/>
      </c>
      <c r="L72" s="926"/>
      <c r="M72" s="76"/>
      <c r="N72" s="84" t="str">
        <f t="shared" si="5"/>
        <v/>
      </c>
    </row>
    <row r="73" spans="1:14" ht="28" customHeight="1">
      <c r="A73" s="32">
        <v>45</v>
      </c>
      <c r="B73" s="38"/>
      <c r="C73" s="41"/>
      <c r="D73" s="628" t="str">
        <f t="shared" si="3"/>
        <v/>
      </c>
      <c r="E73" s="385"/>
      <c r="F73" s="386"/>
      <c r="G73" s="387"/>
      <c r="H73" s="388" t="s">
        <v>100</v>
      </c>
      <c r="I73" s="388" t="s">
        <v>100</v>
      </c>
      <c r="J73" s="916"/>
      <c r="K73" s="389" t="str">
        <f t="shared" si="4"/>
        <v/>
      </c>
      <c r="L73" s="926"/>
      <c r="M73" s="76"/>
      <c r="N73" s="84" t="str">
        <f t="shared" si="5"/>
        <v/>
      </c>
    </row>
    <row r="74" spans="1:14" ht="28" customHeight="1">
      <c r="A74" s="32">
        <v>46</v>
      </c>
      <c r="B74" s="38"/>
      <c r="C74" s="41"/>
      <c r="D74" s="628" t="str">
        <f t="shared" si="3"/>
        <v/>
      </c>
      <c r="E74" s="385"/>
      <c r="F74" s="386"/>
      <c r="G74" s="387"/>
      <c r="H74" s="388" t="s">
        <v>100</v>
      </c>
      <c r="I74" s="388" t="s">
        <v>100</v>
      </c>
      <c r="J74" s="916"/>
      <c r="K74" s="389" t="str">
        <f t="shared" si="4"/>
        <v/>
      </c>
      <c r="L74" s="926"/>
      <c r="M74" s="76"/>
      <c r="N74" s="84" t="str">
        <f t="shared" si="5"/>
        <v/>
      </c>
    </row>
    <row r="75" spans="1:14" ht="28" customHeight="1">
      <c r="A75" s="32">
        <v>47</v>
      </c>
      <c r="B75" s="38"/>
      <c r="C75" s="41"/>
      <c r="D75" s="628" t="str">
        <f t="shared" si="3"/>
        <v/>
      </c>
      <c r="E75" s="385"/>
      <c r="F75" s="386"/>
      <c r="G75" s="387"/>
      <c r="H75" s="388" t="s">
        <v>100</v>
      </c>
      <c r="I75" s="388" t="s">
        <v>100</v>
      </c>
      <c r="J75" s="916"/>
      <c r="K75" s="389" t="str">
        <f t="shared" si="4"/>
        <v/>
      </c>
      <c r="L75" s="926"/>
      <c r="M75" s="76"/>
      <c r="N75" s="84" t="str">
        <f t="shared" si="5"/>
        <v/>
      </c>
    </row>
    <row r="76" spans="1:14" ht="28" customHeight="1">
      <c r="A76" s="32">
        <v>41</v>
      </c>
      <c r="B76" s="38"/>
      <c r="C76" s="41"/>
      <c r="D76" s="628" t="str">
        <f t="shared" si="3"/>
        <v/>
      </c>
      <c r="E76" s="385"/>
      <c r="F76" s="386"/>
      <c r="G76" s="387"/>
      <c r="H76" s="388" t="s">
        <v>100</v>
      </c>
      <c r="I76" s="388" t="s">
        <v>100</v>
      </c>
      <c r="J76" s="916"/>
      <c r="K76" s="389" t="str">
        <f t="shared" si="0"/>
        <v/>
      </c>
      <c r="L76" s="926"/>
      <c r="M76" s="76"/>
      <c r="N76" s="84" t="str">
        <f t="shared" si="2"/>
        <v/>
      </c>
    </row>
    <row r="77" spans="1:14" ht="28" customHeight="1">
      <c r="A77" s="32">
        <v>42</v>
      </c>
      <c r="B77" s="38"/>
      <c r="C77" s="41"/>
      <c r="D77" s="628" t="str">
        <f t="shared" si="3"/>
        <v/>
      </c>
      <c r="E77" s="385"/>
      <c r="F77" s="386"/>
      <c r="G77" s="387"/>
      <c r="H77" s="388" t="s">
        <v>100</v>
      </c>
      <c r="I77" s="388" t="s">
        <v>100</v>
      </c>
      <c r="J77" s="916"/>
      <c r="K77" s="389" t="str">
        <f t="shared" si="0"/>
        <v/>
      </c>
      <c r="L77" s="926"/>
      <c r="M77" s="76"/>
      <c r="N77" s="84" t="str">
        <f t="shared" si="2"/>
        <v/>
      </c>
    </row>
    <row r="78" spans="1:14" ht="28" customHeight="1">
      <c r="A78" s="32">
        <v>43</v>
      </c>
      <c r="B78" s="38"/>
      <c r="C78" s="41"/>
      <c r="D78" s="628" t="str">
        <f t="shared" si="3"/>
        <v/>
      </c>
      <c r="E78" s="385"/>
      <c r="F78" s="386"/>
      <c r="G78" s="387"/>
      <c r="H78" s="388" t="s">
        <v>100</v>
      </c>
      <c r="I78" s="388" t="s">
        <v>100</v>
      </c>
      <c r="J78" s="916"/>
      <c r="K78" s="389" t="str">
        <f t="shared" si="0"/>
        <v/>
      </c>
      <c r="L78" s="926"/>
      <c r="M78" s="76"/>
      <c r="N78" s="84" t="str">
        <f t="shared" si="2"/>
        <v/>
      </c>
    </row>
    <row r="79" spans="1:14" ht="28" customHeight="1">
      <c r="A79" s="32">
        <v>44</v>
      </c>
      <c r="B79" s="38"/>
      <c r="C79" s="41"/>
      <c r="D79" s="628" t="str">
        <f t="shared" si="3"/>
        <v/>
      </c>
      <c r="E79" s="385"/>
      <c r="F79" s="386"/>
      <c r="G79" s="387"/>
      <c r="H79" s="388" t="s">
        <v>100</v>
      </c>
      <c r="I79" s="388" t="s">
        <v>100</v>
      </c>
      <c r="J79" s="916"/>
      <c r="K79" s="389" t="str">
        <f t="shared" si="0"/>
        <v/>
      </c>
      <c r="L79" s="926"/>
      <c r="M79" s="76"/>
      <c r="N79" s="84" t="str">
        <f t="shared" si="2"/>
        <v/>
      </c>
    </row>
    <row r="80" spans="1:14" ht="28" customHeight="1">
      <c r="A80" s="32">
        <v>45</v>
      </c>
      <c r="B80" s="38"/>
      <c r="C80" s="41"/>
      <c r="D80" s="628" t="str">
        <f t="shared" si="3"/>
        <v/>
      </c>
      <c r="E80" s="385"/>
      <c r="F80" s="386"/>
      <c r="G80" s="387"/>
      <c r="H80" s="388" t="s">
        <v>100</v>
      </c>
      <c r="I80" s="388" t="s">
        <v>100</v>
      </c>
      <c r="J80" s="916"/>
      <c r="K80" s="389" t="str">
        <f t="shared" si="0"/>
        <v/>
      </c>
      <c r="L80" s="926"/>
      <c r="M80" s="76"/>
      <c r="N80" s="84" t="str">
        <f t="shared" si="2"/>
        <v/>
      </c>
    </row>
    <row r="81" spans="1:15" ht="28" customHeight="1">
      <c r="A81" s="32">
        <v>46</v>
      </c>
      <c r="B81" s="38"/>
      <c r="C81" s="41"/>
      <c r="D81" s="628" t="str">
        <f t="shared" si="3"/>
        <v/>
      </c>
      <c r="E81" s="385"/>
      <c r="F81" s="386"/>
      <c r="G81" s="387"/>
      <c r="H81" s="388" t="s">
        <v>100</v>
      </c>
      <c r="I81" s="388" t="s">
        <v>100</v>
      </c>
      <c r="J81" s="916"/>
      <c r="K81" s="389" t="str">
        <f t="shared" si="0"/>
        <v/>
      </c>
      <c r="L81" s="926"/>
      <c r="M81" s="76"/>
      <c r="N81" s="84" t="str">
        <f t="shared" si="2"/>
        <v/>
      </c>
    </row>
    <row r="82" spans="1:15" ht="28" customHeight="1">
      <c r="A82" s="32">
        <v>48</v>
      </c>
      <c r="B82" s="38"/>
      <c r="C82" s="43"/>
      <c r="D82" s="628" t="str">
        <f t="shared" si="3"/>
        <v/>
      </c>
      <c r="E82" s="610"/>
      <c r="F82" s="611"/>
      <c r="G82" s="612"/>
      <c r="H82" s="613" t="s">
        <v>100</v>
      </c>
      <c r="I82" s="613" t="s">
        <v>100</v>
      </c>
      <c r="J82" s="916"/>
      <c r="K82" s="393" t="str">
        <f t="shared" si="0"/>
        <v/>
      </c>
      <c r="L82" s="927"/>
      <c r="M82" s="76"/>
      <c r="N82" s="85" t="str">
        <f t="shared" si="2"/>
        <v/>
      </c>
    </row>
    <row r="83" spans="1:15" ht="30" customHeight="1">
      <c r="B83" s="38"/>
      <c r="C83" s="43"/>
      <c r="D83" s="425" t="s">
        <v>199</v>
      </c>
      <c r="E83" s="614"/>
      <c r="F83" s="614"/>
      <c r="G83" s="614"/>
      <c r="H83" s="614"/>
      <c r="I83" s="614"/>
      <c r="J83" s="619"/>
      <c r="K83" s="920"/>
      <c r="L83" s="939"/>
      <c r="M83" s="77"/>
      <c r="N83" s="86" t="str">
        <f t="shared" si="2"/>
        <v/>
      </c>
    </row>
    <row r="84" spans="1:15" ht="28" customHeight="1">
      <c r="A84" s="32">
        <v>49</v>
      </c>
      <c r="B84" s="38"/>
      <c r="C84" s="43"/>
      <c r="D84" s="615" t="str">
        <f>IF(F84="","",".")</f>
        <v>.</v>
      </c>
      <c r="E84" s="409"/>
      <c r="F84" s="410" t="s">
        <v>188</v>
      </c>
      <c r="G84" s="382"/>
      <c r="H84" s="411" t="str">
        <f>IF(G84&gt;0,"○","")</f>
        <v/>
      </c>
      <c r="I84" s="412"/>
      <c r="J84" s="918">
        <f>ROUNDDOWN((SUM(G84:G85)),-3)/1000</f>
        <v>0</v>
      </c>
      <c r="K84" s="921"/>
      <c r="L84" s="940"/>
      <c r="M84" s="77"/>
      <c r="N84" s="83" t="str">
        <f t="shared" si="2"/>
        <v/>
      </c>
    </row>
    <row r="85" spans="1:15" ht="28" customHeight="1">
      <c r="A85" s="32">
        <v>51</v>
      </c>
      <c r="B85" s="38"/>
      <c r="C85" s="43"/>
      <c r="D85" s="615" t="str">
        <f>IF(F85="","",".")</f>
        <v/>
      </c>
      <c r="E85" s="413"/>
      <c r="F85" s="414"/>
      <c r="G85" s="408"/>
      <c r="H85" s="415" t="str">
        <f>IF(G85&gt;0,"○","")</f>
        <v/>
      </c>
      <c r="I85" s="415"/>
      <c r="J85" s="919"/>
      <c r="K85" s="921"/>
      <c r="L85" s="940"/>
      <c r="M85" s="77"/>
      <c r="N85" s="85" t="str">
        <f t="shared" si="2"/>
        <v/>
      </c>
    </row>
    <row r="86" spans="1:15" ht="30" customHeight="1">
      <c r="B86" s="38"/>
      <c r="C86" s="43"/>
      <c r="D86" s="425" t="s">
        <v>109</v>
      </c>
      <c r="E86" s="614"/>
      <c r="F86" s="614"/>
      <c r="G86" s="614"/>
      <c r="H86" s="614"/>
      <c r="I86" s="614"/>
      <c r="J86" s="619"/>
      <c r="K86" s="921"/>
      <c r="L86" s="940"/>
      <c r="M86" s="77"/>
      <c r="N86" s="86" t="str">
        <f t="shared" si="2"/>
        <v/>
      </c>
    </row>
    <row r="87" spans="1:15" ht="28" customHeight="1">
      <c r="A87" s="32">
        <v>52</v>
      </c>
      <c r="B87" s="38"/>
      <c r="C87" s="43"/>
      <c r="D87" s="615" t="str">
        <f>IF(F87="","",".")</f>
        <v>.</v>
      </c>
      <c r="E87" s="409"/>
      <c r="F87" s="416" t="s">
        <v>189</v>
      </c>
      <c r="G87" s="382"/>
      <c r="H87" s="411" t="str">
        <f>IF(G87&gt;0,"○","")</f>
        <v/>
      </c>
      <c r="I87" s="412"/>
      <c r="J87" s="918">
        <f>ROUNDDOWN((SUM(G87:G88)),-3)/1000</f>
        <v>0</v>
      </c>
      <c r="K87" s="921"/>
      <c r="L87" s="940"/>
      <c r="M87" s="77"/>
      <c r="N87" s="83" t="str">
        <f t="shared" si="2"/>
        <v/>
      </c>
    </row>
    <row r="88" spans="1:15" ht="28" customHeight="1" thickBot="1">
      <c r="A88" s="32">
        <v>54</v>
      </c>
      <c r="B88" s="38"/>
      <c r="C88" s="624"/>
      <c r="D88" s="615" t="str">
        <f>IF(F88="","",".")</f>
        <v/>
      </c>
      <c r="E88" s="413"/>
      <c r="F88" s="414"/>
      <c r="G88" s="387"/>
      <c r="H88" s="415" t="str">
        <f>IF(G88&gt;0,"○","")</f>
        <v/>
      </c>
      <c r="I88" s="415" t="s">
        <v>100</v>
      </c>
      <c r="J88" s="916"/>
      <c r="K88" s="921"/>
      <c r="L88" s="940"/>
      <c r="M88" s="77"/>
      <c r="N88" s="85" t="str">
        <f t="shared" si="2"/>
        <v/>
      </c>
    </row>
    <row r="89" spans="1:15" ht="40" customHeight="1" thickBot="1">
      <c r="B89" s="38"/>
      <c r="C89" s="930" t="s">
        <v>120</v>
      </c>
      <c r="D89" s="931"/>
      <c r="E89" s="931"/>
      <c r="F89" s="931"/>
      <c r="G89" s="931"/>
      <c r="H89" s="931"/>
      <c r="I89" s="932"/>
      <c r="J89" s="417">
        <f>J90</f>
        <v>0</v>
      </c>
      <c r="K89" s="921"/>
      <c r="L89" s="940"/>
      <c r="M89" s="77"/>
      <c r="N89" s="77"/>
      <c r="O89" s="312" t="s">
        <v>237</v>
      </c>
    </row>
    <row r="90" spans="1:15" ht="28" customHeight="1">
      <c r="A90" s="32">
        <v>55</v>
      </c>
      <c r="B90" s="38"/>
      <c r="C90" s="44"/>
      <c r="D90" s="618" t="s">
        <v>580</v>
      </c>
      <c r="E90" s="616"/>
      <c r="F90" s="380" t="s">
        <v>190</v>
      </c>
      <c r="G90" s="382"/>
      <c r="H90" s="418"/>
      <c r="I90" s="419"/>
      <c r="J90" s="916">
        <f>ROUNDDOWN((SUM($G$90:$G$91)),-3)/1000</f>
        <v>0</v>
      </c>
      <c r="K90" s="921"/>
      <c r="L90" s="940"/>
      <c r="M90" s="77"/>
      <c r="N90" s="77"/>
    </row>
    <row r="91" spans="1:15" ht="27.75" customHeight="1" thickBot="1">
      <c r="A91" s="32">
        <v>56</v>
      </c>
      <c r="B91" s="55"/>
      <c r="C91" s="56"/>
      <c r="D91" s="617" t="str">
        <f t="shared" ref="D91" si="6">IF(F91="","",".")</f>
        <v/>
      </c>
      <c r="E91" s="420"/>
      <c r="F91" s="421"/>
      <c r="G91" s="422"/>
      <c r="H91" s="423"/>
      <c r="I91" s="424"/>
      <c r="J91" s="917"/>
      <c r="K91" s="922"/>
      <c r="L91" s="941"/>
      <c r="M91" s="77"/>
      <c r="N91" s="77"/>
    </row>
    <row r="92" spans="1:15" ht="27.75" customHeight="1" thickBot="1">
      <c r="B92" s="935"/>
      <c r="C92" s="935"/>
      <c r="D92" s="935"/>
      <c r="E92" s="935"/>
      <c r="F92" s="935"/>
      <c r="G92" s="936"/>
      <c r="H92" s="98" t="s">
        <v>226</v>
      </c>
      <c r="I92" s="937">
        <f>総表!J44</f>
        <v>0</v>
      </c>
      <c r="J92" s="937"/>
      <c r="K92" s="937"/>
      <c r="L92" s="938"/>
    </row>
  </sheetData>
  <sheetProtection algorithmName="SHA-512" hashValue="Iyh6vvYt+gvS8HQKUYlGmRBiVGg9p6w72ufeuensooiykLnpz+rn4ewdpNJMHhjymuL0LmoLAcek9yYzFBsQow==" saltValue="T6sDKFseC+Imqe2kQlBfGg==" spinCount="100000" sheet="1" insertRows="0" deleteRows="0"/>
  <autoFilter ref="A18:AN82" xr:uid="{00000000-0009-0000-0000-000008000000}"/>
  <mergeCells count="30">
    <mergeCell ref="B92:G92"/>
    <mergeCell ref="I92:L92"/>
    <mergeCell ref="L83:L91"/>
    <mergeCell ref="K15:K16"/>
    <mergeCell ref="J30:J33"/>
    <mergeCell ref="J35:J82"/>
    <mergeCell ref="J87:J88"/>
    <mergeCell ref="L30:L33"/>
    <mergeCell ref="L35:L82"/>
    <mergeCell ref="O10:O12"/>
    <mergeCell ref="J90:J91"/>
    <mergeCell ref="J84:J85"/>
    <mergeCell ref="K83:K91"/>
    <mergeCell ref="D13:F13"/>
    <mergeCell ref="J19:J28"/>
    <mergeCell ref="L19:L28"/>
    <mergeCell ref="O22:O23"/>
    <mergeCell ref="O17:O18"/>
    <mergeCell ref="O19:O20"/>
    <mergeCell ref="C89:I89"/>
    <mergeCell ref="D8:D12"/>
    <mergeCell ref="I1:L1"/>
    <mergeCell ref="E1:G1"/>
    <mergeCell ref="B1:D1"/>
    <mergeCell ref="B2:E2"/>
    <mergeCell ref="B15:C15"/>
    <mergeCell ref="F2:H2"/>
    <mergeCell ref="E6:F6"/>
    <mergeCell ref="E7:F7"/>
    <mergeCell ref="E8:F8"/>
  </mergeCells>
  <phoneticPr fontId="6"/>
  <dataValidations count="12">
    <dataValidation type="list" allowBlank="1" showInputMessage="1" showErrorMessage="1" sqref="F30:F31" xr:uid="{00000000-0002-0000-0800-000000000000}">
      <formula1>INDIRECT($E30)</formula1>
    </dataValidation>
    <dataValidation imeMode="halfAlpha" allowBlank="1" showInputMessage="1" showErrorMessage="1" sqref="H92:H65513 G93:G65513" xr:uid="{00000000-0002-0000-0800-000001000000}"/>
    <dataValidation type="list" allowBlank="1" showInputMessage="1" showErrorMessage="1" sqref="E30:E33" xr:uid="{00000000-0002-0000-0800-000002000000}">
      <formula1>スタッフ費・キャスト費</formula1>
    </dataValidation>
    <dataValidation type="list" allowBlank="1" showInputMessage="1" sqref="F35:F82 F32:F33 F19:F28" xr:uid="{00000000-0002-0000-0800-000003000000}">
      <formula1>INDIRECT($E19)</formula1>
    </dataValidation>
    <dataValidation type="whole" imeMode="halfAlpha" operator="greaterThanOrEqual" allowBlank="1" showInputMessage="1" showErrorMessage="1" sqref="H16:H18 H29 H34 G16:G82 G84:G85 G87:G88 G90:H91" xr:uid="{00000000-0002-0000-0800-000005000000}">
      <formula1>0</formula1>
    </dataValidation>
    <dataValidation imeMode="halfAlpha" operator="greaterThanOrEqual" allowBlank="1" showInputMessage="1" showErrorMessage="1" sqref="H15 H30:H33" xr:uid="{00000000-0002-0000-0800-000006000000}"/>
    <dataValidation type="list" imeMode="halfAlpha" operator="greaterThanOrEqual" allowBlank="1" showInputMessage="1" showErrorMessage="1" sqref="H35:I82 I30:I33 H19:I28 I84:I85 I87:I88" xr:uid="{00000000-0002-0000-0800-000007000000}">
      <formula1>"○,　"</formula1>
    </dataValidation>
    <dataValidation type="list" allowBlank="1" showInputMessage="1" showErrorMessage="1" sqref="E35:E82" xr:uid="{00000000-0002-0000-0800-000008000000}">
      <formula1>$S$16:$S$27</formula1>
    </dataValidation>
    <dataValidation type="list" allowBlank="1" showInputMessage="1" showErrorMessage="1" sqref="E19:E28" xr:uid="{00000000-0002-0000-0800-000009000000}">
      <formula1>INDIRECT($Q$15)</formula1>
    </dataValidation>
    <dataValidation type="list" allowBlank="1" showInputMessage="1" showErrorMessage="1" sqref="F84:F85" xr:uid="{00000000-0002-0000-0800-00000A000000}">
      <formula1>バリアフリー字幕制作費</formula1>
    </dataValidation>
    <dataValidation type="list" allowBlank="1" showInputMessage="1" showErrorMessage="1" sqref="F87:F88" xr:uid="{00000000-0002-0000-0800-00000B000000}">
      <formula1>音声ガイド制作費</formula1>
    </dataValidation>
    <dataValidation type="list" allowBlank="1" showInputMessage="1" showErrorMessage="1" sqref="F90:F91" xr:uid="{00000000-0002-0000-0800-000004000000}">
      <formula1>助成対象外経費</formula1>
    </dataValidation>
  </dataValidations>
  <printOptions horizontalCentered="1"/>
  <pageMargins left="0.78740157480314965" right="0.19685039370078741" top="0.59055118110236227" bottom="0.39370078740157483" header="0.31496062992125984" footer="0.31496062992125984"/>
  <pageSetup paperSize="9" scale="57" fitToHeight="2" orientation="portrait" r:id="rId1"/>
  <headerFooter>
    <oddHeader>&amp;L&amp;12活動の収支予算　（支出）【 単年度助成 】</oddHeader>
    <oddFooter>&amp;C&amp;P/&amp;N</oddFooter>
    <firstFooter>&amp;C&amp;P/&amp;N</firstFooter>
  </headerFooter>
  <rowBreaks count="1" manualBreakCount="1">
    <brk id="49" max="16383" man="1"/>
  </rowBreaks>
  <colBreaks count="1" manualBreakCount="1">
    <brk id="4" max="9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G51"/>
  <sheetViews>
    <sheetView view="pageBreakPreview" zoomScale="80" zoomScaleNormal="100" zoomScaleSheetLayoutView="80" workbookViewId="0"/>
  </sheetViews>
  <sheetFormatPr defaultColWidth="13" defaultRowHeight="20"/>
  <cols>
    <col min="1" max="2" width="25.83203125" style="63" customWidth="1"/>
    <col min="3" max="3" width="4.33203125" style="63" customWidth="1"/>
    <col min="4" max="4" width="10.75" style="66" customWidth="1"/>
    <col min="5" max="5" width="9" style="63" customWidth="1"/>
    <col min="6" max="6" width="15" style="63" customWidth="1"/>
    <col min="7" max="7" width="15.83203125" style="63" customWidth="1"/>
    <col min="8" max="16384" width="13" style="63"/>
  </cols>
  <sheetData>
    <row r="1" spans="1:7" ht="30">
      <c r="A1" s="60" t="s">
        <v>203</v>
      </c>
      <c r="B1" s="61" t="s">
        <v>585</v>
      </c>
      <c r="C1" s="62"/>
      <c r="D1" s="65"/>
      <c r="E1" s="455" t="s">
        <v>204</v>
      </c>
      <c r="F1" s="944">
        <f>総表!C24</f>
        <v>0</v>
      </c>
      <c r="G1" s="944"/>
    </row>
    <row r="2" spans="1:7" ht="44">
      <c r="A2" s="246" t="s">
        <v>205</v>
      </c>
      <c r="B2" s="247" t="s">
        <v>206</v>
      </c>
      <c r="C2" s="945" t="s">
        <v>207</v>
      </c>
      <c r="D2" s="946"/>
      <c r="E2" s="248" t="s">
        <v>208</v>
      </c>
      <c r="F2" s="249" t="s">
        <v>209</v>
      </c>
      <c r="G2" s="596" t="s">
        <v>586</v>
      </c>
    </row>
    <row r="3" spans="1:7" s="200" customFormat="1" ht="18.75" customHeight="1">
      <c r="A3" s="250"/>
      <c r="B3" s="251"/>
      <c r="C3" s="252" t="s">
        <v>210</v>
      </c>
      <c r="D3" s="253"/>
      <c r="E3" s="254"/>
      <c r="F3" s="255">
        <f>IF(E3="",D3,D3*E3)</f>
        <v>0</v>
      </c>
      <c r="G3" s="256"/>
    </row>
    <row r="4" spans="1:7" s="200" customFormat="1" ht="18.75" customHeight="1">
      <c r="A4" s="257"/>
      <c r="B4" s="258"/>
      <c r="C4" s="259" t="s">
        <v>210</v>
      </c>
      <c r="D4" s="260"/>
      <c r="E4" s="261"/>
      <c r="F4" s="262">
        <f t="shared" ref="F4:F46" si="0">IF(E4="",D4,D4*E4)</f>
        <v>0</v>
      </c>
      <c r="G4" s="263"/>
    </row>
    <row r="5" spans="1:7" s="200" customFormat="1" ht="18.75" customHeight="1">
      <c r="A5" s="257"/>
      <c r="B5" s="258"/>
      <c r="C5" s="259" t="s">
        <v>210</v>
      </c>
      <c r="D5" s="260"/>
      <c r="E5" s="261"/>
      <c r="F5" s="262">
        <f t="shared" si="0"/>
        <v>0</v>
      </c>
      <c r="G5" s="263"/>
    </row>
    <row r="6" spans="1:7" s="200" customFormat="1" ht="18.75" customHeight="1">
      <c r="A6" s="257"/>
      <c r="B6" s="258"/>
      <c r="C6" s="259" t="s">
        <v>210</v>
      </c>
      <c r="D6" s="260"/>
      <c r="E6" s="261"/>
      <c r="F6" s="262">
        <f t="shared" si="0"/>
        <v>0</v>
      </c>
      <c r="G6" s="263"/>
    </row>
    <row r="7" spans="1:7" s="200" customFormat="1" ht="18.75" customHeight="1">
      <c r="A7" s="257"/>
      <c r="B7" s="258"/>
      <c r="C7" s="259" t="s">
        <v>210</v>
      </c>
      <c r="D7" s="260"/>
      <c r="E7" s="261"/>
      <c r="F7" s="262">
        <f t="shared" si="0"/>
        <v>0</v>
      </c>
      <c r="G7" s="263"/>
    </row>
    <row r="8" spans="1:7" s="200" customFormat="1" ht="18.75" customHeight="1">
      <c r="A8" s="257"/>
      <c r="B8" s="258"/>
      <c r="C8" s="259" t="s">
        <v>210</v>
      </c>
      <c r="D8" s="260"/>
      <c r="E8" s="261"/>
      <c r="F8" s="262">
        <f t="shared" si="0"/>
        <v>0</v>
      </c>
      <c r="G8" s="263"/>
    </row>
    <row r="9" spans="1:7" s="200" customFormat="1" ht="18.75" customHeight="1">
      <c r="A9" s="257"/>
      <c r="B9" s="258"/>
      <c r="C9" s="259" t="s">
        <v>210</v>
      </c>
      <c r="D9" s="260"/>
      <c r="E9" s="261"/>
      <c r="F9" s="262">
        <f t="shared" si="0"/>
        <v>0</v>
      </c>
      <c r="G9" s="263"/>
    </row>
    <row r="10" spans="1:7" s="200" customFormat="1" ht="18.75" customHeight="1">
      <c r="A10" s="257"/>
      <c r="B10" s="258"/>
      <c r="C10" s="259" t="s">
        <v>210</v>
      </c>
      <c r="D10" s="260"/>
      <c r="E10" s="261"/>
      <c r="F10" s="262">
        <f t="shared" si="0"/>
        <v>0</v>
      </c>
      <c r="G10" s="263"/>
    </row>
    <row r="11" spans="1:7" s="200" customFormat="1" ht="18.75" customHeight="1">
      <c r="A11" s="257"/>
      <c r="B11" s="258"/>
      <c r="C11" s="259" t="s">
        <v>210</v>
      </c>
      <c r="D11" s="260"/>
      <c r="E11" s="261"/>
      <c r="F11" s="262">
        <f t="shared" si="0"/>
        <v>0</v>
      </c>
      <c r="G11" s="263"/>
    </row>
    <row r="12" spans="1:7" s="200" customFormat="1" ht="18.75" customHeight="1">
      <c r="A12" s="257"/>
      <c r="B12" s="258"/>
      <c r="C12" s="259" t="s">
        <v>210</v>
      </c>
      <c r="D12" s="260"/>
      <c r="E12" s="261"/>
      <c r="F12" s="262">
        <f t="shared" si="0"/>
        <v>0</v>
      </c>
      <c r="G12" s="263"/>
    </row>
    <row r="13" spans="1:7" s="200" customFormat="1" ht="18.75" customHeight="1">
      <c r="A13" s="257"/>
      <c r="B13" s="258"/>
      <c r="C13" s="259" t="s">
        <v>210</v>
      </c>
      <c r="D13" s="260"/>
      <c r="E13" s="261"/>
      <c r="F13" s="262">
        <f t="shared" si="0"/>
        <v>0</v>
      </c>
      <c r="G13" s="263"/>
    </row>
    <row r="14" spans="1:7" s="200" customFormat="1" ht="18.75" customHeight="1">
      <c r="A14" s="604"/>
      <c r="B14" s="258"/>
      <c r="C14" s="259" t="s">
        <v>210</v>
      </c>
      <c r="D14" s="260"/>
      <c r="E14" s="261"/>
      <c r="F14" s="262">
        <f t="shared" si="0"/>
        <v>0</v>
      </c>
      <c r="G14" s="263"/>
    </row>
    <row r="15" spans="1:7" s="200" customFormat="1" ht="18.75" customHeight="1">
      <c r="A15" s="604"/>
      <c r="B15" s="258"/>
      <c r="C15" s="259" t="s">
        <v>210</v>
      </c>
      <c r="D15" s="260"/>
      <c r="E15" s="261"/>
      <c r="F15" s="262">
        <f t="shared" si="0"/>
        <v>0</v>
      </c>
      <c r="G15" s="263"/>
    </row>
    <row r="16" spans="1:7" s="200" customFormat="1" ht="18.75" customHeight="1">
      <c r="A16" s="257"/>
      <c r="B16" s="258"/>
      <c r="C16" s="259" t="s">
        <v>210</v>
      </c>
      <c r="D16" s="260"/>
      <c r="E16" s="261"/>
      <c r="F16" s="262">
        <f t="shared" si="0"/>
        <v>0</v>
      </c>
      <c r="G16" s="263"/>
    </row>
    <row r="17" spans="1:7" s="200" customFormat="1" ht="18.75" customHeight="1">
      <c r="A17" s="257"/>
      <c r="B17" s="258"/>
      <c r="C17" s="259" t="s">
        <v>210</v>
      </c>
      <c r="D17" s="260"/>
      <c r="E17" s="261"/>
      <c r="F17" s="262">
        <f t="shared" si="0"/>
        <v>0</v>
      </c>
      <c r="G17" s="263"/>
    </row>
    <row r="18" spans="1:7" s="200" customFormat="1" ht="18.75" customHeight="1">
      <c r="A18" s="257"/>
      <c r="B18" s="258"/>
      <c r="C18" s="259" t="s">
        <v>210</v>
      </c>
      <c r="D18" s="260"/>
      <c r="E18" s="261"/>
      <c r="F18" s="262">
        <f t="shared" si="0"/>
        <v>0</v>
      </c>
      <c r="G18" s="263"/>
    </row>
    <row r="19" spans="1:7" s="200" customFormat="1" ht="18.75" customHeight="1">
      <c r="A19" s="257"/>
      <c r="B19" s="258"/>
      <c r="C19" s="259" t="s">
        <v>210</v>
      </c>
      <c r="D19" s="260"/>
      <c r="E19" s="261"/>
      <c r="F19" s="262">
        <f t="shared" si="0"/>
        <v>0</v>
      </c>
      <c r="G19" s="263"/>
    </row>
    <row r="20" spans="1:7" s="200" customFormat="1" ht="18.75" customHeight="1">
      <c r="A20" s="257"/>
      <c r="B20" s="258"/>
      <c r="C20" s="259" t="s">
        <v>210</v>
      </c>
      <c r="D20" s="260"/>
      <c r="E20" s="261"/>
      <c r="F20" s="262">
        <f t="shared" si="0"/>
        <v>0</v>
      </c>
      <c r="G20" s="263"/>
    </row>
    <row r="21" spans="1:7" s="200" customFormat="1" ht="18.75" customHeight="1">
      <c r="A21" s="257"/>
      <c r="B21" s="258"/>
      <c r="C21" s="259" t="s">
        <v>210</v>
      </c>
      <c r="D21" s="260"/>
      <c r="E21" s="261"/>
      <c r="F21" s="262">
        <f t="shared" si="0"/>
        <v>0</v>
      </c>
      <c r="G21" s="263"/>
    </row>
    <row r="22" spans="1:7" s="200" customFormat="1" ht="18.75" customHeight="1">
      <c r="A22" s="257"/>
      <c r="B22" s="258"/>
      <c r="C22" s="259" t="s">
        <v>210</v>
      </c>
      <c r="D22" s="260"/>
      <c r="E22" s="261"/>
      <c r="F22" s="262">
        <f t="shared" si="0"/>
        <v>0</v>
      </c>
      <c r="G22" s="263"/>
    </row>
    <row r="23" spans="1:7" s="200" customFormat="1" ht="18.75" customHeight="1">
      <c r="A23" s="257"/>
      <c r="B23" s="258"/>
      <c r="C23" s="259" t="s">
        <v>210</v>
      </c>
      <c r="D23" s="260"/>
      <c r="E23" s="261"/>
      <c r="F23" s="262">
        <f t="shared" si="0"/>
        <v>0</v>
      </c>
      <c r="G23" s="263"/>
    </row>
    <row r="24" spans="1:7" s="200" customFormat="1" ht="18.75" customHeight="1">
      <c r="A24" s="257"/>
      <c r="B24" s="258"/>
      <c r="C24" s="259" t="s">
        <v>210</v>
      </c>
      <c r="D24" s="260"/>
      <c r="E24" s="261"/>
      <c r="F24" s="262">
        <f t="shared" si="0"/>
        <v>0</v>
      </c>
      <c r="G24" s="263"/>
    </row>
    <row r="25" spans="1:7" s="200" customFormat="1" ht="18.75" customHeight="1">
      <c r="A25" s="257"/>
      <c r="B25" s="258"/>
      <c r="C25" s="259" t="s">
        <v>210</v>
      </c>
      <c r="D25" s="260"/>
      <c r="E25" s="261"/>
      <c r="F25" s="262">
        <f t="shared" si="0"/>
        <v>0</v>
      </c>
      <c r="G25" s="263"/>
    </row>
    <row r="26" spans="1:7" s="200" customFormat="1" ht="18.75" customHeight="1">
      <c r="A26" s="257"/>
      <c r="B26" s="258"/>
      <c r="C26" s="259" t="s">
        <v>210</v>
      </c>
      <c r="D26" s="260"/>
      <c r="E26" s="261"/>
      <c r="F26" s="262">
        <f t="shared" si="0"/>
        <v>0</v>
      </c>
      <c r="G26" s="263"/>
    </row>
    <row r="27" spans="1:7" s="200" customFormat="1" ht="18.75" customHeight="1">
      <c r="A27" s="257"/>
      <c r="B27" s="258"/>
      <c r="C27" s="259" t="s">
        <v>210</v>
      </c>
      <c r="D27" s="260"/>
      <c r="E27" s="261"/>
      <c r="F27" s="262">
        <f t="shared" si="0"/>
        <v>0</v>
      </c>
      <c r="G27" s="263"/>
    </row>
    <row r="28" spans="1:7" s="200" customFormat="1" ht="18.75" customHeight="1">
      <c r="A28" s="257"/>
      <c r="B28" s="258"/>
      <c r="C28" s="259" t="s">
        <v>210</v>
      </c>
      <c r="D28" s="260"/>
      <c r="E28" s="261"/>
      <c r="F28" s="262">
        <f t="shared" si="0"/>
        <v>0</v>
      </c>
      <c r="G28" s="263"/>
    </row>
    <row r="29" spans="1:7" s="200" customFormat="1" ht="18.75" customHeight="1">
      <c r="A29" s="257"/>
      <c r="B29" s="258"/>
      <c r="C29" s="259" t="s">
        <v>210</v>
      </c>
      <c r="D29" s="260"/>
      <c r="E29" s="261"/>
      <c r="F29" s="262">
        <f t="shared" si="0"/>
        <v>0</v>
      </c>
      <c r="G29" s="263"/>
    </row>
    <row r="30" spans="1:7" s="200" customFormat="1" ht="18.75" customHeight="1">
      <c r="A30" s="257"/>
      <c r="B30" s="258"/>
      <c r="C30" s="259" t="s">
        <v>210</v>
      </c>
      <c r="D30" s="260"/>
      <c r="E30" s="261"/>
      <c r="F30" s="262">
        <f t="shared" si="0"/>
        <v>0</v>
      </c>
      <c r="G30" s="263"/>
    </row>
    <row r="31" spans="1:7" s="200" customFormat="1" ht="18.75" customHeight="1">
      <c r="A31" s="257"/>
      <c r="B31" s="258"/>
      <c r="C31" s="259" t="s">
        <v>210</v>
      </c>
      <c r="D31" s="260"/>
      <c r="E31" s="261"/>
      <c r="F31" s="262">
        <f t="shared" si="0"/>
        <v>0</v>
      </c>
      <c r="G31" s="263"/>
    </row>
    <row r="32" spans="1:7" s="200" customFormat="1" ht="18.75" customHeight="1">
      <c r="A32" s="605"/>
      <c r="B32" s="258"/>
      <c r="C32" s="259" t="s">
        <v>210</v>
      </c>
      <c r="D32" s="260"/>
      <c r="E32" s="261"/>
      <c r="F32" s="262">
        <f t="shared" si="0"/>
        <v>0</v>
      </c>
      <c r="G32" s="263"/>
    </row>
    <row r="33" spans="1:7" s="200" customFormat="1" ht="18.75" customHeight="1">
      <c r="A33" s="257"/>
      <c r="B33" s="264"/>
      <c r="C33" s="259" t="s">
        <v>210</v>
      </c>
      <c r="D33" s="260"/>
      <c r="E33" s="265"/>
      <c r="F33" s="262">
        <f t="shared" si="0"/>
        <v>0</v>
      </c>
      <c r="G33" s="263"/>
    </row>
    <row r="34" spans="1:7" s="200" customFormat="1" ht="18.75" customHeight="1">
      <c r="A34" s="257"/>
      <c r="B34" s="264"/>
      <c r="C34" s="259" t="s">
        <v>210</v>
      </c>
      <c r="D34" s="260"/>
      <c r="E34" s="265"/>
      <c r="F34" s="262">
        <f t="shared" si="0"/>
        <v>0</v>
      </c>
      <c r="G34" s="263"/>
    </row>
    <row r="35" spans="1:7" s="200" customFormat="1" ht="18.75" customHeight="1">
      <c r="A35" s="257"/>
      <c r="B35" s="264"/>
      <c r="C35" s="259" t="s">
        <v>210</v>
      </c>
      <c r="D35" s="260"/>
      <c r="E35" s="265"/>
      <c r="F35" s="262">
        <f t="shared" si="0"/>
        <v>0</v>
      </c>
      <c r="G35" s="263"/>
    </row>
    <row r="36" spans="1:7" s="200" customFormat="1" ht="18.75" customHeight="1">
      <c r="A36" s="257"/>
      <c r="B36" s="264"/>
      <c r="C36" s="259" t="s">
        <v>210</v>
      </c>
      <c r="D36" s="260"/>
      <c r="E36" s="265"/>
      <c r="F36" s="262">
        <f t="shared" si="0"/>
        <v>0</v>
      </c>
      <c r="G36" s="263"/>
    </row>
    <row r="37" spans="1:7" s="200" customFormat="1" ht="18.75" customHeight="1">
      <c r="A37" s="257"/>
      <c r="B37" s="264"/>
      <c r="C37" s="259" t="s">
        <v>210</v>
      </c>
      <c r="D37" s="260"/>
      <c r="E37" s="265"/>
      <c r="F37" s="262">
        <f t="shared" si="0"/>
        <v>0</v>
      </c>
      <c r="G37" s="263"/>
    </row>
    <row r="38" spans="1:7" s="200" customFormat="1" ht="18.75" customHeight="1">
      <c r="A38" s="257"/>
      <c r="B38" s="264"/>
      <c r="C38" s="259" t="s">
        <v>210</v>
      </c>
      <c r="D38" s="260"/>
      <c r="E38" s="265"/>
      <c r="F38" s="262">
        <f t="shared" si="0"/>
        <v>0</v>
      </c>
      <c r="G38" s="263"/>
    </row>
    <row r="39" spans="1:7" s="200" customFormat="1" ht="18.75" customHeight="1">
      <c r="A39" s="257"/>
      <c r="B39" s="264"/>
      <c r="C39" s="259" t="s">
        <v>210</v>
      </c>
      <c r="D39" s="260"/>
      <c r="E39" s="265"/>
      <c r="F39" s="262">
        <f t="shared" si="0"/>
        <v>0</v>
      </c>
      <c r="G39" s="263"/>
    </row>
    <row r="40" spans="1:7" s="200" customFormat="1" ht="18.75" customHeight="1">
      <c r="A40" s="266"/>
      <c r="B40" s="258"/>
      <c r="C40" s="259" t="s">
        <v>210</v>
      </c>
      <c r="D40" s="267"/>
      <c r="E40" s="265"/>
      <c r="F40" s="262">
        <f t="shared" si="0"/>
        <v>0</v>
      </c>
      <c r="G40" s="263"/>
    </row>
    <row r="41" spans="1:7" s="200" customFormat="1" ht="18.75" customHeight="1">
      <c r="A41" s="257"/>
      <c r="B41" s="258"/>
      <c r="C41" s="259" t="s">
        <v>210</v>
      </c>
      <c r="D41" s="260"/>
      <c r="E41" s="261"/>
      <c r="F41" s="262">
        <f t="shared" si="0"/>
        <v>0</v>
      </c>
      <c r="G41" s="263"/>
    </row>
    <row r="42" spans="1:7" s="200" customFormat="1" ht="18.75" customHeight="1">
      <c r="A42" s="257"/>
      <c r="B42" s="258"/>
      <c r="C42" s="259" t="s">
        <v>210</v>
      </c>
      <c r="D42" s="260"/>
      <c r="E42" s="261"/>
      <c r="F42" s="262">
        <f t="shared" si="0"/>
        <v>0</v>
      </c>
      <c r="G42" s="263"/>
    </row>
    <row r="43" spans="1:7" s="200" customFormat="1" ht="18.75" customHeight="1">
      <c r="A43" s="257"/>
      <c r="B43" s="258"/>
      <c r="C43" s="259" t="s">
        <v>210</v>
      </c>
      <c r="D43" s="260"/>
      <c r="E43" s="261"/>
      <c r="F43" s="262">
        <f t="shared" si="0"/>
        <v>0</v>
      </c>
      <c r="G43" s="263"/>
    </row>
    <row r="44" spans="1:7" s="200" customFormat="1" ht="18.75" customHeight="1">
      <c r="A44" s="257"/>
      <c r="B44" s="264"/>
      <c r="C44" s="259" t="s">
        <v>210</v>
      </c>
      <c r="D44" s="260"/>
      <c r="E44" s="265"/>
      <c r="F44" s="262">
        <f t="shared" si="0"/>
        <v>0</v>
      </c>
      <c r="G44" s="263"/>
    </row>
    <row r="45" spans="1:7" s="200" customFormat="1" ht="18.75" customHeight="1">
      <c r="A45" s="257"/>
      <c r="B45" s="264"/>
      <c r="C45" s="268" t="s">
        <v>210</v>
      </c>
      <c r="D45" s="269"/>
      <c r="E45" s="265"/>
      <c r="F45" s="262">
        <f t="shared" si="0"/>
        <v>0</v>
      </c>
      <c r="G45" s="263"/>
    </row>
    <row r="46" spans="1:7" s="200" customFormat="1" ht="18.75" customHeight="1">
      <c r="A46" s="270"/>
      <c r="B46" s="271"/>
      <c r="C46" s="272" t="s">
        <v>210</v>
      </c>
      <c r="D46" s="273"/>
      <c r="E46" s="274"/>
      <c r="F46" s="275">
        <f t="shared" si="0"/>
        <v>0</v>
      </c>
      <c r="G46" s="276"/>
    </row>
    <row r="47" spans="1:7" s="200" customFormat="1" ht="18.75" customHeight="1">
      <c r="A47" s="947" t="s">
        <v>211</v>
      </c>
      <c r="B47" s="948"/>
      <c r="C47" s="948"/>
      <c r="D47" s="948"/>
      <c r="E47" s="949"/>
      <c r="F47" s="277">
        <f>SUM(F3:F46)</f>
        <v>0</v>
      </c>
      <c r="G47" s="277">
        <f>SUM(G3:G46)</f>
        <v>0</v>
      </c>
    </row>
    <row r="48" spans="1:7">
      <c r="A48" s="278"/>
      <c r="B48" s="278"/>
      <c r="C48" s="278"/>
      <c r="D48" s="279"/>
      <c r="E48" s="280" t="s">
        <v>277</v>
      </c>
      <c r="F48" s="950">
        <f>総表!J44</f>
        <v>0</v>
      </c>
      <c r="G48" s="950"/>
    </row>
    <row r="50" spans="6:6">
      <c r="F50" s="461" t="s">
        <v>603</v>
      </c>
    </row>
    <row r="51" spans="6:6">
      <c r="F51" s="96">
        <f>F47-G47</f>
        <v>0</v>
      </c>
    </row>
  </sheetData>
  <sheetProtection algorithmName="SHA-512" hashValue="BLE0gqomIXV36Kz7GKXMXpZAYONGqtl5Zuq6pSB7PPySvUoe3uFhcxLet9fslVBybNXo8ql3YTvZ+jizU68nwg==" saltValue="BS/jq+8DK4FgMPQ8V3iARg==" spinCount="100000" sheet="1" insertRows="0" deleteRows="0"/>
  <mergeCells count="4">
    <mergeCell ref="F1:G1"/>
    <mergeCell ref="C2:D2"/>
    <mergeCell ref="A47:E47"/>
    <mergeCell ref="F48:G48"/>
  </mergeCells>
  <phoneticPr fontId="9"/>
  <dataValidations count="1">
    <dataValidation type="whole" operator="lessThanOrEqual" allowBlank="1" showInputMessage="1" showErrorMessage="1" sqref="G3:G46" xr:uid="{00000000-0002-0000-0900-000000000000}">
      <formula1>F3</formula1>
    </dataValidation>
  </dataValidations>
  <printOptions horizontalCentered="1"/>
  <pageMargins left="0.59055118110236227" right="0.39370078740157483" top="0.59055118110236227" bottom="0.39370078740157483" header="0.31496062992125984" footer="0.19685039370078741"/>
  <pageSetup paperSize="9" scale="80" fitToHeight="2" orientation="portrait" horizontalDpi="4294967292" verticalDpi="4294967292" r:id="rId1"/>
  <headerFooter>
    <oddFooter>&amp;R&amp;P/&amp;N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I47"/>
  <sheetViews>
    <sheetView view="pageBreakPreview" zoomScale="80" zoomScaleNormal="100" zoomScaleSheetLayoutView="80" workbookViewId="0"/>
  </sheetViews>
  <sheetFormatPr defaultColWidth="13" defaultRowHeight="20"/>
  <cols>
    <col min="1" max="1" width="13" style="63"/>
    <col min="2" max="3" width="18.75" style="63" customWidth="1"/>
    <col min="4" max="4" width="4.33203125" style="63" customWidth="1"/>
    <col min="5" max="5" width="10.75" style="66" customWidth="1"/>
    <col min="6" max="6" width="9" style="63" customWidth="1"/>
    <col min="7" max="7" width="15" style="63" customWidth="1"/>
    <col min="8" max="8" width="15.83203125" style="67" customWidth="1"/>
    <col min="9" max="16384" width="13" style="63"/>
  </cols>
  <sheetData>
    <row r="1" spans="1:8" ht="30">
      <c r="A1" s="60" t="s">
        <v>212</v>
      </c>
      <c r="B1" s="64"/>
      <c r="C1" s="61" t="s">
        <v>585</v>
      </c>
      <c r="D1" s="62"/>
      <c r="E1" s="65"/>
      <c r="F1" s="455" t="s">
        <v>204</v>
      </c>
      <c r="G1" s="944">
        <f>総表!C24</f>
        <v>0</v>
      </c>
      <c r="H1" s="944"/>
    </row>
    <row r="2" spans="1:8" ht="44">
      <c r="A2" s="302" t="s">
        <v>213</v>
      </c>
      <c r="B2" s="303" t="s">
        <v>214</v>
      </c>
      <c r="C2" s="303" t="s">
        <v>215</v>
      </c>
      <c r="D2" s="951" t="s">
        <v>207</v>
      </c>
      <c r="E2" s="952"/>
      <c r="F2" s="281" t="s">
        <v>208</v>
      </c>
      <c r="G2" s="595" t="s">
        <v>209</v>
      </c>
      <c r="H2" s="596" t="s">
        <v>586</v>
      </c>
    </row>
    <row r="3" spans="1:8" s="200" customFormat="1">
      <c r="A3" s="282" t="s">
        <v>216</v>
      </c>
      <c r="B3" s="283"/>
      <c r="C3" s="597"/>
      <c r="D3" s="252" t="s">
        <v>210</v>
      </c>
      <c r="E3" s="284"/>
      <c r="F3" s="285"/>
      <c r="G3" s="255">
        <f>IF(F3="",E3,E3*F3)</f>
        <v>0</v>
      </c>
      <c r="H3" s="286"/>
    </row>
    <row r="4" spans="1:8" s="200" customFormat="1">
      <c r="A4" s="287"/>
      <c r="B4" s="258"/>
      <c r="C4" s="597"/>
      <c r="D4" s="259" t="s">
        <v>210</v>
      </c>
      <c r="E4" s="288"/>
      <c r="F4" s="289"/>
      <c r="G4" s="290">
        <f t="shared" ref="G4:G42" si="0">IF(F4="",E4,E4*F4)</f>
        <v>0</v>
      </c>
      <c r="H4" s="291"/>
    </row>
    <row r="5" spans="1:8" s="200" customFormat="1">
      <c r="A5" s="287"/>
      <c r="B5" s="598"/>
      <c r="C5" s="597"/>
      <c r="D5" s="259" t="s">
        <v>210</v>
      </c>
      <c r="E5" s="288"/>
      <c r="F5" s="289"/>
      <c r="G5" s="290">
        <f t="shared" si="0"/>
        <v>0</v>
      </c>
      <c r="H5" s="291"/>
    </row>
    <row r="6" spans="1:8" s="200" customFormat="1">
      <c r="A6" s="287"/>
      <c r="B6" s="598"/>
      <c r="C6" s="597"/>
      <c r="D6" s="259" t="s">
        <v>210</v>
      </c>
      <c r="E6" s="288"/>
      <c r="F6" s="289"/>
      <c r="G6" s="290">
        <f t="shared" si="0"/>
        <v>0</v>
      </c>
      <c r="H6" s="291"/>
    </row>
    <row r="7" spans="1:8" s="200" customFormat="1">
      <c r="A7" s="287"/>
      <c r="B7" s="598"/>
      <c r="C7" s="597"/>
      <c r="D7" s="259" t="s">
        <v>210</v>
      </c>
      <c r="E7" s="288"/>
      <c r="F7" s="289"/>
      <c r="G7" s="290">
        <f t="shared" si="0"/>
        <v>0</v>
      </c>
      <c r="H7" s="291"/>
    </row>
    <row r="8" spans="1:8" s="200" customFormat="1">
      <c r="A8" s="292"/>
      <c r="B8" s="293"/>
      <c r="C8" s="599"/>
      <c r="D8" s="294" t="s">
        <v>210</v>
      </c>
      <c r="E8" s="295"/>
      <c r="F8" s="296"/>
      <c r="G8" s="297">
        <f t="shared" si="0"/>
        <v>0</v>
      </c>
      <c r="H8" s="298"/>
    </row>
    <row r="9" spans="1:8" s="200" customFormat="1">
      <c r="A9" s="287" t="s">
        <v>217</v>
      </c>
      <c r="B9" s="600"/>
      <c r="C9" s="597"/>
      <c r="D9" s="252" t="s">
        <v>210</v>
      </c>
      <c r="E9" s="284"/>
      <c r="F9" s="285"/>
      <c r="G9" s="299">
        <f t="shared" si="0"/>
        <v>0</v>
      </c>
      <c r="H9" s="300"/>
    </row>
    <row r="10" spans="1:8" s="200" customFormat="1">
      <c r="A10" s="287"/>
      <c r="B10" s="601"/>
      <c r="C10" s="597"/>
      <c r="D10" s="259" t="s">
        <v>210</v>
      </c>
      <c r="E10" s="288"/>
      <c r="F10" s="289"/>
      <c r="G10" s="290">
        <f t="shared" si="0"/>
        <v>0</v>
      </c>
      <c r="H10" s="291"/>
    </row>
    <row r="11" spans="1:8" s="200" customFormat="1">
      <c r="A11" s="287"/>
      <c r="B11" s="601"/>
      <c r="C11" s="597"/>
      <c r="D11" s="259" t="s">
        <v>210</v>
      </c>
      <c r="E11" s="288"/>
      <c r="F11" s="289"/>
      <c r="G11" s="290">
        <f t="shared" si="0"/>
        <v>0</v>
      </c>
      <c r="H11" s="291"/>
    </row>
    <row r="12" spans="1:8" s="200" customFormat="1">
      <c r="A12" s="287"/>
      <c r="B12" s="601"/>
      <c r="C12" s="597"/>
      <c r="D12" s="259" t="s">
        <v>210</v>
      </c>
      <c r="E12" s="288"/>
      <c r="F12" s="289"/>
      <c r="G12" s="290">
        <f t="shared" si="0"/>
        <v>0</v>
      </c>
      <c r="H12" s="291"/>
    </row>
    <row r="13" spans="1:8" s="200" customFormat="1">
      <c r="A13" s="287"/>
      <c r="B13" s="601"/>
      <c r="C13" s="597"/>
      <c r="D13" s="259" t="s">
        <v>210</v>
      </c>
      <c r="E13" s="288"/>
      <c r="F13" s="289"/>
      <c r="G13" s="290">
        <f t="shared" si="0"/>
        <v>0</v>
      </c>
      <c r="H13" s="291"/>
    </row>
    <row r="14" spans="1:8" s="200" customFormat="1">
      <c r="A14" s="287"/>
      <c r="B14" s="601"/>
      <c r="C14" s="597"/>
      <c r="D14" s="259" t="s">
        <v>210</v>
      </c>
      <c r="E14" s="288"/>
      <c r="F14" s="289"/>
      <c r="G14" s="290">
        <f t="shared" si="0"/>
        <v>0</v>
      </c>
      <c r="H14" s="291"/>
    </row>
    <row r="15" spans="1:8" s="200" customFormat="1">
      <c r="A15" s="287"/>
      <c r="B15" s="601"/>
      <c r="C15" s="597"/>
      <c r="D15" s="259" t="s">
        <v>210</v>
      </c>
      <c r="E15" s="288"/>
      <c r="F15" s="289"/>
      <c r="G15" s="290">
        <f t="shared" si="0"/>
        <v>0</v>
      </c>
      <c r="H15" s="291"/>
    </row>
    <row r="16" spans="1:8" s="200" customFormat="1">
      <c r="A16" s="287"/>
      <c r="B16" s="601"/>
      <c r="C16" s="597"/>
      <c r="D16" s="259" t="s">
        <v>210</v>
      </c>
      <c r="E16" s="288"/>
      <c r="F16" s="289"/>
      <c r="G16" s="290">
        <f t="shared" si="0"/>
        <v>0</v>
      </c>
      <c r="H16" s="291"/>
    </row>
    <row r="17" spans="1:8" s="200" customFormat="1">
      <c r="A17" s="287"/>
      <c r="B17" s="601"/>
      <c r="C17" s="597"/>
      <c r="D17" s="259" t="s">
        <v>210</v>
      </c>
      <c r="E17" s="288"/>
      <c r="F17" s="289"/>
      <c r="G17" s="290">
        <f t="shared" si="0"/>
        <v>0</v>
      </c>
      <c r="H17" s="291"/>
    </row>
    <row r="18" spans="1:8" s="200" customFormat="1">
      <c r="A18" s="287"/>
      <c r="B18" s="601"/>
      <c r="C18" s="597"/>
      <c r="D18" s="259" t="s">
        <v>210</v>
      </c>
      <c r="E18" s="288"/>
      <c r="F18" s="289"/>
      <c r="G18" s="290">
        <f t="shared" si="0"/>
        <v>0</v>
      </c>
      <c r="H18" s="291"/>
    </row>
    <row r="19" spans="1:8" s="200" customFormat="1">
      <c r="A19" s="287"/>
      <c r="B19" s="601"/>
      <c r="C19" s="597"/>
      <c r="D19" s="259" t="s">
        <v>210</v>
      </c>
      <c r="E19" s="288"/>
      <c r="F19" s="289"/>
      <c r="G19" s="290">
        <f t="shared" si="0"/>
        <v>0</v>
      </c>
      <c r="H19" s="291"/>
    </row>
    <row r="20" spans="1:8" s="200" customFormat="1">
      <c r="A20" s="287"/>
      <c r="B20" s="601"/>
      <c r="C20" s="597"/>
      <c r="D20" s="259" t="s">
        <v>210</v>
      </c>
      <c r="E20" s="288"/>
      <c r="F20" s="289"/>
      <c r="G20" s="290">
        <f t="shared" si="0"/>
        <v>0</v>
      </c>
      <c r="H20" s="291"/>
    </row>
    <row r="21" spans="1:8" s="200" customFormat="1">
      <c r="A21" s="287"/>
      <c r="B21" s="601"/>
      <c r="C21" s="597"/>
      <c r="D21" s="259" t="s">
        <v>210</v>
      </c>
      <c r="E21" s="288"/>
      <c r="F21" s="289"/>
      <c r="G21" s="290">
        <f t="shared" si="0"/>
        <v>0</v>
      </c>
      <c r="H21" s="291"/>
    </row>
    <row r="22" spans="1:8" s="200" customFormat="1">
      <c r="A22" s="287"/>
      <c r="B22" s="601"/>
      <c r="C22" s="597"/>
      <c r="D22" s="259" t="s">
        <v>210</v>
      </c>
      <c r="E22" s="288"/>
      <c r="F22" s="289"/>
      <c r="G22" s="290">
        <f t="shared" si="0"/>
        <v>0</v>
      </c>
      <c r="H22" s="291"/>
    </row>
    <row r="23" spans="1:8" s="200" customFormat="1">
      <c r="A23" s="287"/>
      <c r="B23" s="601"/>
      <c r="C23" s="597"/>
      <c r="D23" s="259" t="s">
        <v>210</v>
      </c>
      <c r="E23" s="288"/>
      <c r="F23" s="289"/>
      <c r="G23" s="290">
        <f t="shared" si="0"/>
        <v>0</v>
      </c>
      <c r="H23" s="291"/>
    </row>
    <row r="24" spans="1:8" s="200" customFormat="1">
      <c r="A24" s="287"/>
      <c r="B24" s="601"/>
      <c r="C24" s="597"/>
      <c r="D24" s="259" t="s">
        <v>210</v>
      </c>
      <c r="E24" s="288"/>
      <c r="F24" s="289"/>
      <c r="G24" s="290">
        <f t="shared" si="0"/>
        <v>0</v>
      </c>
      <c r="H24" s="291"/>
    </row>
    <row r="25" spans="1:8" s="200" customFormat="1">
      <c r="A25" s="287"/>
      <c r="B25" s="601"/>
      <c r="C25" s="597"/>
      <c r="D25" s="259" t="s">
        <v>210</v>
      </c>
      <c r="E25" s="288"/>
      <c r="F25" s="289"/>
      <c r="G25" s="290">
        <f t="shared" si="0"/>
        <v>0</v>
      </c>
      <c r="H25" s="291"/>
    </row>
    <row r="26" spans="1:8" s="200" customFormat="1">
      <c r="A26" s="287"/>
      <c r="B26" s="601"/>
      <c r="C26" s="597"/>
      <c r="D26" s="259" t="s">
        <v>210</v>
      </c>
      <c r="E26" s="288"/>
      <c r="F26" s="289"/>
      <c r="G26" s="290">
        <f t="shared" si="0"/>
        <v>0</v>
      </c>
      <c r="H26" s="291"/>
    </row>
    <row r="27" spans="1:8" s="200" customFormat="1">
      <c r="A27" s="287"/>
      <c r="B27" s="601"/>
      <c r="C27" s="597"/>
      <c r="D27" s="259" t="s">
        <v>210</v>
      </c>
      <c r="E27" s="288"/>
      <c r="F27" s="289"/>
      <c r="G27" s="290">
        <f t="shared" si="0"/>
        <v>0</v>
      </c>
      <c r="H27" s="291"/>
    </row>
    <row r="28" spans="1:8" s="200" customFormat="1">
      <c r="A28" s="287"/>
      <c r="B28" s="601"/>
      <c r="C28" s="597"/>
      <c r="D28" s="259" t="s">
        <v>210</v>
      </c>
      <c r="E28" s="288"/>
      <c r="F28" s="289"/>
      <c r="G28" s="290">
        <f t="shared" si="0"/>
        <v>0</v>
      </c>
      <c r="H28" s="291"/>
    </row>
    <row r="29" spans="1:8" s="200" customFormat="1">
      <c r="A29" s="287"/>
      <c r="B29" s="601"/>
      <c r="C29" s="597"/>
      <c r="D29" s="259" t="s">
        <v>210</v>
      </c>
      <c r="E29" s="288"/>
      <c r="F29" s="289"/>
      <c r="G29" s="290">
        <f t="shared" si="0"/>
        <v>0</v>
      </c>
      <c r="H29" s="291"/>
    </row>
    <row r="30" spans="1:8" s="200" customFormat="1">
      <c r="A30" s="287"/>
      <c r="B30" s="601"/>
      <c r="C30" s="597"/>
      <c r="D30" s="259" t="s">
        <v>210</v>
      </c>
      <c r="E30" s="288"/>
      <c r="F30" s="289"/>
      <c r="G30" s="290">
        <f>IF(F30="",E30,E30*F30)</f>
        <v>0</v>
      </c>
      <c r="H30" s="291"/>
    </row>
    <row r="31" spans="1:8" s="200" customFormat="1">
      <c r="A31" s="287"/>
      <c r="B31" s="601"/>
      <c r="C31" s="597"/>
      <c r="D31" s="259" t="s">
        <v>210</v>
      </c>
      <c r="E31" s="288"/>
      <c r="F31" s="289"/>
      <c r="G31" s="290">
        <f>IF(F31="",E31,E31*F31)</f>
        <v>0</v>
      </c>
      <c r="H31" s="291"/>
    </row>
    <row r="32" spans="1:8" s="200" customFormat="1">
      <c r="A32" s="287"/>
      <c r="B32" s="601"/>
      <c r="C32" s="597"/>
      <c r="D32" s="259" t="s">
        <v>210</v>
      </c>
      <c r="E32" s="288"/>
      <c r="F32" s="289"/>
      <c r="G32" s="290">
        <f t="shared" si="0"/>
        <v>0</v>
      </c>
      <c r="H32" s="291"/>
    </row>
    <row r="33" spans="1:9" s="200" customFormat="1">
      <c r="A33" s="287"/>
      <c r="B33" s="601"/>
      <c r="C33" s="597"/>
      <c r="D33" s="259" t="s">
        <v>210</v>
      </c>
      <c r="E33" s="288"/>
      <c r="F33" s="289"/>
      <c r="G33" s="290">
        <f t="shared" ref="G33:G34" si="1">IF(F33="",E33,E33*F33)</f>
        <v>0</v>
      </c>
      <c r="H33" s="291"/>
    </row>
    <row r="34" spans="1:9" s="200" customFormat="1">
      <c r="A34" s="287"/>
      <c r="B34" s="601"/>
      <c r="C34" s="597"/>
      <c r="D34" s="259" t="s">
        <v>210</v>
      </c>
      <c r="E34" s="288"/>
      <c r="F34" s="289"/>
      <c r="G34" s="290">
        <f t="shared" si="1"/>
        <v>0</v>
      </c>
      <c r="H34" s="291"/>
    </row>
    <row r="35" spans="1:9" s="200" customFormat="1">
      <c r="A35" s="287"/>
      <c r="B35" s="601"/>
      <c r="C35" s="597"/>
      <c r="D35" s="259" t="s">
        <v>210</v>
      </c>
      <c r="E35" s="288"/>
      <c r="F35" s="289"/>
      <c r="G35" s="290">
        <f t="shared" si="0"/>
        <v>0</v>
      </c>
      <c r="H35" s="291"/>
    </row>
    <row r="36" spans="1:9" s="200" customFormat="1">
      <c r="A36" s="287"/>
      <c r="B36" s="601"/>
      <c r="C36" s="597"/>
      <c r="D36" s="259" t="s">
        <v>210</v>
      </c>
      <c r="E36" s="288"/>
      <c r="F36" s="289"/>
      <c r="G36" s="290">
        <f t="shared" si="0"/>
        <v>0</v>
      </c>
      <c r="H36" s="291"/>
    </row>
    <row r="37" spans="1:9" s="200" customFormat="1">
      <c r="A37" s="287"/>
      <c r="B37" s="601"/>
      <c r="C37" s="597"/>
      <c r="D37" s="259" t="s">
        <v>210</v>
      </c>
      <c r="E37" s="288"/>
      <c r="F37" s="289"/>
      <c r="G37" s="290">
        <f t="shared" si="0"/>
        <v>0</v>
      </c>
      <c r="H37" s="291"/>
    </row>
    <row r="38" spans="1:9" s="200" customFormat="1">
      <c r="A38" s="292"/>
      <c r="B38" s="602"/>
      <c r="C38" s="599"/>
      <c r="D38" s="294" t="s">
        <v>210</v>
      </c>
      <c r="E38" s="295"/>
      <c r="F38" s="296"/>
      <c r="G38" s="297">
        <f t="shared" si="0"/>
        <v>0</v>
      </c>
      <c r="H38" s="298"/>
    </row>
    <row r="39" spans="1:9" s="200" customFormat="1">
      <c r="A39" s="603" t="s">
        <v>218</v>
      </c>
      <c r="B39" s="283"/>
      <c r="C39" s="597"/>
      <c r="D39" s="252" t="s">
        <v>210</v>
      </c>
      <c r="E39" s="284"/>
      <c r="F39" s="285"/>
      <c r="G39" s="299">
        <f t="shared" si="0"/>
        <v>0</v>
      </c>
      <c r="H39" s="300"/>
    </row>
    <row r="40" spans="1:9" s="200" customFormat="1">
      <c r="A40" s="603"/>
      <c r="B40" s="258"/>
      <c r="C40" s="597"/>
      <c r="D40" s="259" t="s">
        <v>210</v>
      </c>
      <c r="E40" s="288"/>
      <c r="F40" s="289"/>
      <c r="G40" s="290">
        <f t="shared" si="0"/>
        <v>0</v>
      </c>
      <c r="H40" s="291"/>
    </row>
    <row r="41" spans="1:9" s="200" customFormat="1">
      <c r="A41" s="603"/>
      <c r="B41" s="258"/>
      <c r="C41" s="597"/>
      <c r="D41" s="259" t="s">
        <v>210</v>
      </c>
      <c r="E41" s="288"/>
      <c r="F41" s="289"/>
      <c r="G41" s="290">
        <f t="shared" si="0"/>
        <v>0</v>
      </c>
      <c r="H41" s="301"/>
      <c r="I41" s="201"/>
    </row>
    <row r="42" spans="1:9" s="200" customFormat="1">
      <c r="A42" s="603"/>
      <c r="B42" s="258"/>
      <c r="C42" s="597"/>
      <c r="D42" s="294" t="s">
        <v>210</v>
      </c>
      <c r="E42" s="295"/>
      <c r="F42" s="289"/>
      <c r="G42" s="290">
        <f t="shared" si="0"/>
        <v>0</v>
      </c>
      <c r="H42" s="298"/>
    </row>
    <row r="43" spans="1:9" s="200" customFormat="1" ht="18.75" customHeight="1">
      <c r="A43" s="947" t="s">
        <v>219</v>
      </c>
      <c r="B43" s="948"/>
      <c r="C43" s="948"/>
      <c r="D43" s="948"/>
      <c r="E43" s="948"/>
      <c r="F43" s="948"/>
      <c r="G43" s="202">
        <f>SUM(G3:G42)</f>
        <v>0</v>
      </c>
      <c r="H43" s="203">
        <f>SUM(H3:H42)</f>
        <v>0</v>
      </c>
    </row>
    <row r="44" spans="1:9">
      <c r="A44" s="304"/>
      <c r="B44" s="304"/>
      <c r="C44" s="304"/>
      <c r="D44" s="304"/>
      <c r="E44" s="305"/>
      <c r="F44" s="306" t="s">
        <v>277</v>
      </c>
      <c r="G44" s="953">
        <f>総表!J44</f>
        <v>0</v>
      </c>
      <c r="H44" s="953"/>
    </row>
    <row r="46" spans="1:9">
      <c r="G46" s="461" t="s">
        <v>603</v>
      </c>
    </row>
    <row r="47" spans="1:9">
      <c r="G47" s="96">
        <f>G43-H43</f>
        <v>0</v>
      </c>
    </row>
  </sheetData>
  <sheetProtection algorithmName="SHA-512" hashValue="iX0RioMR7aeWJ1n2gLec6gy5IlZ2otRfKlBcMlrrAaGTVg8bbKjOxzpSxfItwlmdtdJlxS7n/pXNF+2jK2eKww==" saltValue="FR58+MYvGLdSPNUj9m28ww==" spinCount="100000" sheet="1" insertRows="0" deleteRows="0"/>
  <mergeCells count="4">
    <mergeCell ref="G1:H1"/>
    <mergeCell ref="D2:E2"/>
    <mergeCell ref="A43:F43"/>
    <mergeCell ref="G44:H44"/>
  </mergeCells>
  <phoneticPr fontId="9"/>
  <dataValidations count="1">
    <dataValidation type="whole" operator="lessThanOrEqual" allowBlank="1" showInputMessage="1" showErrorMessage="1" sqref="H3:H42" xr:uid="{00000000-0002-0000-0A00-000000000000}">
      <formula1>G3</formula1>
    </dataValidation>
  </dataValidations>
  <printOptions horizontalCentered="1"/>
  <pageMargins left="0.78740157480314965" right="0.19685039370078741" top="0.59055118110236227" bottom="0.39370078740157483" header="0.31496062992125984" footer="0.31496062992125984"/>
  <pageSetup paperSize="9" scale="81" fitToHeight="0" orientation="portrait" r:id="rId1"/>
  <headerFooter>
    <oddFooter>&amp;R&amp;P/&amp;N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O34"/>
  <sheetViews>
    <sheetView view="pageBreakPreview" zoomScale="80" zoomScaleNormal="55" zoomScaleSheetLayoutView="80" workbookViewId="0">
      <selection activeCell="C14" sqref="C14:G14"/>
    </sheetView>
  </sheetViews>
  <sheetFormatPr defaultColWidth="9" defaultRowHeight="18"/>
  <cols>
    <col min="1" max="2" width="7.75" style="93" customWidth="1"/>
    <col min="3" max="3" width="13.08203125" style="93" customWidth="1"/>
    <col min="4" max="4" width="9.25" style="93" customWidth="1"/>
    <col min="5" max="5" width="13.08203125" style="93" customWidth="1"/>
    <col min="6" max="6" width="9.25" style="93" customWidth="1"/>
    <col min="7" max="7" width="11.08203125" style="93" customWidth="1"/>
    <col min="8" max="8" width="12.75" style="93" customWidth="1"/>
    <col min="9" max="9" width="8" style="93" customWidth="1"/>
    <col min="10" max="10" width="9.25" style="93" customWidth="1"/>
    <col min="11" max="11" width="10.75" style="93" customWidth="1"/>
    <col min="12" max="13" width="9.25" style="93" customWidth="1"/>
    <col min="14" max="14" width="17.25" style="93" customWidth="1"/>
    <col min="15" max="15" width="93.75" style="93" bestFit="1" customWidth="1"/>
    <col min="16" max="16384" width="9" style="93"/>
  </cols>
  <sheetData>
    <row r="1" spans="1:15" ht="22.5" customHeight="1" thickBot="1">
      <c r="A1" s="987" t="s">
        <v>276</v>
      </c>
      <c r="B1" s="987"/>
      <c r="C1" s="987"/>
      <c r="D1" s="987"/>
      <c r="E1" s="987"/>
      <c r="F1" s="987"/>
      <c r="G1" s="987"/>
      <c r="H1" s="987"/>
      <c r="I1" s="987"/>
      <c r="J1" s="987"/>
      <c r="K1" s="987"/>
      <c r="L1" s="955" t="s">
        <v>590</v>
      </c>
      <c r="M1" s="955"/>
      <c r="N1" s="955"/>
      <c r="O1" s="499" t="s">
        <v>272</v>
      </c>
    </row>
    <row r="2" spans="1:15" ht="28.5" customHeight="1">
      <c r="A2" s="956" t="s">
        <v>287</v>
      </c>
      <c r="B2" s="957"/>
      <c r="C2" s="958">
        <f>総表!C11</f>
        <v>0</v>
      </c>
      <c r="D2" s="958"/>
      <c r="E2" s="958"/>
      <c r="F2" s="958"/>
      <c r="G2" s="958"/>
      <c r="H2" s="959" t="s">
        <v>8</v>
      </c>
      <c r="I2" s="960"/>
      <c r="J2" s="963">
        <f>総表!C13</f>
        <v>0</v>
      </c>
      <c r="K2" s="964"/>
      <c r="L2" s="964"/>
      <c r="M2" s="964"/>
      <c r="N2" s="965"/>
      <c r="O2" s="499"/>
    </row>
    <row r="3" spans="1:15" ht="6" customHeight="1">
      <c r="A3" s="969" t="s">
        <v>13</v>
      </c>
      <c r="B3" s="970"/>
      <c r="C3" s="975">
        <f>総表!C12</f>
        <v>0</v>
      </c>
      <c r="D3" s="975"/>
      <c r="E3" s="975"/>
      <c r="F3" s="975"/>
      <c r="G3" s="975"/>
      <c r="H3" s="961"/>
      <c r="I3" s="962"/>
      <c r="J3" s="966"/>
      <c r="K3" s="967"/>
      <c r="L3" s="967"/>
      <c r="M3" s="967"/>
      <c r="N3" s="968"/>
      <c r="O3" s="499"/>
    </row>
    <row r="4" spans="1:15" ht="17.25" customHeight="1">
      <c r="A4" s="971"/>
      <c r="B4" s="972"/>
      <c r="C4" s="976"/>
      <c r="D4" s="976"/>
      <c r="E4" s="976"/>
      <c r="F4" s="976"/>
      <c r="G4" s="976"/>
      <c r="H4" s="977" t="s">
        <v>287</v>
      </c>
      <c r="I4" s="978"/>
      <c r="J4" s="979"/>
      <c r="K4" s="980"/>
      <c r="L4" s="980"/>
      <c r="M4" s="980"/>
      <c r="N4" s="981"/>
      <c r="O4" s="499" t="s">
        <v>290</v>
      </c>
    </row>
    <row r="5" spans="1:15" ht="28.5" customHeight="1">
      <c r="A5" s="973"/>
      <c r="B5" s="974"/>
      <c r="C5" s="976"/>
      <c r="D5" s="976"/>
      <c r="E5" s="976"/>
      <c r="F5" s="976"/>
      <c r="G5" s="976"/>
      <c r="H5" s="982" t="s">
        <v>9</v>
      </c>
      <c r="I5" s="983"/>
      <c r="J5" s="984">
        <f>総表!C14</f>
        <v>0</v>
      </c>
      <c r="K5" s="985"/>
      <c r="L5" s="985"/>
      <c r="M5" s="985"/>
      <c r="N5" s="986"/>
      <c r="O5" s="499"/>
    </row>
    <row r="6" spans="1:15" ht="28.5" customHeight="1">
      <c r="A6" s="988" t="s">
        <v>30</v>
      </c>
      <c r="B6" s="989"/>
      <c r="C6" s="456">
        <f>総表!C8</f>
        <v>0</v>
      </c>
      <c r="D6" s="457" t="s">
        <v>20</v>
      </c>
      <c r="E6" s="458">
        <f>総表!E8</f>
        <v>0</v>
      </c>
      <c r="F6" s="978"/>
      <c r="G6" s="990"/>
      <c r="H6" s="998" t="s">
        <v>508</v>
      </c>
      <c r="I6" s="999"/>
      <c r="J6" s="1002">
        <f>総表!C15</f>
        <v>0</v>
      </c>
      <c r="K6" s="1003"/>
      <c r="L6" s="1003"/>
      <c r="M6" s="1003"/>
      <c r="N6" s="1004"/>
      <c r="O6" s="499"/>
    </row>
    <row r="7" spans="1:15" ht="28.5" customHeight="1">
      <c r="A7" s="969" t="s">
        <v>31</v>
      </c>
      <c r="B7" s="970"/>
      <c r="C7" s="459" t="str">
        <f>総表!C10</f>
        <v>北海道</v>
      </c>
      <c r="D7" s="985">
        <f>総表!D10</f>
        <v>0</v>
      </c>
      <c r="E7" s="985"/>
      <c r="F7" s="985"/>
      <c r="G7" s="991"/>
      <c r="H7" s="1000"/>
      <c r="I7" s="1001"/>
      <c r="J7" s="1005"/>
      <c r="K7" s="1006"/>
      <c r="L7" s="1006"/>
      <c r="M7" s="1006"/>
      <c r="N7" s="1007"/>
      <c r="O7" s="499"/>
    </row>
    <row r="8" spans="1:15" ht="28.5" customHeight="1">
      <c r="A8" s="973"/>
      <c r="B8" s="974"/>
      <c r="C8" s="992">
        <f>総表!H10</f>
        <v>0</v>
      </c>
      <c r="D8" s="993"/>
      <c r="E8" s="993"/>
      <c r="F8" s="993"/>
      <c r="G8" s="994"/>
      <c r="H8" s="961" t="s">
        <v>14</v>
      </c>
      <c r="I8" s="962"/>
      <c r="J8" s="995"/>
      <c r="K8" s="996"/>
      <c r="L8" s="996"/>
      <c r="M8" s="996"/>
      <c r="N8" s="997"/>
      <c r="O8" s="499" t="s">
        <v>291</v>
      </c>
    </row>
    <row r="9" spans="1:15" ht="30.75" customHeight="1">
      <c r="A9" s="1008" t="s">
        <v>84</v>
      </c>
      <c r="B9" s="1009"/>
      <c r="C9" s="1010"/>
      <c r="D9" s="1011"/>
      <c r="E9" s="1011"/>
      <c r="F9" s="1011"/>
      <c r="G9" s="1011"/>
      <c r="H9" s="1011"/>
      <c r="I9" s="1011"/>
      <c r="J9" s="1011"/>
      <c r="K9" s="1011"/>
      <c r="L9" s="1011"/>
      <c r="M9" s="1011"/>
      <c r="N9" s="1012"/>
      <c r="O9" s="499"/>
    </row>
    <row r="10" spans="1:15" ht="28.5" customHeight="1">
      <c r="A10" s="1013" t="s">
        <v>15</v>
      </c>
      <c r="B10" s="1014"/>
      <c r="C10" s="1048"/>
      <c r="D10" s="1049"/>
      <c r="E10" s="1049"/>
      <c r="F10" s="1049"/>
      <c r="G10" s="1051"/>
      <c r="H10" s="1046" t="s">
        <v>32</v>
      </c>
      <c r="I10" s="1047"/>
      <c r="J10" s="1048"/>
      <c r="K10" s="1049"/>
      <c r="L10" s="1049"/>
      <c r="M10" s="1049"/>
      <c r="N10" s="1050"/>
      <c r="O10" s="499"/>
    </row>
    <row r="11" spans="1:15" ht="24" customHeight="1">
      <c r="A11" s="1037" t="s">
        <v>473</v>
      </c>
      <c r="B11" s="1038"/>
      <c r="C11" s="1041"/>
      <c r="D11" s="1042"/>
      <c r="E11" s="1042"/>
      <c r="F11" s="1042"/>
      <c r="G11" s="1042"/>
      <c r="H11" s="1042"/>
      <c r="I11" s="1042"/>
      <c r="J11" s="1042"/>
      <c r="K11" s="1042"/>
      <c r="L11" s="1042"/>
      <c r="M11" s="1042"/>
      <c r="N11" s="1043"/>
      <c r="O11" s="954" t="s">
        <v>472</v>
      </c>
    </row>
    <row r="12" spans="1:15" ht="24" customHeight="1">
      <c r="A12" s="1037"/>
      <c r="B12" s="1038"/>
      <c r="C12" s="1030"/>
      <c r="D12" s="1031"/>
      <c r="E12" s="1031"/>
      <c r="F12" s="1031"/>
      <c r="G12" s="1031"/>
      <c r="H12" s="1031"/>
      <c r="I12" s="1031"/>
      <c r="J12" s="1031"/>
      <c r="K12" s="1031"/>
      <c r="L12" s="1031"/>
      <c r="M12" s="1031"/>
      <c r="N12" s="1044"/>
      <c r="O12" s="954"/>
    </row>
    <row r="13" spans="1:15" ht="24" customHeight="1">
      <c r="A13" s="1039"/>
      <c r="B13" s="1040"/>
      <c r="C13" s="1033"/>
      <c r="D13" s="1034"/>
      <c r="E13" s="1034"/>
      <c r="F13" s="1034"/>
      <c r="G13" s="1034"/>
      <c r="H13" s="1034"/>
      <c r="I13" s="1034"/>
      <c r="J13" s="1034"/>
      <c r="K13" s="1034"/>
      <c r="L13" s="1034"/>
      <c r="M13" s="1034"/>
      <c r="N13" s="1045"/>
      <c r="O13" s="954"/>
    </row>
    <row r="14" spans="1:15" ht="27.75" customHeight="1">
      <c r="A14" s="1015" t="s">
        <v>16</v>
      </c>
      <c r="B14" s="1016"/>
      <c r="C14" s="1021" t="s">
        <v>33</v>
      </c>
      <c r="D14" s="1022"/>
      <c r="E14" s="1022"/>
      <c r="F14" s="1022"/>
      <c r="G14" s="1023"/>
      <c r="H14" s="1024" t="s">
        <v>57</v>
      </c>
      <c r="I14" s="1025"/>
      <c r="J14" s="1025"/>
      <c r="K14" s="1025"/>
      <c r="L14" s="1025"/>
      <c r="M14" s="1025"/>
      <c r="N14" s="1026"/>
      <c r="O14" s="499" t="s">
        <v>292</v>
      </c>
    </row>
    <row r="15" spans="1:15" ht="36" customHeight="1">
      <c r="A15" s="1017"/>
      <c r="B15" s="1018"/>
      <c r="C15" s="1027"/>
      <c r="D15" s="1028"/>
      <c r="E15" s="1028"/>
      <c r="F15" s="1028"/>
      <c r="G15" s="1029"/>
      <c r="H15" s="1080" t="s">
        <v>589</v>
      </c>
      <c r="I15" s="1081"/>
      <c r="J15" s="1081"/>
      <c r="K15" s="1081"/>
      <c r="L15" s="1081"/>
      <c r="M15" s="1081"/>
      <c r="N15" s="1082"/>
      <c r="O15" s="1060" t="s">
        <v>509</v>
      </c>
    </row>
    <row r="16" spans="1:15" ht="36" customHeight="1">
      <c r="A16" s="1017"/>
      <c r="B16" s="1018"/>
      <c r="C16" s="1030"/>
      <c r="D16" s="1031"/>
      <c r="E16" s="1031"/>
      <c r="F16" s="1031"/>
      <c r="G16" s="1032"/>
      <c r="H16" s="1083"/>
      <c r="I16" s="1084"/>
      <c r="J16" s="1084"/>
      <c r="K16" s="1084"/>
      <c r="L16" s="1084"/>
      <c r="M16" s="1084"/>
      <c r="N16" s="1085"/>
      <c r="O16" s="1060"/>
    </row>
    <row r="17" spans="1:15" ht="36" customHeight="1">
      <c r="A17" s="1017"/>
      <c r="B17" s="1018"/>
      <c r="C17" s="1033"/>
      <c r="D17" s="1034"/>
      <c r="E17" s="1034"/>
      <c r="F17" s="1034"/>
      <c r="G17" s="1035"/>
      <c r="H17" s="1083"/>
      <c r="I17" s="1084"/>
      <c r="J17" s="1084"/>
      <c r="K17" s="1084"/>
      <c r="L17" s="1084"/>
      <c r="M17" s="1084"/>
      <c r="N17" s="1085"/>
      <c r="O17" s="1060"/>
    </row>
    <row r="18" spans="1:15" ht="36" customHeight="1">
      <c r="A18" s="1017"/>
      <c r="B18" s="1018"/>
      <c r="C18" s="460" t="s">
        <v>288</v>
      </c>
      <c r="D18" s="1010"/>
      <c r="E18" s="1011"/>
      <c r="F18" s="1011"/>
      <c r="G18" s="1036"/>
      <c r="H18" s="1083"/>
      <c r="I18" s="1084"/>
      <c r="J18" s="1084"/>
      <c r="K18" s="1084"/>
      <c r="L18" s="1084"/>
      <c r="M18" s="1084"/>
      <c r="N18" s="1085"/>
      <c r="O18" s="1060" t="s">
        <v>293</v>
      </c>
    </row>
    <row r="19" spans="1:15" ht="36" customHeight="1">
      <c r="A19" s="1019"/>
      <c r="B19" s="1020"/>
      <c r="C19" s="460" t="s">
        <v>17</v>
      </c>
      <c r="D19" s="1010"/>
      <c r="E19" s="1011"/>
      <c r="F19" s="1011"/>
      <c r="G19" s="1036"/>
      <c r="H19" s="1086"/>
      <c r="I19" s="1087"/>
      <c r="J19" s="1087"/>
      <c r="K19" s="1087"/>
      <c r="L19" s="1087"/>
      <c r="M19" s="1087"/>
      <c r="N19" s="1088"/>
      <c r="O19" s="1061"/>
    </row>
    <row r="20" spans="1:15" ht="24" customHeight="1">
      <c r="A20" s="1015" t="s">
        <v>18</v>
      </c>
      <c r="B20" s="1095"/>
      <c r="C20" s="1068"/>
      <c r="D20" s="1069"/>
      <c r="E20" s="1069"/>
      <c r="F20" s="1069"/>
      <c r="G20" s="1069"/>
      <c r="H20" s="1069"/>
      <c r="I20" s="1069"/>
      <c r="J20" s="1069"/>
      <c r="K20" s="1069"/>
      <c r="L20" s="1069"/>
      <c r="M20" s="1069"/>
      <c r="N20" s="1070"/>
      <c r="O20" s="954" t="s">
        <v>474</v>
      </c>
    </row>
    <row r="21" spans="1:15" ht="24" customHeight="1">
      <c r="A21" s="1017"/>
      <c r="B21" s="1096"/>
      <c r="C21" s="1071"/>
      <c r="D21" s="1072"/>
      <c r="E21" s="1072"/>
      <c r="F21" s="1072"/>
      <c r="G21" s="1072"/>
      <c r="H21" s="1072"/>
      <c r="I21" s="1072"/>
      <c r="J21" s="1072"/>
      <c r="K21" s="1072"/>
      <c r="L21" s="1072"/>
      <c r="M21" s="1072"/>
      <c r="N21" s="1073"/>
      <c r="O21" s="954"/>
    </row>
    <row r="22" spans="1:15" ht="24" customHeight="1">
      <c r="A22" s="1019"/>
      <c r="B22" s="1097"/>
      <c r="C22" s="1074"/>
      <c r="D22" s="1075"/>
      <c r="E22" s="1075"/>
      <c r="F22" s="1075"/>
      <c r="G22" s="1075"/>
      <c r="H22" s="1075"/>
      <c r="I22" s="1075"/>
      <c r="J22" s="1075"/>
      <c r="K22" s="1075"/>
      <c r="L22" s="1075"/>
      <c r="M22" s="1075"/>
      <c r="N22" s="1076"/>
      <c r="O22" s="954"/>
    </row>
    <row r="23" spans="1:15" ht="36" customHeight="1">
      <c r="A23" s="1052" t="s">
        <v>44</v>
      </c>
      <c r="B23" s="1053"/>
      <c r="C23" s="307" t="s">
        <v>19</v>
      </c>
      <c r="D23" s="1093" t="s">
        <v>45</v>
      </c>
      <c r="E23" s="1014"/>
      <c r="F23" s="1014"/>
      <c r="G23" s="1014"/>
      <c r="H23" s="1014"/>
      <c r="I23" s="1014"/>
      <c r="J23" s="1014"/>
      <c r="K23" s="1014"/>
      <c r="L23" s="1014"/>
      <c r="M23" s="1014"/>
      <c r="N23" s="1094"/>
      <c r="O23" s="499"/>
    </row>
    <row r="24" spans="1:15" ht="135.65" customHeight="1">
      <c r="A24" s="1054"/>
      <c r="B24" s="1055"/>
      <c r="C24" s="308" t="s">
        <v>598</v>
      </c>
      <c r="D24" s="1090"/>
      <c r="E24" s="1091"/>
      <c r="F24" s="1091"/>
      <c r="G24" s="1091"/>
      <c r="H24" s="1091"/>
      <c r="I24" s="1091"/>
      <c r="J24" s="1091"/>
      <c r="K24" s="1091"/>
      <c r="L24" s="1091"/>
      <c r="M24" s="1091"/>
      <c r="N24" s="1092"/>
      <c r="O24" s="500" t="s">
        <v>295</v>
      </c>
    </row>
    <row r="25" spans="1:15" ht="135.65" customHeight="1">
      <c r="A25" s="1054"/>
      <c r="B25" s="1055"/>
      <c r="C25" s="501" t="s">
        <v>596</v>
      </c>
      <c r="D25" s="1090"/>
      <c r="E25" s="1091"/>
      <c r="F25" s="1091"/>
      <c r="G25" s="1091"/>
      <c r="H25" s="1091"/>
      <c r="I25" s="1091"/>
      <c r="J25" s="1091"/>
      <c r="K25" s="1091"/>
      <c r="L25" s="1091"/>
      <c r="M25" s="1091"/>
      <c r="N25" s="1092"/>
      <c r="O25" s="499"/>
    </row>
    <row r="26" spans="1:15" ht="135.65" customHeight="1">
      <c r="A26" s="1054"/>
      <c r="B26" s="1055"/>
      <c r="C26" s="501" t="s">
        <v>597</v>
      </c>
      <c r="D26" s="1090"/>
      <c r="E26" s="1091"/>
      <c r="F26" s="1091"/>
      <c r="G26" s="1091"/>
      <c r="H26" s="1091"/>
      <c r="I26" s="1091"/>
      <c r="J26" s="1091"/>
      <c r="K26" s="1091"/>
      <c r="L26" s="1091"/>
      <c r="M26" s="1091"/>
      <c r="N26" s="1092"/>
      <c r="O26" s="499"/>
    </row>
    <row r="27" spans="1:15" ht="135.65" customHeight="1">
      <c r="A27" s="1056"/>
      <c r="B27" s="1057"/>
      <c r="C27" s="502" t="s">
        <v>599</v>
      </c>
      <c r="D27" s="1077"/>
      <c r="E27" s="1078"/>
      <c r="F27" s="1078"/>
      <c r="G27" s="1078"/>
      <c r="H27" s="1078"/>
      <c r="I27" s="1078"/>
      <c r="J27" s="1078"/>
      <c r="K27" s="1078"/>
      <c r="L27" s="1078"/>
      <c r="M27" s="1078"/>
      <c r="N27" s="1079"/>
      <c r="O27" s="499"/>
    </row>
    <row r="28" spans="1:15" ht="36" customHeight="1">
      <c r="A28" s="1052" t="s">
        <v>34</v>
      </c>
      <c r="B28" s="1053"/>
      <c r="C28" s="307" t="s">
        <v>19</v>
      </c>
      <c r="D28" s="1063" t="s">
        <v>35</v>
      </c>
      <c r="E28" s="1064"/>
      <c r="F28" s="1063" t="s">
        <v>36</v>
      </c>
      <c r="G28" s="1064"/>
      <c r="H28" s="1063" t="s">
        <v>294</v>
      </c>
      <c r="I28" s="1089"/>
      <c r="J28" s="1063" t="s">
        <v>46</v>
      </c>
      <c r="K28" s="1089"/>
      <c r="L28" s="1089"/>
      <c r="M28" s="1064"/>
      <c r="N28" s="97" t="s">
        <v>461</v>
      </c>
      <c r="O28" s="499" t="s">
        <v>297</v>
      </c>
    </row>
    <row r="29" spans="1:15" ht="53.25" customHeight="1">
      <c r="A29" s="1054"/>
      <c r="B29" s="1055"/>
      <c r="C29" s="503" t="s">
        <v>600</v>
      </c>
      <c r="D29" s="1058"/>
      <c r="E29" s="1059"/>
      <c r="F29" s="1058"/>
      <c r="G29" s="1059"/>
      <c r="H29" s="1113">
        <f>D29-F29</f>
        <v>0</v>
      </c>
      <c r="I29" s="1114"/>
      <c r="J29" s="1065"/>
      <c r="K29" s="1066"/>
      <c r="L29" s="1066"/>
      <c r="M29" s="1067"/>
      <c r="N29" s="309"/>
      <c r="O29" s="1062" t="s">
        <v>296</v>
      </c>
    </row>
    <row r="30" spans="1:15" ht="53.25" customHeight="1">
      <c r="A30" s="1054"/>
      <c r="B30" s="1055"/>
      <c r="C30" s="503" t="s">
        <v>601</v>
      </c>
      <c r="D30" s="1058"/>
      <c r="E30" s="1059"/>
      <c r="F30" s="1058"/>
      <c r="G30" s="1059"/>
      <c r="H30" s="1113">
        <f>D30-F30</f>
        <v>0</v>
      </c>
      <c r="I30" s="1114"/>
      <c r="J30" s="1065"/>
      <c r="K30" s="1066"/>
      <c r="L30" s="1066"/>
      <c r="M30" s="1067"/>
      <c r="N30" s="309"/>
      <c r="O30" s="1062"/>
    </row>
    <row r="31" spans="1:15" ht="53.25" customHeight="1" thickBot="1">
      <c r="A31" s="1111"/>
      <c r="B31" s="1112"/>
      <c r="C31" s="504" t="s">
        <v>602</v>
      </c>
      <c r="D31" s="1107"/>
      <c r="E31" s="1108"/>
      <c r="F31" s="1107"/>
      <c r="G31" s="1108"/>
      <c r="H31" s="1109">
        <f>D31-F31</f>
        <v>0</v>
      </c>
      <c r="I31" s="1110"/>
      <c r="J31" s="1102"/>
      <c r="K31" s="1103"/>
      <c r="L31" s="1103"/>
      <c r="M31" s="1104"/>
      <c r="N31" s="310"/>
      <c r="O31" s="1062"/>
    </row>
    <row r="32" spans="1:15" ht="23.25" customHeight="1" thickBot="1">
      <c r="A32" s="1105" t="s">
        <v>58</v>
      </c>
      <c r="B32" s="1105"/>
      <c r="C32" s="1105"/>
      <c r="D32" s="1105"/>
      <c r="E32" s="1105"/>
      <c r="F32" s="1105"/>
      <c r="G32" s="1105"/>
      <c r="H32" s="1105"/>
      <c r="I32" s="1106"/>
      <c r="J32" s="1098" t="s">
        <v>278</v>
      </c>
      <c r="K32" s="1099"/>
      <c r="L32" s="1100">
        <f>総表!J44</f>
        <v>0</v>
      </c>
      <c r="M32" s="1100"/>
      <c r="N32" s="1101"/>
      <c r="O32" s="499"/>
    </row>
    <row r="33" spans="1:2">
      <c r="A33" s="94"/>
      <c r="B33" s="94"/>
    </row>
    <row r="34" spans="1:2">
      <c r="A34" s="95"/>
      <c r="B34" s="95"/>
    </row>
  </sheetData>
  <sheetProtection algorithmName="SHA-512" hashValue="EzMb4d9pzBpN9JOBGBg9alHTYYu5fhfScvbXKvCBHQumNzttTCGfInChoMV2G1NuIwSUvGMMJ8vWImKtQUtMkg==" saltValue="MjEuiewD7MwjABmN5UYzQg==" spinCount="100000" sheet="1" objects="1" scenarios="1"/>
  <mergeCells count="69">
    <mergeCell ref="J32:K32"/>
    <mergeCell ref="L32:N32"/>
    <mergeCell ref="J31:M31"/>
    <mergeCell ref="J30:M30"/>
    <mergeCell ref="D26:N26"/>
    <mergeCell ref="A32:I32"/>
    <mergeCell ref="F31:G31"/>
    <mergeCell ref="H31:I31"/>
    <mergeCell ref="J28:M28"/>
    <mergeCell ref="D29:E29"/>
    <mergeCell ref="D31:E31"/>
    <mergeCell ref="A28:B31"/>
    <mergeCell ref="D30:E30"/>
    <mergeCell ref="F30:G30"/>
    <mergeCell ref="H30:I30"/>
    <mergeCell ref="H29:I29"/>
    <mergeCell ref="A23:B27"/>
    <mergeCell ref="F29:G29"/>
    <mergeCell ref="O15:O17"/>
    <mergeCell ref="O18:O19"/>
    <mergeCell ref="O29:O31"/>
    <mergeCell ref="D28:E28"/>
    <mergeCell ref="J29:M29"/>
    <mergeCell ref="C20:N22"/>
    <mergeCell ref="D27:N27"/>
    <mergeCell ref="H15:N19"/>
    <mergeCell ref="F28:G28"/>
    <mergeCell ref="H28:I28"/>
    <mergeCell ref="D25:N25"/>
    <mergeCell ref="D23:N23"/>
    <mergeCell ref="D24:N24"/>
    <mergeCell ref="A20:B22"/>
    <mergeCell ref="A9:B9"/>
    <mergeCell ref="C9:N9"/>
    <mergeCell ref="A10:B10"/>
    <mergeCell ref="A14:B19"/>
    <mergeCell ref="C14:G14"/>
    <mergeCell ref="H14:N14"/>
    <mergeCell ref="C15:G17"/>
    <mergeCell ref="D18:G18"/>
    <mergeCell ref="D19:G19"/>
    <mergeCell ref="A11:B13"/>
    <mergeCell ref="C11:N13"/>
    <mergeCell ref="H10:I10"/>
    <mergeCell ref="J10:N10"/>
    <mergeCell ref="C10:G10"/>
    <mergeCell ref="A7:B8"/>
    <mergeCell ref="D7:G7"/>
    <mergeCell ref="C8:G8"/>
    <mergeCell ref="H8:I8"/>
    <mergeCell ref="J8:N8"/>
    <mergeCell ref="H6:I7"/>
    <mergeCell ref="J6:N7"/>
    <mergeCell ref="O11:O13"/>
    <mergeCell ref="O20:O22"/>
    <mergeCell ref="L1:N1"/>
    <mergeCell ref="A2:B2"/>
    <mergeCell ref="C2:G2"/>
    <mergeCell ref="H2:I3"/>
    <mergeCell ref="J2:N3"/>
    <mergeCell ref="A3:B5"/>
    <mergeCell ref="C3:G5"/>
    <mergeCell ref="H4:I4"/>
    <mergeCell ref="J4:N4"/>
    <mergeCell ref="H5:I5"/>
    <mergeCell ref="J5:N5"/>
    <mergeCell ref="A1:K1"/>
    <mergeCell ref="A6:B6"/>
    <mergeCell ref="F6:G6"/>
  </mergeCells>
  <phoneticPr fontId="4"/>
  <dataValidations count="4">
    <dataValidation imeMode="off" allowBlank="1" showInputMessage="1" showErrorMessage="1" sqref="E6 C6" xr:uid="{00000000-0002-0000-0B00-000000000000}"/>
    <dataValidation imeMode="halfAlpha" operator="greaterThanOrEqual" allowBlank="1" showInputMessage="1" showErrorMessage="1" sqref="N29:N31 D29:I31 D24:D27" xr:uid="{00000000-0002-0000-0B00-000001000000}"/>
    <dataValidation allowBlank="1" showInputMessage="1" sqref="C10" xr:uid="{00000000-0002-0000-0B00-000002000000}"/>
    <dataValidation allowBlank="1" showInputMessage="1" promptTitle="団体の種類" prompt="選択してください。その他の場合は右のセルに種類を記載ください。" sqref="C9" xr:uid="{00000000-0002-0000-0B00-000003000000}"/>
  </dataValidations>
  <printOptions horizontalCentered="1"/>
  <pageMargins left="0.78740157480314965" right="0.19685039370078741" top="0.39370078740157483" bottom="0.39370078740157483" header="0.31496062992125984" footer="0.31496062992125984"/>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51</vt:i4>
      </vt:variant>
    </vt:vector>
  </HeadingPairs>
  <TitlesOfParts>
    <vt:vector size="62" baseType="lpstr">
      <vt:lpstr>《非表示》チェック表(劇映画)</vt:lpstr>
      <vt:lpstr>《非表示》チェック表(記録映画)</vt:lpstr>
      <vt:lpstr>《非表示》チェック表(アニメ映画)</vt:lpstr>
      <vt:lpstr>datas</vt:lpstr>
      <vt:lpstr>総表</vt:lpstr>
      <vt:lpstr>個表</vt:lpstr>
      <vt:lpstr>収入</vt:lpstr>
      <vt:lpstr>支出</vt:lpstr>
      <vt:lpstr>スタッフ費内訳</vt:lpstr>
      <vt:lpstr>キャスト費内訳</vt:lpstr>
      <vt:lpstr>団体概要</vt:lpstr>
      <vt:lpstr>'《非表示》チェック表(アニメ映画)'!《不適合理由》</vt:lpstr>
      <vt:lpstr>'《非表示》チェック表(記録映画)'!《不適合理由》</vt:lpstr>
      <vt:lpstr>'《非表示》チェック表(劇映画)'!《不適合理由》</vt:lpstr>
      <vt:lpstr>'《非表示》チェック表(アニメ映画)'!《不明要件》</vt:lpstr>
      <vt:lpstr>'《非表示》チェック表(記録映画)'!《不明要件》</vt:lpstr>
      <vt:lpstr>《不明要件》</vt:lpstr>
      <vt:lpstr>'《非表示》チェック表(アニメ映画)'!Print_Area</vt:lpstr>
      <vt:lpstr>'《非表示》チェック表(記録映画)'!Print_Area</vt:lpstr>
      <vt:lpstr>'《非表示》チェック表(劇映画)'!Print_Area</vt:lpstr>
      <vt:lpstr>キャスト費内訳!Print_Area</vt:lpstr>
      <vt:lpstr>スタッフ費内訳!Print_Area</vt:lpstr>
      <vt:lpstr>個表!Print_Area</vt:lpstr>
      <vt:lpstr>支出!Print_Area</vt:lpstr>
      <vt:lpstr>収入!Print_Area</vt:lpstr>
      <vt:lpstr>総表!Print_Area</vt:lpstr>
      <vt:lpstr>団体概要!Print_Area</vt:lpstr>
      <vt:lpstr>'《非表示》チェック表(アニメ映画)'!Print_Titles</vt:lpstr>
      <vt:lpstr>'《非表示》チェック表(記録映画)'!Print_Titles</vt:lpstr>
      <vt:lpstr>'《非表示》チェック表(劇映画)'!Print_Titles</vt:lpstr>
      <vt:lpstr>キャスト費内訳!Print_Titles</vt:lpstr>
      <vt:lpstr>スタッフ費内訳!Print_Titles</vt:lpstr>
      <vt:lpstr>支出!Print_Titles</vt:lpstr>
      <vt:lpstr>キャスト人件費</vt:lpstr>
      <vt:lpstr>シナリオハンティング費</vt:lpstr>
      <vt:lpstr>スタッフ人件費</vt:lpstr>
      <vt:lpstr>スタッフ費・キャスト費</vt:lpstr>
      <vt:lpstr>バリアフリー字幕制作費</vt:lpstr>
      <vt:lpstr>ロケーションハンティング費</vt:lpstr>
      <vt:lpstr>ロケーション費</vt:lpstr>
      <vt:lpstr>映像媒体費</vt:lpstr>
      <vt:lpstr>音楽費</vt:lpstr>
      <vt:lpstr>音声ガイド制作費</vt:lpstr>
      <vt:lpstr>企画脚本費</vt:lpstr>
      <vt:lpstr>原作使用料</vt:lpstr>
      <vt:lpstr>航空・列車運賃の特別料金</vt:lpstr>
      <vt:lpstr>撮影費</vt:lpstr>
      <vt:lpstr>仕上費</vt:lpstr>
      <vt:lpstr>助成対象外経費</vt:lpstr>
      <vt:lpstr>照明費</vt:lpstr>
      <vt:lpstr>新型コロナウイルス感染症対策経費</vt:lpstr>
      <vt:lpstr>製作企画費</vt:lpstr>
      <vt:lpstr>製作発表に係る経費</vt:lpstr>
      <vt:lpstr>製作費</vt:lpstr>
      <vt:lpstr>特殊撮影費</vt:lpstr>
      <vt:lpstr>美術費</vt:lpstr>
      <vt:lpstr>'《非表示》チェック表(アニメ映画)'!不適合理由</vt:lpstr>
      <vt:lpstr>'《非表示》チェック表(記録映画)'!不適合理由</vt:lpstr>
      <vt:lpstr>'《非表示》チェック表(劇映画)'!不適合理由</vt:lpstr>
      <vt:lpstr>編集費</vt:lpstr>
      <vt:lpstr>旅費</vt:lpstr>
      <vt:lpstr>録音費</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日本芸術文化振興会</dc:creator>
  <cp:lastModifiedBy>saito arimichi</cp:lastModifiedBy>
  <cp:lastPrinted>2021-09-13T05:55:06Z</cp:lastPrinted>
  <dcterms:created xsi:type="dcterms:W3CDTF">2020-08-12T01:57:30Z</dcterms:created>
  <dcterms:modified xsi:type="dcterms:W3CDTF">2022-09-28T02:35:18Z</dcterms:modified>
</cp:coreProperties>
</file>