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映画）\R4年度\映画製作\03_実績報告書\"/>
    </mc:Choice>
  </mc:AlternateContent>
  <xr:revisionPtr revIDLastSave="0" documentId="13_ncr:1_{649DA22C-980B-4549-B87A-4A737FD88905}" xr6:coauthVersionLast="47" xr6:coauthVersionMax="47" xr10:uidLastSave="{00000000-0000-0000-0000-000000000000}"/>
  <bookViews>
    <workbookView xWindow="-120" yWindow="-120" windowWidth="29040" windowHeight="15990" tabRatio="784" xr2:uid="{00000000-000D-0000-FFFF-FFFF00000000}"/>
  </bookViews>
  <sheets>
    <sheet name="総表" sheetId="12" r:id="rId1"/>
    <sheet name="個表" sheetId="34" r:id="rId2"/>
    <sheet name="収入" sheetId="35" r:id="rId3"/>
    <sheet name="支出 (２か年度版)" sheetId="41" r:id="rId4"/>
    <sheet name="スタッフ費内訳 (２か年度版)" sheetId="42" r:id="rId5"/>
    <sheet name="キャスト費内訳 (２か年度版)" sheetId="43" r:id="rId6"/>
    <sheet name="上映・配給、頒布計画書" sheetId="44" r:id="rId7"/>
    <sheet name="変更理由書" sheetId="45" r:id="rId8"/>
    <sheet name="支払申請書" sheetId="47"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不適合理由》" localSheetId="8">#REF!</definedName>
    <definedName name="《不適合理由》">#REF!</definedName>
    <definedName name="《不明要件》" localSheetId="8">#REF!</definedName>
    <definedName name="《不明要件》" localSheetId="7">#REF!</definedName>
    <definedName name="《不明要件》">#REF!</definedName>
    <definedName name="_xlnm.Print_Area" localSheetId="5">'キャスト費内訳 (２か年度版)'!$A$1:$I$51</definedName>
    <definedName name="_xlnm.Print_Area" localSheetId="4">'スタッフ費内訳 (２か年度版)'!$A$1:$H$56</definedName>
    <definedName name="_xlnm.Print_Area" localSheetId="1">個表!$B$1:$P$62</definedName>
    <definedName name="_xlnm.Print_Area" localSheetId="3">'支出 (２か年度版)'!$B$1:$O$111</definedName>
    <definedName name="_xlnm.Print_Area" localSheetId="8">支払申請書!$A$1:$L$29</definedName>
    <definedName name="_xlnm.Print_Area" localSheetId="2">収入!$A$1:$F$42</definedName>
    <definedName name="_xlnm.Print_Area" localSheetId="6">'上映・配給、頒布計画書'!$A$1:$J$25</definedName>
    <definedName name="_xlnm.Print_Area" localSheetId="0">総表!$A$1:$J$49</definedName>
    <definedName name="_xlnm.Print_Area" localSheetId="7">変更理由書!$A$1:$L$38</definedName>
    <definedName name="_xlnm.Print_Titles" localSheetId="5">'キャスト費内訳 (２か年度版)'!$1:$2</definedName>
    <definedName name="_xlnm.Print_Titles" localSheetId="4">'スタッフ費内訳 (２か年度版)'!$1:$2</definedName>
    <definedName name="_xlnm.Print_Titles" localSheetId="3">'支出 (２か年度版)'!$15:$15</definedName>
    <definedName name="キャスト人件費" localSheetId="3">'支出 (２か年度版)'!$AB$16</definedName>
    <definedName name="シナリオハンティング費" localSheetId="3">'支出 (２か年度版)'!$Z$16:$Z$20</definedName>
    <definedName name="スタッフ人件費" localSheetId="3">'支出 (２か年度版)'!$AA$16</definedName>
    <definedName name="スタッフ費・キャスト費" localSheetId="3">'支出 (２か年度版)'!$V$16:$V$17</definedName>
    <definedName name="スタッフ費・キャスト費" localSheetId="8">[1]支出!$R$16:$R$17</definedName>
    <definedName name="スタッフ費・キャスト費" localSheetId="6">[2]支出!$R$16:$R$17</definedName>
    <definedName name="スタッフ費・キャスト費" localSheetId="7">[3]支出!$R$16:$R$17</definedName>
    <definedName name="スタッフ費・キャスト費">[4]支出!$R$16:$R$17</definedName>
    <definedName name="バリアフリー字幕制作費" localSheetId="3">'支出 (２か年度版)'!$AO$15</definedName>
    <definedName name="バリアフリー字幕制作費" localSheetId="8">[1]支出!$AK$15</definedName>
    <definedName name="バリアフリー字幕制作費" localSheetId="6">[2]支出!$AK$15</definedName>
    <definedName name="バリアフリー字幕制作費" localSheetId="7">[3]支出!$AK$15</definedName>
    <definedName name="バリアフリー字幕制作費">[4]支出!$AK$15</definedName>
    <definedName name="ロケーションハンティング費" localSheetId="3">'支出 (２か年度版)'!$AF$16:$AF$22</definedName>
    <definedName name="ロケーション費" localSheetId="3">'支出 (２か年度版)'!$AG$16:$AG$24</definedName>
    <definedName name="印刷費" localSheetId="8">#REF!</definedName>
    <definedName name="印刷費">#REF!</definedName>
    <definedName name="運搬費" localSheetId="8">#REF!</definedName>
    <definedName name="運搬費">#REF!</definedName>
    <definedName name="映像媒体費" localSheetId="3">'支出 (２か年度版)'!$AC$16:$AC$18</definedName>
    <definedName name="応募分野">[5]【非表示】分野・ジャンル!$A$1:$E$1</definedName>
    <definedName name="音楽費" localSheetId="3">'支出 (２か年度版)'!$AJ$16:$AJ$23</definedName>
    <definedName name="音楽費" localSheetId="7">#REF!</definedName>
    <definedName name="音声ガイド制作費" localSheetId="3">'支出 (２か年度版)'!$AP$15</definedName>
    <definedName name="音声ガイド制作費" localSheetId="8">[1]支出!$AL$15</definedName>
    <definedName name="音声ガイド制作費" localSheetId="6">[2]支出!$AL$15</definedName>
    <definedName name="音声ガイド制作費" localSheetId="7">[3]支出!$AL$15</definedName>
    <definedName name="音声ガイド制作費">[4]支出!$AL$15</definedName>
    <definedName name="会場費">[5]【非表示】経費一覧!$C$55:$C$56</definedName>
    <definedName name="活動区分" localSheetId="8">[6]《非表示》分野・ジャンル!$A$1:$E$1</definedName>
    <definedName name="活動区分">[7]総表!$N$1:$R$1</definedName>
    <definedName name="感染症対策経費">[8]支出!$R$14:$R$18</definedName>
    <definedName name="企画脚本費" localSheetId="3">'支出 (２か年度版)'!$Y$16:$Y$20</definedName>
    <definedName name="記録費" localSheetId="8">#REF!</definedName>
    <definedName name="記録費">#REF!</definedName>
    <definedName name="稽古費">[5]【非表示】経費一覧!$C$2:$C$3</definedName>
    <definedName name="原作使用料" localSheetId="3">'支出 (２か年度版)'!$Y$17:$Y$20</definedName>
    <definedName name="航空・列車運賃の特別料金" localSheetId="3">'支出 (２か年度版)'!$AR$16:$AR$18</definedName>
    <definedName name="撮影費" localSheetId="3">'支出 (２か年度版)'!$AD$16:$AD$19</definedName>
    <definedName name="仕上費" localSheetId="3">'支出 (２か年度版)'!$AM$16:$AM$19</definedName>
    <definedName name="資料等購入費・作成費等" localSheetId="8">#REF!</definedName>
    <definedName name="資料等購入費・作成費等">#REF!</definedName>
    <definedName name="謝金" localSheetId="8">#REF!</definedName>
    <definedName name="謝金">#REF!</definedName>
    <definedName name="謝金・旅費・宣伝費等" localSheetId="8">#REF!</definedName>
    <definedName name="謝金・旅費・宣伝費等">#REF!</definedName>
    <definedName name="出演費" localSheetId="8">#REF!</definedName>
    <definedName name="出演費">#REF!</definedName>
    <definedName name="出演費・音楽費・文芸費" localSheetId="8">#REF!</definedName>
    <definedName name="出演費・音楽費・文芸費">#REF!</definedName>
    <definedName name="助成対象外経費" localSheetId="3">'支出 (２か年度版)'!$X$16:$X$17</definedName>
    <definedName name="助成対象外経費" localSheetId="8">[1]支出!$T$16:$T$17</definedName>
    <definedName name="助成対象外経費" localSheetId="6">[2]支出!$T$16:$T$17</definedName>
    <definedName name="助成対象外経費" localSheetId="7">[3]支出!$T$16:$T$17</definedName>
    <definedName name="助成対象外経費">[4]支出!$T$16:$T$17</definedName>
    <definedName name="照明費" localSheetId="3">'支出 (２か年度版)'!$AE$16:$AE$19</definedName>
    <definedName name="新型コロナウイルス感染症対策経費" localSheetId="3">'支出 (２か年度版)'!$AN$15</definedName>
    <definedName name="製作企画費" localSheetId="3">'支出 (２か年度版)'!$U$16:$U$17</definedName>
    <definedName name="製作発表に係る経費" localSheetId="3">'支出 (２か年度版)'!$AQ$16:$AQ$18</definedName>
    <definedName name="製作費" localSheetId="3">'支出 (２か年度版)'!$W$16:$W$26</definedName>
    <definedName name="宣伝費" localSheetId="8">#REF!</definedName>
    <definedName name="宣伝費">#REF!</definedName>
    <definedName name="通信費" localSheetId="8">#REF!</definedName>
    <definedName name="通信費">#REF!</definedName>
    <definedName name="特殊撮影費" localSheetId="3">'支出 (２か年度版)'!$AI$16:$AI$21</definedName>
    <definedName name="美術費" localSheetId="3">'支出 (２か年度版)'!$AH$16:$AH$20</definedName>
    <definedName name="不適合理由" localSheetId="8">#REF!</definedName>
    <definedName name="不適合理由">#REF!</definedName>
    <definedName name="舞台費" localSheetId="8">#REF!</definedName>
    <definedName name="舞台費">#REF!</definedName>
    <definedName name="舞台費・運搬費" localSheetId="8">#REF!</definedName>
    <definedName name="舞台費・運搬費">#REF!</definedName>
    <definedName name="文芸費" localSheetId="8">#REF!</definedName>
    <definedName name="文芸費">#REF!</definedName>
    <definedName name="編集費" localSheetId="3">'支出 (２か年度版)'!$AL$16:$AL$19</definedName>
    <definedName name="旅費" localSheetId="3">'支出 (２か年度版)'!$Z$17:$Z$20</definedName>
    <definedName name="旅費" localSheetId="7">#REF!</definedName>
    <definedName name="録音費" localSheetId="3">'支出 (２か年度版)'!$AK$16:$AK$21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47" l="1"/>
  <c r="E21" i="47"/>
  <c r="G15" i="47"/>
  <c r="G14" i="47"/>
  <c r="G13" i="47"/>
  <c r="G12" i="47"/>
  <c r="I11" i="47"/>
  <c r="G11" i="47"/>
  <c r="O44" i="41" l="1"/>
  <c r="O19" i="41"/>
  <c r="M44" i="41"/>
  <c r="M19" i="41"/>
  <c r="K107" i="41"/>
  <c r="K104" i="41"/>
  <c r="K101" i="41"/>
  <c r="K44" i="41"/>
  <c r="K19" i="41"/>
  <c r="F37" i="35"/>
  <c r="F31" i="35"/>
  <c r="F25" i="35"/>
  <c r="F12" i="35"/>
  <c r="D11" i="44" l="1"/>
  <c r="D13" i="45"/>
  <c r="H11" i="45"/>
  <c r="H10" i="45"/>
  <c r="H9" i="45"/>
  <c r="G5" i="44"/>
  <c r="C6" i="44"/>
  <c r="J9" i="44"/>
  <c r="C9" i="44"/>
  <c r="J8" i="44"/>
  <c r="I8" i="44"/>
  <c r="H8" i="44"/>
  <c r="F8" i="44"/>
  <c r="C8" i="44"/>
  <c r="D42" i="12" l="1"/>
  <c r="D44" i="12" s="1"/>
  <c r="D29" i="12" l="1"/>
  <c r="N45" i="41" l="1"/>
  <c r="L45" i="41"/>
  <c r="L29" i="41"/>
  <c r="F1" i="42" l="1"/>
  <c r="G33" i="43" l="1"/>
  <c r="G32" i="43"/>
  <c r="G31" i="43"/>
  <c r="G30" i="43"/>
  <c r="G29" i="43"/>
  <c r="G28" i="43"/>
  <c r="G27" i="43"/>
  <c r="G26" i="43"/>
  <c r="G25" i="43"/>
  <c r="G24" i="43"/>
  <c r="G23" i="43"/>
  <c r="F35" i="42"/>
  <c r="F34" i="42"/>
  <c r="F33" i="42"/>
  <c r="F32" i="42"/>
  <c r="F31" i="42"/>
  <c r="F30" i="42"/>
  <c r="F29" i="42"/>
  <c r="F28" i="42"/>
  <c r="H51" i="43" l="1"/>
  <c r="G56" i="42"/>
  <c r="M111" i="41"/>
  <c r="E42" i="35"/>
  <c r="K62" i="34"/>
  <c r="I104" i="41"/>
  <c r="I105" i="41"/>
  <c r="I102" i="41"/>
  <c r="I101" i="41"/>
  <c r="N37" i="41"/>
  <c r="L99" i="41"/>
  <c r="L98" i="41"/>
  <c r="L97" i="41"/>
  <c r="L96" i="41"/>
  <c r="L95" i="41"/>
  <c r="L94" i="41"/>
  <c r="L93" i="41"/>
  <c r="L92" i="41"/>
  <c r="L91" i="41"/>
  <c r="L90" i="41"/>
  <c r="L89" i="41"/>
  <c r="L88" i="41"/>
  <c r="L87" i="41"/>
  <c r="L86" i="41"/>
  <c r="L85" i="41"/>
  <c r="L84" i="41"/>
  <c r="L83" i="41"/>
  <c r="L82" i="41"/>
  <c r="L81" i="41"/>
  <c r="L80" i="41"/>
  <c r="L79" i="41"/>
  <c r="L78" i="41"/>
  <c r="L77" i="41"/>
  <c r="L76" i="41"/>
  <c r="L75" i="41"/>
  <c r="L74" i="41"/>
  <c r="L73" i="41"/>
  <c r="L72" i="41"/>
  <c r="L71" i="41"/>
  <c r="L70" i="41"/>
  <c r="L69" i="41"/>
  <c r="L68" i="41"/>
  <c r="L67" i="41"/>
  <c r="L66" i="41"/>
  <c r="L65" i="41"/>
  <c r="L64" i="41"/>
  <c r="L63" i="41"/>
  <c r="L62" i="41"/>
  <c r="L61" i="41"/>
  <c r="L60" i="41"/>
  <c r="L59" i="41"/>
  <c r="L58" i="41"/>
  <c r="L57" i="41"/>
  <c r="L56" i="41"/>
  <c r="L55" i="41"/>
  <c r="L54" i="41"/>
  <c r="L53" i="41"/>
  <c r="L52" i="41"/>
  <c r="L51" i="41"/>
  <c r="L50" i="41"/>
  <c r="L49" i="41"/>
  <c r="L48" i="41"/>
  <c r="L47" i="41"/>
  <c r="L46" i="41"/>
  <c r="L44" i="41"/>
  <c r="L42" i="41"/>
  <c r="L40" i="41"/>
  <c r="L39" i="41"/>
  <c r="L37" i="41"/>
  <c r="L35" i="41"/>
  <c r="L34" i="41"/>
  <c r="L33" i="41"/>
  <c r="L32" i="41"/>
  <c r="L31" i="41"/>
  <c r="L30" i="41"/>
  <c r="L28" i="41"/>
  <c r="L27" i="41"/>
  <c r="L26" i="41"/>
  <c r="L25" i="41"/>
  <c r="L24" i="41"/>
  <c r="L23" i="41"/>
  <c r="L22" i="41"/>
  <c r="L21" i="41"/>
  <c r="L20" i="41"/>
  <c r="L19" i="41"/>
  <c r="R40" i="41"/>
  <c r="Q40" i="41"/>
  <c r="N40" i="41"/>
  <c r="R38" i="41"/>
  <c r="Q38" i="41"/>
  <c r="N38" i="41"/>
  <c r="I50" i="43"/>
  <c r="G42" i="41" s="1"/>
  <c r="N42" i="41" s="1"/>
  <c r="H55" i="42"/>
  <c r="H50" i="43"/>
  <c r="G41" i="41" s="1"/>
  <c r="L41" i="41" s="1"/>
  <c r="G49" i="43"/>
  <c r="G48" i="43"/>
  <c r="G47" i="43"/>
  <c r="G46" i="43"/>
  <c r="G45" i="43"/>
  <c r="G44" i="43"/>
  <c r="G43" i="43"/>
  <c r="G42" i="43"/>
  <c r="G41" i="43"/>
  <c r="G40" i="43"/>
  <c r="G39" i="43"/>
  <c r="G38" i="43"/>
  <c r="G37" i="43"/>
  <c r="G36" i="43"/>
  <c r="G35" i="43"/>
  <c r="G34" i="43"/>
  <c r="G22" i="43"/>
  <c r="G21" i="43"/>
  <c r="G20" i="43"/>
  <c r="G19" i="43"/>
  <c r="G18" i="43"/>
  <c r="G17" i="43"/>
  <c r="G16" i="43"/>
  <c r="G15" i="43"/>
  <c r="G14" i="43"/>
  <c r="G13" i="43"/>
  <c r="G12" i="43"/>
  <c r="G11" i="43"/>
  <c r="G10" i="43"/>
  <c r="G9" i="43"/>
  <c r="G8" i="43"/>
  <c r="G7" i="43"/>
  <c r="G6" i="43"/>
  <c r="G5" i="43"/>
  <c r="G4" i="43"/>
  <c r="G3" i="43"/>
  <c r="G1" i="43"/>
  <c r="G55" i="42"/>
  <c r="G38" i="41" s="1"/>
  <c r="L38" i="41" s="1"/>
  <c r="F54" i="42"/>
  <c r="F53" i="42"/>
  <c r="F52" i="42"/>
  <c r="F51" i="42"/>
  <c r="F50" i="42"/>
  <c r="F49" i="42"/>
  <c r="F48" i="42"/>
  <c r="F47" i="42"/>
  <c r="F46" i="42"/>
  <c r="F45" i="42"/>
  <c r="F44" i="42"/>
  <c r="F43" i="42"/>
  <c r="F42" i="42"/>
  <c r="F41" i="42"/>
  <c r="F40" i="42"/>
  <c r="F39" i="42"/>
  <c r="F38" i="42"/>
  <c r="F37" i="42"/>
  <c r="F36" i="42"/>
  <c r="F27" i="42"/>
  <c r="F26" i="42"/>
  <c r="F25" i="42"/>
  <c r="F24" i="42"/>
  <c r="F23" i="42"/>
  <c r="F22" i="42"/>
  <c r="F21" i="42"/>
  <c r="F20" i="42"/>
  <c r="F19" i="42"/>
  <c r="F18" i="42"/>
  <c r="F17" i="42"/>
  <c r="F16" i="42"/>
  <c r="F15" i="42"/>
  <c r="F14" i="42"/>
  <c r="F13" i="42"/>
  <c r="F12" i="42"/>
  <c r="F11" i="42"/>
  <c r="F10" i="42"/>
  <c r="F9" i="42"/>
  <c r="F8" i="42"/>
  <c r="F7" i="42"/>
  <c r="F6" i="42"/>
  <c r="F5" i="42"/>
  <c r="F4" i="42"/>
  <c r="F3" i="42"/>
  <c r="R93" i="41"/>
  <c r="Q93" i="41"/>
  <c r="N93" i="41"/>
  <c r="R92" i="41"/>
  <c r="Q92" i="41"/>
  <c r="N92" i="41"/>
  <c r="R91" i="41"/>
  <c r="Q91" i="41"/>
  <c r="N91" i="41"/>
  <c r="R90" i="41"/>
  <c r="Q90" i="41"/>
  <c r="N90" i="41"/>
  <c r="R89" i="41"/>
  <c r="Q89" i="41"/>
  <c r="N89" i="41"/>
  <c r="R88" i="41"/>
  <c r="Q88" i="41"/>
  <c r="N88" i="41"/>
  <c r="R87" i="41"/>
  <c r="Q87" i="41"/>
  <c r="N87" i="41"/>
  <c r="R86" i="41"/>
  <c r="Q86" i="41"/>
  <c r="N86" i="41"/>
  <c r="R85" i="41"/>
  <c r="Q85" i="41"/>
  <c r="N85" i="41"/>
  <c r="R83" i="41"/>
  <c r="Q83" i="41"/>
  <c r="N83" i="41"/>
  <c r="R82" i="41"/>
  <c r="Q82" i="41"/>
  <c r="N82" i="41"/>
  <c r="R81" i="41"/>
  <c r="Q81" i="41"/>
  <c r="N81" i="41"/>
  <c r="R80" i="41"/>
  <c r="Q80" i="41"/>
  <c r="N80" i="41"/>
  <c r="R79" i="41"/>
  <c r="Q79" i="41"/>
  <c r="N79" i="41"/>
  <c r="R78" i="41"/>
  <c r="Q78" i="41"/>
  <c r="N78" i="41"/>
  <c r="R77" i="41"/>
  <c r="Q77" i="41"/>
  <c r="N77" i="41"/>
  <c r="R76" i="41"/>
  <c r="Q76" i="41"/>
  <c r="N76" i="41"/>
  <c r="R75" i="41"/>
  <c r="Q75" i="41"/>
  <c r="N75" i="41"/>
  <c r="R30" i="41"/>
  <c r="Q30" i="41"/>
  <c r="N30" i="41"/>
  <c r="R29" i="41"/>
  <c r="Q29" i="41"/>
  <c r="N29" i="41"/>
  <c r="R28" i="41"/>
  <c r="Q28" i="41"/>
  <c r="N28" i="41"/>
  <c r="R27" i="41"/>
  <c r="Q27" i="41"/>
  <c r="N27" i="41"/>
  <c r="R32" i="41"/>
  <c r="Q32" i="41"/>
  <c r="N32" i="41"/>
  <c r="R31" i="41"/>
  <c r="Q31" i="41"/>
  <c r="N31" i="41"/>
  <c r="R33" i="41"/>
  <c r="Q33" i="41"/>
  <c r="N33" i="41"/>
  <c r="R105" i="41"/>
  <c r="R104" i="41"/>
  <c r="R103" i="41"/>
  <c r="R102" i="41"/>
  <c r="R101" i="41"/>
  <c r="R100" i="41"/>
  <c r="R99" i="41"/>
  <c r="R98" i="41"/>
  <c r="R97" i="41"/>
  <c r="R96" i="41"/>
  <c r="R95" i="41"/>
  <c r="R94" i="41"/>
  <c r="R84" i="41"/>
  <c r="R74" i="41"/>
  <c r="R73" i="41"/>
  <c r="R72" i="41"/>
  <c r="R71" i="41"/>
  <c r="R70" i="41"/>
  <c r="R69" i="41"/>
  <c r="R68" i="41"/>
  <c r="R67" i="41"/>
  <c r="R66" i="41"/>
  <c r="R65" i="41"/>
  <c r="R64" i="41"/>
  <c r="R63" i="41"/>
  <c r="R62" i="41"/>
  <c r="R61" i="41"/>
  <c r="R60" i="41"/>
  <c r="R59" i="41"/>
  <c r="R58" i="41"/>
  <c r="R57" i="41"/>
  <c r="R56" i="41"/>
  <c r="R55" i="41"/>
  <c r="R54" i="41"/>
  <c r="R53" i="41"/>
  <c r="R52" i="41"/>
  <c r="R51" i="41"/>
  <c r="R50" i="41"/>
  <c r="R49" i="41"/>
  <c r="R48" i="41"/>
  <c r="R47" i="41"/>
  <c r="R46" i="41"/>
  <c r="R45" i="41"/>
  <c r="R44" i="41"/>
  <c r="R43" i="41"/>
  <c r="R42" i="41"/>
  <c r="R41" i="41"/>
  <c r="R39" i="41"/>
  <c r="R37" i="41"/>
  <c r="R36" i="41"/>
  <c r="R35" i="41"/>
  <c r="R34" i="41"/>
  <c r="R26" i="41"/>
  <c r="R25" i="41"/>
  <c r="R24" i="41"/>
  <c r="R23" i="41"/>
  <c r="R22" i="41"/>
  <c r="R21" i="41"/>
  <c r="R20" i="41"/>
  <c r="R19" i="41"/>
  <c r="N99" i="41"/>
  <c r="N98" i="41"/>
  <c r="N97" i="41"/>
  <c r="N96" i="41"/>
  <c r="N95" i="41"/>
  <c r="N94" i="41"/>
  <c r="N84" i="41"/>
  <c r="N74" i="41"/>
  <c r="N73" i="41"/>
  <c r="N72" i="41"/>
  <c r="N71" i="41"/>
  <c r="N70" i="41"/>
  <c r="N69" i="41"/>
  <c r="N68" i="41"/>
  <c r="N67" i="41"/>
  <c r="N66" i="41"/>
  <c r="N65" i="41"/>
  <c r="N64" i="41"/>
  <c r="N63" i="41"/>
  <c r="N62" i="41"/>
  <c r="N61" i="41"/>
  <c r="N60" i="41"/>
  <c r="N59" i="41"/>
  <c r="N58" i="41"/>
  <c r="N57" i="41"/>
  <c r="N56" i="41"/>
  <c r="N55" i="41"/>
  <c r="N54" i="41"/>
  <c r="N53" i="41"/>
  <c r="N52" i="41"/>
  <c r="N51" i="41"/>
  <c r="N50" i="41"/>
  <c r="N49" i="41"/>
  <c r="N48" i="41"/>
  <c r="N47" i="41"/>
  <c r="N46" i="41"/>
  <c r="N44" i="41"/>
  <c r="N43" i="41"/>
  <c r="N41" i="41"/>
  <c r="N36" i="41"/>
  <c r="N35" i="41"/>
  <c r="N34" i="41"/>
  <c r="N26" i="41"/>
  <c r="N25" i="41"/>
  <c r="N24" i="41"/>
  <c r="N23" i="41"/>
  <c r="N22" i="41"/>
  <c r="N21" i="41"/>
  <c r="N20" i="41"/>
  <c r="N19" i="41"/>
  <c r="Q19" i="41"/>
  <c r="K106" i="41"/>
  <c r="G13" i="41" s="1"/>
  <c r="J45" i="12" s="1"/>
  <c r="Q105" i="41"/>
  <c r="Q104" i="41"/>
  <c r="G12" i="41"/>
  <c r="D46" i="12" s="1"/>
  <c r="Q103" i="41"/>
  <c r="Q102" i="41"/>
  <c r="Q101" i="41"/>
  <c r="G11" i="41"/>
  <c r="D45" i="12" s="1"/>
  <c r="Q100" i="41"/>
  <c r="Q99" i="41"/>
  <c r="Q98" i="41"/>
  <c r="Q97" i="41"/>
  <c r="Q96" i="41"/>
  <c r="Q95" i="41"/>
  <c r="Q94" i="41"/>
  <c r="Q84" i="41"/>
  <c r="Q74" i="41"/>
  <c r="Q73" i="41"/>
  <c r="Q72" i="41"/>
  <c r="Q71" i="41"/>
  <c r="Q70" i="41"/>
  <c r="Q69" i="41"/>
  <c r="Q68" i="41"/>
  <c r="Q67" i="41"/>
  <c r="Q66" i="41"/>
  <c r="Q65" i="41"/>
  <c r="Q64" i="41"/>
  <c r="Q63" i="41"/>
  <c r="Q62" i="41"/>
  <c r="Q61" i="41"/>
  <c r="Q60" i="41"/>
  <c r="Q59" i="41"/>
  <c r="Q58" i="41"/>
  <c r="Q57" i="41"/>
  <c r="Q56" i="41"/>
  <c r="Q55" i="41"/>
  <c r="Q54" i="41"/>
  <c r="Q53" i="41"/>
  <c r="Q52" i="41"/>
  <c r="Q51" i="41"/>
  <c r="Q50" i="41"/>
  <c r="Q49" i="41"/>
  <c r="Q48" i="41"/>
  <c r="Q47" i="41"/>
  <c r="Q46" i="41"/>
  <c r="Q45" i="41"/>
  <c r="Q44" i="41"/>
  <c r="G8" i="41"/>
  <c r="Q43" i="41"/>
  <c r="Q42" i="41"/>
  <c r="Q41" i="41"/>
  <c r="Q39" i="41"/>
  <c r="Q37" i="41"/>
  <c r="Q36" i="41"/>
  <c r="Q35" i="41"/>
  <c r="Q34" i="41"/>
  <c r="Q26" i="41"/>
  <c r="Q25" i="41"/>
  <c r="Q24" i="41"/>
  <c r="Q23" i="41"/>
  <c r="Q22" i="41"/>
  <c r="Q21" i="41"/>
  <c r="Q20" i="41"/>
  <c r="G6" i="41"/>
  <c r="F2" i="41"/>
  <c r="I1" i="41"/>
  <c r="E1" i="41"/>
  <c r="I1" i="34"/>
  <c r="D1" i="34"/>
  <c r="J37" i="12"/>
  <c r="L13" i="34"/>
  <c r="H38" i="12"/>
  <c r="E1" i="35"/>
  <c r="B1" i="35"/>
  <c r="E37" i="12"/>
  <c r="C38" i="12"/>
  <c r="E38" i="12"/>
  <c r="E13" i="34"/>
  <c r="C37" i="12"/>
  <c r="D7" i="35"/>
  <c r="D4" i="35"/>
  <c r="D39" i="12" s="1"/>
  <c r="D6" i="35"/>
  <c r="D5" i="35"/>
  <c r="G39" i="41"/>
  <c r="N39" i="41" s="1"/>
  <c r="O37" i="41" l="1"/>
  <c r="M37" i="41"/>
  <c r="D47" i="12"/>
  <c r="F10" i="35"/>
  <c r="G50" i="43"/>
  <c r="G40" i="41" s="1"/>
  <c r="H6" i="41"/>
  <c r="I8" i="41"/>
  <c r="F55" i="42"/>
  <c r="G37" i="41" s="1"/>
  <c r="K37" i="41" s="1"/>
  <c r="H8" i="41"/>
  <c r="L17" i="41"/>
  <c r="H7" i="41"/>
  <c r="R17" i="41"/>
  <c r="Q17" i="41"/>
  <c r="I7" i="41"/>
  <c r="D3" i="35"/>
  <c r="D40" i="12" s="1"/>
  <c r="N17" i="41"/>
  <c r="F59" i="42" l="1"/>
  <c r="G54" i="43"/>
  <c r="G7" i="41"/>
  <c r="G5" i="41" s="1"/>
  <c r="G4" i="41" s="1"/>
  <c r="J47" i="12" s="1"/>
  <c r="D48" i="12" s="1"/>
  <c r="D41" i="12" s="1"/>
  <c r="H5" i="41"/>
  <c r="H9" i="41" s="1"/>
  <c r="J41" i="12" s="1"/>
  <c r="O17" i="41"/>
  <c r="M17" i="41"/>
  <c r="I6" i="41"/>
  <c r="K17" i="41" l="1"/>
  <c r="K16" i="41" s="1"/>
  <c r="J39" i="12"/>
  <c r="I5" i="41"/>
  <c r="I9" i="41" s="1"/>
  <c r="I10" i="41" s="1"/>
  <c r="J10" i="41" s="1"/>
  <c r="H10" i="41"/>
  <c r="H11" i="41" s="1"/>
  <c r="J4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3" authorId="0" shapeId="0" xr:uid="{DB28395C-3CC9-4CE1-B0BB-10ED9CF5BF98}">
      <text>
        <r>
          <rPr>
            <b/>
            <sz val="9"/>
            <color indexed="81"/>
            <rFont val="MS P ゴシック"/>
            <family val="3"/>
            <charset val="128"/>
          </rPr>
          <t>日本芸術文化振興会:</t>
        </r>
        <r>
          <rPr>
            <sz val="9"/>
            <color indexed="81"/>
            <rFont val="MS P ゴシック"/>
            <family val="3"/>
            <charset val="128"/>
          </rPr>
          <t xml:space="preserve">
文書番号を使用する場合は、こちらのセルに記入</t>
        </r>
      </text>
    </comment>
    <comment ref="H4" authorId="0" shapeId="0" xr:uid="{5A8687E0-3DDB-46D8-8BF8-B8BA1E065A02}">
      <text>
        <r>
          <rPr>
            <b/>
            <sz val="9"/>
            <color indexed="81"/>
            <rFont val="MS P ゴシック"/>
            <family val="3"/>
            <charset val="128"/>
          </rPr>
          <t>日本芸術文化振興会:</t>
        </r>
        <r>
          <rPr>
            <sz val="9"/>
            <color indexed="81"/>
            <rFont val="MS P ゴシック"/>
            <family val="3"/>
            <charset val="128"/>
          </rPr>
          <t xml:space="preserve">
振興会に提出する日付を記入</t>
        </r>
      </text>
    </comment>
  </commentList>
</comments>
</file>

<file path=xl/sharedStrings.xml><?xml version="1.0" encoding="utf-8"?>
<sst xmlns="http://schemas.openxmlformats.org/spreadsheetml/2006/main" count="758" uniqueCount="417">
  <si>
    <t>団体情報</t>
    <rPh sb="0" eb="2">
      <t>ダンタイ</t>
    </rPh>
    <rPh sb="2" eb="4">
      <t>ジョウホウ</t>
    </rPh>
    <phoneticPr fontId="3"/>
  </si>
  <si>
    <t>助成対象経費（A）</t>
    <rPh sb="0" eb="2">
      <t>ジョセイ</t>
    </rPh>
    <phoneticPr fontId="3"/>
  </si>
  <si>
    <t>（イ） 収入小計</t>
    <rPh sb="4" eb="6">
      <t>シュウニュウ</t>
    </rPh>
    <phoneticPr fontId="3"/>
  </si>
  <si>
    <t>助成対象外経費（B）</t>
    <rPh sb="0" eb="2">
      <t>ジョセイ</t>
    </rPh>
    <phoneticPr fontId="3"/>
  </si>
  <si>
    <t>活動区分</t>
  </si>
  <si>
    <t>団体住所（所在地）〒</t>
  </si>
  <si>
    <t>代表者氏名</t>
  </si>
  <si>
    <t>（ロ） 自己負担金</t>
  </si>
  <si>
    <t>-</t>
    <phoneticPr fontId="2"/>
  </si>
  <si>
    <t>団体住所（所在地）</t>
    <phoneticPr fontId="2"/>
  </si>
  <si>
    <t>団体名（製作者）</t>
    <phoneticPr fontId="2"/>
  </si>
  <si>
    <t>助成期間区分</t>
    <phoneticPr fontId="2"/>
  </si>
  <si>
    <t>～</t>
    <phoneticPr fontId="2"/>
  </si>
  <si>
    <t>公開予定時期</t>
    <phoneticPr fontId="2"/>
  </si>
  <si>
    <t>共同製作者負担金</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</si>
  <si>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</si>
  <si>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分野</t>
    <rPh sb="0" eb="2">
      <t>ブンヤ</t>
    </rPh>
    <phoneticPr fontId="2"/>
  </si>
  <si>
    <t>上映時間</t>
    <rPh sb="0" eb="2">
      <t>ジョウエイ</t>
    </rPh>
    <rPh sb="2" eb="4">
      <t>ジカン</t>
    </rPh>
    <phoneticPr fontId="2"/>
  </si>
  <si>
    <t>完成形態</t>
    <rPh sb="0" eb="2">
      <t>カンセイ</t>
    </rPh>
    <rPh sb="2" eb="4">
      <t>ケイタイ</t>
    </rPh>
    <phoneticPr fontId="2"/>
  </si>
  <si>
    <t>製作期間</t>
    <rPh sb="0" eb="2">
      <t>セイサク</t>
    </rPh>
    <rPh sb="2" eb="4">
      <t>キカン</t>
    </rPh>
    <phoneticPr fontId="2"/>
  </si>
  <si>
    <t>配給会社</t>
    <phoneticPr fontId="2"/>
  </si>
  <si>
    <t>主な出演者</t>
    <phoneticPr fontId="2"/>
  </si>
  <si>
    <t>監督</t>
    <rPh sb="0" eb="2">
      <t>カントク</t>
    </rPh>
    <phoneticPr fontId="2"/>
  </si>
  <si>
    <t>作品概要</t>
    <rPh sb="0" eb="2">
      <t>サクヒン</t>
    </rPh>
    <rPh sb="2" eb="4">
      <t>ガイヨウ</t>
    </rPh>
    <phoneticPr fontId="2"/>
  </si>
  <si>
    <t>脚本（劇・アニメのみ）</t>
    <rPh sb="0" eb="2">
      <t>キャクホン</t>
    </rPh>
    <rPh sb="3" eb="4">
      <t>ゲキ</t>
    </rPh>
    <phoneticPr fontId="2"/>
  </si>
  <si>
    <t>プロデューサー</t>
    <phoneticPr fontId="2"/>
  </si>
  <si>
    <t>撮影（劇・記録のみ）</t>
    <rPh sb="0" eb="2">
      <t>サツエイ</t>
    </rPh>
    <rPh sb="3" eb="4">
      <t>ゲキ</t>
    </rPh>
    <rPh sb="5" eb="7">
      <t>キロク</t>
    </rPh>
    <phoneticPr fontId="2"/>
  </si>
  <si>
    <t>チーフアニメーター
（アニメのみ）</t>
    <phoneticPr fontId="2"/>
  </si>
  <si>
    <t>映画製作への支援</t>
    <phoneticPr fontId="2"/>
  </si>
  <si>
    <t>都道府県</t>
    <rPh sb="0" eb="4">
      <t>トドウフケン</t>
    </rPh>
    <phoneticPr fontId="2"/>
  </si>
  <si>
    <t>市区町村</t>
    <rPh sb="0" eb="4">
      <t>シクチョウソン</t>
    </rPh>
    <phoneticPr fontId="2"/>
  </si>
  <si>
    <t>左記以外</t>
    <rPh sb="0" eb="2">
      <t>サキ</t>
    </rPh>
    <rPh sb="2" eb="4">
      <t>イガイ</t>
    </rPh>
    <phoneticPr fontId="2"/>
  </si>
  <si>
    <t>作品名（フリガナ）</t>
    <rPh sb="0" eb="1">
      <t>サク</t>
    </rPh>
    <rPh sb="1" eb="2">
      <t>ヒン</t>
    </rPh>
    <rPh sb="2" eb="3">
      <t>ナ</t>
    </rPh>
    <phoneticPr fontId="3"/>
  </si>
  <si>
    <t>分</t>
    <rPh sb="0" eb="1">
      <t>フン</t>
    </rPh>
    <phoneticPr fontId="2"/>
  </si>
  <si>
    <t>代表者役職名</t>
    <phoneticPr fontId="2"/>
  </si>
  <si>
    <t>活動の目的及び内容</t>
    <rPh sb="0" eb="2">
      <t>カツドウ</t>
    </rPh>
    <rPh sb="3" eb="5">
      <t>モクテキ</t>
    </rPh>
    <rPh sb="5" eb="6">
      <t>オヨ</t>
    </rPh>
    <rPh sb="7" eb="9">
      <t>ナイヨウ</t>
    </rPh>
    <phoneticPr fontId="2"/>
  </si>
  <si>
    <t>本活動の企画意図・効果</t>
    <rPh sb="0" eb="1">
      <t>ホン</t>
    </rPh>
    <rPh sb="1" eb="3">
      <t>カツドウ</t>
    </rPh>
    <rPh sb="4" eb="6">
      <t>キカク</t>
    </rPh>
    <rPh sb="6" eb="8">
      <t>イト</t>
    </rPh>
    <rPh sb="9" eb="11">
      <t>コウカ</t>
    </rPh>
    <phoneticPr fontId="2"/>
  </si>
  <si>
    <t>撮影機材</t>
    <rPh sb="0" eb="2">
      <t>サツエイ</t>
    </rPh>
    <rPh sb="2" eb="4">
      <t>キザイ</t>
    </rPh>
    <phoneticPr fontId="2"/>
  </si>
  <si>
    <t>完成形式</t>
    <rPh sb="0" eb="2">
      <t>カンセイ</t>
    </rPh>
    <rPh sb="2" eb="4">
      <t>ケイシキ</t>
    </rPh>
    <phoneticPr fontId="2"/>
  </si>
  <si>
    <t>製作スケジュール</t>
    <rPh sb="0" eb="2">
      <t>セイサク</t>
    </rPh>
    <phoneticPr fontId="4"/>
  </si>
  <si>
    <t>～</t>
    <phoneticPr fontId="4"/>
  </si>
  <si>
    <t>　　①準備　　　</t>
    <rPh sb="3" eb="5">
      <t>ジュンビ</t>
    </rPh>
    <phoneticPr fontId="4"/>
  </si>
  <si>
    <t>　　②撮影</t>
    <rPh sb="3" eb="5">
      <t>サツエイ</t>
    </rPh>
    <phoneticPr fontId="4"/>
  </si>
  <si>
    <t>　　③編集・仕上げ</t>
    <rPh sb="3" eb="5">
      <t>ヘンシュウ</t>
    </rPh>
    <rPh sb="6" eb="8">
      <t>シア</t>
    </rPh>
    <phoneticPr fontId="4"/>
  </si>
  <si>
    <t>日間</t>
    <rPh sb="0" eb="1">
      <t>ニチ</t>
    </rPh>
    <rPh sb="1" eb="2">
      <t>カン</t>
    </rPh>
    <phoneticPr fontId="4"/>
  </si>
  <si>
    <t>主な出演者</t>
    <rPh sb="0" eb="1">
      <t>オモ</t>
    </rPh>
    <rPh sb="2" eb="5">
      <t>シュツエンシャ</t>
    </rPh>
    <phoneticPr fontId="2"/>
  </si>
  <si>
    <t>主なスタッフ</t>
    <rPh sb="0" eb="1">
      <t>オモ</t>
    </rPh>
    <phoneticPr fontId="2"/>
  </si>
  <si>
    <t>特　記　事　項</t>
    <rPh sb="0" eb="1">
      <t>トク</t>
    </rPh>
    <rPh sb="2" eb="3">
      <t>キ</t>
    </rPh>
    <rPh sb="4" eb="5">
      <t>コト</t>
    </rPh>
    <rPh sb="6" eb="7">
      <t>コウ</t>
    </rPh>
    <phoneticPr fontId="2"/>
  </si>
  <si>
    <t>内容の概略</t>
    <rPh sb="0" eb="2">
      <t>ナイヨウ</t>
    </rPh>
    <rPh sb="3" eb="5">
      <t>ガイリャク</t>
    </rPh>
    <phoneticPr fontId="2"/>
  </si>
  <si>
    <t>公開予定時期・公開方法</t>
    <rPh sb="0" eb="2">
      <t>コウカイ</t>
    </rPh>
    <rPh sb="2" eb="4">
      <t>ヨテイ</t>
    </rPh>
    <rPh sb="4" eb="6">
      <t>ジキ</t>
    </rPh>
    <rPh sb="7" eb="9">
      <t>コウカイ</t>
    </rPh>
    <rPh sb="9" eb="11">
      <t>ホウホウ</t>
    </rPh>
    <phoneticPr fontId="4"/>
  </si>
  <si>
    <t>　　①公開予定時期</t>
    <rPh sb="3" eb="5">
      <t>コウカイ</t>
    </rPh>
    <rPh sb="5" eb="7">
      <t>ヨテイ</t>
    </rPh>
    <rPh sb="7" eb="9">
      <t>ジキ</t>
    </rPh>
    <phoneticPr fontId="4"/>
  </si>
  <si>
    <t>公開期間</t>
    <rPh sb="0" eb="2">
      <t>コウカイ</t>
    </rPh>
    <rPh sb="2" eb="4">
      <t>キカン</t>
    </rPh>
    <phoneticPr fontId="4"/>
  </si>
  <si>
    <t>　　②公開方法</t>
    <rPh sb="3" eb="5">
      <t>コウカイ</t>
    </rPh>
    <rPh sb="5" eb="7">
      <t>ホウホウ</t>
    </rPh>
    <phoneticPr fontId="4"/>
  </si>
  <si>
    <t>　　③配給会社</t>
    <rPh sb="3" eb="5">
      <t>ハイキュウ</t>
    </rPh>
    <rPh sb="5" eb="7">
      <t>ガイシャ</t>
    </rPh>
    <phoneticPr fontId="4"/>
  </si>
  <si>
    <t>完成試写予定</t>
    <rPh sb="0" eb="2">
      <t>カンセイ</t>
    </rPh>
    <rPh sb="2" eb="4">
      <t>シシャ</t>
    </rPh>
    <rPh sb="4" eb="6">
      <t>ヨテイ</t>
    </rPh>
    <phoneticPr fontId="4"/>
  </si>
  <si>
    <t>確定状況</t>
    <rPh sb="0" eb="2">
      <t>カクテイ</t>
    </rPh>
    <rPh sb="2" eb="4">
      <t>ジョウキョウ</t>
    </rPh>
    <phoneticPr fontId="4"/>
  </si>
  <si>
    <t>分</t>
    <rPh sb="0" eb="1">
      <t>フン</t>
    </rPh>
    <phoneticPr fontId="4"/>
  </si>
  <si>
    <t>開始年月　　　　　～　　　　　終了年月</t>
    <rPh sb="0" eb="2">
      <t>カイシ</t>
    </rPh>
    <rPh sb="2" eb="3">
      <t>ネン</t>
    </rPh>
    <rPh sb="3" eb="4">
      <t>ガツ</t>
    </rPh>
    <rPh sb="15" eb="17">
      <t>シュウリョウ</t>
    </rPh>
    <rPh sb="17" eb="18">
      <t>ネン</t>
    </rPh>
    <rPh sb="18" eb="19">
      <t>ガツ</t>
    </rPh>
    <phoneticPr fontId="4"/>
  </si>
  <si>
    <t>開始日　　　　　～　　　　　終了日</t>
    <rPh sb="0" eb="2">
      <t>カイシ</t>
    </rPh>
    <rPh sb="2" eb="3">
      <t>ビ</t>
    </rPh>
    <rPh sb="14" eb="17">
      <t>シュウリョウビ</t>
    </rPh>
    <phoneticPr fontId="4"/>
  </si>
  <si>
    <t>完成試写予定</t>
    <rPh sb="0" eb="2">
      <t>カンセイ</t>
    </rPh>
    <rPh sb="2" eb="4">
      <t>シシャ</t>
    </rPh>
    <rPh sb="4" eb="6">
      <t>ヨテイ</t>
    </rPh>
    <phoneticPr fontId="2"/>
  </si>
  <si>
    <t>寄付金・協賛金</t>
    <rPh sb="0" eb="3">
      <t>キフキン</t>
    </rPh>
    <rPh sb="4" eb="7">
      <t>キョウサンキン</t>
    </rPh>
    <phoneticPr fontId="2"/>
  </si>
  <si>
    <t>区分</t>
    <rPh sb="0" eb="2">
      <t>クブン</t>
    </rPh>
    <phoneticPr fontId="2"/>
  </si>
  <si>
    <t>項目</t>
    <rPh sb="0" eb="2">
      <t>コウモク</t>
    </rPh>
    <phoneticPr fontId="2"/>
  </si>
  <si>
    <t>細目</t>
    <rPh sb="0" eb="2">
      <t>サイモク</t>
    </rPh>
    <phoneticPr fontId="2"/>
  </si>
  <si>
    <t>内訳</t>
    <rPh sb="0" eb="2">
      <t>ウチワケ</t>
    </rPh>
    <phoneticPr fontId="2"/>
  </si>
  <si>
    <t>金額（円）</t>
    <rPh sb="0" eb="2">
      <t>キンガク</t>
    </rPh>
    <rPh sb="3" eb="4">
      <t>エン</t>
    </rPh>
    <phoneticPr fontId="2"/>
  </si>
  <si>
    <t>収入総額</t>
    <rPh sb="2" eb="4">
      <t>ソウガク</t>
    </rPh>
    <phoneticPr fontId="2"/>
  </si>
  <si>
    <t>寄付金・協賛金</t>
    <phoneticPr fontId="2"/>
  </si>
  <si>
    <t>共同製作者負担金（出資）</t>
    <rPh sb="0" eb="2">
      <t>キョウドウ</t>
    </rPh>
    <rPh sb="2" eb="4">
      <t>セイサク</t>
    </rPh>
    <rPh sb="4" eb="5">
      <t>シャ</t>
    </rPh>
    <rPh sb="5" eb="8">
      <t>フタンキン</t>
    </rPh>
    <rPh sb="9" eb="11">
      <t>シュッシ</t>
    </rPh>
    <phoneticPr fontId="2"/>
  </si>
  <si>
    <t>補助金・助成金</t>
    <rPh sb="0" eb="3">
      <t>ホジョキン</t>
    </rPh>
    <rPh sb="4" eb="7">
      <t>ジョセイキン</t>
    </rPh>
    <phoneticPr fontId="2"/>
  </si>
  <si>
    <t>その他収入</t>
    <phoneticPr fontId="2"/>
  </si>
  <si>
    <t>補助金・助成金</t>
    <phoneticPr fontId="2"/>
  </si>
  <si>
    <t>確定状況</t>
    <rPh sb="0" eb="2">
      <t>カクテイ</t>
    </rPh>
    <rPh sb="2" eb="4">
      <t>ジョウキョウ</t>
    </rPh>
    <phoneticPr fontId="2"/>
  </si>
  <si>
    <t>　</t>
  </si>
  <si>
    <t>劇映画（特別）</t>
    <phoneticPr fontId="2"/>
  </si>
  <si>
    <t>劇映画（A）</t>
  </si>
  <si>
    <t>劇映画（B）</t>
  </si>
  <si>
    <t>記録映画（特別）</t>
  </si>
  <si>
    <t>記録映画（A）</t>
  </si>
  <si>
    <t>記録映画（B）</t>
  </si>
  <si>
    <t>アニメーション映画（長編）</t>
  </si>
  <si>
    <t>アニメーション映画（短編A）</t>
  </si>
  <si>
    <t>アニメーション映画（短編B）</t>
  </si>
  <si>
    <t>音声ガイド制作費</t>
    <rPh sb="0" eb="2">
      <t>オンセイ</t>
    </rPh>
    <rPh sb="5" eb="8">
      <t>セイサクヒ</t>
    </rPh>
    <phoneticPr fontId="2"/>
  </si>
  <si>
    <t>助成金の額</t>
    <rPh sb="0" eb="3">
      <t>ジョセイキン</t>
    </rPh>
    <rPh sb="4" eb="5">
      <t>ガク</t>
    </rPh>
    <phoneticPr fontId="2"/>
  </si>
  <si>
    <r>
      <t>交付を受けようとする
助成金の額</t>
    </r>
    <r>
      <rPr>
        <sz val="10"/>
        <rFont val="游ゴシック"/>
        <family val="3"/>
        <charset val="128"/>
      </rPr>
      <t>（本体事業費）</t>
    </r>
    <rPh sb="0" eb="2">
      <t>コウフ</t>
    </rPh>
    <rPh sb="3" eb="4">
      <t>ウ</t>
    </rPh>
    <rPh sb="11" eb="14">
      <t>ジョセイキン</t>
    </rPh>
    <rPh sb="15" eb="16">
      <t>ガク</t>
    </rPh>
    <rPh sb="17" eb="19">
      <t>ホンタイ</t>
    </rPh>
    <rPh sb="19" eb="22">
      <t>ジギョウヒ</t>
    </rPh>
    <phoneticPr fontId="2"/>
  </si>
  <si>
    <t>助成対象外経費（B）</t>
    <phoneticPr fontId="2"/>
  </si>
  <si>
    <t>金額（円）</t>
    <rPh sb="3" eb="4">
      <t>エン</t>
    </rPh>
    <phoneticPr fontId="2"/>
  </si>
  <si>
    <t>助成対象外経費</t>
  </si>
  <si>
    <t>助成対象経費</t>
    <phoneticPr fontId="2"/>
  </si>
  <si>
    <t>航空・列車運賃の特別料金</t>
    <rPh sb="0" eb="2">
      <t>コウクウ</t>
    </rPh>
    <rPh sb="3" eb="5">
      <t>レッシャ</t>
    </rPh>
    <rPh sb="5" eb="7">
      <t>ウンチン</t>
    </rPh>
    <phoneticPr fontId="2"/>
  </si>
  <si>
    <t>宿泊費</t>
  </si>
  <si>
    <t>日当</t>
    <rPh sb="0" eb="2">
      <t>ニットウ</t>
    </rPh>
    <phoneticPr fontId="2"/>
  </si>
  <si>
    <t>助成対象外経費</t>
    <phoneticPr fontId="2"/>
  </si>
  <si>
    <t>→G列～は名前つけの為の列なので後ほど隠します。</t>
    <rPh sb="2" eb="3">
      <t>レツ</t>
    </rPh>
    <rPh sb="5" eb="7">
      <t>ナマエ</t>
    </rPh>
    <rPh sb="10" eb="11">
      <t>タメ</t>
    </rPh>
    <rPh sb="12" eb="13">
      <t>レツ</t>
    </rPh>
    <rPh sb="16" eb="17">
      <t>ノチ</t>
    </rPh>
    <rPh sb="19" eb="20">
      <t>カク</t>
    </rPh>
    <phoneticPr fontId="2"/>
  </si>
  <si>
    <t>製作企画費</t>
    <rPh sb="0" eb="2">
      <t>セイサク</t>
    </rPh>
    <rPh sb="2" eb="4">
      <t>キカク</t>
    </rPh>
    <rPh sb="4" eb="5">
      <t>ヒ</t>
    </rPh>
    <phoneticPr fontId="2"/>
  </si>
  <si>
    <t>企画脚本費</t>
    <rPh sb="0" eb="2">
      <t>キカク</t>
    </rPh>
    <rPh sb="2" eb="4">
      <t>キャクホン</t>
    </rPh>
    <rPh sb="4" eb="5">
      <t>ヒ</t>
    </rPh>
    <phoneticPr fontId="2"/>
  </si>
  <si>
    <t>原作使用料</t>
    <rPh sb="0" eb="2">
      <t>ゲンサク</t>
    </rPh>
    <rPh sb="2" eb="5">
      <t>シヨウリョウ</t>
    </rPh>
    <phoneticPr fontId="2"/>
  </si>
  <si>
    <t>脚本料</t>
    <rPh sb="0" eb="2">
      <t>キャクホン</t>
    </rPh>
    <rPh sb="2" eb="3">
      <t>リョウ</t>
    </rPh>
    <phoneticPr fontId="2"/>
  </si>
  <si>
    <t>調査資料代</t>
    <rPh sb="0" eb="2">
      <t>チョウサ</t>
    </rPh>
    <rPh sb="2" eb="4">
      <t>シリョウ</t>
    </rPh>
    <rPh sb="4" eb="5">
      <t>ダイ</t>
    </rPh>
    <phoneticPr fontId="2"/>
  </si>
  <si>
    <t>台本印刷費</t>
    <rPh sb="0" eb="2">
      <t>ダイホン</t>
    </rPh>
    <rPh sb="2" eb="4">
      <t>インサツ</t>
    </rPh>
    <rPh sb="4" eb="5">
      <t>ヒ</t>
    </rPh>
    <phoneticPr fontId="6"/>
  </si>
  <si>
    <t>シナリオハンティング費</t>
  </si>
  <si>
    <t>シナリオハンティング費</t>
    <rPh sb="10" eb="11">
      <t>ヒ</t>
    </rPh>
    <phoneticPr fontId="6"/>
  </si>
  <si>
    <t>旅費</t>
    <rPh sb="0" eb="2">
      <t>リョヒ</t>
    </rPh>
    <phoneticPr fontId="6"/>
  </si>
  <si>
    <t>現地交通費</t>
    <rPh sb="0" eb="2">
      <t>ゲンチ</t>
    </rPh>
    <rPh sb="2" eb="5">
      <t>コウツウヒ</t>
    </rPh>
    <phoneticPr fontId="6"/>
  </si>
  <si>
    <t>宿泊費</t>
    <phoneticPr fontId="6"/>
  </si>
  <si>
    <t>スタッフ費・キャスト費</t>
    <rPh sb="4" eb="5">
      <t>ヒ</t>
    </rPh>
    <rPh sb="10" eb="11">
      <t>ヒ</t>
    </rPh>
    <phoneticPr fontId="2"/>
  </si>
  <si>
    <t>スタッフ人件費</t>
    <rPh sb="4" eb="7">
      <t>ジンケンヒ</t>
    </rPh>
    <phoneticPr fontId="6"/>
  </si>
  <si>
    <t>（別紙参照）</t>
    <rPh sb="1" eb="3">
      <t>ベッシ</t>
    </rPh>
    <rPh sb="3" eb="5">
      <t>サンショウ</t>
    </rPh>
    <phoneticPr fontId="2"/>
  </si>
  <si>
    <t>キャスト人件費</t>
    <rPh sb="4" eb="7">
      <t>ジンケンヒ</t>
    </rPh>
    <phoneticPr fontId="6"/>
  </si>
  <si>
    <t>製作費</t>
    <rPh sb="0" eb="3">
      <t>セイサクヒ</t>
    </rPh>
    <phoneticPr fontId="2"/>
  </si>
  <si>
    <t>映像媒体費</t>
    <rPh sb="0" eb="2">
      <t>エイゾウ</t>
    </rPh>
    <rPh sb="2" eb="4">
      <t>バイタイ</t>
    </rPh>
    <rPh sb="4" eb="5">
      <t>ヒ</t>
    </rPh>
    <phoneticPr fontId="6"/>
  </si>
  <si>
    <t>撮影メディア費</t>
    <rPh sb="0" eb="2">
      <t>サツエイ</t>
    </rPh>
    <rPh sb="6" eb="7">
      <t>ヒ</t>
    </rPh>
    <phoneticPr fontId="2"/>
  </si>
  <si>
    <t>現像費</t>
    <rPh sb="0" eb="2">
      <t>ゲンゾウ</t>
    </rPh>
    <rPh sb="2" eb="3">
      <t>ヒ</t>
    </rPh>
    <phoneticPr fontId="2"/>
  </si>
  <si>
    <t>撮影費</t>
    <rPh sb="0" eb="2">
      <t>サツエイ</t>
    </rPh>
    <rPh sb="2" eb="3">
      <t>ヒ</t>
    </rPh>
    <phoneticPr fontId="6"/>
  </si>
  <si>
    <t>撮影機材使用料</t>
    <rPh sb="0" eb="2">
      <t>サツエイ</t>
    </rPh>
    <rPh sb="2" eb="4">
      <t>キザイ</t>
    </rPh>
    <rPh sb="4" eb="7">
      <t>シヨウリョウ</t>
    </rPh>
    <phoneticPr fontId="6"/>
  </si>
  <si>
    <t>同録音機材使用料</t>
    <rPh sb="0" eb="1">
      <t>ドウ</t>
    </rPh>
    <rPh sb="1" eb="3">
      <t>ロクオン</t>
    </rPh>
    <rPh sb="3" eb="5">
      <t>キザイ</t>
    </rPh>
    <rPh sb="5" eb="8">
      <t>シヨウリョウ</t>
    </rPh>
    <phoneticPr fontId="2"/>
  </si>
  <si>
    <t>機材運搬費</t>
    <rPh sb="0" eb="2">
      <t>キザイ</t>
    </rPh>
    <rPh sb="2" eb="4">
      <t>ウンパン</t>
    </rPh>
    <rPh sb="4" eb="5">
      <t>ヒ</t>
    </rPh>
    <phoneticPr fontId="2"/>
  </si>
  <si>
    <t>照明費</t>
    <rPh sb="0" eb="2">
      <t>ショウメイ</t>
    </rPh>
    <rPh sb="2" eb="3">
      <t>ヒ</t>
    </rPh>
    <phoneticPr fontId="6"/>
  </si>
  <si>
    <t>照明機材使用料</t>
    <rPh sb="0" eb="2">
      <t>ショウメイ</t>
    </rPh>
    <rPh sb="2" eb="4">
      <t>キザイ</t>
    </rPh>
    <rPh sb="4" eb="7">
      <t>シヨウリョウ</t>
    </rPh>
    <phoneticPr fontId="2"/>
  </si>
  <si>
    <t>付属機材使用料</t>
    <rPh sb="0" eb="2">
      <t>フゾク</t>
    </rPh>
    <rPh sb="2" eb="4">
      <t>キザイ</t>
    </rPh>
    <rPh sb="4" eb="7">
      <t>シヨウリョウ</t>
    </rPh>
    <phoneticPr fontId="2"/>
  </si>
  <si>
    <t>ロケーションハンティング費</t>
    <rPh sb="12" eb="13">
      <t>ヒ</t>
    </rPh>
    <phoneticPr fontId="2"/>
  </si>
  <si>
    <t>渉外費</t>
    <rPh sb="0" eb="2">
      <t>ショウガイ</t>
    </rPh>
    <rPh sb="2" eb="3">
      <t>ヒ</t>
    </rPh>
    <phoneticPr fontId="2"/>
  </si>
  <si>
    <t>車両費</t>
    <rPh sb="0" eb="2">
      <t>シャリョウ</t>
    </rPh>
    <rPh sb="2" eb="3">
      <t>ヒ</t>
    </rPh>
    <phoneticPr fontId="6"/>
  </si>
  <si>
    <t>ロケーション費</t>
    <rPh sb="6" eb="7">
      <t>ヒ</t>
    </rPh>
    <phoneticPr fontId="6"/>
  </si>
  <si>
    <t>現地機材運搬費</t>
    <rPh sb="0" eb="2">
      <t>ゲンチ</t>
    </rPh>
    <rPh sb="2" eb="4">
      <t>キザイ</t>
    </rPh>
    <rPh sb="4" eb="6">
      <t>ウンパン</t>
    </rPh>
    <rPh sb="6" eb="7">
      <t>ヒ</t>
    </rPh>
    <phoneticPr fontId="6"/>
  </si>
  <si>
    <t>通信連絡費</t>
    <rPh sb="0" eb="2">
      <t>ツウシン</t>
    </rPh>
    <rPh sb="2" eb="4">
      <t>レンラク</t>
    </rPh>
    <rPh sb="4" eb="5">
      <t>ヒ</t>
    </rPh>
    <phoneticPr fontId="6"/>
  </si>
  <si>
    <t>ロケ地使用料</t>
    <rPh sb="2" eb="3">
      <t>チ</t>
    </rPh>
    <rPh sb="3" eb="6">
      <t>シヨウリョウ</t>
    </rPh>
    <phoneticPr fontId="6"/>
  </si>
  <si>
    <t>美術費</t>
    <rPh sb="0" eb="2">
      <t>ビジュツ</t>
    </rPh>
    <rPh sb="2" eb="3">
      <t>ヒ</t>
    </rPh>
    <phoneticPr fontId="6"/>
  </si>
  <si>
    <t>大道具</t>
    <rPh sb="0" eb="3">
      <t>オオドウグ</t>
    </rPh>
    <phoneticPr fontId="6"/>
  </si>
  <si>
    <t>小道具</t>
    <rPh sb="0" eb="3">
      <t>コドウグ</t>
    </rPh>
    <phoneticPr fontId="6"/>
  </si>
  <si>
    <t>衣裳費</t>
    <rPh sb="0" eb="2">
      <t>イショウ</t>
    </rPh>
    <rPh sb="2" eb="3">
      <t>ヒ</t>
    </rPh>
    <phoneticPr fontId="6"/>
  </si>
  <si>
    <t>メイク費</t>
    <rPh sb="3" eb="4">
      <t>ヒ</t>
    </rPh>
    <phoneticPr fontId="6"/>
  </si>
  <si>
    <t>特殊撮影費</t>
    <rPh sb="0" eb="2">
      <t>トクシュ</t>
    </rPh>
    <rPh sb="2" eb="4">
      <t>サツエイ</t>
    </rPh>
    <rPh sb="4" eb="5">
      <t>ヒ</t>
    </rPh>
    <phoneticPr fontId="6"/>
  </si>
  <si>
    <t>日本語字幕制作撮影</t>
    <rPh sb="0" eb="3">
      <t>ニホンゴ</t>
    </rPh>
    <rPh sb="3" eb="5">
      <t>ジマク</t>
    </rPh>
    <rPh sb="5" eb="7">
      <t>セイサク</t>
    </rPh>
    <rPh sb="7" eb="9">
      <t>サツエイ</t>
    </rPh>
    <phoneticPr fontId="6"/>
  </si>
  <si>
    <t>動画作画撮影</t>
    <rPh sb="0" eb="2">
      <t>ドウガ</t>
    </rPh>
    <rPh sb="2" eb="4">
      <t>サクガ</t>
    </rPh>
    <rPh sb="4" eb="6">
      <t>サツエイ</t>
    </rPh>
    <phoneticPr fontId="6"/>
  </si>
  <si>
    <t>高速度装置</t>
    <rPh sb="0" eb="3">
      <t>コウソクド</t>
    </rPh>
    <rPh sb="3" eb="5">
      <t>ソウチ</t>
    </rPh>
    <phoneticPr fontId="6"/>
  </si>
  <si>
    <t>微速度装置</t>
    <rPh sb="0" eb="1">
      <t>ビ</t>
    </rPh>
    <rPh sb="1" eb="3">
      <t>ソクド</t>
    </rPh>
    <rPh sb="3" eb="5">
      <t>ソウチ</t>
    </rPh>
    <phoneticPr fontId="6"/>
  </si>
  <si>
    <t>航空撮影費</t>
    <rPh sb="0" eb="2">
      <t>コウクウ</t>
    </rPh>
    <rPh sb="2" eb="4">
      <t>サツエイ</t>
    </rPh>
    <rPh sb="4" eb="5">
      <t>ヒ</t>
    </rPh>
    <phoneticPr fontId="6"/>
  </si>
  <si>
    <t>音楽費</t>
    <rPh sb="0" eb="2">
      <t>オンガク</t>
    </rPh>
    <rPh sb="2" eb="3">
      <t>ヒ</t>
    </rPh>
    <phoneticPr fontId="6"/>
  </si>
  <si>
    <t>作曲料</t>
    <rPh sb="0" eb="2">
      <t>サッキョク</t>
    </rPh>
    <rPh sb="2" eb="3">
      <t>リョウ</t>
    </rPh>
    <phoneticPr fontId="6"/>
  </si>
  <si>
    <t>編曲料</t>
    <rPh sb="0" eb="2">
      <t>ヘンキョク</t>
    </rPh>
    <rPh sb="2" eb="3">
      <t>リョウ</t>
    </rPh>
    <phoneticPr fontId="6"/>
  </si>
  <si>
    <t>選曲料</t>
    <rPh sb="0" eb="2">
      <t>センキョク</t>
    </rPh>
    <rPh sb="2" eb="3">
      <t>リョウ</t>
    </rPh>
    <phoneticPr fontId="6"/>
  </si>
  <si>
    <t>音楽著作権料</t>
    <rPh sb="0" eb="5">
      <t>オンガクチョサクケン</t>
    </rPh>
    <rPh sb="5" eb="6">
      <t>リョウ</t>
    </rPh>
    <phoneticPr fontId="6"/>
  </si>
  <si>
    <t>指揮料</t>
    <rPh sb="0" eb="2">
      <t>シキ</t>
    </rPh>
    <rPh sb="2" eb="3">
      <t>リョウ</t>
    </rPh>
    <phoneticPr fontId="6"/>
  </si>
  <si>
    <t>演奏楽器使用料</t>
    <rPh sb="0" eb="2">
      <t>エンソウ</t>
    </rPh>
    <rPh sb="2" eb="4">
      <t>ガッキ</t>
    </rPh>
    <rPh sb="4" eb="7">
      <t>シヨウリョウ</t>
    </rPh>
    <phoneticPr fontId="6"/>
  </si>
  <si>
    <t>スタジオ費</t>
    <rPh sb="4" eb="5">
      <t>ヒ</t>
    </rPh>
    <phoneticPr fontId="6"/>
  </si>
  <si>
    <t>録音費</t>
    <rPh sb="0" eb="2">
      <t>ロクオン</t>
    </rPh>
    <rPh sb="2" eb="3">
      <t>ヒ</t>
    </rPh>
    <phoneticPr fontId="6"/>
  </si>
  <si>
    <t>技術員費</t>
    <rPh sb="0" eb="3">
      <t>ギジュツイン</t>
    </rPh>
    <rPh sb="3" eb="4">
      <t>ヒ</t>
    </rPh>
    <phoneticPr fontId="6"/>
  </si>
  <si>
    <t>ダビング費</t>
    <rPh sb="4" eb="5">
      <t>ヒ</t>
    </rPh>
    <phoneticPr fontId="6"/>
  </si>
  <si>
    <t>擬音効果費</t>
    <rPh sb="0" eb="2">
      <t>ギオン</t>
    </rPh>
    <rPh sb="2" eb="4">
      <t>コウカ</t>
    </rPh>
    <rPh sb="4" eb="5">
      <t>ヒ</t>
    </rPh>
    <phoneticPr fontId="6"/>
  </si>
  <si>
    <t>録音テープ費</t>
    <rPh sb="0" eb="2">
      <t>ロクオン</t>
    </rPh>
    <rPh sb="5" eb="6">
      <t>ヒ</t>
    </rPh>
    <phoneticPr fontId="6"/>
  </si>
  <si>
    <t>編集費</t>
    <rPh sb="0" eb="2">
      <t>ヘンシュウ</t>
    </rPh>
    <rPh sb="2" eb="3">
      <t>ヒ</t>
    </rPh>
    <phoneticPr fontId="6"/>
  </si>
  <si>
    <t>ワーク編集費</t>
    <rPh sb="3" eb="5">
      <t>ヘンシュウ</t>
    </rPh>
    <rPh sb="5" eb="6">
      <t>ヒ</t>
    </rPh>
    <phoneticPr fontId="6"/>
  </si>
  <si>
    <t>オンライン編集費</t>
    <rPh sb="5" eb="7">
      <t>ヘンシュウ</t>
    </rPh>
    <rPh sb="7" eb="8">
      <t>ヒ</t>
    </rPh>
    <phoneticPr fontId="6"/>
  </si>
  <si>
    <t>編集室使用料</t>
    <rPh sb="0" eb="6">
      <t>ヘンシュウシツシヨウリョウ</t>
    </rPh>
    <phoneticPr fontId="6"/>
  </si>
  <si>
    <t>仕上費</t>
    <rPh sb="0" eb="2">
      <t>シアゲ</t>
    </rPh>
    <rPh sb="2" eb="3">
      <t>ヒ</t>
    </rPh>
    <phoneticPr fontId="6"/>
  </si>
  <si>
    <t>上映用ＤＣＰ作成費</t>
    <rPh sb="0" eb="3">
      <t>ジョウエイヨウ</t>
    </rPh>
    <rPh sb="6" eb="8">
      <t>サクセイ</t>
    </rPh>
    <rPh sb="8" eb="9">
      <t>ヒ</t>
    </rPh>
    <phoneticPr fontId="6"/>
  </si>
  <si>
    <t>グレーディング</t>
    <phoneticPr fontId="6"/>
  </si>
  <si>
    <t>映倫審査料</t>
    <rPh sb="0" eb="2">
      <t>エイリン</t>
    </rPh>
    <rPh sb="2" eb="4">
      <t>シンサ</t>
    </rPh>
    <rPh sb="4" eb="5">
      <t>リョウ</t>
    </rPh>
    <phoneticPr fontId="6"/>
  </si>
  <si>
    <t>新型コロナウイルス感染症対策経費</t>
    <rPh sb="0" eb="2">
      <t>シンガタ</t>
    </rPh>
    <rPh sb="9" eb="12">
      <t>カンセンショウ</t>
    </rPh>
    <rPh sb="12" eb="14">
      <t>タイサク</t>
    </rPh>
    <rPh sb="14" eb="16">
      <t>ケイヒ</t>
    </rPh>
    <phoneticPr fontId="6"/>
  </si>
  <si>
    <t>バリアフリー字幕制作費</t>
    <rPh sb="6" eb="8">
      <t>ジマク</t>
    </rPh>
    <rPh sb="8" eb="11">
      <t>セイサクヒ</t>
    </rPh>
    <phoneticPr fontId="6"/>
  </si>
  <si>
    <t>音声ガイド制作費</t>
    <rPh sb="0" eb="2">
      <t>オンセイ</t>
    </rPh>
    <rPh sb="5" eb="7">
      <t>セイサク</t>
    </rPh>
    <rPh sb="7" eb="8">
      <t>ヒ</t>
    </rPh>
    <phoneticPr fontId="6"/>
  </si>
  <si>
    <t>製作発表に係る経費</t>
    <rPh sb="0" eb="2">
      <t>セイサク</t>
    </rPh>
    <rPh sb="2" eb="4">
      <t>ハッピョウ</t>
    </rPh>
    <rPh sb="5" eb="6">
      <t>カカ</t>
    </rPh>
    <rPh sb="7" eb="9">
      <t>ケイヒ</t>
    </rPh>
    <phoneticPr fontId="2"/>
  </si>
  <si>
    <t>製作発表資料印刷費</t>
    <rPh sb="0" eb="2">
      <t>セイサク</t>
    </rPh>
    <rPh sb="2" eb="4">
      <t>ハッピョウ</t>
    </rPh>
    <rPh sb="4" eb="6">
      <t>シリョウ</t>
    </rPh>
    <rPh sb="6" eb="8">
      <t>インサツ</t>
    </rPh>
    <rPh sb="8" eb="9">
      <t>ヒ</t>
    </rPh>
    <phoneticPr fontId="2"/>
  </si>
  <si>
    <t>スチール撮影費</t>
    <rPh sb="4" eb="6">
      <t>サツエイ</t>
    </rPh>
    <rPh sb="6" eb="7">
      <t>ヒ</t>
    </rPh>
    <phoneticPr fontId="6"/>
  </si>
  <si>
    <t>ファーストクラス料金</t>
    <rPh sb="8" eb="10">
      <t>リョウキン</t>
    </rPh>
    <phoneticPr fontId="6"/>
  </si>
  <si>
    <t>グリーン車料金</t>
    <rPh sb="4" eb="5">
      <t>シャ</t>
    </rPh>
    <rPh sb="5" eb="7">
      <t>リョウキン</t>
    </rPh>
    <phoneticPr fontId="6"/>
  </si>
  <si>
    <t>キャスト人件費</t>
    <rPh sb="4" eb="7">
      <t>ジンケンヒ</t>
    </rPh>
    <phoneticPr fontId="2"/>
  </si>
  <si>
    <t>製作費</t>
    <rPh sb="0" eb="3">
      <t>セイサクヒ</t>
    </rPh>
    <phoneticPr fontId="6"/>
  </si>
  <si>
    <t>ロケーションハンティング費</t>
    <rPh sb="12" eb="13">
      <t>ヒ</t>
    </rPh>
    <phoneticPr fontId="6"/>
  </si>
  <si>
    <t>助成対象経費（A）</t>
    <phoneticPr fontId="2"/>
  </si>
  <si>
    <t>バリアフリー字幕制作費</t>
    <rPh sb="6" eb="11">
      <t>ジマクセイサクヒ</t>
    </rPh>
    <phoneticPr fontId="2"/>
  </si>
  <si>
    <t>消費税等仕入控除税額（C）</t>
    <rPh sb="0" eb="3">
      <t>ショウヒゼイ</t>
    </rPh>
    <rPh sb="3" eb="4">
      <t>トウ</t>
    </rPh>
    <rPh sb="4" eb="6">
      <t>シイレ</t>
    </rPh>
    <rPh sb="6" eb="8">
      <t>コウジョ</t>
    </rPh>
    <rPh sb="8" eb="10">
      <t>ゼイガク</t>
    </rPh>
    <phoneticPr fontId="2"/>
  </si>
  <si>
    <t>スタッフ費　内訳</t>
    <rPh sb="4" eb="5">
      <t>ヒ</t>
    </rPh>
    <rPh sb="6" eb="8">
      <t>ウチワケ</t>
    </rPh>
    <phoneticPr fontId="9"/>
  </si>
  <si>
    <t>作品名</t>
    <rPh sb="0" eb="2">
      <t>サクヒン</t>
    </rPh>
    <rPh sb="2" eb="3">
      <t>メイ</t>
    </rPh>
    <phoneticPr fontId="9"/>
  </si>
  <si>
    <t>役職名</t>
    <rPh sb="0" eb="2">
      <t>ヤクショク</t>
    </rPh>
    <rPh sb="2" eb="3">
      <t>メイ</t>
    </rPh>
    <phoneticPr fontId="9"/>
  </si>
  <si>
    <t>スタッフ名</t>
    <rPh sb="4" eb="5">
      <t>メイ</t>
    </rPh>
    <phoneticPr fontId="9"/>
  </si>
  <si>
    <t>単価
（税込／円）</t>
    <rPh sb="0" eb="2">
      <t>タンカ</t>
    </rPh>
    <rPh sb="4" eb="6">
      <t>ゼイコ</t>
    </rPh>
    <rPh sb="7" eb="8">
      <t>エン</t>
    </rPh>
    <phoneticPr fontId="9"/>
  </si>
  <si>
    <t>従事期間
（ヶ月）</t>
    <rPh sb="0" eb="2">
      <t>ジュウジ</t>
    </rPh>
    <rPh sb="2" eb="4">
      <t>キカン</t>
    </rPh>
    <rPh sb="7" eb="8">
      <t>ゲツ</t>
    </rPh>
    <phoneticPr fontId="9"/>
  </si>
  <si>
    <t>金額
（税込／円）</t>
    <rPh sb="0" eb="2">
      <t>キンガク</t>
    </rPh>
    <rPh sb="4" eb="6">
      <t>ゼイコ</t>
    </rPh>
    <rPh sb="7" eb="8">
      <t>エン</t>
    </rPh>
    <phoneticPr fontId="9"/>
  </si>
  <si>
    <t>＠</t>
    <phoneticPr fontId="9"/>
  </si>
  <si>
    <t>小　計</t>
  </si>
  <si>
    <t>キャスト費　内訳</t>
    <rPh sb="4" eb="5">
      <t>ヒ</t>
    </rPh>
    <rPh sb="6" eb="8">
      <t>ウチワケ</t>
    </rPh>
    <phoneticPr fontId="9"/>
  </si>
  <si>
    <t>項目</t>
    <rPh sb="0" eb="1">
      <t>コウ</t>
    </rPh>
    <rPh sb="1" eb="2">
      <t>メ</t>
    </rPh>
    <phoneticPr fontId="9"/>
  </si>
  <si>
    <t>役名</t>
    <rPh sb="0" eb="1">
      <t>ヤク</t>
    </rPh>
    <rPh sb="1" eb="2">
      <t>メイ</t>
    </rPh>
    <phoneticPr fontId="9"/>
  </si>
  <si>
    <t>キャスト名</t>
    <rPh sb="4" eb="5">
      <t>メイ</t>
    </rPh>
    <phoneticPr fontId="9"/>
  </si>
  <si>
    <t>メインキャスト</t>
    <phoneticPr fontId="9"/>
  </si>
  <si>
    <t>助演キャスト</t>
    <rPh sb="0" eb="2">
      <t>ジョエン</t>
    </rPh>
    <phoneticPr fontId="9"/>
  </si>
  <si>
    <t>エキストラ</t>
    <phoneticPr fontId="9"/>
  </si>
  <si>
    <t>小　計</t>
    <phoneticPr fontId="9"/>
  </si>
  <si>
    <t>○</t>
  </si>
  <si>
    <t>課税対象外
経費</t>
    <rPh sb="0" eb="2">
      <t>カゼイ</t>
    </rPh>
    <rPh sb="2" eb="4">
      <t>タイショウ</t>
    </rPh>
    <rPh sb="4" eb="5">
      <t>ガイ</t>
    </rPh>
    <rPh sb="6" eb="8">
      <t>ケイヒ</t>
    </rPh>
    <phoneticPr fontId="2"/>
  </si>
  <si>
    <t>助成金に算入できる経費計（D）</t>
    <rPh sb="0" eb="3">
      <t>ジョセイキン</t>
    </rPh>
    <rPh sb="4" eb="6">
      <t>サンニュウ</t>
    </rPh>
    <rPh sb="9" eb="11">
      <t>ケイヒ</t>
    </rPh>
    <rPh sb="11" eb="12">
      <t>ケイ</t>
    </rPh>
    <phoneticPr fontId="2"/>
  </si>
  <si>
    <t>消費税等仕入控除税額の取扱</t>
  </si>
  <si>
    <t>R3.4.1～R4.3.31に
支払いが完了する経費
小計（千円）</t>
    <rPh sb="16" eb="18">
      <t>シハラ</t>
    </rPh>
    <rPh sb="20" eb="22">
      <t>カンリョウ</t>
    </rPh>
    <rPh sb="24" eb="26">
      <t>ケイヒ</t>
    </rPh>
    <rPh sb="27" eb="29">
      <t>ショウケイ</t>
    </rPh>
    <rPh sb="30" eb="32">
      <t>センエン</t>
    </rPh>
    <phoneticPr fontId="2"/>
  </si>
  <si>
    <t>作品名</t>
    <rPh sb="0" eb="2">
      <t>サクヒン</t>
    </rPh>
    <rPh sb="2" eb="3">
      <t>メイ</t>
    </rPh>
    <phoneticPr fontId="6"/>
  </si>
  <si>
    <t>団体名</t>
    <rPh sb="0" eb="2">
      <t>ダンタイ</t>
    </rPh>
    <rPh sb="2" eb="3">
      <t>メイ</t>
    </rPh>
    <phoneticPr fontId="6"/>
  </si>
  <si>
    <t>整理番号</t>
    <rPh sb="0" eb="2">
      <t>セイリ</t>
    </rPh>
    <rPh sb="2" eb="4">
      <t>バンゴウ</t>
    </rPh>
    <phoneticPr fontId="6"/>
  </si>
  <si>
    <t>整理番号</t>
    <rPh sb="0" eb="2">
      <t>セイリ</t>
    </rPh>
    <rPh sb="2" eb="4">
      <t>バンゴウ</t>
    </rPh>
    <phoneticPr fontId="2"/>
  </si>
  <si>
    <t>団体名</t>
    <rPh sb="0" eb="2">
      <t>ダンタイ</t>
    </rPh>
    <rPh sb="2" eb="3">
      <t>メイ</t>
    </rPh>
    <phoneticPr fontId="2"/>
  </si>
  <si>
    <t>作品名</t>
    <rPh sb="0" eb="2">
      <t>サクヒン</t>
    </rPh>
    <rPh sb="2" eb="3">
      <t>メイ</t>
    </rPh>
    <phoneticPr fontId="2"/>
  </si>
  <si>
    <t>劇映画（特別）</t>
  </si>
  <si>
    <t>週間</t>
  </si>
  <si>
    <t>【記入要領】</t>
    <rPh sb="1" eb="5">
      <t>キニュウヨウリョウ</t>
    </rPh>
    <phoneticPr fontId="6"/>
  </si>
  <si>
    <t>・「細目」「内訳」をプルダウンメニューから選択し、金額を手入力してください。</t>
    <rPh sb="2" eb="4">
      <t>サイモク</t>
    </rPh>
    <rPh sb="6" eb="8">
      <t>ウチワケ</t>
    </rPh>
    <rPh sb="21" eb="23">
      <t>センタク</t>
    </rPh>
    <rPh sb="25" eb="27">
      <t>キンガク</t>
    </rPh>
    <rPh sb="28" eb="29">
      <t>テ</t>
    </rPh>
    <rPh sb="29" eb="31">
      <t>ニュウリョク</t>
    </rPh>
    <phoneticPr fontId="6"/>
  </si>
  <si>
    <t>・該当する「内訳」がない場合は、細目を選択後、「内訳」のプルダウンメニューから空白を選択し、手入力してください。</t>
    <rPh sb="1" eb="3">
      <t>ガイトウ</t>
    </rPh>
    <rPh sb="6" eb="8">
      <t>ウチワケ</t>
    </rPh>
    <rPh sb="12" eb="14">
      <t>バアイ</t>
    </rPh>
    <rPh sb="16" eb="18">
      <t>サイモク</t>
    </rPh>
    <rPh sb="19" eb="21">
      <t>センタク</t>
    </rPh>
    <rPh sb="21" eb="22">
      <t>ゴ</t>
    </rPh>
    <rPh sb="24" eb="26">
      <t>ウチワケ</t>
    </rPh>
    <rPh sb="39" eb="41">
      <t>クウハク</t>
    </rPh>
    <rPh sb="42" eb="44">
      <t>センタク</t>
    </rPh>
    <rPh sb="46" eb="47">
      <t>テ</t>
    </rPh>
    <rPh sb="47" eb="49">
      <t>ニュウリョク</t>
    </rPh>
    <phoneticPr fontId="6"/>
  </si>
  <si>
    <t>・スタッフ、キャスト人件費については、「スタッフ費内訳」「キャスト費内訳」のシートに詳細を記入してください。</t>
    <rPh sb="33" eb="36">
      <t>ヒウチワケ</t>
    </rPh>
    <rPh sb="42" eb="44">
      <t>ショウサイ</t>
    </rPh>
    <rPh sb="45" eb="47">
      <t>キニュウ</t>
    </rPh>
    <phoneticPr fontId="6"/>
  </si>
  <si>
    <t>・「スタッフ費内訳」から自動転記されます。</t>
    <rPh sb="6" eb="7">
      <t>ヒ</t>
    </rPh>
    <rPh sb="7" eb="9">
      <t>ウチワケ</t>
    </rPh>
    <rPh sb="12" eb="16">
      <t>ジドウテンキ</t>
    </rPh>
    <phoneticPr fontId="6"/>
  </si>
  <si>
    <t>・「キャスト費内訳」から自動転記されます。</t>
    <rPh sb="6" eb="7">
      <t>ヒ</t>
    </rPh>
    <rPh sb="7" eb="9">
      <t>ウチワケ</t>
    </rPh>
    <rPh sb="12" eb="16">
      <t>ジドウテンキ</t>
    </rPh>
    <phoneticPr fontId="6"/>
  </si>
  <si>
    <t>・助成対象外経費については、プルダウンメニューにない経費は計上できません。</t>
    <rPh sb="1" eb="3">
      <t>ジョセイ</t>
    </rPh>
    <rPh sb="3" eb="5">
      <t>タイショウ</t>
    </rPh>
    <rPh sb="5" eb="6">
      <t>ガイ</t>
    </rPh>
    <rPh sb="6" eb="8">
      <t>ケイヒ</t>
    </rPh>
    <rPh sb="26" eb="28">
      <t>ケイヒ</t>
    </rPh>
    <rPh sb="29" eb="31">
      <t>ケイジョウ</t>
    </rPh>
    <phoneticPr fontId="6"/>
  </si>
  <si>
    <t>【記入要領】</t>
    <rPh sb="1" eb="3">
      <t>キニュウ</t>
    </rPh>
    <rPh sb="3" eb="5">
      <t>ヨウリョウ</t>
    </rPh>
    <phoneticPr fontId="4"/>
  </si>
  <si>
    <t>【記入要領】</t>
    <rPh sb="1" eb="3">
      <t>キニュウ</t>
    </rPh>
    <rPh sb="3" eb="5">
      <t>ヨウリョウ</t>
    </rPh>
    <phoneticPr fontId="2"/>
  </si>
  <si>
    <t>年</t>
    <rPh sb="0" eb="1">
      <t>ネン</t>
    </rPh>
    <phoneticPr fontId="4"/>
  </si>
  <si>
    <t>月</t>
    <rPh sb="0" eb="1">
      <t>ツキ</t>
    </rPh>
    <phoneticPr fontId="4"/>
  </si>
  <si>
    <t>令和</t>
    <rPh sb="0" eb="2">
      <t>レイワ</t>
    </rPh>
    <phoneticPr fontId="4"/>
  </si>
  <si>
    <t>実働日数</t>
    <rPh sb="0" eb="2">
      <t>ジツドウ</t>
    </rPh>
    <rPh sb="2" eb="4">
      <t>ニッスウ</t>
    </rPh>
    <phoneticPr fontId="4"/>
  </si>
  <si>
    <t>・本活動の企画意図や、本活動により当該分野や周辺分野等に対してどのような影響を及ぼそうとしているのか、公的助成の意義の面から簡潔に記入してください。</t>
    <rPh sb="1" eb="4">
      <t>ホンカツドウ</t>
    </rPh>
    <rPh sb="5" eb="7">
      <t>キカク</t>
    </rPh>
    <rPh sb="7" eb="9">
      <t>イト</t>
    </rPh>
    <rPh sb="11" eb="12">
      <t>ホン</t>
    </rPh>
    <rPh sb="12" eb="14">
      <t>カツドウ</t>
    </rPh>
    <rPh sb="17" eb="19">
      <t>トウガイ</t>
    </rPh>
    <rPh sb="19" eb="21">
      <t>ブンヤ</t>
    </rPh>
    <rPh sb="22" eb="24">
      <t>シュウヘン</t>
    </rPh>
    <rPh sb="24" eb="26">
      <t>ブンヤ</t>
    </rPh>
    <rPh sb="26" eb="27">
      <t>トウ</t>
    </rPh>
    <rPh sb="28" eb="29">
      <t>タイ</t>
    </rPh>
    <rPh sb="36" eb="38">
      <t>エイキョウ</t>
    </rPh>
    <rPh sb="39" eb="40">
      <t>オヨ</t>
    </rPh>
    <rPh sb="51" eb="53">
      <t>コウテキ</t>
    </rPh>
    <rPh sb="53" eb="55">
      <t>ジョセイ</t>
    </rPh>
    <rPh sb="56" eb="58">
      <t>イギ</t>
    </rPh>
    <rPh sb="59" eb="60">
      <t>メン</t>
    </rPh>
    <rPh sb="62" eb="64">
      <t>カンケツ</t>
    </rPh>
    <rPh sb="65" eb="67">
      <t>キニュウ</t>
    </rPh>
    <phoneticPr fontId="4"/>
  </si>
  <si>
    <t>・製作スケジュールについて、各項目の開始日、終了日、実働日数を入力してください。</t>
    <rPh sb="1" eb="3">
      <t>セイサク</t>
    </rPh>
    <rPh sb="14" eb="17">
      <t>カクコウモク</t>
    </rPh>
    <rPh sb="18" eb="21">
      <t>カイシビ</t>
    </rPh>
    <rPh sb="22" eb="25">
      <t>シュウリョウビ</t>
    </rPh>
    <rPh sb="26" eb="28">
      <t>ジツドウ</t>
    </rPh>
    <rPh sb="28" eb="30">
      <t>ニッスウ</t>
    </rPh>
    <rPh sb="31" eb="33">
      <t>ニュウリョク</t>
    </rPh>
    <phoneticPr fontId="4"/>
  </si>
  <si>
    <t>　入力の際は「2021/4/1」のように年月日を入力してください（表示は和暦になります。）。</t>
    <rPh sb="1" eb="3">
      <t>ニュウリョク</t>
    </rPh>
    <rPh sb="4" eb="5">
      <t>サイ</t>
    </rPh>
    <rPh sb="20" eb="21">
      <t>ネン</t>
    </rPh>
    <rPh sb="21" eb="22">
      <t>ガツ</t>
    </rPh>
    <rPh sb="22" eb="23">
      <t>ビ</t>
    </rPh>
    <rPh sb="24" eb="26">
      <t>ニュウリョク</t>
    </rPh>
    <rPh sb="33" eb="35">
      <t>ヒョウジ</t>
    </rPh>
    <rPh sb="36" eb="38">
      <t>ワレキ</t>
    </rPh>
    <phoneticPr fontId="4"/>
  </si>
  <si>
    <t>・各「確定状況」欄について、プルダウンメニューから選択してください。</t>
    <rPh sb="1" eb="2">
      <t>カク</t>
    </rPh>
    <rPh sb="3" eb="5">
      <t>カクテイ</t>
    </rPh>
    <rPh sb="5" eb="7">
      <t>ジョウキョウ</t>
    </rPh>
    <rPh sb="8" eb="9">
      <t>ラン</t>
    </rPh>
    <rPh sb="25" eb="27">
      <t>センタク</t>
    </rPh>
    <phoneticPr fontId="4"/>
  </si>
  <si>
    <t>・公開方法について、「劇場公開」「DVDを有料で頒布」等、募集案内P.8「（注2）広く一般に公開」をどのように行うかを記入してください。</t>
    <rPh sb="1" eb="3">
      <t>コウカイ</t>
    </rPh>
    <rPh sb="3" eb="5">
      <t>ホウホウ</t>
    </rPh>
    <rPh sb="11" eb="13">
      <t>ゲキジョウ</t>
    </rPh>
    <rPh sb="13" eb="15">
      <t>コウカイ</t>
    </rPh>
    <rPh sb="21" eb="23">
      <t>ユウリョウ</t>
    </rPh>
    <rPh sb="24" eb="26">
      <t>ハンプ</t>
    </rPh>
    <rPh sb="27" eb="28">
      <t>トウ</t>
    </rPh>
    <rPh sb="29" eb="31">
      <t>ボシュウ</t>
    </rPh>
    <rPh sb="31" eb="33">
      <t>アンナイ</t>
    </rPh>
    <rPh sb="38" eb="39">
      <t>チュウ</t>
    </rPh>
    <rPh sb="41" eb="42">
      <t>ヒロ</t>
    </rPh>
    <rPh sb="43" eb="45">
      <t>イッパン</t>
    </rPh>
    <rPh sb="46" eb="48">
      <t>コウカイ</t>
    </rPh>
    <rPh sb="55" eb="56">
      <t>オコナ</t>
    </rPh>
    <rPh sb="59" eb="61">
      <t>キニュウ</t>
    </rPh>
    <phoneticPr fontId="4"/>
  </si>
  <si>
    <t>・配給会社について記入してください</t>
    <rPh sb="1" eb="3">
      <t>ハイキュウ</t>
    </rPh>
    <rPh sb="3" eb="5">
      <t>ガイシャ</t>
    </rPh>
    <rPh sb="9" eb="11">
      <t>キニュウ</t>
    </rPh>
    <phoneticPr fontId="4"/>
  </si>
  <si>
    <t>・セル内で改行される場合は「ALT+ENTER」を同時に押して改行してください。</t>
    <phoneticPr fontId="4"/>
  </si>
  <si>
    <t>・あらすじ等を簡潔に記入してください。</t>
    <rPh sb="5" eb="6">
      <t>トウ</t>
    </rPh>
    <rPh sb="7" eb="9">
      <t>カンケツ</t>
    </rPh>
    <rPh sb="10" eb="12">
      <t>キニュウ</t>
    </rPh>
    <phoneticPr fontId="4"/>
  </si>
  <si>
    <t>・キャストの決定状況（確定、交渉中、予定等）を必ず記入してください。</t>
    <rPh sb="25" eb="27">
      <t>キニュウ</t>
    </rPh>
    <phoneticPr fontId="4"/>
  </si>
  <si>
    <t>・キャスト名を記入してください。決まっている場合は役名も記入してください。</t>
    <rPh sb="5" eb="6">
      <t>メイ</t>
    </rPh>
    <rPh sb="7" eb="9">
      <t>キニュウ</t>
    </rPh>
    <rPh sb="16" eb="17">
      <t>キ</t>
    </rPh>
    <rPh sb="22" eb="24">
      <t>バアイ</t>
    </rPh>
    <rPh sb="25" eb="26">
      <t>ヤク</t>
    </rPh>
    <rPh sb="26" eb="27">
      <t>メイ</t>
    </rPh>
    <rPh sb="28" eb="30">
      <t>キニュウ</t>
    </rPh>
    <phoneticPr fontId="4"/>
  </si>
  <si>
    <t>・主なスタッフについて記入してください。</t>
    <rPh sb="1" eb="2">
      <t>オモ</t>
    </rPh>
    <rPh sb="11" eb="13">
      <t>キニュウ</t>
    </rPh>
    <phoneticPr fontId="4"/>
  </si>
  <si>
    <t>・共同製作者、後援者、協賛者等を記入してください。</t>
    <rPh sb="1" eb="3">
      <t>キョウドウ</t>
    </rPh>
    <rPh sb="3" eb="5">
      <t>セイサク</t>
    </rPh>
    <rPh sb="5" eb="6">
      <t>シャ</t>
    </rPh>
    <rPh sb="7" eb="9">
      <t>コウエン</t>
    </rPh>
    <rPh sb="9" eb="10">
      <t>シャ</t>
    </rPh>
    <rPh sb="11" eb="13">
      <t>キョウサン</t>
    </rPh>
    <rPh sb="13" eb="14">
      <t>シャ</t>
    </rPh>
    <rPh sb="14" eb="15">
      <t>トウ</t>
    </rPh>
    <rPh sb="16" eb="18">
      <t>キニュウ</t>
    </rPh>
    <phoneticPr fontId="4"/>
  </si>
  <si>
    <t>　また、それぞれの決定状況（確定、交渉／申請中、交渉／申請予定）を必ず記入してください。</t>
    <rPh sb="9" eb="11">
      <t>ケッテイ</t>
    </rPh>
    <rPh sb="11" eb="13">
      <t>ジョウキョウ</t>
    </rPh>
    <rPh sb="14" eb="16">
      <t>カクテイ</t>
    </rPh>
    <rPh sb="17" eb="19">
      <t>コウショウ</t>
    </rPh>
    <rPh sb="20" eb="23">
      <t>シンセイチュウ</t>
    </rPh>
    <rPh sb="24" eb="26">
      <t>コウショウ</t>
    </rPh>
    <rPh sb="27" eb="29">
      <t>シンセイ</t>
    </rPh>
    <rPh sb="29" eb="31">
      <t>ヨテイ</t>
    </rPh>
    <rPh sb="33" eb="34">
      <t>カナラ</t>
    </rPh>
    <rPh sb="35" eb="37">
      <t>キニュウ</t>
    </rPh>
    <phoneticPr fontId="4"/>
  </si>
  <si>
    <t>　クラウドファンディングを実施する場合は要望書提出時の状況（達成、実施中、実施予定）を必ず記入してください。</t>
    <rPh sb="13" eb="15">
      <t>ジッシ</t>
    </rPh>
    <rPh sb="17" eb="19">
      <t>バアイ</t>
    </rPh>
    <rPh sb="20" eb="23">
      <t>ヨウボウショ</t>
    </rPh>
    <rPh sb="23" eb="25">
      <t>テイシュツ</t>
    </rPh>
    <rPh sb="25" eb="26">
      <t>ジ</t>
    </rPh>
    <rPh sb="27" eb="29">
      <t>ジョウキョウ</t>
    </rPh>
    <rPh sb="30" eb="32">
      <t>タッセイ</t>
    </rPh>
    <rPh sb="33" eb="36">
      <t>ジッシチュウ</t>
    </rPh>
    <rPh sb="37" eb="39">
      <t>ジッシ</t>
    </rPh>
    <rPh sb="39" eb="41">
      <t>ヨテイ</t>
    </rPh>
    <rPh sb="43" eb="44">
      <t>カナラ</t>
    </rPh>
    <rPh sb="45" eb="47">
      <t>キニュウ</t>
    </rPh>
    <phoneticPr fontId="4"/>
  </si>
  <si>
    <t>・活動の特色や強調したい事項を記入してください。</t>
    <rPh sb="1" eb="3">
      <t>カツドウ</t>
    </rPh>
    <rPh sb="4" eb="6">
      <t>トクショク</t>
    </rPh>
    <rPh sb="7" eb="9">
      <t>キョウチョウ</t>
    </rPh>
    <rPh sb="12" eb="14">
      <t>ジコウ</t>
    </rPh>
    <rPh sb="15" eb="17">
      <t>キニュウ</t>
    </rPh>
    <phoneticPr fontId="4"/>
  </si>
  <si>
    <t>　テレビ放送等を目的として、申請団体が既に製作した映像を使用して映画を製作する場合には、その旨を必ず明記してください。</t>
    <rPh sb="4" eb="6">
      <t>ホウソウ</t>
    </rPh>
    <rPh sb="6" eb="7">
      <t>トウ</t>
    </rPh>
    <rPh sb="8" eb="10">
      <t>モクテキ</t>
    </rPh>
    <rPh sb="14" eb="16">
      <t>シンセイ</t>
    </rPh>
    <rPh sb="16" eb="18">
      <t>ダンタイ</t>
    </rPh>
    <rPh sb="19" eb="20">
      <t>スデ</t>
    </rPh>
    <rPh sb="21" eb="23">
      <t>セイサク</t>
    </rPh>
    <rPh sb="25" eb="27">
      <t>エイゾウ</t>
    </rPh>
    <rPh sb="28" eb="30">
      <t>シヨウ</t>
    </rPh>
    <rPh sb="32" eb="34">
      <t>エイガ</t>
    </rPh>
    <rPh sb="35" eb="37">
      <t>セイサク</t>
    </rPh>
    <rPh sb="39" eb="41">
      <t>バアイ</t>
    </rPh>
    <rPh sb="46" eb="47">
      <t>ムネ</t>
    </rPh>
    <rPh sb="48" eb="49">
      <t>カナラ</t>
    </rPh>
    <rPh sb="50" eb="52">
      <t>メイキ</t>
    </rPh>
    <phoneticPr fontId="4"/>
  </si>
  <si>
    <t>　また、テレビ番組と内容が異なる点及びテレビ番組から映画を製作するプロセスを記述してください。</t>
    <rPh sb="7" eb="9">
      <t>バングミ</t>
    </rPh>
    <rPh sb="10" eb="12">
      <t>ナイヨウ</t>
    </rPh>
    <rPh sb="13" eb="14">
      <t>コト</t>
    </rPh>
    <rPh sb="16" eb="17">
      <t>テン</t>
    </rPh>
    <rPh sb="17" eb="18">
      <t>オヨ</t>
    </rPh>
    <rPh sb="22" eb="24">
      <t>バングミ</t>
    </rPh>
    <rPh sb="26" eb="28">
      <t>エイガ</t>
    </rPh>
    <rPh sb="29" eb="31">
      <t>セイサク</t>
    </rPh>
    <rPh sb="38" eb="40">
      <t>キジュツ</t>
    </rPh>
    <phoneticPr fontId="4"/>
  </si>
  <si>
    <t>予定</t>
  </si>
  <si>
    <t>劇場公開</t>
    <rPh sb="0" eb="2">
      <t>ゲキジョウ</t>
    </rPh>
    <rPh sb="2" eb="4">
      <t>コウカイ</t>
    </rPh>
    <phoneticPr fontId="4"/>
  </si>
  <si>
    <t>●●株式会社</t>
    <rPh sb="2" eb="6">
      <t>カブシキガイシャ</t>
    </rPh>
    <phoneticPr fontId="4"/>
  </si>
  <si>
    <t>確定</t>
  </si>
  <si>
    <t>文化芸術振興費補助金（当事業）以外の補助金、助成金について記入してください。
また、要望書提出時の確定状況について、プルダウンメニューから「決定」「申請中」「申請予定」のいずれかを必ず選択してください。</t>
    <rPh sb="0" eb="2">
      <t>ブンカ</t>
    </rPh>
    <rPh sb="2" eb="4">
      <t>ゲイジュツ</t>
    </rPh>
    <rPh sb="4" eb="6">
      <t>シンコウ</t>
    </rPh>
    <rPh sb="6" eb="7">
      <t>ヒ</t>
    </rPh>
    <rPh sb="7" eb="10">
      <t>ホジョキン</t>
    </rPh>
    <rPh sb="11" eb="12">
      <t>トウ</t>
    </rPh>
    <rPh sb="12" eb="14">
      <t>ジギョウ</t>
    </rPh>
    <rPh sb="15" eb="17">
      <t>イガイ</t>
    </rPh>
    <rPh sb="18" eb="21">
      <t>ホジョキン</t>
    </rPh>
    <rPh sb="22" eb="25">
      <t>ジョセイキン</t>
    </rPh>
    <rPh sb="29" eb="31">
      <t>キニュウ</t>
    </rPh>
    <rPh sb="70" eb="72">
      <t>ケッテイ</t>
    </rPh>
    <rPh sb="74" eb="76">
      <t>シンセイ</t>
    </rPh>
    <rPh sb="79" eb="81">
      <t>シンセイ</t>
    </rPh>
    <phoneticPr fontId="2"/>
  </si>
  <si>
    <t>企業、個人等からの寄付金、協賛金、クラウドファンディングについて記入してください。
また、要望書提出時の確定状況について、プルダウンメニューから、寄付金・協賛金は「確定」「交渉中」「予定」、クラウドファンディングは「達成」「実施中」「実施予定」のいずれかを必ず選択してください。</t>
    <rPh sb="0" eb="2">
      <t>キギョウ</t>
    </rPh>
    <rPh sb="3" eb="5">
      <t>コジン</t>
    </rPh>
    <rPh sb="5" eb="6">
      <t>トウ</t>
    </rPh>
    <rPh sb="9" eb="12">
      <t>キフキン</t>
    </rPh>
    <rPh sb="13" eb="16">
      <t>キョウサンキン</t>
    </rPh>
    <rPh sb="32" eb="34">
      <t>キニュウ</t>
    </rPh>
    <rPh sb="73" eb="76">
      <t>キフキン</t>
    </rPh>
    <rPh sb="77" eb="80">
      <t>キョウサンキン</t>
    </rPh>
    <rPh sb="82" eb="84">
      <t>カクテイ</t>
    </rPh>
    <rPh sb="86" eb="89">
      <t>コウショウチュウ</t>
    </rPh>
    <rPh sb="108" eb="110">
      <t>タッセイ</t>
    </rPh>
    <rPh sb="112" eb="115">
      <t>ジッシチュウ</t>
    </rPh>
    <rPh sb="117" eb="119">
      <t>ジッシ</t>
    </rPh>
    <rPh sb="119" eb="121">
      <t>ヨテイ</t>
    </rPh>
    <phoneticPr fontId="2"/>
  </si>
  <si>
    <t>上記以外の収入として計上するものがあれば記入してください。
テレビ放送等を目的として製作された既存の映像を使用する場合には、当該番組の放映料収入も記入してください。
なお、チケット、DVD及び関連グッズ等の販売による収入については、記入する必要はありません。</t>
    <rPh sb="0" eb="4">
      <t>ジョウキイガイ</t>
    </rPh>
    <rPh sb="5" eb="7">
      <t>シュウニュウ</t>
    </rPh>
    <rPh sb="10" eb="12">
      <t>ケイジョウ</t>
    </rPh>
    <rPh sb="20" eb="22">
      <t>キニュウ</t>
    </rPh>
    <rPh sb="33" eb="35">
      <t>ホウソウ</t>
    </rPh>
    <rPh sb="35" eb="36">
      <t>トウ</t>
    </rPh>
    <rPh sb="37" eb="39">
      <t>モクテキ</t>
    </rPh>
    <rPh sb="42" eb="44">
      <t>セイサク</t>
    </rPh>
    <rPh sb="47" eb="49">
      <t>キゾン</t>
    </rPh>
    <rPh sb="50" eb="52">
      <t>エイゾウ</t>
    </rPh>
    <rPh sb="53" eb="55">
      <t>シヨウ</t>
    </rPh>
    <rPh sb="57" eb="59">
      <t>バアイ</t>
    </rPh>
    <rPh sb="62" eb="64">
      <t>トウガイ</t>
    </rPh>
    <rPh sb="64" eb="66">
      <t>バングミ</t>
    </rPh>
    <rPh sb="67" eb="69">
      <t>ホウエイ</t>
    </rPh>
    <rPh sb="69" eb="70">
      <t>リョウ</t>
    </rPh>
    <rPh sb="70" eb="72">
      <t>シュウニュウ</t>
    </rPh>
    <rPh sb="73" eb="75">
      <t>キニュウ</t>
    </rPh>
    <rPh sb="94" eb="95">
      <t>オヨ</t>
    </rPh>
    <rPh sb="96" eb="98">
      <t>カンレン</t>
    </rPh>
    <rPh sb="101" eb="102">
      <t>トウ</t>
    </rPh>
    <rPh sb="103" eb="105">
      <t>ハンバイ</t>
    </rPh>
    <rPh sb="108" eb="110">
      <t>シュウニュウ</t>
    </rPh>
    <rPh sb="116" eb="118">
      <t>キニュウ</t>
    </rPh>
    <rPh sb="120" eb="122">
      <t>ヒツヨウ</t>
    </rPh>
    <phoneticPr fontId="2"/>
  </si>
  <si>
    <t>整理番号</t>
    <rPh sb="0" eb="4">
      <t>セイリバンゴウ</t>
    </rPh>
    <phoneticPr fontId="4"/>
  </si>
  <si>
    <t>作品名</t>
    <rPh sb="0" eb="2">
      <t>サクヒン</t>
    </rPh>
    <rPh sb="2" eb="3">
      <t>メイ</t>
    </rPh>
    <phoneticPr fontId="4"/>
  </si>
  <si>
    <t>団体名</t>
    <rPh sb="0" eb="2">
      <t>ダンタイ</t>
    </rPh>
    <rPh sb="2" eb="3">
      <t>メイ</t>
    </rPh>
    <phoneticPr fontId="4"/>
  </si>
  <si>
    <t>課税事業者</t>
  </si>
  <si>
    <t>役名○○：○○○○（確定）、役名△△：△△△△（確定）、役名□□：□□□□（交渉中）</t>
    <rPh sb="0" eb="1">
      <t>ヤク</t>
    </rPh>
    <rPh sb="1" eb="2">
      <t>メイ</t>
    </rPh>
    <rPh sb="10" eb="12">
      <t>カクテイ</t>
    </rPh>
    <rPh sb="14" eb="15">
      <t>ヤク</t>
    </rPh>
    <rPh sb="15" eb="16">
      <t>メイ</t>
    </rPh>
    <rPh sb="24" eb="26">
      <t>カクテイ</t>
    </rPh>
    <rPh sb="28" eb="29">
      <t>ヤク</t>
    </rPh>
    <rPh sb="29" eb="30">
      <t>メイ</t>
    </rPh>
    <rPh sb="38" eb="41">
      <t>コウショウチュウ</t>
    </rPh>
    <phoneticPr fontId="4"/>
  </si>
  <si>
    <t>・スタッフの決定状況（確定、交渉中、予定等）を必ず記入してください。</t>
    <phoneticPr fontId="4"/>
  </si>
  <si>
    <t>監督：●●●●（確定）、脚本：▲▲▲▲（確定）、撮影：■■■■（交渉中）、プロデューサー：◆◆◆◆（確定）</t>
    <rPh sb="0" eb="2">
      <t>カントク</t>
    </rPh>
    <rPh sb="8" eb="10">
      <t>カクテイ</t>
    </rPh>
    <rPh sb="12" eb="14">
      <t>キャクホン</t>
    </rPh>
    <rPh sb="20" eb="22">
      <t>カクテイ</t>
    </rPh>
    <rPh sb="24" eb="26">
      <t>サツエイ</t>
    </rPh>
    <rPh sb="32" eb="35">
      <t>コウショウチュウ</t>
    </rPh>
    <rPh sb="50" eb="52">
      <t>カクテイ</t>
    </rPh>
    <phoneticPr fontId="4"/>
  </si>
  <si>
    <t>共同製作者・後援者・
協賛者名とその役割</t>
    <rPh sb="0" eb="2">
      <t>キョウドウ</t>
    </rPh>
    <rPh sb="2" eb="4">
      <t>セイサク</t>
    </rPh>
    <rPh sb="4" eb="5">
      <t>シャ</t>
    </rPh>
    <rPh sb="18" eb="20">
      <t>ヤクワリ</t>
    </rPh>
    <phoneticPr fontId="2"/>
  </si>
  <si>
    <t>・撮影機材について記入してください。</t>
    <rPh sb="1" eb="3">
      <t>サツエイ</t>
    </rPh>
    <rPh sb="3" eb="5">
      <t>キザイ</t>
    </rPh>
    <rPh sb="9" eb="11">
      <t>キニュウ</t>
    </rPh>
    <phoneticPr fontId="4"/>
  </si>
  <si>
    <t>R３年度
課税対象外経費</t>
    <rPh sb="2" eb="4">
      <t>ネンド</t>
    </rPh>
    <rPh sb="5" eb="7">
      <t>カゼイ</t>
    </rPh>
    <rPh sb="7" eb="9">
      <t>タイショウ</t>
    </rPh>
    <rPh sb="9" eb="10">
      <t>ガイ</t>
    </rPh>
    <rPh sb="10" eb="12">
      <t>ケイヒ</t>
    </rPh>
    <phoneticPr fontId="6"/>
  </si>
  <si>
    <t>R4年度
課税対象外経費</t>
    <rPh sb="2" eb="4">
      <t>ネンド</t>
    </rPh>
    <rPh sb="5" eb="7">
      <t>カゼイ</t>
    </rPh>
    <rPh sb="7" eb="9">
      <t>タイショウ</t>
    </rPh>
    <rPh sb="9" eb="10">
      <t>ガイ</t>
    </rPh>
    <rPh sb="10" eb="12">
      <t>ケイヒ</t>
    </rPh>
    <phoneticPr fontId="6"/>
  </si>
  <si>
    <t>○</t>
    <phoneticPr fontId="17"/>
  </si>
  <si>
    <t>整理番号</t>
    <rPh sb="0" eb="4">
      <t>セイリバンゴウ</t>
    </rPh>
    <phoneticPr fontId="17"/>
  </si>
  <si>
    <t>　プルダウンメニューから「○」を選択してください。</t>
    <phoneticPr fontId="17"/>
  </si>
  <si>
    <t>・「課税対象外経費」に該当する経費は、プルダウンメニューから</t>
    <rPh sb="2" eb="9">
      <t>カゼイタイショウガイケイヒ</t>
    </rPh>
    <phoneticPr fontId="6"/>
  </si>
  <si>
    <t>　「○」を選択してください。（免税事業者及び簡易課税事業者は記入不要）</t>
    <phoneticPr fontId="17"/>
  </si>
  <si>
    <t>　令和4年度に交付を
　受けようとする助成金の額</t>
    <rPh sb="1" eb="3">
      <t>レイワ</t>
    </rPh>
    <rPh sb="4" eb="6">
      <t>ネンド</t>
    </rPh>
    <rPh sb="7" eb="9">
      <t>コウフ</t>
    </rPh>
    <rPh sb="12" eb="13">
      <t>ウ</t>
    </rPh>
    <rPh sb="19" eb="22">
      <t>ジョセイキン</t>
    </rPh>
    <rPh sb="23" eb="24">
      <t>ガク</t>
    </rPh>
    <phoneticPr fontId="2"/>
  </si>
  <si>
    <t>・完成試写予定について、初号試写の予定を令和4年4月～令和5年3月の範囲で記入してください。</t>
    <rPh sb="1" eb="3">
      <t>カンセイ</t>
    </rPh>
    <rPh sb="3" eb="5">
      <t>シシャ</t>
    </rPh>
    <rPh sb="5" eb="7">
      <t>ヨテイ</t>
    </rPh>
    <rPh sb="12" eb="14">
      <t>ショゴウ</t>
    </rPh>
    <rPh sb="14" eb="16">
      <t>シシャ</t>
    </rPh>
    <rPh sb="17" eb="19">
      <t>ヨテイ</t>
    </rPh>
    <rPh sb="20" eb="22">
      <t>レイワ</t>
    </rPh>
    <rPh sb="23" eb="24">
      <t>ネン</t>
    </rPh>
    <rPh sb="25" eb="26">
      <t>ガツ</t>
    </rPh>
    <rPh sb="27" eb="29">
      <t>レイワ</t>
    </rPh>
    <rPh sb="30" eb="31">
      <t>ネン</t>
    </rPh>
    <rPh sb="32" eb="33">
      <t>ガツ</t>
    </rPh>
    <rPh sb="34" eb="36">
      <t>ハンイ</t>
    </rPh>
    <rPh sb="37" eb="39">
      <t>キニュウ</t>
    </rPh>
    <phoneticPr fontId="4"/>
  </si>
  <si>
    <t>・公開予定時期の開始日及び終了日を「2022/4/1」のように年月日を入力してください。初号試写から1年以内の公開が条件となります。</t>
    <rPh sb="1" eb="3">
      <t>コウカイ</t>
    </rPh>
    <rPh sb="3" eb="5">
      <t>ヨテイ</t>
    </rPh>
    <rPh sb="5" eb="7">
      <t>ジキ</t>
    </rPh>
    <rPh sb="8" eb="11">
      <t>カイシビ</t>
    </rPh>
    <rPh sb="11" eb="12">
      <t>オヨ</t>
    </rPh>
    <rPh sb="13" eb="16">
      <t>シュウリョウビ</t>
    </rPh>
    <rPh sb="31" eb="32">
      <t>ネン</t>
    </rPh>
    <rPh sb="32" eb="33">
      <t>ガツ</t>
    </rPh>
    <rPh sb="33" eb="34">
      <t>ビ</t>
    </rPh>
    <rPh sb="35" eb="37">
      <t>ニュウリョク</t>
    </rPh>
    <rPh sb="44" eb="46">
      <t>ショゴウ</t>
    </rPh>
    <rPh sb="46" eb="48">
      <t>シシャ</t>
    </rPh>
    <rPh sb="51" eb="52">
      <t>ネン</t>
    </rPh>
    <rPh sb="52" eb="54">
      <t>イナイ</t>
    </rPh>
    <rPh sb="55" eb="57">
      <t>コウカイ</t>
    </rPh>
    <rPh sb="58" eb="60">
      <t>ジョウケン</t>
    </rPh>
    <phoneticPr fontId="4"/>
  </si>
  <si>
    <t>様式の灰色箇所は記入不可、青色箇所はプルダウンメニューを選択する箇所になります。
（他のシートも同様）</t>
    <rPh sb="0" eb="2">
      <t>ヨウシキ</t>
    </rPh>
    <rPh sb="3" eb="5">
      <t>ハイイロ</t>
    </rPh>
    <rPh sb="5" eb="7">
      <t>カショ</t>
    </rPh>
    <rPh sb="8" eb="10">
      <t>キニュウ</t>
    </rPh>
    <rPh sb="10" eb="12">
      <t>フカ</t>
    </rPh>
    <rPh sb="13" eb="15">
      <t>アオイロ</t>
    </rPh>
    <rPh sb="15" eb="17">
      <t>カショ</t>
    </rPh>
    <rPh sb="28" eb="30">
      <t>センタク</t>
    </rPh>
    <rPh sb="32" eb="34">
      <t>カショ</t>
    </rPh>
    <rPh sb="42" eb="43">
      <t>ホカ</t>
    </rPh>
    <rPh sb="48" eb="50">
      <t>ドウヨウ</t>
    </rPh>
    <phoneticPr fontId="2"/>
  </si>
  <si>
    <t>上限額をそれぞれ1,000千円として、実費を交付します。</t>
    <rPh sb="0" eb="3">
      <t>ジョウゲンガク</t>
    </rPh>
    <rPh sb="13" eb="15">
      <t>センエン</t>
    </rPh>
    <rPh sb="19" eb="21">
      <t>ジッピ</t>
    </rPh>
    <rPh sb="22" eb="24">
      <t>コウフ</t>
    </rPh>
    <phoneticPr fontId="17"/>
  </si>
  <si>
    <t>助成金の額は「総表」のシートに反映されますので、それぞれの費用を計上してください。</t>
    <rPh sb="0" eb="3">
      <t>ジョセイキン</t>
    </rPh>
    <rPh sb="4" eb="5">
      <t>ガク</t>
    </rPh>
    <rPh sb="7" eb="9">
      <t>ソウヒョウ</t>
    </rPh>
    <rPh sb="15" eb="17">
      <t>ハンエイ</t>
    </rPh>
    <rPh sb="29" eb="31">
      <t>ヒヨウ</t>
    </rPh>
    <rPh sb="32" eb="34">
      <t>ケイジョウ</t>
    </rPh>
    <phoneticPr fontId="17"/>
  </si>
  <si>
    <t>・各年度の「助成金に算入できる経費計（Ｄ）」の額が、各年度に「交付を受けようとする助成金の額」以上となっていることが必要です。</t>
    <rPh sb="1" eb="4">
      <t>カクネンド</t>
    </rPh>
    <rPh sb="6" eb="9">
      <t>ジョセイキン</t>
    </rPh>
    <rPh sb="10" eb="12">
      <t>サンニュウ</t>
    </rPh>
    <rPh sb="15" eb="17">
      <t>ケイヒ</t>
    </rPh>
    <rPh sb="17" eb="18">
      <t>ケイ</t>
    </rPh>
    <rPh sb="23" eb="24">
      <t>ガク</t>
    </rPh>
    <rPh sb="26" eb="29">
      <t>カクネンド</t>
    </rPh>
    <rPh sb="31" eb="33">
      <t>コウフ</t>
    </rPh>
    <rPh sb="34" eb="35">
      <t>ウ</t>
    </rPh>
    <rPh sb="41" eb="44">
      <t>ジョセイキン</t>
    </rPh>
    <rPh sb="45" eb="46">
      <t>ガク</t>
    </rPh>
    <rPh sb="47" eb="49">
      <t>イジョウ</t>
    </rPh>
    <rPh sb="58" eb="60">
      <t>ヒツヨウ</t>
    </rPh>
    <phoneticPr fontId="2"/>
  </si>
  <si>
    <t>・5行以内でご記入ください。</t>
    <rPh sb="2" eb="3">
      <t>ギョウ</t>
    </rPh>
    <rPh sb="3" eb="5">
      <t>イナイ</t>
    </rPh>
    <rPh sb="7" eb="9">
      <t>キニュウ</t>
    </rPh>
    <phoneticPr fontId="2"/>
  </si>
  <si>
    <t xml:space="preserve">・10行以内でご記入ください。
</t>
    <rPh sb="3" eb="4">
      <t>ギョウ</t>
    </rPh>
    <rPh sb="4" eb="6">
      <t>イナイ</t>
    </rPh>
    <rPh sb="8" eb="10">
      <t>キニュウ</t>
    </rPh>
    <phoneticPr fontId="2"/>
  </si>
  <si>
    <t>原作の有無</t>
    <rPh sb="0" eb="2">
      <t>ゲンサク</t>
    </rPh>
    <rPh sb="3" eb="5">
      <t>ウム</t>
    </rPh>
    <phoneticPr fontId="2"/>
  </si>
  <si>
    <t>原作者名</t>
    <rPh sb="0" eb="3">
      <t>ゲンサクシャ</t>
    </rPh>
    <rPh sb="3" eb="4">
      <t>メイ</t>
    </rPh>
    <phoneticPr fontId="2"/>
  </si>
  <si>
    <t>原作名</t>
    <rPh sb="0" eb="2">
      <t>ゲンサク</t>
    </rPh>
    <rPh sb="2" eb="3">
      <t>メイ</t>
    </rPh>
    <phoneticPr fontId="2"/>
  </si>
  <si>
    <t>支出総額</t>
    <phoneticPr fontId="2"/>
  </si>
  <si>
    <t>有</t>
  </si>
  <si>
    <t>担当者情報</t>
    <rPh sb="0" eb="3">
      <t>タントウシャ</t>
    </rPh>
    <rPh sb="3" eb="5">
      <t>ジョウホウ</t>
    </rPh>
    <phoneticPr fontId="2"/>
  </si>
  <si>
    <t>関係書類送付先〒</t>
    <rPh sb="0" eb="2">
      <t>カンケイ</t>
    </rPh>
    <rPh sb="2" eb="4">
      <t>ショルイ</t>
    </rPh>
    <rPh sb="4" eb="7">
      <t>ソウフサキ</t>
    </rPh>
    <phoneticPr fontId="2"/>
  </si>
  <si>
    <t>関係書類送付先住所</t>
    <rPh sb="0" eb="2">
      <t>カンケイ</t>
    </rPh>
    <rPh sb="2" eb="4">
      <t>ショルイ</t>
    </rPh>
    <rPh sb="4" eb="7">
      <t>ソウフサキ</t>
    </rPh>
    <rPh sb="7" eb="9">
      <t>ジュウショ</t>
    </rPh>
    <phoneticPr fontId="2"/>
  </si>
  <si>
    <t>北海道</t>
  </si>
  <si>
    <t>担当部署名または役職名</t>
    <rPh sb="2" eb="4">
      <t>ブショ</t>
    </rPh>
    <rPh sb="4" eb="5">
      <t>メイ</t>
    </rPh>
    <rPh sb="8" eb="11">
      <t>ヤクショクメイ</t>
    </rPh>
    <phoneticPr fontId="2"/>
  </si>
  <si>
    <t>担当者氏名</t>
    <phoneticPr fontId="2"/>
  </si>
  <si>
    <t>担当者電話番号</t>
    <phoneticPr fontId="39"/>
  </si>
  <si>
    <t>E-mail</t>
    <phoneticPr fontId="2"/>
  </si>
  <si>
    <t>・12行以内でご記入ください。
　セル内で改行される場合は「CTRL+ALT+ENTER」を同時に押して改行してください。</t>
    <rPh sb="3" eb="4">
      <t>ギョウ</t>
    </rPh>
    <rPh sb="4" eb="6">
      <t>イナイ</t>
    </rPh>
    <rPh sb="8" eb="10">
      <t>キニュウ</t>
    </rPh>
    <rPh sb="19" eb="20">
      <t>ナイ</t>
    </rPh>
    <rPh sb="21" eb="23">
      <t>カイギョウ</t>
    </rPh>
    <rPh sb="26" eb="28">
      <t>バアイ</t>
    </rPh>
    <rPh sb="46" eb="48">
      <t>ドウジ</t>
    </rPh>
    <rPh sb="49" eb="50">
      <t>オ</t>
    </rPh>
    <rPh sb="52" eb="54">
      <t>カイギョウ</t>
    </rPh>
    <phoneticPr fontId="2"/>
  </si>
  <si>
    <r>
      <t xml:space="preserve">完成した作品の著作権者となる者（法人・個人を問わない。）の名前、共同制作契約書に記入されている出資金額（配給・宣伝費を除く。）を全て記入してください。
</t>
    </r>
    <r>
      <rPr>
        <b/>
        <sz val="11"/>
        <color rgb="FFFF0000"/>
        <rFont val="游ゴシック"/>
        <family val="3"/>
        <charset val="128"/>
        <scheme val="minor"/>
      </rPr>
      <t>（申請団体名は記入しないこと。）</t>
    </r>
    <r>
      <rPr>
        <b/>
        <sz val="11"/>
        <color theme="8" tint="-0.499984740745262"/>
        <rFont val="游ゴシック"/>
        <family val="3"/>
        <charset val="128"/>
        <scheme val="minor"/>
      </rPr>
      <t xml:space="preserve">
また、要望書提出時の確定状況について、プルダウンメニューから「確定」「交渉中」「予定」のいずれかを必ず選択してください。</t>
    </r>
    <rPh sb="0" eb="2">
      <t>カンセイ</t>
    </rPh>
    <rPh sb="4" eb="6">
      <t>サクヒン</t>
    </rPh>
    <rPh sb="7" eb="10">
      <t>チョサクケン</t>
    </rPh>
    <rPh sb="10" eb="11">
      <t>シャ</t>
    </rPh>
    <rPh sb="14" eb="15">
      <t>モノ</t>
    </rPh>
    <rPh sb="16" eb="18">
      <t>ホウジン</t>
    </rPh>
    <rPh sb="19" eb="21">
      <t>コジン</t>
    </rPh>
    <rPh sb="22" eb="23">
      <t>ト</t>
    </rPh>
    <rPh sb="29" eb="31">
      <t>ナマエ</t>
    </rPh>
    <rPh sb="32" eb="34">
      <t>キョウドウ</t>
    </rPh>
    <rPh sb="34" eb="36">
      <t>セイサク</t>
    </rPh>
    <rPh sb="36" eb="39">
      <t>ケイヤクショ</t>
    </rPh>
    <rPh sb="40" eb="42">
      <t>キニュウ</t>
    </rPh>
    <rPh sb="47" eb="49">
      <t>シュッシ</t>
    </rPh>
    <rPh sb="49" eb="51">
      <t>キンガク</t>
    </rPh>
    <rPh sb="52" eb="54">
      <t>ハイキュウ</t>
    </rPh>
    <rPh sb="55" eb="57">
      <t>センデン</t>
    </rPh>
    <rPh sb="57" eb="58">
      <t>ヒ</t>
    </rPh>
    <rPh sb="59" eb="60">
      <t>ノゾ</t>
    </rPh>
    <rPh sb="64" eb="65">
      <t>スベ</t>
    </rPh>
    <rPh sb="66" eb="68">
      <t>キニュウ</t>
    </rPh>
    <rPh sb="77" eb="79">
      <t>シンセイ</t>
    </rPh>
    <rPh sb="79" eb="81">
      <t>ダンタイ</t>
    </rPh>
    <rPh sb="81" eb="82">
      <t>メイ</t>
    </rPh>
    <rPh sb="83" eb="85">
      <t>キニュウ</t>
    </rPh>
    <rPh sb="97" eb="100">
      <t>ヨウボウショ</t>
    </rPh>
    <rPh sb="100" eb="102">
      <t>テイシュツ</t>
    </rPh>
    <rPh sb="102" eb="103">
      <t>ジ</t>
    </rPh>
    <rPh sb="104" eb="106">
      <t>カクテイ</t>
    </rPh>
    <rPh sb="106" eb="108">
      <t>ジョウキョウ</t>
    </rPh>
    <rPh sb="125" eb="127">
      <t>カクテイ</t>
    </rPh>
    <rPh sb="129" eb="132">
      <t>コウショウチュウ</t>
    </rPh>
    <rPh sb="134" eb="136">
      <t>ヨテイ</t>
    </rPh>
    <rPh sb="143" eb="144">
      <t>カナラ</t>
    </rPh>
    <rPh sb="145" eb="147">
      <t>センタク</t>
    </rPh>
    <phoneticPr fontId="2"/>
  </si>
  <si>
    <t>R5.4.1～R6.3.31に
支払いが完了する経費</t>
    <rPh sb="16" eb="18">
      <t>シハラ</t>
    </rPh>
    <rPh sb="20" eb="22">
      <t>カンリョウ</t>
    </rPh>
    <rPh sb="24" eb="26">
      <t>ケイヒ</t>
    </rPh>
    <phoneticPr fontId="2"/>
  </si>
  <si>
    <t>２か年度助成
第１回募集</t>
    <rPh sb="2" eb="4">
      <t>ネンド</t>
    </rPh>
    <rPh sb="4" eb="6">
      <t>ジョセイ</t>
    </rPh>
    <rPh sb="7" eb="8">
      <t>ダイ</t>
    </rPh>
    <rPh sb="9" eb="10">
      <t>カイ</t>
    </rPh>
    <rPh sb="10" eb="12">
      <t>ボシュウ</t>
    </rPh>
    <phoneticPr fontId="9"/>
  </si>
  <si>
    <t>電話番号</t>
    <rPh sb="0" eb="2">
      <t>デンワ</t>
    </rPh>
    <rPh sb="2" eb="4">
      <t>バンゴウ</t>
    </rPh>
    <phoneticPr fontId="2"/>
  </si>
  <si>
    <t>・応募する活動区分をプルダウンメニューから選択してください。</t>
    <rPh sb="21" eb="23">
      <t>センタク</t>
    </rPh>
    <phoneticPr fontId="2"/>
  </si>
  <si>
    <t>・団体の住所、団体名、代表者役職名、代表者氏名について
　提出書類の「団体概要」と内容を同一にしてください。</t>
    <phoneticPr fontId="2"/>
  </si>
  <si>
    <t xml:space="preserve">・実務担当者と必ず連絡の取れる連絡先を記入してください。 </t>
    <phoneticPr fontId="2"/>
  </si>
  <si>
    <t>・担当者名欄には、1名のみ記入してください。</t>
    <rPh sb="1" eb="4">
      <t>タントウシャ</t>
    </rPh>
    <rPh sb="4" eb="5">
      <t>メイ</t>
    </rPh>
    <rPh sb="5" eb="6">
      <t>ラン</t>
    </rPh>
    <rPh sb="10" eb="11">
      <t>メイ</t>
    </rPh>
    <rPh sb="13" eb="15">
      <t>キニュウ</t>
    </rPh>
    <phoneticPr fontId="2"/>
  </si>
  <si>
    <t>・4月以降連絡の取れるアドレスの記載をお願いします。</t>
    <rPh sb="2" eb="5">
      <t>ガツイコウ</t>
    </rPh>
    <rPh sb="5" eb="7">
      <t>レンラク</t>
    </rPh>
    <rPh sb="8" eb="9">
      <t>ト</t>
    </rPh>
    <rPh sb="16" eb="18">
      <t>キサイ</t>
    </rPh>
    <rPh sb="20" eb="21">
      <t>ネガ</t>
    </rPh>
    <phoneticPr fontId="2"/>
  </si>
  <si>
    <t>・作品名とフリガナを記入してください。
　「　」は作品名に含まれる場合を除き、不要です。
　仮題の場合は作品名の後に（仮題）を付けてください。</t>
    <phoneticPr fontId="2"/>
  </si>
  <si>
    <t>・上映時間を記入し、完成形態を選択してください。</t>
    <phoneticPr fontId="2"/>
  </si>
  <si>
    <t>・個表の配給会社から自動転記されます。</t>
    <rPh sb="1" eb="3">
      <t>コヒョウ</t>
    </rPh>
    <rPh sb="4" eb="6">
      <t>ハイキュウ</t>
    </rPh>
    <rPh sb="6" eb="8">
      <t>ガイシャ</t>
    </rPh>
    <rPh sb="10" eb="12">
      <t>ジドウ</t>
    </rPh>
    <rPh sb="12" eb="14">
      <t>テンキ</t>
    </rPh>
    <phoneticPr fontId="2"/>
  </si>
  <si>
    <t>・主な出演者、監督、脚本、撮影、プロデューサー、チーフアニメーターについては、
　名前のみ記入してください。（個表に記入する名前と同一にしてください。）</t>
    <rPh sb="41" eb="43">
      <t>ナマエ</t>
    </rPh>
    <rPh sb="45" eb="47">
      <t>キニュウ</t>
    </rPh>
    <rPh sb="55" eb="57">
      <t>コヒョウ</t>
    </rPh>
    <rPh sb="58" eb="60">
      <t>キニュウ</t>
    </rPh>
    <rPh sb="62" eb="64">
      <t>ナマエ</t>
    </rPh>
    <rPh sb="65" eb="67">
      <t>ドウイツ</t>
    </rPh>
    <phoneticPr fontId="2"/>
  </si>
  <si>
    <t>・応募する作品に原作がある場合は「有」、原作がない場合は「無」を選択してください。
　「有」を選択した場合は、原作名、原作者名を記入してください。</t>
    <rPh sb="1" eb="3">
      <t>オウボ</t>
    </rPh>
    <rPh sb="5" eb="7">
      <t>サクヒン</t>
    </rPh>
    <rPh sb="8" eb="10">
      <t>ゲンサク</t>
    </rPh>
    <rPh sb="13" eb="15">
      <t>バアイ</t>
    </rPh>
    <rPh sb="17" eb="18">
      <t>アリ</t>
    </rPh>
    <rPh sb="20" eb="22">
      <t>ゲンサク</t>
    </rPh>
    <rPh sb="25" eb="27">
      <t>バアイ</t>
    </rPh>
    <rPh sb="29" eb="30">
      <t>ナ</t>
    </rPh>
    <rPh sb="32" eb="34">
      <t>センタク</t>
    </rPh>
    <rPh sb="44" eb="45">
      <t>ア</t>
    </rPh>
    <rPh sb="47" eb="49">
      <t>センタク</t>
    </rPh>
    <rPh sb="51" eb="53">
      <t>バアイ</t>
    </rPh>
    <rPh sb="55" eb="57">
      <t>ゲンサク</t>
    </rPh>
    <rPh sb="57" eb="58">
      <t>メイ</t>
    </rPh>
    <rPh sb="59" eb="62">
      <t>ゲンサクシャ</t>
    </rPh>
    <rPh sb="62" eb="63">
      <t>メイ</t>
    </rPh>
    <rPh sb="64" eb="66">
      <t>キニュウ</t>
    </rPh>
    <phoneticPr fontId="2"/>
  </si>
  <si>
    <t>・個表の製作スケジュールから自動転記されます。</t>
    <rPh sb="1" eb="3">
      <t>コヒョウ</t>
    </rPh>
    <rPh sb="4" eb="6">
      <t>セイサク</t>
    </rPh>
    <rPh sb="14" eb="16">
      <t>ジドウ</t>
    </rPh>
    <rPh sb="16" eb="18">
      <t>テンキ</t>
    </rPh>
    <phoneticPr fontId="2"/>
  </si>
  <si>
    <t>・個表の公開予定時期から自動転記されます。</t>
    <rPh sb="1" eb="3">
      <t>コヒョウ</t>
    </rPh>
    <rPh sb="4" eb="6">
      <t>コウカイ</t>
    </rPh>
    <rPh sb="6" eb="8">
      <t>ヨテイ</t>
    </rPh>
    <rPh sb="8" eb="10">
      <t>ジキ</t>
    </rPh>
    <rPh sb="12" eb="16">
      <t>ジドウテンキ</t>
    </rPh>
    <phoneticPr fontId="2"/>
  </si>
  <si>
    <t>・令和５年度に交付を受けようとする助成金の額は自動計算されます。</t>
    <rPh sb="1" eb="3">
      <t>レイワ</t>
    </rPh>
    <rPh sb="4" eb="6">
      <t>ネンド</t>
    </rPh>
    <rPh sb="7" eb="9">
      <t>コウフ</t>
    </rPh>
    <rPh sb="10" eb="11">
      <t>ウ</t>
    </rPh>
    <rPh sb="17" eb="20">
      <t>ジョセイキン</t>
    </rPh>
    <rPh sb="21" eb="22">
      <t>ガク</t>
    </rPh>
    <rPh sb="23" eb="27">
      <t>ジドウケイサン</t>
    </rPh>
    <phoneticPr fontId="2"/>
  </si>
  <si>
    <t>・収入、支出のシートの金額が自動転記されます。</t>
    <rPh sb="1" eb="3">
      <t>シュウニュウ</t>
    </rPh>
    <rPh sb="4" eb="6">
      <t>シシュツ</t>
    </rPh>
    <rPh sb="11" eb="13">
      <t>キンガク</t>
    </rPh>
    <rPh sb="14" eb="18">
      <t>ジドウテンキ</t>
    </rPh>
    <phoneticPr fontId="2"/>
  </si>
  <si>
    <t>・「課税事業者」か、「免税事業者及び簡易課税事業者」かをプルダウンメニューから選択してください。</t>
    <rPh sb="2" eb="4">
      <t>カゼイ</t>
    </rPh>
    <rPh sb="4" eb="7">
      <t>ジギョウシャ</t>
    </rPh>
    <rPh sb="39" eb="41">
      <t>センタク</t>
    </rPh>
    <phoneticPr fontId="2"/>
  </si>
  <si>
    <t>・整理番号欄は振興会記入欄のため、記入不要です（他シートも同様。）。</t>
    <rPh sb="1" eb="3">
      <t>セイリ</t>
    </rPh>
    <rPh sb="3" eb="5">
      <t>バンゴウ</t>
    </rPh>
    <rPh sb="5" eb="6">
      <t>ラン</t>
    </rPh>
    <rPh sb="7" eb="10">
      <t>シンコウカイ</t>
    </rPh>
    <rPh sb="10" eb="12">
      <t>キニュウ</t>
    </rPh>
    <rPh sb="12" eb="13">
      <t>ラン</t>
    </rPh>
    <rPh sb="17" eb="19">
      <t>キニュウ</t>
    </rPh>
    <rPh sb="19" eb="21">
      <t>フヨウ</t>
    </rPh>
    <rPh sb="24" eb="25">
      <t>タ</t>
    </rPh>
    <rPh sb="29" eb="31">
      <t>ドウヨウ</t>
    </rPh>
    <phoneticPr fontId="2"/>
  </si>
  <si>
    <t xml:space="preserve">共同製作：株式会社○○○、○○○株式会社、○○○○株式会社、●●●株式会社（全て確定）
協賛：○○株式会社（確定）、○○○○（予定）
助成：○○財団（申請中）　補助金：○○市（確定）
クラウドファンディング（実施中）
（申請団体名は記載しないこと。助成金に本助成金を記載しないこと。）
</t>
    <rPh sb="0" eb="2">
      <t>キョウドウ</t>
    </rPh>
    <rPh sb="2" eb="4">
      <t>セイサク</t>
    </rPh>
    <rPh sb="5" eb="9">
      <t>カブシキガイシャ</t>
    </rPh>
    <rPh sb="16" eb="20">
      <t>カブシキガイシャ</t>
    </rPh>
    <rPh sb="25" eb="29">
      <t>カブシキガイシャ</t>
    </rPh>
    <rPh sb="33" eb="37">
      <t>カブシキガイシャ</t>
    </rPh>
    <rPh sb="38" eb="39">
      <t>スベ</t>
    </rPh>
    <rPh sb="40" eb="42">
      <t>カクテイ</t>
    </rPh>
    <rPh sb="44" eb="46">
      <t>キョウサン</t>
    </rPh>
    <rPh sb="49" eb="53">
      <t>カブシキガイシャ</t>
    </rPh>
    <rPh sb="54" eb="56">
      <t>カクテイ</t>
    </rPh>
    <rPh sb="63" eb="65">
      <t>ヨテイ</t>
    </rPh>
    <rPh sb="67" eb="69">
      <t>ジョセイ</t>
    </rPh>
    <rPh sb="72" eb="74">
      <t>ザイダン</t>
    </rPh>
    <rPh sb="75" eb="78">
      <t>シンセイチュウ</t>
    </rPh>
    <rPh sb="80" eb="83">
      <t>ホジョキン</t>
    </rPh>
    <rPh sb="86" eb="87">
      <t>シ</t>
    </rPh>
    <rPh sb="88" eb="90">
      <t>カクテイ</t>
    </rPh>
    <rPh sb="104" eb="106">
      <t>ジッシ</t>
    </rPh>
    <rPh sb="106" eb="107">
      <t>チュウ</t>
    </rPh>
    <rPh sb="110" eb="112">
      <t>シンセイ</t>
    </rPh>
    <rPh sb="112" eb="114">
      <t>ダンタイ</t>
    </rPh>
    <rPh sb="114" eb="115">
      <t>メイ</t>
    </rPh>
    <rPh sb="116" eb="118">
      <t>キサイ</t>
    </rPh>
    <rPh sb="124" eb="127">
      <t>ジョセイキン</t>
    </rPh>
    <rPh sb="128" eb="129">
      <t>ホン</t>
    </rPh>
    <rPh sb="133" eb="135">
      <t>キサイ</t>
    </rPh>
    <phoneticPr fontId="4"/>
  </si>
  <si>
    <t>団体名（フリガナ）</t>
    <phoneticPr fontId="2"/>
  </si>
  <si>
    <t>・団体名フリガナは、法人名称（株式会社等）を除いた、それ以外の部分のみ記入してください。
　（例）フリガナ：ゲイブンシン
　　　　団体名　：株式会社げいぶんしん</t>
    <rPh sb="1" eb="3">
      <t>ダンタイ</t>
    </rPh>
    <rPh sb="3" eb="4">
      <t>メイ</t>
    </rPh>
    <rPh sb="10" eb="12">
      <t>ホウジン</t>
    </rPh>
    <rPh sb="12" eb="14">
      <t>メイショウ</t>
    </rPh>
    <rPh sb="15" eb="19">
      <t>カブシキガイシャ</t>
    </rPh>
    <rPh sb="19" eb="20">
      <t>ナド</t>
    </rPh>
    <rPh sb="22" eb="23">
      <t>ノゾ</t>
    </rPh>
    <rPh sb="28" eb="30">
      <t>イガイ</t>
    </rPh>
    <rPh sb="31" eb="33">
      <t>ブブン</t>
    </rPh>
    <rPh sb="35" eb="37">
      <t>キニュウ</t>
    </rPh>
    <rPh sb="47" eb="48">
      <t>レイ</t>
    </rPh>
    <rPh sb="65" eb="67">
      <t>ダンタイ</t>
    </rPh>
    <rPh sb="67" eb="68">
      <t>メイ</t>
    </rPh>
    <rPh sb="70" eb="74">
      <t>カブシキガイシャ</t>
    </rPh>
    <phoneticPr fontId="2"/>
  </si>
  <si>
    <t>R4.3.31以前支払額</t>
    <rPh sb="7" eb="9">
      <t>イゼン</t>
    </rPh>
    <rPh sb="9" eb="11">
      <t>シハライ</t>
    </rPh>
    <rPh sb="11" eb="12">
      <t>ガク</t>
    </rPh>
    <phoneticPr fontId="2"/>
  </si>
  <si>
    <t>左記の金額のうち
R5.4.1～
R6.3.31の期間に
支払う額（税込／円）</t>
    <rPh sb="0" eb="2">
      <t>サキ</t>
    </rPh>
    <rPh sb="3" eb="5">
      <t>キンガク</t>
    </rPh>
    <rPh sb="25" eb="27">
      <t>キカン</t>
    </rPh>
    <rPh sb="29" eb="31">
      <t>シハラ</t>
    </rPh>
    <rPh sb="32" eb="33">
      <t>ガク</t>
    </rPh>
    <rPh sb="34" eb="36">
      <t>ゼイコ</t>
    </rPh>
    <rPh sb="37" eb="38">
      <t>エン</t>
    </rPh>
    <phoneticPr fontId="9"/>
  </si>
  <si>
    <t>令和４年度
消費税等仕入控除税額計（C）</t>
    <rPh sb="6" eb="16">
      <t>ショウヒゼイトウシイレコウジョゼイガク</t>
    </rPh>
    <phoneticPr fontId="2"/>
  </si>
  <si>
    <t>令和４年度に助成金に
算入できる経費計（D）</t>
    <rPh sb="0" eb="2">
      <t>レイワ</t>
    </rPh>
    <rPh sb="3" eb="5">
      <t>ネンド</t>
    </rPh>
    <rPh sb="11" eb="13">
      <t>サンニュウ</t>
    </rPh>
    <rPh sb="16" eb="18">
      <t>ケイヒ</t>
    </rPh>
    <rPh sb="18" eb="19">
      <t>ケイ</t>
    </rPh>
    <phoneticPr fontId="3"/>
  </si>
  <si>
    <t>　令和5年度に交付を
　受けようとする助成金の額</t>
    <rPh sb="1" eb="3">
      <t>レイワ</t>
    </rPh>
    <rPh sb="4" eb="6">
      <t>ネンド</t>
    </rPh>
    <rPh sb="7" eb="9">
      <t>コウフ</t>
    </rPh>
    <rPh sb="12" eb="13">
      <t>ウ</t>
    </rPh>
    <rPh sb="19" eb="22">
      <t>ジョセイキン</t>
    </rPh>
    <rPh sb="23" eb="24">
      <t>ガク</t>
    </rPh>
    <phoneticPr fontId="2"/>
  </si>
  <si>
    <t>令和　年　月　日</t>
    <rPh sb="0" eb="2">
      <t>レイワ</t>
    </rPh>
    <rPh sb="3" eb="4">
      <t>ネン</t>
    </rPh>
    <rPh sb="5" eb="6">
      <t>ガツ</t>
    </rPh>
    <rPh sb="7" eb="8">
      <t>ニチ</t>
    </rPh>
    <phoneticPr fontId="2"/>
  </si>
  <si>
    <t>日付は提出日を入力してください。</t>
    <rPh sb="0" eb="2">
      <t>ヒヅケ</t>
    </rPh>
    <rPh sb="3" eb="6">
      <t>テイシュツビ</t>
    </rPh>
    <rPh sb="7" eb="9">
      <t>ニュウリョク</t>
    </rPh>
    <phoneticPr fontId="2"/>
  </si>
  <si>
    <t>独立行政法人日本芸術文化振興会理事長　殿</t>
    <phoneticPr fontId="2"/>
  </si>
  <si>
    <t>２か年度助成（１年目）</t>
    <rPh sb="2" eb="4">
      <t>ネンド</t>
    </rPh>
    <rPh sb="4" eb="6">
      <t>ジョセイ</t>
    </rPh>
    <rPh sb="8" eb="10">
      <t>ネンメ</t>
    </rPh>
    <phoneticPr fontId="2"/>
  </si>
  <si>
    <r>
      <rPr>
        <b/>
        <sz val="11"/>
        <color rgb="FFFF0000"/>
        <rFont val="游ゴシック"/>
        <family val="3"/>
        <charset val="128"/>
        <scheme val="minor"/>
      </rPr>
      <t>・応募する助成期間区分が「2か年度助成（１年目）」で間違いがないかどうかを確認してください。</t>
    </r>
    <r>
      <rPr>
        <b/>
        <sz val="11"/>
        <color theme="8" tint="-0.499984740745262"/>
        <rFont val="游ゴシック"/>
        <family val="3"/>
        <charset val="128"/>
        <scheme val="minor"/>
      </rPr>
      <t xml:space="preserve">
　（単年度助成の場合はホームページから単年度用の様式をダウンロードしてください。）</t>
    </r>
    <rPh sb="5" eb="7">
      <t>ジョセイ</t>
    </rPh>
    <rPh sb="7" eb="9">
      <t>キカン</t>
    </rPh>
    <rPh sb="9" eb="11">
      <t>クブン</t>
    </rPh>
    <rPh sb="15" eb="16">
      <t>ネン</t>
    </rPh>
    <rPh sb="16" eb="17">
      <t>ド</t>
    </rPh>
    <rPh sb="17" eb="19">
      <t>ジョセイ</t>
    </rPh>
    <rPh sb="21" eb="23">
      <t>ネンメ</t>
    </rPh>
    <rPh sb="26" eb="28">
      <t>マチガ</t>
    </rPh>
    <rPh sb="37" eb="39">
      <t>カクニン</t>
    </rPh>
    <rPh sb="49" eb="54">
      <t>タンネンドジョセイ</t>
    </rPh>
    <rPh sb="55" eb="57">
      <t>バアイ</t>
    </rPh>
    <rPh sb="66" eb="69">
      <t>タンネンド</t>
    </rPh>
    <rPh sb="69" eb="70">
      <t>ヨウ</t>
    </rPh>
    <rPh sb="71" eb="73">
      <t>ヨウシキ</t>
    </rPh>
    <phoneticPr fontId="2"/>
  </si>
  <si>
    <t>収入総額（イ＋ロ＋ハ）</t>
    <phoneticPr fontId="2"/>
  </si>
  <si>
    <t>交付を受けようとする
助成金の総額（ハ）</t>
    <rPh sb="0" eb="2">
      <t>コウフ</t>
    </rPh>
    <rPh sb="3" eb="4">
      <t>ウ</t>
    </rPh>
    <rPh sb="11" eb="14">
      <t>ジョセイキン</t>
    </rPh>
    <rPh sb="15" eb="17">
      <t>ソウガク</t>
    </rPh>
    <phoneticPr fontId="2"/>
  </si>
  <si>
    <t>バリアフリー字幕制作費</t>
    <rPh sb="6" eb="8">
      <t>ジマク</t>
    </rPh>
    <rPh sb="8" eb="11">
      <t>セイサクヒ</t>
    </rPh>
    <phoneticPr fontId="2"/>
  </si>
  <si>
    <t>・内定通知書に記載の「令和４年度の助成金の額」を直接入力してください。</t>
    <rPh sb="1" eb="6">
      <t>ナイテイツウチショ</t>
    </rPh>
    <rPh sb="7" eb="9">
      <t>キサイ</t>
    </rPh>
    <rPh sb="11" eb="13">
      <t>レイワ</t>
    </rPh>
    <rPh sb="14" eb="16">
      <t>ネンド</t>
    </rPh>
    <rPh sb="17" eb="19">
      <t>ジョセイ</t>
    </rPh>
    <rPh sb="19" eb="20">
      <t>キン</t>
    </rPh>
    <rPh sb="21" eb="22">
      <t>ガク</t>
    </rPh>
    <rPh sb="24" eb="26">
      <t>チョクセツ</t>
    </rPh>
    <rPh sb="26" eb="28">
      <t>ニュウリョク</t>
    </rPh>
    <phoneticPr fontId="2"/>
  </si>
  <si>
    <t>助成対象活動名
（作品名）</t>
    <rPh sb="0" eb="2">
      <t>ジョセイ</t>
    </rPh>
    <rPh sb="2" eb="4">
      <t>タイショウ</t>
    </rPh>
    <rPh sb="4" eb="6">
      <t>カツドウ</t>
    </rPh>
    <rPh sb="6" eb="7">
      <t>メイ</t>
    </rPh>
    <rPh sb="9" eb="11">
      <t>サクヒン</t>
    </rPh>
    <rPh sb="11" eb="12">
      <t>メイ</t>
    </rPh>
    <phoneticPr fontId="2"/>
  </si>
  <si>
    <t>上映・配給、頒布計画書</t>
    <rPh sb="0" eb="2">
      <t>ジョウエイ</t>
    </rPh>
    <rPh sb="3" eb="5">
      <t>ハイキュウ</t>
    </rPh>
    <rPh sb="6" eb="11">
      <t>ハンプケイカクショ</t>
    </rPh>
    <phoneticPr fontId="39"/>
  </si>
  <si>
    <t>団体名</t>
    <rPh sb="0" eb="2">
      <t>ダンタイ</t>
    </rPh>
    <rPh sb="2" eb="3">
      <t>メイ</t>
    </rPh>
    <phoneticPr fontId="39"/>
  </si>
  <si>
    <t>作　品　名</t>
    <rPh sb="0" eb="1">
      <t>サク</t>
    </rPh>
    <rPh sb="2" eb="3">
      <t>ヒン</t>
    </rPh>
    <rPh sb="4" eb="5">
      <t>メイ</t>
    </rPh>
    <phoneticPr fontId="39"/>
  </si>
  <si>
    <t>公開予定時期</t>
    <rPh sb="0" eb="2">
      <t>コウカイ</t>
    </rPh>
    <rPh sb="2" eb="4">
      <t>ヨテイ</t>
    </rPh>
    <rPh sb="4" eb="6">
      <t>ジキ</t>
    </rPh>
    <phoneticPr fontId="39"/>
  </si>
  <si>
    <t>開始年月</t>
    <rPh sb="0" eb="2">
      <t>カイシ</t>
    </rPh>
    <rPh sb="2" eb="4">
      <t>ネンゲツ</t>
    </rPh>
    <phoneticPr fontId="39"/>
  </si>
  <si>
    <t>～</t>
    <phoneticPr fontId="39"/>
  </si>
  <si>
    <t>終了年月　</t>
    <rPh sb="0" eb="2">
      <t>シュウリョウ</t>
    </rPh>
    <rPh sb="2" eb="4">
      <t>ネンゲツ</t>
    </rPh>
    <phoneticPr fontId="39"/>
  </si>
  <si>
    <t>公開期間</t>
    <rPh sb="0" eb="2">
      <t>コウカイ</t>
    </rPh>
    <rPh sb="2" eb="4">
      <t>キカン</t>
    </rPh>
    <phoneticPr fontId="39"/>
  </si>
  <si>
    <t>確定状況</t>
    <rPh sb="0" eb="2">
      <t>カクテイ</t>
    </rPh>
    <rPh sb="2" eb="4">
      <t>ジョウキョウ</t>
    </rPh>
    <phoneticPr fontId="39"/>
  </si>
  <si>
    <t>公 開 方 法</t>
    <rPh sb="0" eb="1">
      <t>コウ</t>
    </rPh>
    <rPh sb="2" eb="3">
      <t>カイ</t>
    </rPh>
    <rPh sb="4" eb="5">
      <t>カタ</t>
    </rPh>
    <rPh sb="6" eb="7">
      <t>ホウ</t>
    </rPh>
    <phoneticPr fontId="39"/>
  </si>
  <si>
    <t>公開予定場所</t>
    <rPh sb="0" eb="2">
      <t>コウカイ</t>
    </rPh>
    <rPh sb="2" eb="4">
      <t>ヨテイ</t>
    </rPh>
    <rPh sb="4" eb="6">
      <t>バショ</t>
    </rPh>
    <phoneticPr fontId="39"/>
  </si>
  <si>
    <t>東京○○○・ほか順次拡大検討中</t>
    <rPh sb="0" eb="2">
      <t>トウキョウ</t>
    </rPh>
    <rPh sb="8" eb="10">
      <t>ジュンジ</t>
    </rPh>
    <rPh sb="10" eb="12">
      <t>カクダイ</t>
    </rPh>
    <rPh sb="12" eb="15">
      <t>ケントウチュウ</t>
    </rPh>
    <phoneticPr fontId="39"/>
  </si>
  <si>
    <t>・公開予定場所を記入のうえ、確定状況を選択してください。</t>
    <rPh sb="1" eb="3">
      <t>コウカイ</t>
    </rPh>
    <rPh sb="3" eb="5">
      <t>ヨテイ</t>
    </rPh>
    <rPh sb="5" eb="7">
      <t>バショ</t>
    </rPh>
    <rPh sb="8" eb="10">
      <t>キニュウ</t>
    </rPh>
    <rPh sb="14" eb="16">
      <t>カクテイ</t>
    </rPh>
    <rPh sb="16" eb="18">
      <t>ジョウキョウ</t>
    </rPh>
    <rPh sb="19" eb="21">
      <t>センタク</t>
    </rPh>
    <phoneticPr fontId="39"/>
  </si>
  <si>
    <t>上映・配給、頒布等</t>
    <rPh sb="0" eb="2">
      <t>ジョウエイ</t>
    </rPh>
    <rPh sb="3" eb="5">
      <t>ハイキュウ</t>
    </rPh>
    <rPh sb="6" eb="9">
      <t>ハンプナド</t>
    </rPh>
    <phoneticPr fontId="39"/>
  </si>
  <si>
    <t>会社名等</t>
    <rPh sb="0" eb="4">
      <t>カイシャメイナド</t>
    </rPh>
    <phoneticPr fontId="39"/>
  </si>
  <si>
    <t>交渉中</t>
  </si>
  <si>
    <t>・会社名を記入のうえ、確定状況を選択してください。</t>
    <rPh sb="1" eb="4">
      <t>カイシャメイ</t>
    </rPh>
    <rPh sb="5" eb="7">
      <t>キニュウ</t>
    </rPh>
    <rPh sb="11" eb="13">
      <t>カクテイ</t>
    </rPh>
    <rPh sb="13" eb="15">
      <t>ジョウキョウ</t>
    </rPh>
    <rPh sb="16" eb="18">
      <t>センタク</t>
    </rPh>
    <phoneticPr fontId="39"/>
  </si>
  <si>
    <t>所在地</t>
    <rPh sb="0" eb="3">
      <t>ショザイチ</t>
    </rPh>
    <phoneticPr fontId="39"/>
  </si>
  <si>
    <t>実績</t>
    <rPh sb="0" eb="2">
      <t>ジッセキ</t>
    </rPh>
    <phoneticPr fontId="39"/>
  </si>
  <si>
    <t>特 記 事 項</t>
    <rPh sb="0" eb="1">
      <t>トク</t>
    </rPh>
    <rPh sb="2" eb="3">
      <t>キ</t>
    </rPh>
    <rPh sb="4" eb="5">
      <t>コト</t>
    </rPh>
    <rPh sb="6" eb="7">
      <t>コウ</t>
    </rPh>
    <phoneticPr fontId="39"/>
  </si>
  <si>
    <t>・捕捉すべきことがあれば記入してください。</t>
    <rPh sb="1" eb="3">
      <t>ホソク</t>
    </rPh>
    <rPh sb="12" eb="14">
      <t>キニュウ</t>
    </rPh>
    <phoneticPr fontId="39"/>
  </si>
  <si>
    <t>・バリアフリー字幕・音声ガイドの制作についてはここに記入してください。</t>
    <phoneticPr fontId="39"/>
  </si>
  <si>
    <t>・上映・配給、頒布等の状況が決定していない場合は、現在の状況や今後の予定等を詳しく記入してください。</t>
    <rPh sb="1" eb="3">
      <t>ジョウエイ</t>
    </rPh>
    <rPh sb="4" eb="6">
      <t>ハイキュウ</t>
    </rPh>
    <rPh sb="7" eb="9">
      <t>ハンプ</t>
    </rPh>
    <rPh sb="9" eb="10">
      <t>トウ</t>
    </rPh>
    <rPh sb="11" eb="13">
      <t>ジョウキョウ</t>
    </rPh>
    <rPh sb="14" eb="16">
      <t>ケッテイ</t>
    </rPh>
    <rPh sb="21" eb="23">
      <t>バアイ</t>
    </rPh>
    <rPh sb="25" eb="27">
      <t>ゲンザイ</t>
    </rPh>
    <rPh sb="28" eb="30">
      <t>ジョウキョウ</t>
    </rPh>
    <rPh sb="31" eb="33">
      <t>コンゴ</t>
    </rPh>
    <rPh sb="34" eb="36">
      <t>ヨテイ</t>
    </rPh>
    <rPh sb="36" eb="37">
      <t>トウ</t>
    </rPh>
    <rPh sb="38" eb="39">
      <t>クワ</t>
    </rPh>
    <rPh sb="41" eb="43">
      <t>キニュウ</t>
    </rPh>
    <phoneticPr fontId="39"/>
  </si>
  <si>
    <t>助 成 対 象 活 動 変 更 理 由 書</t>
    <rPh sb="0" eb="1">
      <t>スケ</t>
    </rPh>
    <rPh sb="2" eb="3">
      <t>シゲル</t>
    </rPh>
    <rPh sb="4" eb="5">
      <t>タイ</t>
    </rPh>
    <rPh sb="6" eb="7">
      <t>ゾウ</t>
    </rPh>
    <rPh sb="8" eb="9">
      <t>カツ</t>
    </rPh>
    <rPh sb="10" eb="11">
      <t>ドウ</t>
    </rPh>
    <rPh sb="12" eb="13">
      <t>ヘン</t>
    </rPh>
    <rPh sb="14" eb="15">
      <t>サラ</t>
    </rPh>
    <rPh sb="16" eb="17">
      <t>リ</t>
    </rPh>
    <rPh sb="18" eb="19">
      <t>ヨシ</t>
    </rPh>
    <rPh sb="20" eb="21">
      <t>ショ</t>
    </rPh>
    <phoneticPr fontId="2"/>
  </si>
  <si>
    <t>（映画製作への支援）</t>
    <rPh sb="1" eb="3">
      <t>エイガ</t>
    </rPh>
    <rPh sb="3" eb="5">
      <t>セイサク</t>
    </rPh>
    <rPh sb="7" eb="9">
      <t>シエン</t>
    </rPh>
    <phoneticPr fontId="2"/>
  </si>
  <si>
    <t/>
  </si>
  <si>
    <t>提出日：</t>
    <rPh sb="0" eb="2">
      <t>テイシュツ</t>
    </rPh>
    <rPh sb="2" eb="3">
      <t>ビ</t>
    </rPh>
    <phoneticPr fontId="39"/>
  </si>
  <si>
    <t>当振興会に変更内容の連絡を行った日を、「2021/4/1」のように記入してください。</t>
    <rPh sb="0" eb="1">
      <t>トウ</t>
    </rPh>
    <rPh sb="1" eb="4">
      <t>シンコウカイ</t>
    </rPh>
    <rPh sb="5" eb="7">
      <t>ヘンコウ</t>
    </rPh>
    <rPh sb="7" eb="9">
      <t>ナイヨウ</t>
    </rPh>
    <rPh sb="10" eb="12">
      <t>レンラク</t>
    </rPh>
    <rPh sb="13" eb="14">
      <t>オコナ</t>
    </rPh>
    <rPh sb="16" eb="17">
      <t>ヒ</t>
    </rPh>
    <rPh sb="33" eb="35">
      <t>キニュウ</t>
    </rPh>
    <phoneticPr fontId="39"/>
  </si>
  <si>
    <t>独立行政法人日本芸術文化振興会理事長 殿</t>
    <phoneticPr fontId="2"/>
  </si>
  <si>
    <t>団　体　名</t>
    <phoneticPr fontId="2"/>
  </si>
  <si>
    <t>団体名～代表者氏名は総表から転記されますが、これらの事項に変更がある場合は、手入力で変更後の記載に修正してください。</t>
    <rPh sb="0" eb="2">
      <t>ダンタイ</t>
    </rPh>
    <rPh sb="2" eb="3">
      <t>メイ</t>
    </rPh>
    <rPh sb="4" eb="7">
      <t>ダイヒョウシャ</t>
    </rPh>
    <rPh sb="7" eb="9">
      <t>シメイ</t>
    </rPh>
    <rPh sb="10" eb="12">
      <t>ソウヒョウ</t>
    </rPh>
    <rPh sb="14" eb="16">
      <t>テンキ</t>
    </rPh>
    <rPh sb="26" eb="28">
      <t>ジコウ</t>
    </rPh>
    <rPh sb="29" eb="31">
      <t>ヘンコウ</t>
    </rPh>
    <rPh sb="34" eb="36">
      <t>バアイ</t>
    </rPh>
    <rPh sb="38" eb="39">
      <t>テ</t>
    </rPh>
    <rPh sb="39" eb="41">
      <t>ニュウリョク</t>
    </rPh>
    <rPh sb="42" eb="44">
      <t>ヘンコウ</t>
    </rPh>
    <rPh sb="44" eb="45">
      <t>ゴ</t>
    </rPh>
    <rPh sb="46" eb="48">
      <t>キサイ</t>
    </rPh>
    <rPh sb="49" eb="51">
      <t>シュウセイ</t>
    </rPh>
    <phoneticPr fontId="39"/>
  </si>
  <si>
    <t>代表者役職名</t>
    <rPh sb="3" eb="4">
      <t>ヤク</t>
    </rPh>
    <phoneticPr fontId="2"/>
  </si>
  <si>
    <t>代表者氏名</t>
    <phoneticPr fontId="2"/>
  </si>
  <si>
    <t>変更理由書には、押印の必要はありません。</t>
    <rPh sb="0" eb="5">
      <t>ヘンコウリユウショ</t>
    </rPh>
    <rPh sb="8" eb="10">
      <t>オウイン</t>
    </rPh>
    <rPh sb="11" eb="13">
      <t>ヒツヨウ</t>
    </rPh>
    <phoneticPr fontId="2"/>
  </si>
  <si>
    <t>助成対象活動名（作品名）</t>
    <rPh sb="0" eb="2">
      <t>ジョセイ</t>
    </rPh>
    <rPh sb="2" eb="4">
      <t>タイショウ</t>
    </rPh>
    <rPh sb="4" eb="6">
      <t>カツドウ</t>
    </rPh>
    <rPh sb="6" eb="7">
      <t>メイ</t>
    </rPh>
    <rPh sb="8" eb="10">
      <t>サクヒン</t>
    </rPh>
    <rPh sb="10" eb="11">
      <t>メイ</t>
    </rPh>
    <phoneticPr fontId="39"/>
  </si>
  <si>
    <t>作品名は総表から転記されます。</t>
    <rPh sb="0" eb="2">
      <t>サクヒン</t>
    </rPh>
    <rPh sb="2" eb="3">
      <t>メイ</t>
    </rPh>
    <rPh sb="4" eb="6">
      <t>ソウヒョウ</t>
    </rPh>
    <rPh sb="8" eb="10">
      <t>テンキ</t>
    </rPh>
    <phoneticPr fontId="39"/>
  </si>
  <si>
    <t>変更内容</t>
    <rPh sb="0" eb="2">
      <t>ヘンコウ</t>
    </rPh>
    <rPh sb="2" eb="4">
      <t>ナイヨウ</t>
    </rPh>
    <phoneticPr fontId="39"/>
  </si>
  <si>
    <t>①</t>
    <phoneticPr fontId="39"/>
  </si>
  <si>
    <t>件名</t>
    <rPh sb="0" eb="2">
      <t>ケンメイ</t>
    </rPh>
    <phoneticPr fontId="39"/>
  </si>
  <si>
    <t>助成金交付要望書から変更のあった事項につき項目立てし、[変更前][変更後][変更理由]を記入してください。</t>
    <rPh sb="0" eb="3">
      <t>ジョセイキン</t>
    </rPh>
    <rPh sb="3" eb="5">
      <t>コウフ</t>
    </rPh>
    <rPh sb="5" eb="8">
      <t>ヨウボウショ</t>
    </rPh>
    <rPh sb="10" eb="12">
      <t>ヘンコウ</t>
    </rPh>
    <rPh sb="16" eb="18">
      <t>ジコウ</t>
    </rPh>
    <rPh sb="21" eb="23">
      <t>コウモク</t>
    </rPh>
    <rPh sb="23" eb="24">
      <t>ダ</t>
    </rPh>
    <rPh sb="28" eb="30">
      <t>ヘンコウ</t>
    </rPh>
    <rPh sb="30" eb="31">
      <t>マエ</t>
    </rPh>
    <rPh sb="33" eb="35">
      <t>ヘンコウ</t>
    </rPh>
    <rPh sb="35" eb="36">
      <t>ゴ</t>
    </rPh>
    <rPh sb="38" eb="40">
      <t>ヘンコウ</t>
    </rPh>
    <rPh sb="40" eb="42">
      <t>リユウ</t>
    </rPh>
    <rPh sb="44" eb="46">
      <t>キニュウ</t>
    </rPh>
    <phoneticPr fontId="39"/>
  </si>
  <si>
    <t>[変更前]</t>
    <rPh sb="1" eb="3">
      <t>ヘンコウ</t>
    </rPh>
    <rPh sb="3" eb="4">
      <t>マエ</t>
    </rPh>
    <phoneticPr fontId="39"/>
  </si>
  <si>
    <t>[変更後]</t>
    <rPh sb="1" eb="3">
      <t>ヘンコウ</t>
    </rPh>
    <rPh sb="3" eb="4">
      <t>ゴ</t>
    </rPh>
    <phoneticPr fontId="39"/>
  </si>
  <si>
    <t>セル内に収まらない場合は、セルの高さを変更する等して、全ての記述が見えるようにしてください。２ページ目以降に続いても問題ありません。</t>
    <rPh sb="2" eb="3">
      <t>ナイ</t>
    </rPh>
    <rPh sb="4" eb="5">
      <t>オサ</t>
    </rPh>
    <rPh sb="9" eb="11">
      <t>バアイ</t>
    </rPh>
    <rPh sb="16" eb="17">
      <t>タカ</t>
    </rPh>
    <rPh sb="19" eb="21">
      <t>ヘンコウ</t>
    </rPh>
    <rPh sb="23" eb="24">
      <t>ナド</t>
    </rPh>
    <rPh sb="27" eb="28">
      <t>スベ</t>
    </rPh>
    <rPh sb="30" eb="32">
      <t>キジュツ</t>
    </rPh>
    <rPh sb="33" eb="34">
      <t>ミ</t>
    </rPh>
    <rPh sb="50" eb="51">
      <t>メ</t>
    </rPh>
    <rPh sb="51" eb="53">
      <t>イコウ</t>
    </rPh>
    <rPh sb="54" eb="55">
      <t>ツヅ</t>
    </rPh>
    <rPh sb="58" eb="60">
      <t>モンダイ</t>
    </rPh>
    <phoneticPr fontId="39"/>
  </si>
  <si>
    <t>[変更理由]</t>
    <rPh sb="1" eb="3">
      <t>ヘンコウ</t>
    </rPh>
    <rPh sb="3" eb="5">
      <t>リユウ</t>
    </rPh>
    <phoneticPr fontId="39"/>
  </si>
  <si>
    <t>②</t>
    <phoneticPr fontId="39"/>
  </si>
  <si>
    <t>③</t>
    <phoneticPr fontId="39"/>
  </si>
  <si>
    <t>④</t>
    <phoneticPr fontId="39"/>
  </si>
  <si>
    <t>令和４年度　文化芸術振興費補助金</t>
    <rPh sb="6" eb="16">
      <t>ブンカゲイジュツシンコウヒホジョキン</t>
    </rPh>
    <phoneticPr fontId="2"/>
  </si>
  <si>
    <t>様式第１３号（第１５条関係）
【総表】</t>
    <phoneticPr fontId="2"/>
  </si>
  <si>
    <t>R4.4.1～R5.3.31に
支払いが完了した経費</t>
    <rPh sb="16" eb="18">
      <t>シハラ</t>
    </rPh>
    <rPh sb="20" eb="22">
      <t>カンリョウ</t>
    </rPh>
    <rPh sb="24" eb="26">
      <t>ケイヒ</t>
    </rPh>
    <phoneticPr fontId="2"/>
  </si>
  <si>
    <t>・「R4.4.1～R4.3.31に支払いが完了した経費」に該当する経費は、</t>
    <rPh sb="29" eb="31">
      <t>ガイトウ</t>
    </rPh>
    <rPh sb="33" eb="35">
      <t>ケイヒ</t>
    </rPh>
    <phoneticPr fontId="6"/>
  </si>
  <si>
    <t>・「R5.4.1～R6.3.31に支払いが完了する経費」に該当する経費は、</t>
    <rPh sb="29" eb="31">
      <t>ガイトウ</t>
    </rPh>
    <rPh sb="33" eb="35">
      <t>ケイヒ</t>
    </rPh>
    <phoneticPr fontId="6"/>
  </si>
  <si>
    <t>小計（円）</t>
    <phoneticPr fontId="6"/>
  </si>
  <si>
    <t>小計（円）</t>
    <phoneticPr fontId="2"/>
  </si>
  <si>
    <t>支出総額（円）</t>
    <phoneticPr fontId="2"/>
  </si>
  <si>
    <t>支出総額（決算総額）</t>
    <rPh sb="0" eb="2">
      <t>シシュツ</t>
    </rPh>
    <rPh sb="2" eb="4">
      <t>ソウガク</t>
    </rPh>
    <rPh sb="5" eb="7">
      <t>ケッサン</t>
    </rPh>
    <rPh sb="7" eb="9">
      <t>ソウガク</t>
    </rPh>
    <phoneticPr fontId="2"/>
  </si>
  <si>
    <t xml:space="preserve">様式第１２号（第１４条関係）
</t>
    <phoneticPr fontId="2"/>
  </si>
  <si>
    <t>令和４年度文化芸術振興費補助金</t>
    <rPh sb="0" eb="2">
      <t>レイワ</t>
    </rPh>
    <rPh sb="3" eb="5">
      <t>ネンド</t>
    </rPh>
    <rPh sb="5" eb="7">
      <t>ブンカ</t>
    </rPh>
    <rPh sb="7" eb="9">
      <t>ゲイジュツ</t>
    </rPh>
    <rPh sb="9" eb="11">
      <t>シンコウ</t>
    </rPh>
    <rPh sb="11" eb="12">
      <t>ヒ</t>
    </rPh>
    <rPh sb="12" eb="15">
      <t>ホジョキン</t>
    </rPh>
    <phoneticPr fontId="2"/>
  </si>
  <si>
    <t>助成金支払申請書</t>
    <rPh sb="0" eb="3">
      <t>ジョセイキン</t>
    </rPh>
    <rPh sb="3" eb="5">
      <t>シハライ</t>
    </rPh>
    <rPh sb="5" eb="8">
      <t>シンセイショ</t>
    </rPh>
    <phoneticPr fontId="2"/>
  </si>
  <si>
    <t>（映画製作への支援）</t>
    <rPh sb="1" eb="3">
      <t>エイガ</t>
    </rPh>
    <rPh sb="3" eb="5">
      <t>セイサク</t>
    </rPh>
    <rPh sb="7" eb="9">
      <t>シエン</t>
    </rPh>
    <phoneticPr fontId="39"/>
  </si>
  <si>
    <t>※総表に記入した情報が反映されます。</t>
    <rPh sb="1" eb="3">
      <t>ソウヒョウ</t>
    </rPh>
    <rPh sb="4" eb="6">
      <t>キニュウ</t>
    </rPh>
    <rPh sb="8" eb="10">
      <t>ジョウホウ</t>
    </rPh>
    <rPh sb="11" eb="13">
      <t>ハンエイ</t>
    </rPh>
    <phoneticPr fontId="39"/>
  </si>
  <si>
    <t>〒</t>
    <phoneticPr fontId="2"/>
  </si>
  <si>
    <t>団体住所
（所在地）</t>
    <phoneticPr fontId="2"/>
  </si>
  <si>
    <t>団体名
（製作者）</t>
    <rPh sb="5" eb="7">
      <t>セイサク</t>
    </rPh>
    <rPh sb="7" eb="8">
      <t>シャ</t>
    </rPh>
    <phoneticPr fontId="2"/>
  </si>
  <si>
    <t>代表者職名</t>
    <phoneticPr fontId="2"/>
  </si>
  <si>
    <t>印刷・押印は不要です。</t>
    <rPh sb="0" eb="2">
      <t>インサツ</t>
    </rPh>
    <rPh sb="3" eb="5">
      <t>オウイン</t>
    </rPh>
    <rPh sb="6" eb="8">
      <t>フヨウ</t>
    </rPh>
    <phoneticPr fontId="2"/>
  </si>
  <si>
    <t>　文化芸術振興費補助金による助成金交付要綱第１４条の規定に基づき、下記のとおり助成金の支払を申請します。</t>
    <rPh sb="1" eb="11">
      <t>ブンカゲイジュツシンコウヒホジョキン</t>
    </rPh>
    <rPh sb="14" eb="17">
      <t>ジョセイキン</t>
    </rPh>
    <phoneticPr fontId="2"/>
  </si>
  <si>
    <t>記</t>
    <rPh sb="0" eb="1">
      <t>キ</t>
    </rPh>
    <phoneticPr fontId="2"/>
  </si>
  <si>
    <t>１　助成対象活動名　</t>
    <phoneticPr fontId="39"/>
  </si>
  <si>
    <t>※総表に記入した情報が反映されます。</t>
  </si>
  <si>
    <t>２　助成金の額 　</t>
    <phoneticPr fontId="39"/>
  </si>
  <si>
    <t>３　助成金振込先</t>
    <phoneticPr fontId="39"/>
  </si>
  <si>
    <t>（１）金融機関名</t>
  </si>
  <si>
    <t>〇〇銀行</t>
    <rPh sb="2" eb="4">
      <t>ギンコウ</t>
    </rPh>
    <phoneticPr fontId="39"/>
  </si>
  <si>
    <t>通帳表紙裏面記載のとおりに記入してください。</t>
    <rPh sb="0" eb="2">
      <t>ツウチョウ</t>
    </rPh>
    <rPh sb="2" eb="4">
      <t>ヒョウシ</t>
    </rPh>
    <rPh sb="4" eb="6">
      <t>ウラメン</t>
    </rPh>
    <rPh sb="6" eb="8">
      <t>キサイ</t>
    </rPh>
    <rPh sb="13" eb="15">
      <t>キニュウ</t>
    </rPh>
    <phoneticPr fontId="39"/>
  </si>
  <si>
    <t>（２）支店名</t>
  </si>
  <si>
    <t>○○支店</t>
    <rPh sb="2" eb="4">
      <t>シテン</t>
    </rPh>
    <phoneticPr fontId="39"/>
  </si>
  <si>
    <t>店番号</t>
  </si>
  <si>
    <t>（３）口座種別</t>
  </si>
  <si>
    <t>普通</t>
  </si>
  <si>
    <t>（４）口座番号</t>
  </si>
  <si>
    <t>　　　口座名義（ｶﾀｶﾅ）</t>
    <phoneticPr fontId="39"/>
  </si>
  <si>
    <t>ドクリツギョウセイホウジン　ニホンゲイジュツブンカシンコウカイ</t>
    <phoneticPr fontId="39"/>
  </si>
  <si>
    <t>通帳の表紙裏に記載のｶﾀｶﾅをそのまま記入してください。</t>
    <rPh sb="0" eb="2">
      <t>ツウチョウ</t>
    </rPh>
    <rPh sb="3" eb="6">
      <t>ヒョウシウラ</t>
    </rPh>
    <rPh sb="7" eb="9">
      <t>キサイ</t>
    </rPh>
    <rPh sb="19" eb="21">
      <t>キニュウ</t>
    </rPh>
    <phoneticPr fontId="39"/>
  </si>
  <si>
    <t>（５）口座名義</t>
    <phoneticPr fontId="39"/>
  </si>
  <si>
    <t>独立行政法人　日本芸術文化振興会</t>
    <phoneticPr fontId="39"/>
  </si>
  <si>
    <t>令和　年　月　日</t>
  </si>
  <si>
    <t>収入総額（円）</t>
    <rPh sb="0" eb="2">
      <t>シュウニュウ</t>
    </rPh>
    <phoneticPr fontId="2"/>
  </si>
  <si>
    <t>小計（円）</t>
    <rPh sb="0" eb="2">
      <t>ショウケイ</t>
    </rPh>
    <rPh sb="3" eb="4">
      <t>エン</t>
    </rPh>
    <phoneticPr fontId="2"/>
  </si>
  <si>
    <t>左記の金額のうち
R4.4.1～
R5.3.31の期間に
支払った額（税込／円）</t>
    <rPh sb="0" eb="2">
      <t>サキ</t>
    </rPh>
    <rPh sb="3" eb="5">
      <t>キンガク</t>
    </rPh>
    <rPh sb="25" eb="27">
      <t>キカン</t>
    </rPh>
    <rPh sb="29" eb="31">
      <t>シハラ</t>
    </rPh>
    <rPh sb="33" eb="34">
      <t>ガク</t>
    </rPh>
    <rPh sb="35" eb="37">
      <t>ゼイコ</t>
    </rPh>
    <rPh sb="38" eb="39">
      <t>エン</t>
    </rPh>
    <phoneticPr fontId="9"/>
  </si>
  <si>
    <r>
      <t xml:space="preserve">令和４年度　文化芸術振興費補助金
助 成 対 象 活 動 実 績 報 告 書
</t>
    </r>
    <r>
      <rPr>
        <sz val="14"/>
        <color theme="1"/>
        <rFont val="ＭＳ ゴシック"/>
        <family val="3"/>
        <charset val="128"/>
      </rPr>
      <t>（映画製作への支援　令和４年度第２回募集分）</t>
    </r>
    <rPh sb="40" eb="44">
      <t>エイガセイサク</t>
    </rPh>
    <rPh sb="46" eb="48">
      <t>シエン</t>
    </rPh>
    <rPh sb="49" eb="51">
      <t>レイワ</t>
    </rPh>
    <rPh sb="52" eb="54">
      <t>ネンド</t>
    </rPh>
    <rPh sb="54" eb="55">
      <t>ダイ</t>
    </rPh>
    <rPh sb="56" eb="57">
      <t>カイ</t>
    </rPh>
    <rPh sb="57" eb="59">
      <t>ボシュウ</t>
    </rPh>
    <rPh sb="59" eb="60">
      <t>ブン</t>
    </rPh>
    <phoneticPr fontId="2"/>
  </si>
  <si>
    <t>　令和●年●月●日付け芸基芸第●号交付決定通知書により助成金の交付の決定を受けた助成対象活動の実績について、文化芸術振興費補助金による助成金交付要綱第１５条第１項の規定に基づき、下記のとおり報告します。</t>
    <rPh sb="13" eb="14">
      <t>ゲイ</t>
    </rPh>
    <phoneticPr fontId="2"/>
  </si>
  <si>
    <t>活動の成果</t>
    <rPh sb="0" eb="2">
      <t>カツドウ</t>
    </rPh>
    <rPh sb="3" eb="5">
      <t>セイカ</t>
    </rPh>
    <phoneticPr fontId="2"/>
  </si>
  <si>
    <t>4行以内でご記入ください。</t>
    <rPh sb="1" eb="2">
      <t>ギョウ</t>
    </rPh>
    <rPh sb="2" eb="4">
      <t>イナイ</t>
    </rPh>
    <rPh sb="6" eb="8">
      <t>キニュウ</t>
    </rPh>
    <phoneticPr fontId="2"/>
  </si>
  <si>
    <t>本活動を実施したことにより、団体が得た成果を具体的に記入してください。</t>
    <rPh sb="0" eb="1">
      <t>ホン</t>
    </rPh>
    <rPh sb="1" eb="3">
      <t>カツドウ</t>
    </rPh>
    <rPh sb="4" eb="6">
      <t>ジッシ</t>
    </rPh>
    <rPh sb="14" eb="16">
      <t>ダンタイ</t>
    </rPh>
    <rPh sb="17" eb="18">
      <t>エ</t>
    </rPh>
    <rPh sb="19" eb="21">
      <t>セイカ</t>
    </rPh>
    <rPh sb="22" eb="25">
      <t>グタイテキ</t>
    </rPh>
    <rPh sb="26" eb="28">
      <t>キニュウ</t>
    </rPh>
    <phoneticPr fontId="2"/>
  </si>
  <si>
    <t>助成による効果</t>
    <rPh sb="0" eb="2">
      <t>ジョセイ</t>
    </rPh>
    <rPh sb="5" eb="7">
      <t>コウカ</t>
    </rPh>
    <phoneticPr fontId="2"/>
  </si>
  <si>
    <t>本助成を受けたことにより、活動の中で充実した点を具体的に記入してください。</t>
    <rPh sb="0" eb="1">
      <t>ホン</t>
    </rPh>
    <rPh sb="1" eb="3">
      <t>ジョセイ</t>
    </rPh>
    <rPh sb="4" eb="5">
      <t>ウ</t>
    </rPh>
    <rPh sb="13" eb="15">
      <t>カツドウ</t>
    </rPh>
    <rPh sb="16" eb="17">
      <t>ナカ</t>
    </rPh>
    <rPh sb="18" eb="20">
      <t>ジュウジツ</t>
    </rPh>
    <rPh sb="22" eb="23">
      <t>テン</t>
    </rPh>
    <rPh sb="24" eb="27">
      <t>グタイテキ</t>
    </rPh>
    <rPh sb="28" eb="30">
      <t>キニュウ</t>
    </rPh>
    <phoneticPr fontId="2"/>
  </si>
  <si>
    <t>実績報告内容</t>
    <rPh sb="0" eb="2">
      <t>ジッセキ</t>
    </rPh>
    <rPh sb="2" eb="4">
      <t>ホウコク</t>
    </rPh>
    <rPh sb="4" eb="6">
      <t>ナイヨウ</t>
    </rPh>
    <phoneticPr fontId="3"/>
  </si>
  <si>
    <t>収支決算（円）</t>
    <rPh sb="0" eb="2">
      <t>シュウシ</t>
    </rPh>
    <rPh sb="2" eb="4">
      <t>ケッサン</t>
    </rPh>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</si>
</sst>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1" formatCode="_ * #,##0_ ;_ * \-#,##0_ ;_ * &quot;-&quot;_ ;_ @_ "/>
    <numFmt numFmtId="176" formatCode="#,##0_ "/>
    <numFmt numFmtId="177" formatCode="#,##0_);[Red]\(#,##0\)"/>
    <numFmt numFmtId="178" formatCode="#,##0_ ;[Red]\-#,##0\ "/>
    <numFmt numFmtId="179" formatCode="000"/>
    <numFmt numFmtId="180" formatCode="0000"/>
    <numFmt numFmtId="181" formatCode="[$]ggge&quot;年&quot;m&quot;月&quot;d&quot;日&quot;;@"/>
    <numFmt numFmtId="182" formatCode="[$-411]ggge&quot;年&quot;m&quot;月&quot;d&quot;日&quot;;@"/>
    <numFmt numFmtId="183" formatCode="yyyy/m/d;;"/>
    <numFmt numFmtId="184" formatCode="General;;"/>
    <numFmt numFmtId="185" formatCode="[&lt;=999]000;[&lt;=9999]000\-00;000\-0000"/>
    <numFmt numFmtId="186" formatCode="#"/>
    <numFmt numFmtId="187" formatCode="#,##0&quot;円&quot;"/>
    <numFmt numFmtId="188" formatCode="0000000"/>
  </numFmts>
  <fonts count="65">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0"/>
      <name val="游ゴシック"/>
      <family val="3"/>
      <charset val="128"/>
    </font>
    <font>
      <sz val="6"/>
      <name val="游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2"/>
      <name val="Osaka"/>
      <family val="3"/>
      <charset val="128"/>
    </font>
    <font>
      <b/>
      <sz val="11"/>
      <name val="ＭＳ Ｐゴシック"/>
      <family val="3"/>
      <charset val="128"/>
    </font>
    <font>
      <b/>
      <sz val="11"/>
      <color indexed="9"/>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b/>
      <sz val="12"/>
      <name val="ＭＳ Ｐゴシック"/>
      <family val="3"/>
      <charset val="128"/>
    </font>
    <font>
      <sz val="6"/>
      <name val="游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0"/>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20"/>
      <color theme="1"/>
      <name val="游ゴシック"/>
      <family val="3"/>
      <charset val="128"/>
      <scheme val="minor"/>
    </font>
    <font>
      <sz val="11"/>
      <color rgb="FF000000"/>
      <name val="ＭＳ Ｐゴシック"/>
      <family val="3"/>
      <charset val="128"/>
    </font>
    <font>
      <sz val="10"/>
      <color rgb="FFFF0000"/>
      <name val="游ゴシック"/>
      <family val="3"/>
      <charset val="128"/>
      <scheme val="minor"/>
    </font>
    <font>
      <b/>
      <sz val="10"/>
      <color rgb="FFFF0000"/>
      <name val="游ゴシック"/>
      <family val="3"/>
      <charset val="128"/>
      <scheme val="minor"/>
    </font>
    <font>
      <sz val="10"/>
      <color theme="1"/>
      <name val="ＭＳ Ｐゴシック"/>
      <family val="3"/>
      <charset val="128"/>
    </font>
    <font>
      <sz val="11"/>
      <color theme="1"/>
      <name val="ＭＳ ゴシック"/>
      <family val="3"/>
      <charset val="128"/>
    </font>
    <font>
      <b/>
      <sz val="11"/>
      <color rgb="FFFF0000"/>
      <name val="游ゴシック"/>
      <family val="3"/>
      <charset val="128"/>
      <scheme val="minor"/>
    </font>
    <font>
      <sz val="16"/>
      <name val="游ゴシック"/>
      <family val="3"/>
      <charset val="128"/>
      <scheme val="minor"/>
    </font>
    <font>
      <sz val="6"/>
      <name val="游ゴシック"/>
      <family val="3"/>
      <charset val="128"/>
      <scheme val="minor"/>
    </font>
    <font>
      <sz val="12"/>
      <name val="游ゴシック"/>
      <family val="3"/>
      <charset val="128"/>
      <scheme val="minor"/>
    </font>
    <font>
      <sz val="14"/>
      <name val="游ゴシック"/>
      <family val="3"/>
      <charset val="128"/>
      <scheme val="minor"/>
    </font>
    <font>
      <b/>
      <sz val="16"/>
      <color theme="1"/>
      <name val="游ゴシック"/>
      <family val="3"/>
      <charset val="128"/>
      <scheme val="minor"/>
    </font>
    <font>
      <sz val="12"/>
      <name val="ＭＳ Ｐゴシック"/>
      <family val="3"/>
      <charset val="128"/>
    </font>
    <font>
      <b/>
      <sz val="12"/>
      <color rgb="FFC00000"/>
      <name val="游ゴシック"/>
      <family val="3"/>
      <charset val="128"/>
      <scheme val="minor"/>
    </font>
    <font>
      <b/>
      <sz val="11"/>
      <color theme="8" tint="-0.499984740745262"/>
      <name val="游ゴシック"/>
      <family val="3"/>
      <charset val="128"/>
      <scheme val="minor"/>
    </font>
    <font>
      <b/>
      <sz val="11"/>
      <color rgb="FF000066"/>
      <name val="游ゴシック"/>
      <family val="3"/>
      <charset val="128"/>
      <scheme val="minor"/>
    </font>
    <font>
      <b/>
      <sz val="12"/>
      <color theme="8" tint="-0.499984740745262"/>
      <name val="游ゴシック"/>
      <family val="3"/>
      <charset val="128"/>
      <scheme val="minor"/>
    </font>
    <font>
      <sz val="9"/>
      <color theme="1"/>
      <name val="ＭＳ Ｐゴシック"/>
      <family val="3"/>
      <charset val="128"/>
    </font>
    <font>
      <sz val="11"/>
      <color theme="1"/>
      <name val="ＭＳ Ｐゴシック"/>
      <family val="3"/>
      <charset val="128"/>
    </font>
    <font>
      <sz val="22"/>
      <color theme="1"/>
      <name val="ＭＳ ゴシック"/>
      <family val="3"/>
      <charset val="128"/>
    </font>
    <font>
      <sz val="14"/>
      <color theme="1"/>
      <name val="ＭＳ ゴシック"/>
      <family val="3"/>
      <charset val="128"/>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9"/>
      <color indexed="81"/>
      <name val="MS P ゴシック"/>
      <family val="3"/>
      <charset val="128"/>
    </font>
    <font>
      <sz val="9"/>
      <color indexed="81"/>
      <name val="MS P ゴシック"/>
      <family val="3"/>
      <charset val="128"/>
    </font>
    <font>
      <sz val="22"/>
      <color theme="1"/>
      <name val="游ゴシック"/>
      <family val="3"/>
      <charset val="128"/>
      <scheme val="minor"/>
    </font>
    <font>
      <b/>
      <sz val="11"/>
      <color rgb="FFC00000"/>
      <name val="游ゴシック"/>
      <family val="3"/>
      <charset val="128"/>
      <scheme val="minor"/>
    </font>
    <font>
      <b/>
      <sz val="24"/>
      <color theme="1"/>
      <name val="ＭＳ ゴシック"/>
      <family val="3"/>
      <charset val="128"/>
    </font>
    <font>
      <sz val="24"/>
      <color theme="1"/>
      <name val="ＭＳ ゴシック"/>
      <family val="3"/>
      <charset val="128"/>
    </font>
    <font>
      <b/>
      <sz val="11"/>
      <color theme="1"/>
      <name val="ＭＳ ゴシック"/>
      <family val="3"/>
      <charset val="128"/>
    </font>
    <font>
      <b/>
      <sz val="14"/>
      <color rgb="FFC00000"/>
      <name val="游ゴシック"/>
      <family val="3"/>
      <charset val="128"/>
      <scheme val="minor"/>
    </font>
    <font>
      <b/>
      <sz val="11"/>
      <name val="ＭＳ ゴシック"/>
      <family val="3"/>
      <charset val="128"/>
    </font>
    <font>
      <sz val="28"/>
      <color theme="1"/>
      <name val="ＭＳ ゴシック"/>
      <family val="3"/>
      <charset val="128"/>
    </font>
  </fonts>
  <fills count="9">
    <fill>
      <patternFill patternType="none"/>
    </fill>
    <fill>
      <patternFill patternType="gray125"/>
    </fill>
    <fill>
      <patternFill patternType="solid">
        <fgColor rgb="FFEAEAEA"/>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theme="2"/>
        <bgColor indexed="64"/>
      </patternFill>
    </fill>
    <fill>
      <patternFill patternType="solid">
        <fgColor rgb="FFCCFFFF"/>
        <bgColor indexed="64"/>
      </patternFill>
    </fill>
    <fill>
      <patternFill patternType="solid">
        <fgColor theme="0" tint="-0.14999847407452621"/>
        <bgColor indexed="64"/>
      </patternFill>
    </fill>
  </fills>
  <borders count="174">
    <border>
      <left/>
      <right/>
      <top/>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thin">
        <color indexed="64"/>
      </top>
      <bottom/>
      <diagonal/>
    </border>
    <border>
      <left/>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style="thin">
        <color indexed="64"/>
      </left>
      <right style="thin">
        <color indexed="64"/>
      </right>
      <top/>
      <bottom style="medium">
        <color indexed="64"/>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s>
  <cellStyleXfs count="9">
    <xf numFmtId="0" fontId="0" fillId="0" borderId="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21" fillId="0" borderId="0"/>
    <xf numFmtId="0" fontId="7" fillId="0" borderId="0">
      <alignment vertical="center"/>
    </xf>
    <xf numFmtId="0" fontId="10" fillId="0" borderId="0"/>
    <xf numFmtId="0" fontId="1" fillId="0" borderId="0">
      <alignment vertical="center"/>
    </xf>
  </cellStyleXfs>
  <cellXfs count="850">
    <xf numFmtId="0" fontId="0" fillId="0" borderId="0" xfId="0">
      <alignment vertical="center"/>
    </xf>
    <xf numFmtId="0" fontId="0" fillId="0" borderId="0" xfId="0" applyAlignment="1">
      <alignment vertical="center" wrapText="1"/>
    </xf>
    <xf numFmtId="0" fontId="27" fillId="0" borderId="0" xfId="0" applyFont="1">
      <alignment vertical="center"/>
    </xf>
    <xf numFmtId="0" fontId="25" fillId="0" borderId="0" xfId="4" applyFont="1">
      <alignment vertical="center"/>
    </xf>
    <xf numFmtId="177" fontId="18" fillId="0" borderId="0" xfId="3" applyNumberFormat="1" applyFont="1" applyBorder="1">
      <alignment vertical="center"/>
    </xf>
    <xf numFmtId="177" fontId="0" fillId="0" borderId="0" xfId="0" applyNumberFormat="1">
      <alignment vertical="center"/>
    </xf>
    <xf numFmtId="177" fontId="22" fillId="0" borderId="0" xfId="3" applyNumberFormat="1" applyFont="1" applyBorder="1" applyAlignment="1">
      <alignment horizontal="left" vertical="top"/>
    </xf>
    <xf numFmtId="0" fontId="18" fillId="0" borderId="0" xfId="4" applyAlignment="1">
      <alignment vertical="center" textRotation="255"/>
    </xf>
    <xf numFmtId="0" fontId="18" fillId="0" borderId="0" xfId="4">
      <alignment vertical="center"/>
    </xf>
    <xf numFmtId="177" fontId="18" fillId="0" borderId="0" xfId="4" applyNumberFormat="1">
      <alignment vertical="center"/>
    </xf>
    <xf numFmtId="0" fontId="18" fillId="0" borderId="0" xfId="4" applyAlignment="1">
      <alignment horizontal="left" vertical="top"/>
    </xf>
    <xf numFmtId="0" fontId="18" fillId="0" borderId="0" xfId="4" applyAlignment="1">
      <alignment horizontal="center" vertical="center"/>
    </xf>
    <xf numFmtId="0" fontId="18" fillId="3" borderId="31" xfId="4" applyFill="1" applyBorder="1" applyAlignment="1">
      <alignment horizontal="center" vertical="center"/>
    </xf>
    <xf numFmtId="177" fontId="18" fillId="3" borderId="31" xfId="4" applyNumberFormat="1" applyFill="1" applyBorder="1" applyAlignment="1">
      <alignment horizontal="center" vertical="center"/>
    </xf>
    <xf numFmtId="0" fontId="18" fillId="3" borderId="32" xfId="4" applyFill="1" applyBorder="1" applyAlignment="1">
      <alignment vertical="center" textRotation="255"/>
    </xf>
    <xf numFmtId="0" fontId="18" fillId="2" borderId="40" xfId="4" applyFill="1" applyBorder="1" applyAlignment="1">
      <alignment horizontal="left" vertical="center"/>
    </xf>
    <xf numFmtId="177" fontId="18" fillId="2" borderId="40" xfId="4" applyNumberFormat="1" applyFill="1" applyBorder="1" applyAlignment="1">
      <alignment horizontal="left" vertical="center"/>
    </xf>
    <xf numFmtId="177" fontId="18" fillId="2" borderId="30" xfId="4" applyNumberFormat="1" applyFill="1" applyBorder="1" applyAlignment="1">
      <alignment horizontal="right" vertical="top"/>
    </xf>
    <xf numFmtId="0" fontId="18" fillId="3" borderId="34" xfId="4" applyFill="1" applyBorder="1" applyAlignment="1">
      <alignment vertical="center" textRotation="255"/>
    </xf>
    <xf numFmtId="0" fontId="23" fillId="3" borderId="1" xfId="4" applyFont="1" applyFill="1" applyBorder="1">
      <alignment vertical="center"/>
    </xf>
    <xf numFmtId="0" fontId="23" fillId="3" borderId="31" xfId="4" applyFont="1" applyFill="1" applyBorder="1">
      <alignment vertical="center"/>
    </xf>
    <xf numFmtId="177" fontId="27" fillId="3" borderId="49" xfId="4" applyNumberFormat="1" applyFont="1" applyFill="1" applyBorder="1" applyAlignment="1">
      <alignment horizontal="right" vertical="center"/>
    </xf>
    <xf numFmtId="178" fontId="0" fillId="0" borderId="0" xfId="0" applyNumberFormat="1">
      <alignment vertical="center"/>
    </xf>
    <xf numFmtId="0" fontId="0" fillId="0" borderId="8" xfId="0" applyBorder="1">
      <alignment vertical="center"/>
    </xf>
    <xf numFmtId="178" fontId="0" fillId="0" borderId="8" xfId="0" applyNumberFormat="1" applyBorder="1">
      <alignment vertical="center"/>
    </xf>
    <xf numFmtId="0" fontId="21" fillId="0" borderId="0" xfId="4" applyFont="1">
      <alignment vertical="center"/>
    </xf>
    <xf numFmtId="0" fontId="21" fillId="0" borderId="0" xfId="4" applyFont="1" applyAlignment="1">
      <alignment horizontal="left" vertical="center"/>
    </xf>
    <xf numFmtId="178" fontId="20" fillId="0" borderId="0" xfId="3" applyNumberFormat="1" applyFont="1" applyFill="1" applyBorder="1">
      <alignment vertical="center"/>
    </xf>
    <xf numFmtId="177" fontId="22" fillId="0" borderId="0" xfId="3" applyNumberFormat="1" applyFont="1" applyBorder="1" applyAlignment="1">
      <alignment horizontal="left" vertical="top" wrapText="1"/>
    </xf>
    <xf numFmtId="0" fontId="31" fillId="3" borderId="1" xfId="0" applyFont="1" applyFill="1" applyBorder="1">
      <alignment vertical="center"/>
    </xf>
    <xf numFmtId="0" fontId="0" fillId="3" borderId="1" xfId="0" applyFill="1" applyBorder="1" applyAlignment="1">
      <alignment horizontal="center" vertical="center" shrinkToFit="1"/>
    </xf>
    <xf numFmtId="0" fontId="0" fillId="3" borderId="31" xfId="0" applyFill="1" applyBorder="1" applyAlignment="1">
      <alignment horizontal="center" vertical="center" shrinkToFit="1"/>
    </xf>
    <xf numFmtId="177" fontId="0" fillId="3" borderId="31" xfId="0" applyNumberFormat="1" applyFill="1" applyBorder="1" applyAlignment="1">
      <alignment horizontal="center" vertical="center" shrinkToFit="1"/>
    </xf>
    <xf numFmtId="177" fontId="28" fillId="3" borderId="49" xfId="0" applyNumberFormat="1" applyFont="1" applyFill="1" applyBorder="1" applyAlignment="1">
      <alignment vertical="center" shrinkToFit="1"/>
    </xf>
    <xf numFmtId="0" fontId="0" fillId="3" borderId="32" xfId="0" applyFill="1" applyBorder="1">
      <alignment vertical="center"/>
    </xf>
    <xf numFmtId="0" fontId="23" fillId="4" borderId="38" xfId="0" applyFont="1" applyFill="1" applyBorder="1">
      <alignment vertical="center"/>
    </xf>
    <xf numFmtId="0" fontId="23" fillId="4" borderId="40" xfId="0" applyFont="1" applyFill="1" applyBorder="1">
      <alignment vertical="center"/>
    </xf>
    <xf numFmtId="0" fontId="0" fillId="4" borderId="33" xfId="0" applyFill="1" applyBorder="1" applyAlignment="1">
      <alignment vertical="top"/>
    </xf>
    <xf numFmtId="0" fontId="30" fillId="2" borderId="40" xfId="0" applyFont="1" applyFill="1" applyBorder="1">
      <alignment vertical="center"/>
    </xf>
    <xf numFmtId="0" fontId="0" fillId="4" borderId="27" xfId="0" applyFill="1" applyBorder="1" applyAlignment="1">
      <alignment vertical="top"/>
    </xf>
    <xf numFmtId="0" fontId="30" fillId="2" borderId="33" xfId="0" applyFont="1" applyFill="1" applyBorder="1">
      <alignment vertical="center"/>
    </xf>
    <xf numFmtId="0" fontId="30" fillId="2" borderId="0" xfId="0" applyFont="1" applyFill="1">
      <alignment vertical="center"/>
    </xf>
    <xf numFmtId="0" fontId="0" fillId="4" borderId="33" xfId="0" applyFill="1" applyBorder="1" applyAlignment="1">
      <alignment vertical="top" textRotation="255"/>
    </xf>
    <xf numFmtId="0" fontId="0" fillId="4" borderId="0" xfId="0" applyFill="1">
      <alignment vertical="center"/>
    </xf>
    <xf numFmtId="0" fontId="0" fillId="4" borderId="0" xfId="0" applyFill="1" applyAlignment="1">
      <alignment vertical="center" shrinkToFit="1"/>
    </xf>
    <xf numFmtId="0" fontId="0" fillId="0" borderId="0" xfId="0" applyAlignment="1">
      <alignment vertical="center" shrinkToFit="1"/>
    </xf>
    <xf numFmtId="0" fontId="0" fillId="3" borderId="0" xfId="0" applyFill="1">
      <alignment vertical="center"/>
    </xf>
    <xf numFmtId="0" fontId="18" fillId="0" borderId="8" xfId="4" applyBorder="1" applyAlignment="1">
      <alignment vertical="top"/>
    </xf>
    <xf numFmtId="0" fontId="18" fillId="0" borderId="8" xfId="4" applyBorder="1">
      <alignment vertical="center"/>
    </xf>
    <xf numFmtId="0" fontId="0" fillId="3" borderId="55" xfId="0" applyFill="1" applyBorder="1">
      <alignment vertical="center"/>
    </xf>
    <xf numFmtId="0" fontId="0" fillId="4" borderId="41" xfId="0" applyFill="1" applyBorder="1" applyAlignment="1">
      <alignment vertical="top" textRotation="255"/>
    </xf>
    <xf numFmtId="0" fontId="0" fillId="4" borderId="56" xfId="0" applyFill="1" applyBorder="1">
      <alignment vertical="center"/>
    </xf>
    <xf numFmtId="0" fontId="0" fillId="4" borderId="56" xfId="0" applyFill="1" applyBorder="1" applyAlignment="1">
      <alignment vertical="center" shrinkToFit="1"/>
    </xf>
    <xf numFmtId="177" fontId="25" fillId="3" borderId="36" xfId="0" applyNumberFormat="1" applyFont="1" applyFill="1" applyBorder="1" applyAlignment="1">
      <alignment horizontal="center" vertical="center" wrapText="1" shrinkToFit="1"/>
    </xf>
    <xf numFmtId="49" fontId="8" fillId="0" borderId="14" xfId="6" applyNumberFormat="1" applyFont="1" applyBorder="1" applyAlignment="1">
      <alignment horizontal="left" vertical="center"/>
    </xf>
    <xf numFmtId="4" fontId="11" fillId="0" borderId="14" xfId="7" applyNumberFormat="1" applyFont="1" applyBorder="1" applyAlignment="1">
      <alignment horizontal="centerContinuous" wrapText="1"/>
    </xf>
    <xf numFmtId="4" fontId="12" fillId="0" borderId="14" xfId="7" applyNumberFormat="1" applyFont="1" applyBorder="1" applyAlignment="1">
      <alignment horizontal="right"/>
    </xf>
    <xf numFmtId="0" fontId="21" fillId="0" borderId="0" xfId="5"/>
    <xf numFmtId="0" fontId="13" fillId="0" borderId="54" xfId="7" applyFont="1" applyBorder="1" applyAlignment="1" applyProtection="1">
      <alignment horizontal="center" vertical="center" shrinkToFit="1"/>
      <protection locked="0"/>
    </xf>
    <xf numFmtId="0" fontId="32" fillId="0" borderId="54" xfId="7" applyFont="1" applyBorder="1" applyAlignment="1" applyProtection="1">
      <alignment horizontal="center" vertical="center" shrinkToFit="1"/>
      <protection locked="0"/>
    </xf>
    <xf numFmtId="4" fontId="11" fillId="0" borderId="14" xfId="7" applyNumberFormat="1" applyFont="1" applyBorder="1" applyAlignment="1">
      <alignment horizontal="centerContinuous"/>
    </xf>
    <xf numFmtId="177" fontId="12" fillId="0" borderId="71" xfId="7" applyNumberFormat="1" applyFont="1" applyBorder="1" applyAlignment="1">
      <alignment horizontal="right"/>
    </xf>
    <xf numFmtId="0" fontId="13" fillId="0" borderId="72" xfId="7" applyFont="1" applyBorder="1" applyAlignment="1" applyProtection="1">
      <alignment vertical="center" shrinkToFit="1"/>
      <protection locked="0"/>
    </xf>
    <xf numFmtId="177" fontId="13" fillId="0" borderId="72" xfId="7" applyNumberFormat="1" applyFont="1" applyBorder="1" applyAlignment="1" applyProtection="1">
      <alignment horizontal="center" vertical="center" shrinkToFit="1"/>
      <protection locked="0"/>
    </xf>
    <xf numFmtId="0" fontId="13" fillId="0" borderId="54" xfId="7" applyFont="1" applyBorder="1" applyAlignment="1" applyProtection="1">
      <alignment vertical="center" shrinkToFit="1"/>
      <protection locked="0"/>
    </xf>
    <xf numFmtId="177" fontId="13" fillId="0" borderId="54" xfId="7" applyNumberFormat="1" applyFont="1" applyBorder="1" applyAlignment="1" applyProtection="1">
      <alignment horizontal="center" vertical="center" shrinkToFit="1"/>
      <protection locked="0"/>
    </xf>
    <xf numFmtId="0" fontId="13" fillId="0" borderId="70" xfId="7" applyFont="1" applyBorder="1" applyAlignment="1" applyProtection="1">
      <alignment vertical="center" shrinkToFit="1"/>
      <protection locked="0"/>
    </xf>
    <xf numFmtId="177" fontId="13" fillId="0" borderId="70" xfId="7" applyNumberFormat="1" applyFont="1" applyBorder="1" applyAlignment="1" applyProtection="1">
      <alignment horizontal="center" vertical="center" shrinkToFit="1"/>
      <protection locked="0"/>
    </xf>
    <xf numFmtId="0" fontId="21" fillId="0" borderId="0" xfId="5" applyAlignment="1">
      <alignment horizontal="right"/>
    </xf>
    <xf numFmtId="3" fontId="21" fillId="0" borderId="0" xfId="5" applyNumberFormat="1"/>
    <xf numFmtId="0" fontId="30" fillId="2" borderId="39" xfId="0" applyFont="1" applyFill="1" applyBorder="1">
      <alignment vertical="center"/>
    </xf>
    <xf numFmtId="0" fontId="30" fillId="2" borderId="14" xfId="0" applyFont="1" applyFill="1" applyBorder="1">
      <alignment vertical="center"/>
    </xf>
    <xf numFmtId="0" fontId="0" fillId="2" borderId="76" xfId="0" applyFill="1" applyBorder="1" applyAlignment="1">
      <alignment vertical="center" shrinkToFit="1"/>
    </xf>
    <xf numFmtId="0" fontId="0" fillId="2" borderId="71" xfId="0" applyFill="1" applyBorder="1" applyAlignment="1">
      <alignment vertical="center" shrinkToFit="1"/>
    </xf>
    <xf numFmtId="0" fontId="0" fillId="0" borderId="0" xfId="0" applyAlignment="1">
      <alignment horizontal="left" vertical="center" shrinkToFit="1"/>
    </xf>
    <xf numFmtId="177" fontId="22" fillId="0" borderId="0" xfId="0" applyNumberFormat="1" applyFont="1" applyAlignment="1">
      <alignment horizontal="center" vertical="center" wrapText="1" shrinkToFit="1"/>
    </xf>
    <xf numFmtId="177" fontId="28" fillId="0" borderId="0" xfId="0" applyNumberFormat="1" applyFont="1">
      <alignment vertical="center"/>
    </xf>
    <xf numFmtId="0" fontId="30" fillId="0" borderId="0" xfId="0" applyFont="1">
      <alignment vertical="center"/>
    </xf>
    <xf numFmtId="177" fontId="0" fillId="0" borderId="0" xfId="0" applyNumberFormat="1" applyAlignment="1">
      <alignment horizontal="right" vertical="top"/>
    </xf>
    <xf numFmtId="177" fontId="0" fillId="0" borderId="0" xfId="0" applyNumberFormat="1" applyAlignment="1">
      <alignment horizontal="center" vertical="top"/>
    </xf>
    <xf numFmtId="177" fontId="22" fillId="3" borderId="36" xfId="0" applyNumberFormat="1" applyFont="1" applyFill="1" applyBorder="1" applyAlignment="1">
      <alignment horizontal="center" vertical="center" wrapText="1" shrinkToFit="1"/>
    </xf>
    <xf numFmtId="177" fontId="22" fillId="0" borderId="83" xfId="0" applyNumberFormat="1" applyFont="1" applyBorder="1" applyAlignment="1">
      <alignment horizontal="center" vertical="center" wrapText="1" shrinkToFit="1"/>
    </xf>
    <xf numFmtId="177" fontId="22" fillId="3" borderId="27" xfId="0" applyNumberFormat="1" applyFont="1" applyFill="1" applyBorder="1" applyAlignment="1">
      <alignment horizontal="center" vertical="center" wrapText="1" shrinkToFit="1"/>
    </xf>
    <xf numFmtId="177" fontId="28" fillId="4" borderId="8" xfId="0" applyNumberFormat="1" applyFont="1" applyFill="1" applyBorder="1">
      <alignment vertical="center"/>
    </xf>
    <xf numFmtId="0" fontId="30" fillId="2" borderId="60" xfId="0" applyFont="1" applyFill="1" applyBorder="1">
      <alignment vertical="center"/>
    </xf>
    <xf numFmtId="177" fontId="0" fillId="2" borderId="83" xfId="0" applyNumberFormat="1" applyFill="1" applyBorder="1" applyAlignment="1">
      <alignment horizontal="right" vertical="center"/>
    </xf>
    <xf numFmtId="177" fontId="0" fillId="2" borderId="27" xfId="0" applyNumberFormat="1" applyFill="1" applyBorder="1" applyAlignment="1">
      <alignment horizontal="right" vertical="center"/>
    </xf>
    <xf numFmtId="177" fontId="0" fillId="2" borderId="60" xfId="0" applyNumberFormat="1" applyFill="1" applyBorder="1" applyAlignment="1">
      <alignment horizontal="right" vertical="center"/>
    </xf>
    <xf numFmtId="0" fontId="30" fillId="2" borderId="8" xfId="0" applyFont="1" applyFill="1" applyBorder="1" applyAlignment="1">
      <alignment horizontal="right" vertical="center"/>
    </xf>
    <xf numFmtId="177" fontId="33" fillId="0" borderId="0" xfId="3" applyNumberFormat="1" applyFont="1" applyBorder="1" applyAlignment="1">
      <alignment vertical="top"/>
    </xf>
    <xf numFmtId="177" fontId="19" fillId="0" borderId="0" xfId="0" applyNumberFormat="1" applyFont="1">
      <alignment vertical="center"/>
    </xf>
    <xf numFmtId="177" fontId="34" fillId="0" borderId="32" xfId="3" applyNumberFormat="1" applyFont="1" applyBorder="1" applyAlignment="1">
      <alignment horizontal="left" vertical="center"/>
    </xf>
    <xf numFmtId="0" fontId="22" fillId="2" borderId="84" xfId="4" applyFont="1" applyFill="1" applyBorder="1" applyAlignment="1">
      <alignment horizontal="center" vertical="center"/>
    </xf>
    <xf numFmtId="178" fontId="18" fillId="0" borderId="32" xfId="3" applyNumberFormat="1" applyFont="1" applyFill="1" applyBorder="1">
      <alignment vertical="center"/>
    </xf>
    <xf numFmtId="0" fontId="13" fillId="6" borderId="16" xfId="7" applyFont="1" applyFill="1" applyBorder="1" applyAlignment="1">
      <alignment horizontal="center" vertical="center"/>
    </xf>
    <xf numFmtId="4" fontId="13" fillId="6" borderId="85" xfId="7" applyNumberFormat="1" applyFont="1" applyFill="1" applyBorder="1" applyAlignment="1">
      <alignment horizontal="center" vertical="center"/>
    </xf>
    <xf numFmtId="4" fontId="13" fillId="6" borderId="26" xfId="7" applyNumberFormat="1" applyFont="1" applyFill="1" applyBorder="1" applyAlignment="1">
      <alignment horizontal="center" vertical="center" wrapText="1"/>
    </xf>
    <xf numFmtId="41" fontId="7" fillId="6" borderId="8" xfId="7" applyNumberFormat="1" applyFont="1" applyFill="1" applyBorder="1" applyAlignment="1">
      <alignment horizontal="center" vertical="center" wrapText="1"/>
    </xf>
    <xf numFmtId="4" fontId="13" fillId="6" borderId="29" xfId="7" applyNumberFormat="1" applyFont="1" applyFill="1" applyBorder="1" applyAlignment="1">
      <alignment horizontal="center" vertical="center"/>
    </xf>
    <xf numFmtId="0" fontId="7" fillId="6" borderId="26" xfId="5" applyFont="1" applyFill="1" applyBorder="1" applyAlignment="1">
      <alignment horizontal="center" vertical="center" wrapText="1"/>
    </xf>
    <xf numFmtId="0" fontId="22" fillId="0" borderId="0" xfId="0" applyFont="1" applyAlignment="1">
      <alignment vertical="center" wrapText="1"/>
    </xf>
    <xf numFmtId="0" fontId="0" fillId="0" borderId="0" xfId="0" applyAlignment="1">
      <alignment vertical="top" wrapText="1"/>
    </xf>
    <xf numFmtId="177" fontId="22" fillId="3" borderId="89" xfId="0" applyNumberFormat="1" applyFont="1" applyFill="1" applyBorder="1" applyAlignment="1">
      <alignment horizontal="center" vertical="center" wrapText="1" shrinkToFit="1"/>
    </xf>
    <xf numFmtId="178" fontId="18" fillId="0" borderId="0" xfId="3" applyNumberFormat="1" applyFont="1" applyFill="1" applyBorder="1">
      <alignment vertical="center"/>
    </xf>
    <xf numFmtId="178" fontId="18" fillId="0" borderId="31" xfId="3" applyNumberFormat="1" applyFont="1" applyFill="1" applyBorder="1">
      <alignment vertical="center"/>
    </xf>
    <xf numFmtId="0" fontId="0" fillId="0" borderId="0" xfId="0" applyAlignment="1"/>
    <xf numFmtId="0" fontId="22" fillId="0" borderId="69" xfId="5" applyFont="1" applyBorder="1" applyAlignment="1">
      <alignment horizontal="center"/>
    </xf>
    <xf numFmtId="0" fontId="35" fillId="2" borderId="8" xfId="5" applyFont="1" applyFill="1" applyBorder="1" applyAlignment="1">
      <alignment horizontal="center"/>
    </xf>
    <xf numFmtId="178" fontId="25" fillId="3" borderId="77" xfId="4" applyNumberFormat="1" applyFont="1" applyFill="1" applyBorder="1" applyAlignment="1">
      <alignment horizontal="center" vertical="center" wrapText="1"/>
    </xf>
    <xf numFmtId="178" fontId="25" fillId="3" borderId="92" xfId="4" applyNumberFormat="1" applyFont="1" applyFill="1" applyBorder="1" applyAlignment="1">
      <alignment horizontal="center" vertical="center" wrapText="1"/>
    </xf>
    <xf numFmtId="177" fontId="0" fillId="0" borderId="31" xfId="0" applyNumberFormat="1" applyBorder="1">
      <alignment vertical="center"/>
    </xf>
    <xf numFmtId="177" fontId="0" fillId="0" borderId="89" xfId="0" applyNumberFormat="1" applyBorder="1">
      <alignment vertical="center"/>
    </xf>
    <xf numFmtId="0" fontId="26" fillId="2" borderId="2" xfId="0" applyFont="1" applyFill="1" applyBorder="1" applyAlignment="1">
      <alignment vertical="center" wrapText="1"/>
    </xf>
    <xf numFmtId="3" fontId="36" fillId="0" borderId="8" xfId="5" applyNumberFormat="1" applyFont="1" applyBorder="1"/>
    <xf numFmtId="177" fontId="0" fillId="2" borderId="101" xfId="0" applyNumberFormat="1" applyFill="1" applyBorder="1">
      <alignment vertical="center"/>
    </xf>
    <xf numFmtId="177" fontId="0" fillId="2" borderId="84" xfId="0" applyNumberFormat="1" applyFill="1" applyBorder="1" applyAlignment="1">
      <alignment horizontal="center" vertical="center"/>
    </xf>
    <xf numFmtId="0" fontId="13" fillId="0" borderId="46" xfId="7" applyFont="1" applyBorder="1" applyAlignment="1" applyProtection="1">
      <alignment vertical="center" shrinkToFit="1"/>
      <protection locked="0"/>
    </xf>
    <xf numFmtId="0" fontId="13" fillId="0" borderId="3" xfId="7" applyFont="1" applyBorder="1" applyAlignment="1" applyProtection="1">
      <alignment vertical="center" shrinkToFit="1"/>
      <protection locked="0"/>
    </xf>
    <xf numFmtId="0" fontId="13" fillId="0" borderId="18" xfId="7" applyFont="1" applyBorder="1" applyAlignment="1" applyProtection="1">
      <alignment vertical="center" shrinkToFit="1"/>
      <protection locked="0"/>
    </xf>
    <xf numFmtId="0" fontId="7" fillId="5" borderId="70" xfId="6" applyFill="1" applyBorder="1" applyAlignment="1" applyProtection="1">
      <alignment horizontal="center" vertical="center" shrinkToFit="1"/>
      <protection locked="0"/>
    </xf>
    <xf numFmtId="0" fontId="13" fillId="0" borderId="51" xfId="7" applyFont="1" applyBorder="1" applyAlignment="1" applyProtection="1">
      <alignment vertical="center" shrinkToFit="1"/>
      <protection locked="0"/>
    </xf>
    <xf numFmtId="3" fontId="7" fillId="0" borderId="11" xfId="6" applyNumberFormat="1" applyBorder="1" applyAlignment="1" applyProtection="1">
      <alignment vertical="center" shrinkToFit="1"/>
      <protection locked="0"/>
    </xf>
    <xf numFmtId="0" fontId="13" fillId="0" borderId="113" xfId="7" applyFont="1" applyBorder="1" applyAlignment="1" applyProtection="1">
      <alignment vertical="center" shrinkToFit="1"/>
      <protection locked="0"/>
    </xf>
    <xf numFmtId="3" fontId="7" fillId="0" borderId="111" xfId="6" applyNumberFormat="1" applyBorder="1" applyAlignment="1" applyProtection="1">
      <alignment vertical="center" shrinkToFit="1"/>
      <protection locked="0"/>
    </xf>
    <xf numFmtId="0" fontId="13" fillId="0" borderId="114" xfId="7" applyFont="1" applyBorder="1" applyAlignment="1" applyProtection="1">
      <alignment vertical="center" shrinkToFit="1"/>
      <protection locked="0"/>
    </xf>
    <xf numFmtId="3" fontId="7" fillId="0" borderId="12" xfId="6" applyNumberFormat="1" applyBorder="1" applyAlignment="1" applyProtection="1">
      <alignment vertical="center" shrinkToFit="1"/>
      <protection locked="0"/>
    </xf>
    <xf numFmtId="3" fontId="7" fillId="0" borderId="5" xfId="6" applyNumberFormat="1" applyBorder="1" applyAlignment="1" applyProtection="1">
      <alignment vertical="center" shrinkToFit="1"/>
      <protection locked="0"/>
    </xf>
    <xf numFmtId="3" fontId="7" fillId="0" borderId="115" xfId="6" applyNumberFormat="1" applyBorder="1" applyAlignment="1" applyProtection="1">
      <alignment vertical="center" shrinkToFit="1"/>
      <protection locked="0"/>
    </xf>
    <xf numFmtId="3" fontId="7" fillId="6" borderId="111" xfId="7" applyNumberFormat="1" applyFont="1" applyFill="1" applyBorder="1" applyAlignment="1">
      <alignment vertical="center" shrinkToFit="1"/>
    </xf>
    <xf numFmtId="3" fontId="7" fillId="6" borderId="12" xfId="7" applyNumberFormat="1" applyFont="1" applyFill="1" applyBorder="1" applyAlignment="1">
      <alignment vertical="center" shrinkToFit="1"/>
    </xf>
    <xf numFmtId="3" fontId="7" fillId="6" borderId="5" xfId="7" applyNumberFormat="1" applyFont="1" applyFill="1" applyBorder="1" applyAlignment="1">
      <alignment vertical="center" shrinkToFit="1"/>
    </xf>
    <xf numFmtId="3" fontId="7" fillId="6" borderId="11" xfId="7" applyNumberFormat="1" applyFont="1" applyFill="1" applyBorder="1" applyAlignment="1">
      <alignment horizontal="right" vertical="center" shrinkToFit="1"/>
    </xf>
    <xf numFmtId="3" fontId="7" fillId="0" borderId="11" xfId="6" applyNumberFormat="1" applyBorder="1" applyAlignment="1" applyProtection="1">
      <alignment horizontal="right" vertical="center" shrinkToFit="1"/>
      <protection locked="0"/>
    </xf>
    <xf numFmtId="3" fontId="7" fillId="6" borderId="111" xfId="7" applyNumberFormat="1" applyFont="1" applyFill="1" applyBorder="1" applyAlignment="1">
      <alignment horizontal="right" vertical="center" shrinkToFit="1"/>
    </xf>
    <xf numFmtId="3" fontId="7" fillId="0" borderId="111" xfId="6" applyNumberFormat="1" applyBorder="1" applyAlignment="1" applyProtection="1">
      <alignment horizontal="right" vertical="center" shrinkToFit="1"/>
      <protection locked="0"/>
    </xf>
    <xf numFmtId="3" fontId="7" fillId="6" borderId="12" xfId="7" applyNumberFormat="1" applyFont="1" applyFill="1" applyBorder="1" applyAlignment="1">
      <alignment horizontal="right" vertical="center" shrinkToFit="1"/>
    </xf>
    <xf numFmtId="3" fontId="7" fillId="0" borderId="12" xfId="6" applyNumberFormat="1" applyBorder="1" applyAlignment="1" applyProtection="1">
      <alignment horizontal="right" vertical="center" shrinkToFit="1"/>
      <protection locked="0"/>
    </xf>
    <xf numFmtId="3" fontId="11" fillId="6" borderId="83" xfId="7" applyNumberFormat="1" applyFont="1" applyFill="1" applyBorder="1" applyAlignment="1">
      <alignment horizontal="right" vertical="center" shrinkToFit="1"/>
    </xf>
    <xf numFmtId="3" fontId="11" fillId="2" borderId="8" xfId="7" applyNumberFormat="1" applyFont="1" applyFill="1" applyBorder="1" applyAlignment="1">
      <alignment horizontal="right" vertical="center" shrinkToFit="1"/>
    </xf>
    <xf numFmtId="177" fontId="13" fillId="0" borderId="73" xfId="7" applyNumberFormat="1" applyFont="1" applyBorder="1" applyAlignment="1" applyProtection="1">
      <alignment horizontal="right" shrinkToFit="1"/>
      <protection locked="0"/>
    </xf>
    <xf numFmtId="0" fontId="13" fillId="0" borderId="53" xfId="7" applyFont="1" applyBorder="1" applyAlignment="1" applyProtection="1">
      <alignment horizontal="center" vertical="center" shrinkToFit="1"/>
      <protection locked="0"/>
    </xf>
    <xf numFmtId="177" fontId="13" fillId="0" borderId="24" xfId="7" applyNumberFormat="1" applyFont="1" applyBorder="1" applyAlignment="1" applyProtection="1">
      <alignment horizontal="right" shrinkToFit="1"/>
      <protection locked="0"/>
    </xf>
    <xf numFmtId="177" fontId="13" fillId="0" borderId="87" xfId="7" applyNumberFormat="1" applyFont="1" applyBorder="1" applyAlignment="1" applyProtection="1">
      <alignment horizontal="right" shrinkToFit="1"/>
      <protection locked="0"/>
    </xf>
    <xf numFmtId="177" fontId="13" fillId="0" borderId="75" xfId="7" applyNumberFormat="1" applyFont="1" applyBorder="1" applyAlignment="1" applyProtection="1">
      <alignment horizontal="right" shrinkToFit="1"/>
      <protection locked="0"/>
    </xf>
    <xf numFmtId="0" fontId="13" fillId="0" borderId="53" xfId="7" applyFont="1" applyBorder="1" applyAlignment="1" applyProtection="1">
      <alignment vertical="center" shrinkToFit="1"/>
      <protection locked="0"/>
    </xf>
    <xf numFmtId="0" fontId="32" fillId="0" borderId="54" xfId="7" applyFont="1" applyBorder="1" applyAlignment="1" applyProtection="1">
      <alignment vertical="center" shrinkToFit="1"/>
      <protection locked="0"/>
    </xf>
    <xf numFmtId="0" fontId="13" fillId="0" borderId="20" xfId="7" applyFont="1" applyBorder="1" applyAlignment="1" applyProtection="1">
      <alignment vertical="center" shrinkToFit="1"/>
      <protection locked="0"/>
    </xf>
    <xf numFmtId="0" fontId="13" fillId="5" borderId="70" xfId="7" applyFont="1" applyFill="1" applyBorder="1" applyAlignment="1" applyProtection="1">
      <alignment vertical="center" shrinkToFit="1"/>
      <protection locked="0"/>
    </xf>
    <xf numFmtId="178" fontId="20" fillId="4" borderId="61" xfId="3" applyNumberFormat="1" applyFont="1" applyFill="1" applyBorder="1" applyAlignment="1">
      <alignment vertical="center" shrinkToFit="1"/>
    </xf>
    <xf numFmtId="178" fontId="20" fillId="4" borderId="93" xfId="3" applyNumberFormat="1" applyFont="1" applyFill="1" applyBorder="1" applyAlignment="1">
      <alignment vertical="center" shrinkToFit="1"/>
    </xf>
    <xf numFmtId="178" fontId="18" fillId="2" borderId="90" xfId="3" applyNumberFormat="1" applyFont="1" applyFill="1" applyBorder="1" applyAlignment="1">
      <alignment vertical="center" shrinkToFit="1"/>
    </xf>
    <xf numFmtId="178" fontId="18" fillId="2" borderId="94" xfId="3" applyNumberFormat="1" applyFont="1" applyFill="1" applyBorder="1" applyAlignment="1">
      <alignment vertical="center" shrinkToFit="1"/>
    </xf>
    <xf numFmtId="178" fontId="18" fillId="2" borderId="91" xfId="3" applyNumberFormat="1" applyFont="1" applyFill="1" applyBorder="1" applyAlignment="1">
      <alignment vertical="center" shrinkToFit="1"/>
    </xf>
    <xf numFmtId="178" fontId="18" fillId="2" borderId="95" xfId="3" applyNumberFormat="1" applyFont="1" applyFill="1" applyBorder="1" applyAlignment="1">
      <alignment vertical="center" shrinkToFit="1"/>
    </xf>
    <xf numFmtId="178" fontId="20" fillId="4" borderId="91" xfId="3" applyNumberFormat="1" applyFont="1" applyFill="1" applyBorder="1" applyAlignment="1">
      <alignment vertical="center" shrinkToFit="1"/>
    </xf>
    <xf numFmtId="178" fontId="20" fillId="4" borderId="95" xfId="3" applyNumberFormat="1" applyFont="1" applyFill="1" applyBorder="1" applyAlignment="1">
      <alignment vertical="center" shrinkToFit="1"/>
    </xf>
    <xf numFmtId="178" fontId="20" fillId="4" borderId="4" xfId="3" applyNumberFormat="1" applyFont="1" applyFill="1" applyBorder="1" applyAlignment="1">
      <alignment vertical="center" shrinkToFit="1"/>
    </xf>
    <xf numFmtId="178" fontId="20" fillId="4" borderId="96" xfId="3" applyNumberFormat="1" applyFont="1" applyFill="1" applyBorder="1" applyAlignment="1">
      <alignment vertical="center" shrinkToFit="1"/>
    </xf>
    <xf numFmtId="177" fontId="28" fillId="4" borderId="49" xfId="0" applyNumberFormat="1" applyFont="1" applyFill="1" applyBorder="1" applyAlignment="1">
      <alignment vertical="center" shrinkToFit="1"/>
    </xf>
    <xf numFmtId="177" fontId="28" fillId="4" borderId="82" xfId="0" applyNumberFormat="1" applyFont="1" applyFill="1" applyBorder="1" applyAlignment="1">
      <alignment vertical="center" shrinkToFit="1"/>
    </xf>
    <xf numFmtId="0" fontId="30" fillId="2" borderId="77" xfId="0" applyFont="1" applyFill="1" applyBorder="1" applyAlignment="1">
      <alignment vertical="center" shrinkToFit="1"/>
    </xf>
    <xf numFmtId="0" fontId="30" fillId="2" borderId="14" xfId="0" applyFont="1" applyFill="1" applyBorder="1" applyAlignment="1">
      <alignment vertical="center" shrinkToFit="1"/>
    </xf>
    <xf numFmtId="0" fontId="30" fillId="2" borderId="44" xfId="0" applyFont="1" applyFill="1" applyBorder="1" applyAlignment="1">
      <alignment vertical="center" shrinkToFit="1"/>
    </xf>
    <xf numFmtId="0" fontId="30" fillId="2" borderId="61" xfId="0" applyFont="1" applyFill="1" applyBorder="1" applyAlignment="1">
      <alignment vertical="center" shrinkToFit="1"/>
    </xf>
    <xf numFmtId="0" fontId="30" fillId="2" borderId="61" xfId="0" applyFont="1" applyFill="1" applyBorder="1" applyAlignment="1">
      <alignment horizontal="right" vertical="center" shrinkToFit="1"/>
    </xf>
    <xf numFmtId="0" fontId="30" fillId="2" borderId="78" xfId="0" applyFont="1" applyFill="1" applyBorder="1" applyAlignment="1">
      <alignment vertical="center" shrinkToFit="1"/>
    </xf>
    <xf numFmtId="0" fontId="30" fillId="2" borderId="40" xfId="0" applyFont="1" applyFill="1" applyBorder="1" applyAlignment="1">
      <alignment vertical="center" shrinkToFit="1"/>
    </xf>
    <xf numFmtId="0" fontId="30" fillId="2" borderId="0" xfId="0" applyFont="1" applyFill="1" applyAlignment="1">
      <alignment vertical="center" shrinkToFit="1"/>
    </xf>
    <xf numFmtId="0" fontId="23" fillId="4" borderId="40" xfId="0" applyFont="1" applyFill="1" applyBorder="1" applyAlignment="1">
      <alignment vertical="center" shrinkToFit="1"/>
    </xf>
    <xf numFmtId="177" fontId="18" fillId="6" borderId="112" xfId="7" applyNumberFormat="1" applyFont="1" applyFill="1" applyBorder="1" applyAlignment="1">
      <alignment horizontal="right" shrinkToFit="1"/>
    </xf>
    <xf numFmtId="0" fontId="21" fillId="0" borderId="0" xfId="5" applyAlignment="1">
      <alignment shrinkToFit="1"/>
    </xf>
    <xf numFmtId="177" fontId="18" fillId="6" borderId="3" xfId="7" applyNumberFormat="1" applyFont="1" applyFill="1" applyBorder="1" applyAlignment="1">
      <alignment horizontal="right" shrinkToFit="1"/>
    </xf>
    <xf numFmtId="177" fontId="7" fillId="6" borderId="105" xfId="7" applyNumberFormat="1" applyFont="1" applyFill="1" applyBorder="1" applyAlignment="1">
      <alignment horizontal="right" shrinkToFit="1"/>
    </xf>
    <xf numFmtId="3" fontId="13" fillId="0" borderId="73" xfId="7" applyNumberFormat="1" applyFont="1" applyBorder="1" applyAlignment="1" applyProtection="1">
      <alignment horizontal="right" shrinkToFit="1"/>
      <protection locked="0"/>
    </xf>
    <xf numFmtId="3" fontId="13" fillId="0" borderId="24" xfId="7" applyNumberFormat="1" applyFont="1" applyBorder="1" applyAlignment="1" applyProtection="1">
      <alignment horizontal="right" shrinkToFit="1"/>
      <protection locked="0"/>
    </xf>
    <xf numFmtId="177" fontId="18" fillId="6" borderId="105" xfId="7" applyNumberFormat="1" applyFont="1" applyFill="1" applyBorder="1" applyAlignment="1">
      <alignment horizontal="right" shrinkToFit="1"/>
    </xf>
    <xf numFmtId="3" fontId="13" fillId="0" borderId="75" xfId="7" applyNumberFormat="1" applyFont="1" applyBorder="1" applyAlignment="1" applyProtection="1">
      <alignment horizontal="right" shrinkToFit="1"/>
      <protection locked="0"/>
    </xf>
    <xf numFmtId="3" fontId="7" fillId="0" borderId="5" xfId="6" applyNumberFormat="1" applyBorder="1" applyAlignment="1" applyProtection="1">
      <alignment horizontal="right" vertical="center" shrinkToFit="1"/>
      <protection locked="0"/>
    </xf>
    <xf numFmtId="41" fontId="21" fillId="0" borderId="0" xfId="5" applyNumberFormat="1" applyAlignment="1">
      <alignment shrinkToFit="1"/>
    </xf>
    <xf numFmtId="3" fontId="16" fillId="6" borderId="8" xfId="7" applyNumberFormat="1" applyFont="1" applyFill="1" applyBorder="1" applyAlignment="1">
      <alignment vertical="center" shrinkToFit="1"/>
    </xf>
    <xf numFmtId="3" fontId="16" fillId="6" borderId="62" xfId="7" applyNumberFormat="1" applyFont="1" applyFill="1" applyBorder="1" applyAlignment="1">
      <alignment vertical="center" shrinkToFit="1"/>
    </xf>
    <xf numFmtId="0" fontId="40" fillId="2" borderId="16" xfId="0" applyFont="1" applyFill="1" applyBorder="1" applyAlignment="1">
      <alignment horizontal="left" vertical="center" wrapText="1"/>
    </xf>
    <xf numFmtId="0" fontId="40" fillId="2" borderId="104" xfId="0" applyFont="1" applyFill="1" applyBorder="1" applyAlignment="1" applyProtection="1">
      <alignment horizontal="center" vertical="center" shrinkToFit="1"/>
      <protection locked="0"/>
    </xf>
    <xf numFmtId="0" fontId="40" fillId="2" borderId="1" xfId="0" applyFont="1" applyFill="1" applyBorder="1" applyAlignment="1">
      <alignment vertical="center" shrinkToFit="1"/>
    </xf>
    <xf numFmtId="0" fontId="41" fillId="2" borderId="4" xfId="0" applyFont="1" applyFill="1" applyBorder="1" applyAlignment="1">
      <alignment horizontal="left" vertical="center" shrinkToFit="1"/>
    </xf>
    <xf numFmtId="0" fontId="41" fillId="2" borderId="7" xfId="0" applyFont="1" applyFill="1" applyBorder="1" applyAlignment="1">
      <alignment vertical="center" shrinkToFit="1"/>
    </xf>
    <xf numFmtId="0" fontId="41" fillId="2" borderId="8" xfId="0" applyFont="1" applyFill="1" applyBorder="1" applyAlignment="1">
      <alignment vertical="center" shrinkToFit="1"/>
    </xf>
    <xf numFmtId="0" fontId="41" fillId="2" borderId="4" xfId="0" applyFont="1" applyFill="1" applyBorder="1" applyAlignment="1">
      <alignment vertical="center" shrinkToFit="1"/>
    </xf>
    <xf numFmtId="185" fontId="41" fillId="0" borderId="102" xfId="0" applyNumberFormat="1" applyFont="1" applyBorder="1" applyAlignment="1" applyProtection="1">
      <alignment horizontal="center" vertical="center"/>
      <protection locked="0"/>
    </xf>
    <xf numFmtId="0" fontId="41" fillId="2" borderId="103" xfId="0" applyFont="1" applyFill="1" applyBorder="1" applyAlignment="1">
      <alignment horizontal="center" vertical="center"/>
    </xf>
    <xf numFmtId="0" fontId="41" fillId="7" borderId="21" xfId="0" applyFont="1" applyFill="1" applyBorder="1" applyAlignment="1" applyProtection="1">
      <alignment horizontal="left" vertical="center" wrapText="1"/>
      <protection locked="0"/>
    </xf>
    <xf numFmtId="0" fontId="24" fillId="2" borderId="9" xfId="0" applyFont="1" applyFill="1" applyBorder="1" applyAlignment="1">
      <alignment vertical="center" shrinkToFit="1"/>
    </xf>
    <xf numFmtId="0" fontId="41" fillId="2" borderId="16" xfId="0" applyFont="1" applyFill="1" applyBorder="1" applyAlignment="1">
      <alignment horizontal="left" vertical="center"/>
    </xf>
    <xf numFmtId="0" fontId="41" fillId="0" borderId="28" xfId="0" applyFont="1" applyBorder="1">
      <alignment vertical="center"/>
    </xf>
    <xf numFmtId="0" fontId="41" fillId="7" borderId="86" xfId="0" applyFont="1" applyFill="1" applyBorder="1" applyAlignment="1" applyProtection="1">
      <alignment horizontal="left" vertical="center"/>
      <protection locked="0"/>
    </xf>
    <xf numFmtId="182" fontId="41" fillId="2" borderId="16" xfId="0" applyNumberFormat="1" applyFont="1" applyFill="1" applyBorder="1" applyAlignment="1">
      <alignment horizontal="center" vertical="center" shrinkToFit="1"/>
    </xf>
    <xf numFmtId="182" fontId="41" fillId="2" borderId="29" xfId="0" applyNumberFormat="1" applyFont="1" applyFill="1" applyBorder="1" applyAlignment="1">
      <alignment horizontal="center" vertical="center" shrinkToFit="1"/>
    </xf>
    <xf numFmtId="182" fontId="41" fillId="2" borderId="78" xfId="0" applyNumberFormat="1" applyFont="1" applyFill="1" applyBorder="1" applyAlignment="1">
      <alignment horizontal="left" vertical="center" shrinkToFit="1"/>
    </xf>
    <xf numFmtId="0" fontId="40" fillId="2" borderId="19" xfId="0" applyFont="1" applyFill="1" applyBorder="1" applyAlignment="1">
      <alignment vertical="center" shrinkToFit="1"/>
    </xf>
    <xf numFmtId="0" fontId="40" fillId="2" borderId="98" xfId="0" applyFont="1" applyFill="1" applyBorder="1" applyAlignment="1">
      <alignment vertical="center" shrinkToFit="1"/>
    </xf>
    <xf numFmtId="0" fontId="27" fillId="2" borderId="88" xfId="0" applyFont="1" applyFill="1" applyBorder="1" applyAlignment="1">
      <alignment horizontal="center" vertical="center"/>
    </xf>
    <xf numFmtId="184" fontId="27" fillId="2" borderId="0" xfId="0" applyNumberFormat="1" applyFont="1" applyFill="1" applyAlignment="1">
      <alignment vertical="center" shrinkToFit="1"/>
    </xf>
    <xf numFmtId="0" fontId="27" fillId="2" borderId="0" xfId="0" applyFont="1" applyFill="1" applyAlignment="1">
      <alignment vertical="center" shrinkToFit="1"/>
    </xf>
    <xf numFmtId="0" fontId="27" fillId="2" borderId="13" xfId="0" applyFont="1" applyFill="1" applyBorder="1" applyAlignment="1">
      <alignment vertical="center" shrinkToFit="1"/>
    </xf>
    <xf numFmtId="183" fontId="27" fillId="2" borderId="18" xfId="0" applyNumberFormat="1" applyFont="1" applyFill="1" applyBorder="1" applyAlignment="1">
      <alignment vertical="center" shrinkToFit="1"/>
    </xf>
    <xf numFmtId="183" fontId="27" fillId="2" borderId="19" xfId="0" applyNumberFormat="1" applyFont="1" applyFill="1" applyBorder="1" applyAlignment="1">
      <alignment vertical="center" shrinkToFit="1"/>
    </xf>
    <xf numFmtId="181" fontId="27" fillId="0" borderId="24" xfId="0" applyNumberFormat="1" applyFont="1" applyBorder="1" applyAlignment="1" applyProtection="1">
      <alignment horizontal="left" vertical="center" shrinkToFit="1"/>
      <protection locked="0"/>
    </xf>
    <xf numFmtId="183" fontId="27" fillId="2" borderId="24" xfId="0" applyNumberFormat="1" applyFont="1" applyFill="1" applyBorder="1" applyAlignment="1">
      <alignment horizontal="center" vertical="center" shrinkToFit="1"/>
    </xf>
    <xf numFmtId="182" fontId="27" fillId="0" borderId="24" xfId="0" applyNumberFormat="1" applyFont="1" applyBorder="1" applyAlignment="1" applyProtection="1">
      <alignment horizontal="left" vertical="center" shrinkToFit="1"/>
      <protection locked="0"/>
    </xf>
    <xf numFmtId="0" fontId="27" fillId="0" borderId="54" xfId="0" applyFont="1" applyBorder="1" applyAlignment="1" applyProtection="1">
      <alignment horizontal="right" vertical="center" shrinkToFit="1"/>
      <protection locked="0"/>
    </xf>
    <xf numFmtId="184" fontId="27" fillId="2" borderId="19" xfId="0" applyNumberFormat="1" applyFont="1" applyFill="1" applyBorder="1" applyAlignment="1">
      <alignment vertical="center" shrinkToFit="1"/>
    </xf>
    <xf numFmtId="183" fontId="27" fillId="2" borderId="20" xfId="0" applyNumberFormat="1" applyFont="1" applyFill="1" applyBorder="1" applyAlignment="1">
      <alignment vertical="center" shrinkToFit="1"/>
    </xf>
    <xf numFmtId="183" fontId="27" fillId="2" borderId="21" xfId="0" applyNumberFormat="1" applyFont="1" applyFill="1" applyBorder="1" applyAlignment="1">
      <alignment vertical="center" shrinkToFit="1"/>
    </xf>
    <xf numFmtId="181" fontId="27" fillId="0" borderId="75" xfId="0" applyNumberFormat="1" applyFont="1" applyBorder="1" applyAlignment="1" applyProtection="1">
      <alignment horizontal="left" vertical="center" shrinkToFit="1"/>
      <protection locked="0"/>
    </xf>
    <xf numFmtId="183" fontId="27" fillId="2" borderId="75" xfId="0" applyNumberFormat="1" applyFont="1" applyFill="1" applyBorder="1" applyAlignment="1">
      <alignment horizontal="center" vertical="center" shrinkToFit="1"/>
    </xf>
    <xf numFmtId="182" fontId="27" fillId="0" borderId="75" xfId="0" applyNumberFormat="1" applyFont="1" applyBorder="1" applyAlignment="1" applyProtection="1">
      <alignment horizontal="left" vertical="center" shrinkToFit="1"/>
      <protection locked="0"/>
    </xf>
    <xf numFmtId="0" fontId="27" fillId="0" borderId="70" xfId="0" applyFont="1" applyBorder="1" applyAlignment="1" applyProtection="1">
      <alignment horizontal="right" vertical="center" shrinkToFit="1"/>
      <protection locked="0"/>
    </xf>
    <xf numFmtId="184" fontId="27" fillId="2" borderId="91" xfId="0" applyNumberFormat="1" applyFont="1" applyFill="1" applyBorder="1" applyAlignment="1">
      <alignment vertical="center" shrinkToFit="1"/>
    </xf>
    <xf numFmtId="184" fontId="27" fillId="2" borderId="29" xfId="0" applyNumberFormat="1" applyFont="1" applyFill="1" applyBorder="1" applyAlignment="1">
      <alignment horizontal="center" vertical="center" shrinkToFit="1"/>
    </xf>
    <xf numFmtId="184" fontId="27" fillId="0" borderId="29" xfId="0" applyNumberFormat="1" applyFont="1" applyBorder="1" applyAlignment="1" applyProtection="1">
      <alignment horizontal="center" vertical="center" shrinkToFit="1"/>
      <protection locked="0"/>
    </xf>
    <xf numFmtId="0" fontId="27" fillId="0" borderId="29" xfId="0" applyFont="1" applyBorder="1" applyAlignment="1" applyProtection="1">
      <alignment horizontal="center" vertical="center" shrinkToFit="1"/>
      <protection locked="0"/>
    </xf>
    <xf numFmtId="0" fontId="27" fillId="2" borderId="86" xfId="0" applyFont="1" applyFill="1" applyBorder="1" applyAlignment="1">
      <alignment vertical="center" shrinkToFit="1"/>
    </xf>
    <xf numFmtId="183" fontId="27" fillId="2" borderId="22" xfId="0" applyNumberFormat="1" applyFont="1" applyFill="1" applyBorder="1" applyAlignment="1">
      <alignment vertical="center" shrinkToFit="1"/>
    </xf>
    <xf numFmtId="184" fontId="27" fillId="2" borderId="24" xfId="0" applyNumberFormat="1" applyFont="1" applyFill="1" applyBorder="1" applyAlignment="1">
      <alignment horizontal="center" vertical="center" shrinkToFit="1"/>
    </xf>
    <xf numFmtId="183" fontId="27" fillId="2" borderId="23" xfId="0" applyNumberFormat="1" applyFont="1" applyFill="1" applyBorder="1" applyAlignment="1">
      <alignment vertical="center" shrinkToFit="1"/>
    </xf>
    <xf numFmtId="184" fontId="27" fillId="7" borderId="19" xfId="0" applyNumberFormat="1" applyFont="1" applyFill="1" applyBorder="1" applyAlignment="1" applyProtection="1">
      <alignment vertical="center" shrinkToFit="1"/>
      <protection locked="0"/>
    </xf>
    <xf numFmtId="184" fontId="27" fillId="7" borderId="54" xfId="0" applyNumberFormat="1" applyFont="1" applyFill="1" applyBorder="1" applyAlignment="1" applyProtection="1">
      <alignment vertical="center" shrinkToFit="1"/>
      <protection locked="0"/>
    </xf>
    <xf numFmtId="0" fontId="27" fillId="2" borderId="17" xfId="0" applyFont="1" applyFill="1" applyBorder="1" applyAlignment="1">
      <alignment vertical="center" shrinkToFit="1"/>
    </xf>
    <xf numFmtId="184" fontId="27" fillId="7" borderId="70" xfId="0" applyNumberFormat="1" applyFont="1" applyFill="1" applyBorder="1" applyAlignment="1" applyProtection="1">
      <alignment vertical="center" shrinkToFit="1"/>
      <protection locked="0"/>
    </xf>
    <xf numFmtId="0" fontId="27" fillId="2" borderId="25" xfId="0" applyFont="1" applyFill="1" applyBorder="1" applyAlignment="1">
      <alignment vertical="center" shrinkToFit="1"/>
    </xf>
    <xf numFmtId="0" fontId="27" fillId="2" borderId="14" xfId="0" applyFont="1" applyFill="1" applyBorder="1" applyAlignment="1">
      <alignment vertical="center" shrinkToFit="1"/>
    </xf>
    <xf numFmtId="0" fontId="27" fillId="2" borderId="15" xfId="0" applyFont="1" applyFill="1" applyBorder="1" applyAlignment="1">
      <alignment vertical="center" shrinkToFit="1"/>
    </xf>
    <xf numFmtId="38" fontId="27" fillId="2" borderId="26" xfId="2" applyFont="1" applyFill="1" applyBorder="1" applyAlignment="1">
      <alignment vertical="center" shrinkToFit="1"/>
    </xf>
    <xf numFmtId="0" fontId="27" fillId="2" borderId="8" xfId="0" applyFont="1" applyFill="1" applyBorder="1" applyAlignment="1">
      <alignment vertical="center" shrinkToFit="1"/>
    </xf>
    <xf numFmtId="0" fontId="27" fillId="2" borderId="8" xfId="4" applyFont="1" applyFill="1" applyBorder="1" applyAlignment="1">
      <alignment horizontal="center" vertical="center" shrinkToFit="1"/>
    </xf>
    <xf numFmtId="0" fontId="27" fillId="0" borderId="0" xfId="4" applyFont="1" applyAlignment="1">
      <alignment vertical="center" textRotation="255" shrinkToFit="1"/>
    </xf>
    <xf numFmtId="0" fontId="27" fillId="0" borderId="0" xfId="4" applyFont="1" applyAlignment="1">
      <alignment vertical="center" shrinkToFit="1"/>
    </xf>
    <xf numFmtId="177" fontId="27" fillId="0" borderId="0" xfId="4" applyNumberFormat="1" applyFont="1" applyAlignment="1">
      <alignment vertical="center" shrinkToFit="1"/>
    </xf>
    <xf numFmtId="38" fontId="30" fillId="3" borderId="44" xfId="2" applyFont="1" applyFill="1" applyBorder="1" applyAlignment="1">
      <alignment vertical="center" shrinkToFit="1"/>
    </xf>
    <xf numFmtId="177" fontId="27" fillId="0" borderId="0" xfId="3" applyNumberFormat="1" applyFont="1" applyBorder="1" applyAlignment="1">
      <alignment vertical="center" shrinkToFit="1"/>
    </xf>
    <xf numFmtId="0" fontId="27" fillId="3" borderId="32" xfId="4" applyFont="1" applyFill="1" applyBorder="1" applyAlignment="1">
      <alignment vertical="center" shrinkToFit="1"/>
    </xf>
    <xf numFmtId="0" fontId="27" fillId="2" borderId="46" xfId="4" applyFont="1" applyFill="1" applyBorder="1" applyAlignment="1">
      <alignment horizontal="left" vertical="center" shrinkToFit="1"/>
    </xf>
    <xf numFmtId="38" fontId="27" fillId="2" borderId="45" xfId="2" applyFont="1" applyFill="1" applyBorder="1" applyAlignment="1">
      <alignment vertical="center" shrinkToFit="1"/>
    </xf>
    <xf numFmtId="177" fontId="27" fillId="0" borderId="0" xfId="3" applyNumberFormat="1" applyFont="1" applyBorder="1" applyAlignment="1">
      <alignment horizontal="left" vertical="top" shrinkToFit="1"/>
    </xf>
    <xf numFmtId="0" fontId="27" fillId="2" borderId="18" xfId="4" applyFont="1" applyFill="1" applyBorder="1" applyAlignment="1">
      <alignment horizontal="left" vertical="center" shrinkToFit="1"/>
    </xf>
    <xf numFmtId="38" fontId="27" fillId="2" borderId="42" xfId="2" applyFont="1" applyFill="1" applyBorder="1" applyAlignment="1">
      <alignment vertical="center" shrinkToFit="1"/>
    </xf>
    <xf numFmtId="0" fontId="27" fillId="3" borderId="34" xfId="4" applyFont="1" applyFill="1" applyBorder="1" applyAlignment="1">
      <alignment vertical="center" shrinkToFit="1"/>
    </xf>
    <xf numFmtId="0" fontId="27" fillId="2" borderId="47" xfId="4" applyFont="1" applyFill="1" applyBorder="1" applyAlignment="1">
      <alignment horizontal="left" vertical="center" shrinkToFit="1"/>
    </xf>
    <xf numFmtId="38" fontId="27" fillId="2" borderId="43" xfId="2" applyFont="1" applyFill="1" applyBorder="1" applyAlignment="1">
      <alignment vertical="center" shrinkToFit="1"/>
    </xf>
    <xf numFmtId="0" fontId="27" fillId="3" borderId="35" xfId="4" applyFont="1" applyFill="1" applyBorder="1" applyAlignment="1">
      <alignment horizontal="center" vertical="center" shrinkToFit="1"/>
    </xf>
    <xf numFmtId="0" fontId="27" fillId="3" borderId="36" xfId="4" applyFont="1" applyFill="1" applyBorder="1" applyAlignment="1">
      <alignment horizontal="center" vertical="center" shrinkToFit="1"/>
    </xf>
    <xf numFmtId="0" fontId="27" fillId="3" borderId="48" xfId="4" applyFont="1" applyFill="1" applyBorder="1" applyAlignment="1">
      <alignment horizontal="center" vertical="center" shrinkToFit="1"/>
    </xf>
    <xf numFmtId="177" fontId="27" fillId="3" borderId="36" xfId="4" applyNumberFormat="1" applyFont="1" applyFill="1" applyBorder="1" applyAlignment="1">
      <alignment horizontal="center" vertical="center" shrinkToFit="1"/>
    </xf>
    <xf numFmtId="177" fontId="27" fillId="3" borderId="37" xfId="4" applyNumberFormat="1" applyFont="1" applyFill="1" applyBorder="1" applyAlignment="1">
      <alignment horizontal="center" vertical="center" shrinkToFit="1"/>
    </xf>
    <xf numFmtId="0" fontId="42" fillId="2" borderId="38" xfId="4" applyFont="1" applyFill="1" applyBorder="1" applyAlignment="1">
      <alignment horizontal="left" vertical="center"/>
    </xf>
    <xf numFmtId="0" fontId="28" fillId="2" borderId="33" xfId="4" applyFont="1" applyFill="1" applyBorder="1" applyAlignment="1">
      <alignment vertical="center" textRotation="255"/>
    </xf>
    <xf numFmtId="0" fontId="28" fillId="2" borderId="39" xfId="4" applyFont="1" applyFill="1" applyBorder="1" applyAlignment="1">
      <alignment vertical="center" textRotation="255"/>
    </xf>
    <xf numFmtId="0" fontId="42" fillId="2" borderId="38" xfId="4" applyFont="1" applyFill="1" applyBorder="1">
      <alignment vertical="center"/>
    </xf>
    <xf numFmtId="0" fontId="28" fillId="2" borderId="33" xfId="4" applyFont="1" applyFill="1" applyBorder="1" applyAlignment="1">
      <alignment vertical="center" textRotation="255" shrinkToFit="1"/>
    </xf>
    <xf numFmtId="0" fontId="28" fillId="2" borderId="39" xfId="4" applyFont="1" applyFill="1" applyBorder="1" applyAlignment="1">
      <alignment vertical="center" textRotation="255" shrinkToFit="1"/>
    </xf>
    <xf numFmtId="0" fontId="28" fillId="2" borderId="41" xfId="4" applyFont="1" applyFill="1" applyBorder="1" applyAlignment="1">
      <alignment vertical="center" textRotation="255" shrinkToFit="1"/>
    </xf>
    <xf numFmtId="177" fontId="27" fillId="2" borderId="13" xfId="4" applyNumberFormat="1" applyFont="1" applyFill="1" applyBorder="1" applyAlignment="1">
      <alignment horizontal="right" vertical="top" shrinkToFit="1"/>
    </xf>
    <xf numFmtId="0" fontId="27" fillId="2" borderId="40" xfId="4" applyFont="1" applyFill="1" applyBorder="1" applyAlignment="1">
      <alignment horizontal="center" vertical="center" shrinkToFit="1"/>
    </xf>
    <xf numFmtId="177" fontId="27" fillId="2" borderId="30" xfId="4" applyNumberFormat="1" applyFont="1" applyFill="1" applyBorder="1" applyAlignment="1">
      <alignment horizontal="right" vertical="top" shrinkToFit="1"/>
    </xf>
    <xf numFmtId="0" fontId="27" fillId="0" borderId="2" xfId="4" applyFont="1" applyBorder="1" applyAlignment="1" applyProtection="1">
      <alignment horizontal="left" vertical="center" shrinkToFit="1"/>
      <protection locked="0"/>
    </xf>
    <xf numFmtId="0" fontId="27" fillId="0" borderId="3" xfId="4" applyFont="1" applyBorder="1" applyAlignment="1" applyProtection="1">
      <alignment horizontal="left" vertical="center" shrinkToFit="1"/>
      <protection locked="0"/>
    </xf>
    <xf numFmtId="0" fontId="27" fillId="0" borderId="105" xfId="4" applyFont="1" applyBorder="1" applyAlignment="1" applyProtection="1">
      <alignment horizontal="left" vertical="center" shrinkToFit="1"/>
      <protection locked="0"/>
    </xf>
    <xf numFmtId="0" fontId="27" fillId="2" borderId="40" xfId="4" applyFont="1" applyFill="1" applyBorder="1" applyAlignment="1">
      <alignment horizontal="left" vertical="center" shrinkToFit="1"/>
    </xf>
    <xf numFmtId="0" fontId="27" fillId="0" borderId="99" xfId="4" applyFont="1" applyBorder="1" applyAlignment="1" applyProtection="1">
      <alignment horizontal="left" vertical="center" shrinkToFit="1"/>
      <protection locked="0"/>
    </xf>
    <xf numFmtId="177" fontId="27" fillId="0" borderId="53" xfId="4" applyNumberFormat="1" applyFont="1" applyBorder="1" applyAlignment="1" applyProtection="1">
      <alignment horizontal="right" vertical="center" shrinkToFit="1"/>
      <protection locked="0"/>
    </xf>
    <xf numFmtId="177" fontId="27" fillId="0" borderId="54" xfId="4" applyNumberFormat="1" applyFont="1" applyBorder="1" applyAlignment="1" applyProtection="1">
      <alignment horizontal="right" vertical="center" shrinkToFit="1"/>
      <protection locked="0"/>
    </xf>
    <xf numFmtId="177" fontId="27" fillId="0" borderId="70" xfId="4" applyNumberFormat="1" applyFont="1" applyBorder="1" applyAlignment="1" applyProtection="1">
      <alignment horizontal="right" vertical="center" shrinkToFit="1"/>
      <protection locked="0"/>
    </xf>
    <xf numFmtId="177" fontId="27" fillId="2" borderId="40" xfId="4" applyNumberFormat="1" applyFont="1" applyFill="1" applyBorder="1" applyAlignment="1">
      <alignment horizontal="right" vertical="center" shrinkToFit="1"/>
    </xf>
    <xf numFmtId="177" fontId="27" fillId="0" borderId="107" xfId="4" applyNumberFormat="1" applyFont="1" applyBorder="1" applyAlignment="1" applyProtection="1">
      <alignment horizontal="right" vertical="center" shrinkToFit="1"/>
      <protection locked="0"/>
    </xf>
    <xf numFmtId="177" fontId="27" fillId="0" borderId="108" xfId="4" applyNumberFormat="1" applyFont="1" applyBorder="1" applyAlignment="1" applyProtection="1">
      <alignment horizontal="right" vertical="center" shrinkToFit="1"/>
      <protection locked="0"/>
    </xf>
    <xf numFmtId="177" fontId="27" fillId="0" borderId="109" xfId="4" applyNumberFormat="1" applyFont="1" applyBorder="1" applyAlignment="1" applyProtection="1">
      <alignment horizontal="right" vertical="center" shrinkToFit="1"/>
      <protection locked="0"/>
    </xf>
    <xf numFmtId="177" fontId="27" fillId="0" borderId="110" xfId="4" applyNumberFormat="1" applyFont="1" applyBorder="1" applyAlignment="1" applyProtection="1">
      <alignment horizontal="right" vertical="center" shrinkToFit="1"/>
      <protection locked="0"/>
    </xf>
    <xf numFmtId="14" fontId="27" fillId="0" borderId="33" xfId="0" applyNumberFormat="1" applyFont="1" applyBorder="1" applyAlignment="1">
      <alignment horizontal="left" vertical="center" shrinkToFit="1"/>
    </xf>
    <xf numFmtId="0" fontId="27" fillId="0" borderId="0" xfId="0" applyFont="1" applyAlignment="1">
      <alignment vertical="center" shrinkToFit="1"/>
    </xf>
    <xf numFmtId="0" fontId="27" fillId="0" borderId="0" xfId="0" applyFont="1" applyAlignment="1">
      <alignment horizontal="left" vertical="center" shrinkToFit="1"/>
    </xf>
    <xf numFmtId="177" fontId="27" fillId="2" borderId="8" xfId="0" applyNumberFormat="1" applyFont="1" applyFill="1" applyBorder="1" applyAlignment="1">
      <alignment horizontal="center" vertical="center" shrinkToFit="1"/>
    </xf>
    <xf numFmtId="178" fontId="30" fillId="3" borderId="63" xfId="4" applyNumberFormat="1" applyFont="1" applyFill="1" applyBorder="1" applyAlignment="1">
      <alignment vertical="center" shrinkToFit="1"/>
    </xf>
    <xf numFmtId="178" fontId="30" fillId="4" borderId="62" xfId="3" applyNumberFormat="1" applyFont="1" applyFill="1" applyBorder="1" applyAlignment="1">
      <alignment vertical="center" shrinkToFit="1"/>
    </xf>
    <xf numFmtId="0" fontId="27" fillId="4" borderId="33" xfId="4" applyFont="1" applyFill="1" applyBorder="1" applyAlignment="1">
      <alignment vertical="center" shrinkToFit="1"/>
    </xf>
    <xf numFmtId="178" fontId="27" fillId="2" borderId="64" xfId="3" applyNumberFormat="1" applyFont="1" applyFill="1" applyBorder="1" applyAlignment="1">
      <alignment vertical="center" shrinkToFit="1"/>
    </xf>
    <xf numFmtId="0" fontId="27" fillId="4" borderId="60" xfId="4" applyFont="1" applyFill="1" applyBorder="1" applyAlignment="1">
      <alignment vertical="center" shrinkToFit="1"/>
    </xf>
    <xf numFmtId="178" fontId="27" fillId="2" borderId="65" xfId="3" applyNumberFormat="1" applyFont="1" applyFill="1" applyBorder="1" applyAlignment="1">
      <alignment vertical="center" shrinkToFit="1"/>
    </xf>
    <xf numFmtId="178" fontId="27" fillId="4" borderId="66" xfId="3" applyNumberFormat="1" applyFont="1" applyFill="1" applyBorder="1" applyAlignment="1">
      <alignment vertical="center" shrinkToFit="1"/>
    </xf>
    <xf numFmtId="178" fontId="27" fillId="4" borderId="67" xfId="3" applyNumberFormat="1" applyFont="1" applyFill="1" applyBorder="1" applyAlignment="1">
      <alignment vertical="center" shrinkToFit="1"/>
    </xf>
    <xf numFmtId="178" fontId="27" fillId="2" borderId="61" xfId="3" applyNumberFormat="1" applyFont="1" applyFill="1" applyBorder="1" applyAlignment="1">
      <alignment vertical="center" shrinkToFit="1"/>
    </xf>
    <xf numFmtId="178" fontId="27" fillId="2" borderId="14" xfId="3" applyNumberFormat="1" applyFont="1" applyFill="1" applyBorder="1" applyAlignment="1">
      <alignment vertical="center" shrinkToFit="1"/>
    </xf>
    <xf numFmtId="178" fontId="30" fillId="4" borderId="52" xfId="3" applyNumberFormat="1" applyFont="1" applyFill="1" applyBorder="1" applyAlignment="1">
      <alignment vertical="center" shrinkToFit="1"/>
    </xf>
    <xf numFmtId="0" fontId="27" fillId="3" borderId="36" xfId="0" applyFont="1" applyFill="1" applyBorder="1" applyAlignment="1">
      <alignment horizontal="center" vertical="center" shrinkToFit="1"/>
    </xf>
    <xf numFmtId="177" fontId="27" fillId="3" borderId="36" xfId="0" applyNumberFormat="1" applyFont="1" applyFill="1" applyBorder="1" applyAlignment="1">
      <alignment horizontal="center" vertical="center" shrinkToFit="1"/>
    </xf>
    <xf numFmtId="177" fontId="21" fillId="3" borderId="37" xfId="0" applyNumberFormat="1" applyFont="1" applyFill="1" applyBorder="1" applyAlignment="1">
      <alignment horizontal="center" vertical="center" shrinkToFit="1"/>
    </xf>
    <xf numFmtId="177" fontId="21" fillId="3" borderId="52" xfId="0" applyNumberFormat="1" applyFont="1" applyFill="1" applyBorder="1" applyAlignment="1">
      <alignment horizontal="center" vertical="center" wrapText="1" shrinkToFit="1"/>
    </xf>
    <xf numFmtId="0" fontId="42" fillId="2" borderId="38" xfId="0" applyFont="1" applyFill="1" applyBorder="1">
      <alignment vertical="center"/>
    </xf>
    <xf numFmtId="0" fontId="28" fillId="2" borderId="33" xfId="0" applyFont="1" applyFill="1" applyBorder="1" applyAlignment="1">
      <alignment vertical="top"/>
    </xf>
    <xf numFmtId="0" fontId="42" fillId="2" borderId="0" xfId="0" applyFont="1" applyFill="1">
      <alignment vertical="center"/>
    </xf>
    <xf numFmtId="0" fontId="42" fillId="2" borderId="33" xfId="0" applyFont="1" applyFill="1" applyBorder="1">
      <alignment vertical="center"/>
    </xf>
    <xf numFmtId="0" fontId="42" fillId="2" borderId="39" xfId="0" applyFont="1" applyFill="1" applyBorder="1">
      <alignment vertical="center"/>
    </xf>
    <xf numFmtId="0" fontId="27" fillId="7" borderId="2" xfId="0" applyFont="1" applyFill="1" applyBorder="1" applyAlignment="1" applyProtection="1">
      <alignment vertical="center" shrinkToFit="1"/>
      <protection locked="0"/>
    </xf>
    <xf numFmtId="0" fontId="27" fillId="7" borderId="58" xfId="0" applyFont="1" applyFill="1" applyBorder="1" applyAlignment="1" applyProtection="1">
      <alignment vertical="center" shrinkToFit="1"/>
      <protection locked="0"/>
    </xf>
    <xf numFmtId="177" fontId="27" fillId="0" borderId="58" xfId="0" applyNumberFormat="1" applyFont="1" applyBorder="1" applyAlignment="1" applyProtection="1">
      <alignment vertical="center" shrinkToFit="1"/>
      <protection locked="0"/>
    </xf>
    <xf numFmtId="177" fontId="27" fillId="2" borderId="79" xfId="0" applyNumberFormat="1" applyFont="1" applyFill="1" applyBorder="1" applyAlignment="1">
      <alignment horizontal="right" vertical="center" shrinkToFit="1"/>
    </xf>
    <xf numFmtId="0" fontId="27" fillId="7" borderId="3" xfId="0" applyFont="1" applyFill="1" applyBorder="1" applyAlignment="1" applyProtection="1">
      <alignment vertical="center" shrinkToFit="1"/>
      <protection locked="0"/>
    </xf>
    <xf numFmtId="0" fontId="27" fillId="7" borderId="24" xfId="0" applyFont="1" applyFill="1" applyBorder="1" applyAlignment="1" applyProtection="1">
      <alignment vertical="center" shrinkToFit="1"/>
      <protection locked="0"/>
    </xf>
    <xf numFmtId="177" fontId="27" fillId="0" borderId="24" xfId="0" applyNumberFormat="1" applyFont="1" applyBorder="1" applyAlignment="1" applyProtection="1">
      <alignment vertical="center" shrinkToFit="1"/>
      <protection locked="0"/>
    </xf>
    <xf numFmtId="177" fontId="27" fillId="2" borderId="80" xfId="0" applyNumberFormat="1" applyFont="1" applyFill="1" applyBorder="1" applyAlignment="1">
      <alignment horizontal="right" vertical="top" shrinkToFit="1"/>
    </xf>
    <xf numFmtId="0" fontId="27" fillId="7" borderId="105" xfId="0" applyFont="1" applyFill="1" applyBorder="1" applyAlignment="1" applyProtection="1">
      <alignment vertical="center" shrinkToFit="1"/>
      <protection locked="0"/>
    </xf>
    <xf numFmtId="0" fontId="27" fillId="7" borderId="75" xfId="0" applyFont="1" applyFill="1" applyBorder="1" applyAlignment="1" applyProtection="1">
      <alignment vertical="center" shrinkToFit="1"/>
      <protection locked="0"/>
    </xf>
    <xf numFmtId="177" fontId="27" fillId="2" borderId="81" xfId="0" applyNumberFormat="1" applyFont="1" applyFill="1" applyBorder="1" applyAlignment="1">
      <alignment horizontal="right" vertical="top" shrinkToFit="1"/>
    </xf>
    <xf numFmtId="0" fontId="27" fillId="7" borderId="51" xfId="0" applyFont="1" applyFill="1" applyBorder="1" applyAlignment="1">
      <alignment vertical="center" shrinkToFit="1"/>
    </xf>
    <xf numFmtId="0" fontId="27" fillId="7" borderId="100" xfId="0" applyFont="1" applyFill="1" applyBorder="1" applyAlignment="1">
      <alignment vertical="center" shrinkToFit="1"/>
    </xf>
    <xf numFmtId="177" fontId="27" fillId="2" borderId="58" xfId="0" applyNumberFormat="1" applyFont="1" applyFill="1" applyBorder="1" applyAlignment="1">
      <alignment vertical="center" shrinkToFit="1"/>
    </xf>
    <xf numFmtId="177" fontId="27" fillId="2" borderId="79" xfId="0" applyNumberFormat="1" applyFont="1" applyFill="1" applyBorder="1" applyAlignment="1">
      <alignment horizontal="right" vertical="top" shrinkToFit="1"/>
    </xf>
    <xf numFmtId="0" fontId="27" fillId="7" borderId="3" xfId="0" applyFont="1" applyFill="1" applyBorder="1" applyAlignment="1">
      <alignment vertical="center" shrinkToFit="1"/>
    </xf>
    <xf numFmtId="0" fontId="27" fillId="7" borderId="24" xfId="0" applyFont="1" applyFill="1" applyBorder="1" applyAlignment="1">
      <alignment vertical="center" shrinkToFit="1"/>
    </xf>
    <xf numFmtId="177" fontId="27" fillId="2" borderId="24" xfId="0" applyNumberFormat="1" applyFont="1" applyFill="1" applyBorder="1" applyAlignment="1">
      <alignment vertical="center" shrinkToFit="1"/>
    </xf>
    <xf numFmtId="0" fontId="27" fillId="7" borderId="100" xfId="0" applyFont="1" applyFill="1" applyBorder="1" applyAlignment="1" applyProtection="1">
      <alignment vertical="center" shrinkToFit="1"/>
      <protection locked="0"/>
    </xf>
    <xf numFmtId="177" fontId="27" fillId="7" borderId="100" xfId="0" applyNumberFormat="1" applyFont="1" applyFill="1" applyBorder="1" applyAlignment="1" applyProtection="1">
      <alignment horizontal="center" vertical="center" shrinkToFit="1"/>
      <protection locked="0"/>
    </xf>
    <xf numFmtId="177" fontId="27" fillId="7" borderId="24" xfId="0" applyNumberFormat="1" applyFont="1" applyFill="1" applyBorder="1" applyAlignment="1" applyProtection="1">
      <alignment horizontal="center" vertical="center" shrinkToFit="1"/>
      <protection locked="0"/>
    </xf>
    <xf numFmtId="177" fontId="27" fillId="7" borderId="75" xfId="0" applyNumberFormat="1" applyFont="1" applyFill="1" applyBorder="1" applyAlignment="1" applyProtection="1">
      <alignment horizontal="center" vertical="center" shrinkToFit="1"/>
      <protection locked="0"/>
    </xf>
    <xf numFmtId="177" fontId="27" fillId="2" borderId="100" xfId="0" applyNumberFormat="1" applyFont="1" applyFill="1" applyBorder="1" applyAlignment="1">
      <alignment horizontal="center" vertical="center" shrinkToFit="1"/>
    </xf>
    <xf numFmtId="177" fontId="27" fillId="2" borderId="24" xfId="0" applyNumberFormat="1" applyFont="1" applyFill="1" applyBorder="1" applyAlignment="1">
      <alignment horizontal="center" vertical="center" shrinkToFit="1"/>
    </xf>
    <xf numFmtId="177" fontId="27" fillId="7" borderId="108" xfId="0" applyNumberFormat="1" applyFont="1" applyFill="1" applyBorder="1" applyAlignment="1" applyProtection="1">
      <alignment horizontal="center" vertical="center" shrinkToFit="1"/>
      <protection locked="0"/>
    </xf>
    <xf numFmtId="0" fontId="0" fillId="4" borderId="39" xfId="0" applyFill="1" applyBorder="1" applyAlignment="1">
      <alignment vertical="top"/>
    </xf>
    <xf numFmtId="177" fontId="27" fillId="0" borderId="75" xfId="0" applyNumberFormat="1" applyFont="1" applyBorder="1" applyAlignment="1" applyProtection="1">
      <alignment vertical="center" shrinkToFit="1"/>
      <protection locked="0"/>
    </xf>
    <xf numFmtId="177" fontId="27" fillId="7" borderId="109" xfId="0" applyNumberFormat="1" applyFont="1" applyFill="1" applyBorder="1" applyAlignment="1" applyProtection="1">
      <alignment horizontal="center" vertical="center" shrinkToFit="1"/>
      <protection locked="0"/>
    </xf>
    <xf numFmtId="0" fontId="27" fillId="7" borderId="6" xfId="0" applyFont="1" applyFill="1" applyBorder="1" applyAlignment="1" applyProtection="1">
      <alignment vertical="center" shrinkToFit="1"/>
      <protection locked="0"/>
    </xf>
    <xf numFmtId="177" fontId="27" fillId="2" borderId="58" xfId="0" applyNumberFormat="1" applyFont="1" applyFill="1" applyBorder="1" applyAlignment="1">
      <alignment horizontal="center" vertical="center" shrinkToFit="1"/>
    </xf>
    <xf numFmtId="0" fontId="27" fillId="7" borderId="21" xfId="0" applyFont="1" applyFill="1" applyBorder="1" applyAlignment="1" applyProtection="1">
      <alignment vertical="center" shrinkToFit="1"/>
      <protection locked="0"/>
    </xf>
    <xf numFmtId="177" fontId="27" fillId="2" borderId="75" xfId="0" applyNumberFormat="1" applyFont="1" applyFill="1" applyBorder="1" applyAlignment="1">
      <alignment horizontal="center" vertical="center" shrinkToFit="1"/>
    </xf>
    <xf numFmtId="0" fontId="27" fillId="7" borderId="97" xfId="0" applyFont="1" applyFill="1" applyBorder="1" applyAlignment="1" applyProtection="1">
      <alignment vertical="center" shrinkToFit="1"/>
      <protection locked="0"/>
    </xf>
    <xf numFmtId="0" fontId="27" fillId="7" borderId="99" xfId="0" applyFont="1" applyFill="1" applyBorder="1" applyAlignment="1" applyProtection="1">
      <alignment vertical="center" shrinkToFit="1"/>
      <protection locked="0"/>
    </xf>
    <xf numFmtId="177" fontId="27" fillId="0" borderId="59" xfId="0" applyNumberFormat="1" applyFont="1" applyBorder="1" applyAlignment="1" applyProtection="1">
      <alignment vertical="center" shrinkToFit="1"/>
      <protection locked="0"/>
    </xf>
    <xf numFmtId="177" fontId="27" fillId="2" borderId="53" xfId="0" applyNumberFormat="1" applyFont="1" applyFill="1" applyBorder="1" applyAlignment="1">
      <alignment vertical="center" shrinkToFit="1"/>
    </xf>
    <xf numFmtId="177" fontId="27" fillId="2" borderId="54" xfId="0" applyNumberFormat="1" applyFont="1" applyFill="1" applyBorder="1" applyAlignment="1">
      <alignment vertical="center" shrinkToFit="1"/>
    </xf>
    <xf numFmtId="177" fontId="27" fillId="2" borderId="59" xfId="0" applyNumberFormat="1" applyFont="1" applyFill="1" applyBorder="1" applyAlignment="1">
      <alignment vertical="center" shrinkToFit="1"/>
    </xf>
    <xf numFmtId="177" fontId="27" fillId="2" borderId="57" xfId="0" applyNumberFormat="1" applyFont="1" applyFill="1" applyBorder="1" applyAlignment="1">
      <alignment vertical="center" shrinkToFit="1"/>
    </xf>
    <xf numFmtId="4" fontId="7" fillId="6" borderId="8" xfId="7" applyNumberFormat="1" applyFont="1" applyFill="1" applyBorder="1" applyAlignment="1">
      <alignment horizontal="center" vertical="center" shrinkToFit="1"/>
    </xf>
    <xf numFmtId="4" fontId="43" fillId="6" borderId="8" xfId="7" applyNumberFormat="1" applyFont="1" applyFill="1" applyBorder="1" applyAlignment="1">
      <alignment horizontal="center" vertical="center" shrinkToFit="1"/>
    </xf>
    <xf numFmtId="3" fontId="36" fillId="0" borderId="8" xfId="5" applyNumberFormat="1" applyFont="1" applyBorder="1" applyAlignment="1">
      <alignment shrinkToFit="1"/>
    </xf>
    <xf numFmtId="0" fontId="21" fillId="0" borderId="0" xfId="0" applyFont="1" applyAlignment="1">
      <alignment vertical="center" wrapText="1"/>
    </xf>
    <xf numFmtId="0" fontId="44" fillId="0" borderId="0" xfId="0" applyFont="1" applyAlignment="1">
      <alignment wrapText="1"/>
    </xf>
    <xf numFmtId="0" fontId="44" fillId="0" borderId="0" xfId="0" applyFont="1" applyAlignment="1">
      <alignment vertical="top" wrapText="1"/>
    </xf>
    <xf numFmtId="0" fontId="41" fillId="2" borderId="16" xfId="0" applyFont="1" applyFill="1" applyBorder="1" applyAlignment="1">
      <alignment horizontal="left" vertical="center" shrinkToFit="1"/>
    </xf>
    <xf numFmtId="0" fontId="41" fillId="2" borderId="16" xfId="0" applyFont="1" applyFill="1" applyBorder="1" applyAlignment="1">
      <alignment horizontal="left" vertical="center" wrapText="1"/>
    </xf>
    <xf numFmtId="0" fontId="41" fillId="7" borderId="85" xfId="0" applyFont="1" applyFill="1" applyBorder="1" applyAlignment="1" applyProtection="1">
      <alignment horizontal="center" vertical="center"/>
      <protection locked="0"/>
    </xf>
    <xf numFmtId="0" fontId="41" fillId="0" borderId="78" xfId="0" applyFont="1" applyBorder="1" applyAlignment="1" applyProtection="1">
      <alignment horizontal="left" vertical="center" shrinkToFit="1"/>
      <protection locked="0"/>
    </xf>
    <xf numFmtId="0" fontId="45" fillId="0" borderId="0" xfId="0" applyFont="1">
      <alignment vertical="center"/>
    </xf>
    <xf numFmtId="0" fontId="45" fillId="0" borderId="0" xfId="0" applyFont="1" applyAlignment="1">
      <alignment vertical="center" wrapText="1"/>
    </xf>
    <xf numFmtId="0" fontId="45" fillId="0" borderId="0" xfId="0" applyFont="1" applyAlignment="1">
      <alignment vertical="top" wrapText="1"/>
    </xf>
    <xf numFmtId="0" fontId="27" fillId="6" borderId="71" xfId="0" applyFont="1" applyFill="1" applyBorder="1" applyAlignment="1">
      <alignment vertical="center" shrinkToFit="1"/>
    </xf>
    <xf numFmtId="0" fontId="46" fillId="0" borderId="0" xfId="0" applyFont="1" applyProtection="1">
      <alignment vertical="center"/>
      <protection locked="0"/>
    </xf>
    <xf numFmtId="0" fontId="41" fillId="6" borderId="62" xfId="0" applyFont="1" applyFill="1" applyBorder="1" applyAlignment="1">
      <alignment vertical="center" shrinkToFit="1"/>
    </xf>
    <xf numFmtId="0" fontId="19" fillId="0" borderId="0" xfId="0" applyFont="1">
      <alignment vertical="center"/>
    </xf>
    <xf numFmtId="0" fontId="27" fillId="6" borderId="62" xfId="0" applyFont="1" applyFill="1" applyBorder="1" applyAlignment="1">
      <alignment vertical="center" shrinkToFit="1"/>
    </xf>
    <xf numFmtId="0" fontId="46" fillId="0" borderId="0" xfId="0" applyFont="1">
      <alignment vertical="center"/>
    </xf>
    <xf numFmtId="0" fontId="27" fillId="6" borderId="69" xfId="0" applyFont="1" applyFill="1" applyBorder="1" applyAlignment="1">
      <alignment vertical="center" shrinkToFit="1"/>
    </xf>
    <xf numFmtId="179" fontId="25" fillId="2" borderId="6" xfId="0" applyNumberFormat="1" applyFont="1" applyFill="1" applyBorder="1" applyAlignment="1">
      <alignment horizontal="left" vertical="center"/>
    </xf>
    <xf numFmtId="0" fontId="47" fillId="0" borderId="0" xfId="0" applyFont="1">
      <alignment vertical="center"/>
    </xf>
    <xf numFmtId="0" fontId="47" fillId="0" borderId="0" xfId="0" applyFont="1" applyAlignment="1">
      <alignment horizontal="left" vertical="top" wrapText="1"/>
    </xf>
    <xf numFmtId="0" fontId="47" fillId="0" borderId="0" xfId="0" applyFont="1" applyAlignment="1">
      <alignment vertical="top" wrapText="1"/>
    </xf>
    <xf numFmtId="0" fontId="47" fillId="0" borderId="0" xfId="0" applyFont="1" applyAlignment="1">
      <alignment vertical="top"/>
    </xf>
    <xf numFmtId="0" fontId="47" fillId="0" borderId="32" xfId="0" applyFont="1" applyBorder="1" applyAlignment="1">
      <alignment vertical="top" wrapText="1"/>
    </xf>
    <xf numFmtId="0" fontId="45" fillId="0" borderId="0" xfId="4" applyFont="1" applyAlignment="1">
      <alignment horizontal="left" vertical="center"/>
    </xf>
    <xf numFmtId="0" fontId="45" fillId="0" borderId="0" xfId="4" applyFont="1" applyAlignment="1">
      <alignment horizontal="left" vertical="top" wrapText="1"/>
    </xf>
    <xf numFmtId="0" fontId="45" fillId="0" borderId="0" xfId="4" applyFont="1" applyAlignment="1">
      <alignment horizontal="left" vertical="top"/>
    </xf>
    <xf numFmtId="177" fontId="45" fillId="0" borderId="0" xfId="4" applyNumberFormat="1" applyFont="1">
      <alignment vertical="center"/>
    </xf>
    <xf numFmtId="0" fontId="47" fillId="0" borderId="0" xfId="0" applyFont="1" applyAlignment="1">
      <alignment vertical="center" wrapText="1"/>
    </xf>
    <xf numFmtId="0" fontId="47" fillId="0" borderId="0" xfId="0" applyFont="1" applyAlignment="1">
      <alignment wrapText="1"/>
    </xf>
    <xf numFmtId="0" fontId="41" fillId="2" borderId="160" xfId="0" applyFont="1" applyFill="1" applyBorder="1" applyAlignment="1">
      <alignment vertical="center" shrinkToFit="1"/>
    </xf>
    <xf numFmtId="0" fontId="41" fillId="6" borderId="16" xfId="0" applyFont="1" applyFill="1" applyBorder="1" applyAlignment="1">
      <alignment horizontal="left" vertical="center"/>
    </xf>
    <xf numFmtId="0" fontId="41" fillId="6" borderId="16" xfId="0" applyFont="1" applyFill="1" applyBorder="1" applyAlignment="1">
      <alignment horizontal="left" vertical="center" shrinkToFit="1"/>
    </xf>
    <xf numFmtId="38" fontId="27" fillId="2" borderId="16" xfId="2" applyFont="1" applyFill="1" applyBorder="1" applyAlignment="1">
      <alignment horizontal="right" vertical="center" shrinkToFit="1"/>
    </xf>
    <xf numFmtId="0" fontId="27" fillId="7" borderId="97" xfId="4" applyFont="1" applyFill="1" applyBorder="1" applyAlignment="1" applyProtection="1">
      <alignment horizontal="center" vertical="center" shrinkToFit="1"/>
      <protection locked="0"/>
    </xf>
    <xf numFmtId="0" fontId="27" fillId="7" borderId="19" xfId="4" applyFont="1" applyFill="1" applyBorder="1" applyAlignment="1" applyProtection="1">
      <alignment horizontal="center" vertical="center" shrinkToFit="1"/>
      <protection locked="0"/>
    </xf>
    <xf numFmtId="177" fontId="27" fillId="2" borderId="61" xfId="4" applyNumberFormat="1" applyFont="1" applyFill="1" applyBorder="1" applyAlignment="1">
      <alignment horizontal="center" vertical="center" shrinkToFit="1"/>
    </xf>
    <xf numFmtId="0" fontId="27" fillId="7" borderId="106" xfId="4" applyFont="1" applyFill="1" applyBorder="1" applyAlignment="1" applyProtection="1">
      <alignment horizontal="center" vertical="center" shrinkToFit="1"/>
      <protection locked="0"/>
    </xf>
    <xf numFmtId="0" fontId="27" fillId="7" borderId="21" xfId="4" applyFont="1" applyFill="1" applyBorder="1" applyAlignment="1" applyProtection="1">
      <alignment horizontal="center" vertical="center" shrinkToFit="1"/>
      <protection locked="0"/>
    </xf>
    <xf numFmtId="0" fontId="27" fillId="7" borderId="100" xfId="4" applyFont="1" applyFill="1" applyBorder="1" applyAlignment="1" applyProtection="1">
      <alignment horizontal="center" vertical="center" shrinkToFit="1"/>
      <protection locked="0"/>
    </xf>
    <xf numFmtId="0" fontId="27" fillId="7" borderId="24" xfId="4" applyFont="1" applyFill="1" applyBorder="1" applyAlignment="1" applyProtection="1">
      <alignment horizontal="center" vertical="center" shrinkToFit="1"/>
      <protection locked="0"/>
    </xf>
    <xf numFmtId="0" fontId="27" fillId="7" borderId="59" xfId="4" applyFont="1" applyFill="1" applyBorder="1" applyAlignment="1" applyProtection="1">
      <alignment horizontal="center" vertical="center" shrinkToFit="1"/>
      <protection locked="0"/>
    </xf>
    <xf numFmtId="3" fontId="48" fillId="6" borderId="8" xfId="6" applyNumberFormat="1" applyFont="1" applyFill="1" applyBorder="1" applyAlignment="1">
      <alignment horizontal="center" vertical="center" wrapText="1" shrinkToFit="1"/>
    </xf>
    <xf numFmtId="3" fontId="48" fillId="2" borderId="8" xfId="6" applyNumberFormat="1" applyFont="1" applyFill="1" applyBorder="1" applyAlignment="1">
      <alignment horizontal="center" vertical="center" wrapText="1" shrinkToFit="1"/>
    </xf>
    <xf numFmtId="0" fontId="49" fillId="0" borderId="3" xfId="5" applyFont="1" applyBorder="1" applyAlignment="1" applyProtection="1">
      <alignment vertical="center" shrinkToFit="1"/>
      <protection locked="0"/>
    </xf>
    <xf numFmtId="0" fontId="49" fillId="0" borderId="18" xfId="5" applyFont="1" applyBorder="1" applyAlignment="1" applyProtection="1">
      <alignment vertical="center" shrinkToFit="1"/>
      <protection locked="0"/>
    </xf>
    <xf numFmtId="177" fontId="49" fillId="0" borderId="73" xfId="7" applyNumberFormat="1" applyFont="1" applyBorder="1" applyAlignment="1" applyProtection="1">
      <alignment vertical="center" shrinkToFit="1"/>
      <protection locked="0"/>
    </xf>
    <xf numFmtId="177" fontId="49" fillId="0" borderId="54" xfId="7" applyNumberFormat="1" applyFont="1" applyBorder="1" applyAlignment="1" applyProtection="1">
      <alignment vertical="center" shrinkToFit="1"/>
      <protection locked="0"/>
    </xf>
    <xf numFmtId="177" fontId="49" fillId="0" borderId="74" xfId="7" applyNumberFormat="1" applyFont="1" applyBorder="1" applyAlignment="1" applyProtection="1">
      <alignment vertical="center" shrinkToFit="1"/>
      <protection locked="0"/>
    </xf>
    <xf numFmtId="0" fontId="49" fillId="0" borderId="73" xfId="5" applyFont="1" applyBorder="1" applyAlignment="1" applyProtection="1">
      <alignment vertical="center" shrinkToFit="1"/>
      <protection locked="0"/>
    </xf>
    <xf numFmtId="0" fontId="49" fillId="0" borderId="24" xfId="5" applyFont="1" applyBorder="1" applyAlignment="1" applyProtection="1">
      <alignment vertical="center" shrinkToFit="1"/>
      <protection locked="0"/>
    </xf>
    <xf numFmtId="0" fontId="49" fillId="0" borderId="75" xfId="5" applyFont="1" applyBorder="1" applyAlignment="1" applyProtection="1">
      <alignment vertical="center" shrinkToFit="1"/>
      <protection locked="0"/>
    </xf>
    <xf numFmtId="0" fontId="49" fillId="0" borderId="113" xfId="5" applyFont="1" applyBorder="1" applyAlignment="1" applyProtection="1">
      <alignment vertical="center" shrinkToFit="1"/>
      <protection locked="0"/>
    </xf>
    <xf numFmtId="0" fontId="46" fillId="0" borderId="0" xfId="0" applyFont="1" applyAlignment="1">
      <alignment vertical="center" wrapText="1"/>
    </xf>
    <xf numFmtId="0" fontId="52" fillId="0" borderId="0" xfId="0" applyFont="1" applyAlignment="1">
      <alignment horizontal="center" vertical="top" wrapText="1"/>
    </xf>
    <xf numFmtId="0" fontId="53" fillId="0" borderId="0" xfId="0" applyFont="1" applyAlignment="1">
      <alignment vertical="center" wrapText="1"/>
    </xf>
    <xf numFmtId="0" fontId="53" fillId="0" borderId="0" xfId="0" applyFont="1">
      <alignment vertical="center"/>
    </xf>
    <xf numFmtId="0" fontId="51" fillId="0" borderId="0" xfId="0" applyFont="1" applyAlignment="1">
      <alignment vertical="top"/>
    </xf>
    <xf numFmtId="0" fontId="54" fillId="0" borderId="0" xfId="0" applyFont="1">
      <alignment vertical="center"/>
    </xf>
    <xf numFmtId="0" fontId="40" fillId="2" borderId="35" xfId="0" applyFont="1" applyFill="1" applyBorder="1" applyAlignment="1">
      <alignment vertical="center" wrapText="1"/>
    </xf>
    <xf numFmtId="0" fontId="24" fillId="2" borderId="3" xfId="0" applyFont="1" applyFill="1" applyBorder="1" applyAlignment="1">
      <alignment vertical="center" shrinkToFit="1"/>
    </xf>
    <xf numFmtId="0" fontId="40" fillId="2" borderId="99" xfId="0" applyFont="1" applyFill="1" applyBorder="1" applyAlignment="1">
      <alignment horizontal="left" vertical="center" wrapText="1"/>
    </xf>
    <xf numFmtId="0" fontId="24" fillId="2" borderId="170" xfId="0" applyFont="1" applyFill="1" applyBorder="1" applyAlignment="1">
      <alignment vertical="center" wrapText="1"/>
    </xf>
    <xf numFmtId="0" fontId="40" fillId="2" borderId="105" xfId="0" applyFont="1" applyFill="1" applyBorder="1" applyAlignment="1">
      <alignment vertical="center" shrinkToFit="1"/>
    </xf>
    <xf numFmtId="0" fontId="26" fillId="2" borderId="3" xfId="0" applyFont="1" applyFill="1" applyBorder="1" applyAlignment="1">
      <alignment vertical="center" wrapText="1"/>
    </xf>
    <xf numFmtId="0" fontId="40" fillId="2" borderId="12" xfId="0" applyFont="1" applyFill="1" applyBorder="1" applyAlignment="1">
      <alignment vertical="center" wrapText="1" shrinkToFit="1"/>
    </xf>
    <xf numFmtId="0" fontId="27" fillId="0" borderId="0" xfId="0" applyFont="1" applyAlignment="1">
      <alignment horizontal="center" vertical="center"/>
    </xf>
    <xf numFmtId="0" fontId="27" fillId="2" borderId="84" xfId="0" applyFont="1" applyFill="1" applyBorder="1" applyAlignment="1">
      <alignment horizontal="center" vertical="center"/>
    </xf>
    <xf numFmtId="0" fontId="21" fillId="2" borderId="119" xfId="0" applyFont="1" applyFill="1" applyBorder="1" applyAlignment="1">
      <alignment horizontal="center" vertical="center"/>
    </xf>
    <xf numFmtId="0" fontId="21" fillId="2" borderId="45" xfId="0" applyFont="1" applyFill="1" applyBorder="1" applyAlignment="1">
      <alignment horizontal="center" vertical="center"/>
    </xf>
    <xf numFmtId="0" fontId="27" fillId="2" borderId="91" xfId="0" applyFont="1" applyFill="1" applyBorder="1" applyAlignment="1">
      <alignment horizontal="center" vertical="center" shrinkToFit="1"/>
    </xf>
    <xf numFmtId="0" fontId="27" fillId="2" borderId="70" xfId="0" applyFont="1" applyFill="1" applyBorder="1" applyAlignment="1">
      <alignment horizontal="right" vertical="center" shrinkToFit="1"/>
    </xf>
    <xf numFmtId="182" fontId="27" fillId="2" borderId="21" xfId="0" applyNumberFormat="1" applyFont="1" applyFill="1" applyBorder="1">
      <alignment vertical="center"/>
    </xf>
    <xf numFmtId="182" fontId="27" fillId="2" borderId="50" xfId="0" applyNumberFormat="1" applyFont="1" applyFill="1" applyBorder="1" applyAlignment="1">
      <alignment horizontal="center" vertical="center" shrinkToFit="1"/>
    </xf>
    <xf numFmtId="0" fontId="27" fillId="2" borderId="78" xfId="0" applyFont="1" applyFill="1" applyBorder="1" applyAlignment="1">
      <alignment horizontal="center" vertical="center" shrinkToFit="1"/>
    </xf>
    <xf numFmtId="184" fontId="27" fillId="7" borderId="86" xfId="0" applyNumberFormat="1" applyFont="1" applyFill="1" applyBorder="1" applyAlignment="1" applyProtection="1">
      <alignment horizontal="center" vertical="center" shrinkToFit="1"/>
      <protection locked="0"/>
    </xf>
    <xf numFmtId="0" fontId="21" fillId="2" borderId="2" xfId="0" applyFont="1" applyFill="1" applyBorder="1" applyAlignment="1">
      <alignment horizontal="center" vertical="center" shrinkToFit="1"/>
    </xf>
    <xf numFmtId="184" fontId="27" fillId="7" borderId="45" xfId="0" applyNumberFormat="1" applyFont="1" applyFill="1" applyBorder="1" applyAlignment="1" applyProtection="1">
      <alignment horizontal="center" vertical="center" shrinkToFit="1"/>
      <protection locked="0"/>
    </xf>
    <xf numFmtId="0" fontId="21" fillId="2" borderId="3" xfId="0" applyFont="1" applyFill="1" applyBorder="1" applyAlignment="1">
      <alignment horizontal="center" vertical="center" shrinkToFit="1"/>
    </xf>
    <xf numFmtId="0" fontId="21" fillId="2" borderId="105" xfId="0" applyFont="1" applyFill="1" applyBorder="1" applyAlignment="1">
      <alignment horizontal="center" vertical="center" shrinkToFit="1"/>
    </xf>
    <xf numFmtId="0" fontId="0" fillId="0" borderId="32" xfId="0" applyBorder="1" applyAlignment="1">
      <alignment vertical="center" wrapText="1"/>
    </xf>
    <xf numFmtId="0" fontId="0" fillId="0" borderId="32" xfId="0" applyBorder="1">
      <alignment vertical="center"/>
    </xf>
    <xf numFmtId="182" fontId="28" fillId="0" borderId="0" xfId="0" applyNumberFormat="1" applyFont="1" applyAlignment="1">
      <alignment horizontal="right" vertical="center"/>
    </xf>
    <xf numFmtId="0" fontId="28" fillId="0" borderId="0" xfId="0" applyFont="1" applyAlignment="1">
      <alignment horizontal="center" vertical="center" shrinkToFit="1"/>
    </xf>
    <xf numFmtId="0" fontId="28" fillId="0" borderId="0" xfId="0" applyFont="1">
      <alignment vertical="center"/>
    </xf>
    <xf numFmtId="0" fontId="0" fillId="0" borderId="0" xfId="0" applyAlignment="1">
      <alignment vertical="center" wrapText="1" shrinkToFit="1"/>
    </xf>
    <xf numFmtId="0" fontId="58" fillId="0" borderId="0" xfId="0" applyFont="1" applyAlignment="1">
      <alignment vertical="center" wrapText="1"/>
    </xf>
    <xf numFmtId="0" fontId="27" fillId="0" borderId="24" xfId="0" applyFont="1" applyBorder="1" applyAlignment="1">
      <alignment horizontal="right" vertical="center"/>
    </xf>
    <xf numFmtId="182" fontId="54" fillId="0" borderId="0" xfId="0" applyNumberFormat="1" applyFont="1" applyAlignment="1">
      <alignment horizontal="right" vertical="center"/>
    </xf>
    <xf numFmtId="0" fontId="51" fillId="0" borderId="0" xfId="0" applyFont="1" applyAlignment="1">
      <alignment horizontal="left" vertical="top" wrapText="1"/>
    </xf>
    <xf numFmtId="0" fontId="51" fillId="0" borderId="0" xfId="0" applyFont="1">
      <alignment vertical="center"/>
    </xf>
    <xf numFmtId="0" fontId="36" fillId="0" borderId="0" xfId="0" applyFont="1">
      <alignment vertical="center"/>
    </xf>
    <xf numFmtId="0" fontId="59" fillId="0" borderId="0" xfId="0" applyFont="1">
      <alignment vertical="center"/>
    </xf>
    <xf numFmtId="0" fontId="50" fillId="0" borderId="0" xfId="0" applyFont="1">
      <alignment vertical="center"/>
    </xf>
    <xf numFmtId="0" fontId="50" fillId="0" borderId="0" xfId="0" applyFont="1" applyAlignment="1">
      <alignment horizontal="center" vertical="center"/>
    </xf>
    <xf numFmtId="0" fontId="61" fillId="0" borderId="0" xfId="0" applyFont="1">
      <alignment vertical="center"/>
    </xf>
    <xf numFmtId="0" fontId="54" fillId="0" borderId="0" xfId="0" applyFont="1" applyAlignment="1">
      <alignment horizontal="right" vertical="center"/>
    </xf>
    <xf numFmtId="0" fontId="51" fillId="0" borderId="0" xfId="0" applyFont="1" applyAlignment="1">
      <alignment horizontal="center" vertical="center"/>
    </xf>
    <xf numFmtId="0" fontId="54" fillId="0" borderId="0" xfId="0" applyFont="1" applyAlignment="1">
      <alignment horizontal="left" vertical="center"/>
    </xf>
    <xf numFmtId="179" fontId="54" fillId="0" borderId="0" xfId="0" applyNumberFormat="1" applyFont="1" applyAlignment="1">
      <alignment horizontal="center" vertical="center"/>
    </xf>
    <xf numFmtId="0" fontId="54" fillId="0" borderId="0" xfId="0" applyFont="1" applyAlignment="1">
      <alignment horizontal="center" vertical="center"/>
    </xf>
    <xf numFmtId="180" fontId="54" fillId="0" borderId="0" xfId="0" applyNumberFormat="1" applyFont="1" applyAlignment="1">
      <alignment horizontal="center" vertical="center"/>
    </xf>
    <xf numFmtId="0" fontId="54" fillId="0" borderId="0" xfId="0" applyFont="1" applyAlignment="1">
      <alignment horizontal="center" vertical="center" wrapText="1" shrinkToFit="1"/>
    </xf>
    <xf numFmtId="0" fontId="54" fillId="0" borderId="0" xfId="0" applyFont="1" applyAlignment="1">
      <alignment horizontal="left" vertical="center" wrapText="1"/>
    </xf>
    <xf numFmtId="0" fontId="54" fillId="0" borderId="0" xfId="0" applyFont="1" applyAlignment="1">
      <alignment horizontal="center" vertical="center" shrinkToFit="1"/>
    </xf>
    <xf numFmtId="0" fontId="53" fillId="0" borderId="0" xfId="0" applyFont="1" applyAlignment="1">
      <alignment horizontal="center" vertical="center" wrapText="1"/>
    </xf>
    <xf numFmtId="0" fontId="63" fillId="0" borderId="0" xfId="0" applyFont="1">
      <alignment vertical="center"/>
    </xf>
    <xf numFmtId="0" fontId="54" fillId="0" borderId="0" xfId="0" applyFont="1" applyAlignment="1">
      <alignment vertical="center" wrapText="1"/>
    </xf>
    <xf numFmtId="0" fontId="27" fillId="2" borderId="55" xfId="0" applyFont="1" applyFill="1" applyBorder="1" applyAlignment="1">
      <alignment horizontal="center" vertical="center"/>
    </xf>
    <xf numFmtId="0" fontId="21" fillId="0" borderId="0" xfId="0" applyFont="1">
      <alignment vertical="center"/>
    </xf>
    <xf numFmtId="0" fontId="21" fillId="0" borderId="0" xfId="0" applyFont="1" applyAlignment="1">
      <alignment vertical="top"/>
    </xf>
    <xf numFmtId="0" fontId="21" fillId="0" borderId="0" xfId="0" applyFont="1" applyAlignment="1">
      <alignment vertical="top" wrapText="1"/>
    </xf>
    <xf numFmtId="0" fontId="26" fillId="2" borderId="22" xfId="0" applyFont="1" applyFill="1" applyBorder="1" applyAlignment="1">
      <alignment horizontal="left" vertical="center" wrapText="1" shrinkToFit="1"/>
    </xf>
    <xf numFmtId="0" fontId="26" fillId="2" borderId="98" xfId="0" applyFont="1" applyFill="1" applyBorder="1" applyAlignment="1">
      <alignment horizontal="left" vertical="center" wrapText="1" shrinkToFit="1"/>
    </xf>
    <xf numFmtId="0" fontId="26" fillId="2" borderId="23" xfId="0" applyFont="1" applyFill="1" applyBorder="1" applyAlignment="1">
      <alignment horizontal="left" vertical="center" wrapText="1" shrinkToFit="1"/>
    </xf>
    <xf numFmtId="0" fontId="26" fillId="2" borderId="106" xfId="0" applyFont="1" applyFill="1" applyBorder="1" applyAlignment="1">
      <alignment horizontal="left" vertical="center" wrapText="1" shrinkToFit="1"/>
    </xf>
    <xf numFmtId="176" fontId="41" fillId="2" borderId="167" xfId="0" applyNumberFormat="1" applyFont="1" applyFill="1" applyBorder="1" applyAlignment="1">
      <alignment horizontal="right" vertical="center" shrinkToFit="1"/>
    </xf>
    <xf numFmtId="176" fontId="41" fillId="2" borderId="165" xfId="0" applyNumberFormat="1" applyFont="1" applyFill="1" applyBorder="1" applyAlignment="1">
      <alignment horizontal="right" vertical="center" shrinkToFit="1"/>
    </xf>
    <xf numFmtId="0" fontId="25" fillId="2" borderId="53" xfId="0" applyFont="1" applyFill="1" applyBorder="1" applyAlignment="1">
      <alignment horizontal="left" vertical="center"/>
    </xf>
    <xf numFmtId="0" fontId="25" fillId="2" borderId="119" xfId="0" applyFont="1" applyFill="1" applyBorder="1" applyAlignment="1">
      <alignment horizontal="left" vertical="center"/>
    </xf>
    <xf numFmtId="0" fontId="25" fillId="2" borderId="6" xfId="0" applyFont="1" applyFill="1" applyBorder="1" applyAlignment="1">
      <alignment horizontal="left" vertical="center"/>
    </xf>
    <xf numFmtId="0" fontId="29" fillId="2" borderId="53" xfId="0" applyFont="1" applyFill="1" applyBorder="1" applyAlignment="1">
      <alignment horizontal="left" vertical="center"/>
    </xf>
    <xf numFmtId="0" fontId="29" fillId="2" borderId="119" xfId="0" applyFont="1" applyFill="1" applyBorder="1" applyAlignment="1">
      <alignment horizontal="left" vertical="center"/>
    </xf>
    <xf numFmtId="0" fontId="29" fillId="2" borderId="136" xfId="0" applyFont="1" applyFill="1" applyBorder="1" applyAlignment="1">
      <alignment horizontal="left" vertical="center"/>
    </xf>
    <xf numFmtId="176" fontId="41" fillId="2" borderId="54" xfId="0" applyNumberFormat="1" applyFont="1" applyFill="1" applyBorder="1" applyAlignment="1">
      <alignment horizontal="right" vertical="center"/>
    </xf>
    <xf numFmtId="176" fontId="41" fillId="2" borderId="90" xfId="0" applyNumberFormat="1" applyFont="1" applyFill="1" applyBorder="1" applyAlignment="1">
      <alignment horizontal="right" vertical="center"/>
    </xf>
    <xf numFmtId="176" fontId="41" fillId="2" borderId="64" xfId="0" applyNumberFormat="1" applyFont="1" applyFill="1" applyBorder="1" applyAlignment="1">
      <alignment horizontal="right" vertical="center"/>
    </xf>
    <xf numFmtId="0" fontId="40" fillId="2" borderId="38" xfId="0" applyFont="1" applyFill="1" applyBorder="1" applyAlignment="1">
      <alignment horizontal="left" vertical="center" shrinkToFit="1"/>
    </xf>
    <xf numFmtId="0" fontId="40" fillId="2" borderId="97" xfId="0" applyFont="1" applyFill="1" applyBorder="1" applyAlignment="1">
      <alignment horizontal="left" vertical="center" shrinkToFit="1"/>
    </xf>
    <xf numFmtId="0" fontId="40" fillId="2" borderId="23" xfId="0" applyFont="1" applyFill="1" applyBorder="1" applyAlignment="1">
      <alignment horizontal="left" vertical="center" shrinkToFit="1"/>
    </xf>
    <xf numFmtId="0" fontId="40" fillId="2" borderId="106" xfId="0" applyFont="1" applyFill="1" applyBorder="1" applyAlignment="1">
      <alignment horizontal="left" vertical="center" shrinkToFit="1"/>
    </xf>
    <xf numFmtId="176" fontId="41" fillId="2" borderId="166" xfId="0" applyNumberFormat="1" applyFont="1" applyFill="1" applyBorder="1" applyAlignment="1">
      <alignment horizontal="right" vertical="center" shrinkToFit="1"/>
    </xf>
    <xf numFmtId="0" fontId="41" fillId="0" borderId="26" xfId="0" applyFont="1" applyBorder="1" applyAlignment="1" applyProtection="1">
      <alignment horizontal="left" vertical="center"/>
      <protection locked="0"/>
    </xf>
    <xf numFmtId="0" fontId="41" fillId="0" borderId="61" xfId="0" applyFont="1" applyBorder="1" applyAlignment="1" applyProtection="1">
      <alignment horizontal="left" vertical="center"/>
      <protection locked="0"/>
    </xf>
    <xf numFmtId="0" fontId="41" fillId="0" borderId="78" xfId="0" applyFont="1" applyBorder="1" applyAlignment="1" applyProtection="1">
      <alignment horizontal="left" vertical="center"/>
      <protection locked="0"/>
    </xf>
    <xf numFmtId="0" fontId="41" fillId="2" borderId="10" xfId="0" applyFont="1" applyFill="1" applyBorder="1" applyAlignment="1">
      <alignment horizontal="left" vertical="center" shrinkToFit="1"/>
    </xf>
    <xf numFmtId="0" fontId="41" fillId="2" borderId="28" xfId="0" applyFont="1" applyFill="1" applyBorder="1" applyAlignment="1">
      <alignment horizontal="left" vertical="center" shrinkToFit="1"/>
    </xf>
    <xf numFmtId="182" fontId="41" fillId="2" borderId="26" xfId="0" applyNumberFormat="1" applyFont="1" applyFill="1" applyBorder="1" applyAlignment="1">
      <alignment horizontal="center" vertical="center" shrinkToFit="1"/>
    </xf>
    <xf numFmtId="182" fontId="41" fillId="2" borderId="61" xfId="0" applyNumberFormat="1" applyFont="1" applyFill="1" applyBorder="1" applyAlignment="1">
      <alignment horizontal="center" vertical="center" shrinkToFit="1"/>
    </xf>
    <xf numFmtId="182" fontId="41" fillId="2" borderId="28" xfId="0" applyNumberFormat="1" applyFont="1" applyFill="1" applyBorder="1" applyAlignment="1">
      <alignment horizontal="center" vertical="center" shrinkToFit="1"/>
    </xf>
    <xf numFmtId="0" fontId="41" fillId="6" borderId="26" xfId="0" applyFont="1" applyFill="1" applyBorder="1" applyAlignment="1">
      <alignment horizontal="left" vertical="center"/>
    </xf>
    <xf numFmtId="0" fontId="41" fillId="6" borderId="61" xfId="0" applyFont="1" applyFill="1" applyBorder="1" applyAlignment="1">
      <alignment horizontal="left" vertical="center"/>
    </xf>
    <xf numFmtId="0" fontId="41" fillId="6" borderId="78" xfId="0" applyFont="1" applyFill="1" applyBorder="1" applyAlignment="1">
      <alignment horizontal="left" vertical="center"/>
    </xf>
    <xf numFmtId="0" fontId="54" fillId="0" borderId="56" xfId="0" applyFont="1" applyBorder="1" applyAlignment="1">
      <alignment horizontal="left" vertical="top" wrapText="1"/>
    </xf>
    <xf numFmtId="180" fontId="41" fillId="0" borderId="124" xfId="0" applyNumberFormat="1" applyFont="1" applyBorder="1" applyAlignment="1" applyProtection="1">
      <alignment horizontal="center" vertical="center"/>
      <protection locked="0"/>
    </xf>
    <xf numFmtId="180" fontId="41" fillId="0" borderId="102" xfId="0" applyNumberFormat="1" applyFont="1" applyBorder="1" applyAlignment="1" applyProtection="1">
      <alignment horizontal="center" vertical="center"/>
      <protection locked="0"/>
    </xf>
    <xf numFmtId="180" fontId="41" fillId="2" borderId="124" xfId="0" applyNumberFormat="1" applyFont="1" applyFill="1" applyBorder="1" applyAlignment="1">
      <alignment horizontal="center" vertical="center"/>
    </xf>
    <xf numFmtId="180" fontId="41" fillId="2" borderId="77" xfId="0" applyNumberFormat="1" applyFont="1" applyFill="1" applyBorder="1" applyAlignment="1">
      <alignment horizontal="center" vertical="center"/>
    </xf>
    <xf numFmtId="180" fontId="41" fillId="2" borderId="44" xfId="0" applyNumberFormat="1" applyFont="1" applyFill="1" applyBorder="1" applyAlignment="1">
      <alignment horizontal="center" vertical="center"/>
    </xf>
    <xf numFmtId="0" fontId="41" fillId="0" borderId="41" xfId="0" applyFont="1" applyBorder="1" applyAlignment="1" applyProtection="1">
      <alignment horizontal="left" vertical="center" wrapText="1"/>
      <protection locked="0"/>
    </xf>
    <xf numFmtId="0" fontId="41" fillId="0" borderId="56" xfId="0" applyFont="1" applyBorder="1" applyAlignment="1" applyProtection="1">
      <alignment horizontal="left" vertical="center" wrapText="1"/>
      <protection locked="0"/>
    </xf>
    <xf numFmtId="0" fontId="41" fillId="0" borderId="52" xfId="0" applyFont="1" applyBorder="1" applyAlignment="1" applyProtection="1">
      <alignment horizontal="left" vertical="center" wrapText="1"/>
      <protection locked="0"/>
    </xf>
    <xf numFmtId="0" fontId="41" fillId="2" borderId="130" xfId="0" applyFont="1" applyFill="1" applyBorder="1" applyAlignment="1">
      <alignment horizontal="center" vertical="center" textRotation="255" shrinkToFit="1"/>
    </xf>
    <xf numFmtId="0" fontId="41" fillId="2" borderId="131" xfId="0" applyFont="1" applyFill="1" applyBorder="1" applyAlignment="1">
      <alignment horizontal="center" vertical="center" textRotation="255" shrinkToFit="1"/>
    </xf>
    <xf numFmtId="0" fontId="41" fillId="2" borderId="55" xfId="0" applyFont="1" applyFill="1" applyBorder="1" applyAlignment="1">
      <alignment horizontal="center" vertical="center" textRotation="255" shrinkToFit="1"/>
    </xf>
    <xf numFmtId="0" fontId="41" fillId="2" borderId="26" xfId="0" applyFont="1" applyFill="1" applyBorder="1" applyAlignment="1">
      <alignment vertical="center" shrinkToFit="1"/>
    </xf>
    <xf numFmtId="0" fontId="41" fillId="2" borderId="61" xfId="0" applyFont="1" applyFill="1" applyBorder="1" applyAlignment="1">
      <alignment vertical="center" shrinkToFit="1"/>
    </xf>
    <xf numFmtId="0" fontId="41" fillId="2" borderId="78" xfId="0" applyFont="1" applyFill="1" applyBorder="1" applyAlignment="1">
      <alignment vertical="center" shrinkToFit="1"/>
    </xf>
    <xf numFmtId="176" fontId="41" fillId="2" borderId="70" xfId="0" applyNumberFormat="1" applyFont="1" applyFill="1" applyBorder="1" applyAlignment="1">
      <alignment horizontal="right" vertical="center"/>
    </xf>
    <xf numFmtId="176" fontId="41" fillId="2" borderId="91" xfId="0" applyNumberFormat="1" applyFont="1" applyFill="1" applyBorder="1" applyAlignment="1">
      <alignment horizontal="right" vertical="center"/>
    </xf>
    <xf numFmtId="176" fontId="41" fillId="2" borderId="65" xfId="0" applyNumberFormat="1" applyFont="1" applyFill="1" applyBorder="1" applyAlignment="1">
      <alignment horizontal="right" vertical="center"/>
    </xf>
    <xf numFmtId="0" fontId="41" fillId="2" borderId="26" xfId="0" applyFont="1" applyFill="1" applyBorder="1" applyAlignment="1">
      <alignment horizontal="left" vertical="center"/>
    </xf>
    <xf numFmtId="0" fontId="41" fillId="2" borderId="28" xfId="0" applyFont="1" applyFill="1" applyBorder="1" applyAlignment="1">
      <alignment horizontal="left" vertical="center"/>
    </xf>
    <xf numFmtId="0" fontId="40" fillId="2" borderId="143" xfId="0" applyFont="1" applyFill="1" applyBorder="1" applyAlignment="1">
      <alignment horizontal="left" vertical="center" shrinkToFit="1"/>
    </xf>
    <xf numFmtId="0" fontId="40" fillId="2" borderId="98" xfId="0" applyFont="1" applyFill="1" applyBorder="1" applyAlignment="1">
      <alignment horizontal="left" vertical="center" shrinkToFit="1"/>
    </xf>
    <xf numFmtId="0" fontId="40" fillId="2" borderId="14" xfId="0" applyFont="1" applyFill="1" applyBorder="1" applyAlignment="1">
      <alignment horizontal="left" vertical="center" shrinkToFit="1"/>
    </xf>
    <xf numFmtId="0" fontId="40" fillId="2" borderId="168" xfId="0" applyFont="1" applyFill="1" applyBorder="1" applyAlignment="1">
      <alignment horizontal="left" vertical="center" shrinkToFit="1"/>
    </xf>
    <xf numFmtId="0" fontId="26" fillId="2" borderId="22" xfId="0" applyFont="1" applyFill="1" applyBorder="1" applyAlignment="1">
      <alignment horizontal="left" vertical="center" wrapText="1"/>
    </xf>
    <xf numFmtId="0" fontId="26" fillId="2" borderId="98"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106" xfId="0" applyFont="1" applyFill="1" applyBorder="1" applyAlignment="1">
      <alignment horizontal="left" vertical="center" wrapText="1"/>
    </xf>
    <xf numFmtId="176" fontId="41" fillId="2" borderId="169" xfId="0" applyNumberFormat="1" applyFont="1" applyFill="1" applyBorder="1" applyAlignment="1">
      <alignment horizontal="right" vertical="center" shrinkToFit="1"/>
    </xf>
    <xf numFmtId="0" fontId="40" fillId="2" borderId="22" xfId="0" applyFont="1" applyFill="1" applyBorder="1" applyAlignment="1">
      <alignment horizontal="left" vertical="center" shrinkToFit="1"/>
    </xf>
    <xf numFmtId="0" fontId="41" fillId="2" borderId="83" xfId="0" applyFont="1" applyFill="1" applyBorder="1" applyAlignment="1">
      <alignment horizontal="left" vertical="center" shrinkToFit="1"/>
    </xf>
    <xf numFmtId="0" fontId="41" fillId="2" borderId="27" xfId="0" applyFont="1" applyFill="1" applyBorder="1" applyAlignment="1">
      <alignment horizontal="left" vertical="center" shrinkToFit="1"/>
    </xf>
    <xf numFmtId="0" fontId="41" fillId="2" borderId="60" xfId="0" applyFont="1" applyFill="1" applyBorder="1" applyAlignment="1">
      <alignment horizontal="left" vertical="center" shrinkToFit="1"/>
    </xf>
    <xf numFmtId="0" fontId="41" fillId="0" borderId="26" xfId="0" applyFont="1" applyBorder="1" applyProtection="1">
      <alignment vertical="center"/>
      <protection locked="0"/>
    </xf>
    <xf numFmtId="0" fontId="41" fillId="0" borderId="61" xfId="0" applyFont="1" applyBorder="1" applyProtection="1">
      <alignment vertical="center"/>
      <protection locked="0"/>
    </xf>
    <xf numFmtId="176" fontId="41" fillId="5" borderId="72" xfId="0" applyNumberFormat="1" applyFont="1" applyFill="1" applyBorder="1" applyAlignment="1">
      <alignment horizontal="right" vertical="center"/>
    </xf>
    <xf numFmtId="176" fontId="41" fillId="5" borderId="171" xfId="0" applyNumberFormat="1" applyFont="1" applyFill="1" applyBorder="1" applyAlignment="1">
      <alignment horizontal="right" vertical="center"/>
    </xf>
    <xf numFmtId="176" fontId="41" fillId="5" borderId="172" xfId="0" applyNumberFormat="1" applyFont="1" applyFill="1" applyBorder="1" applyAlignment="1">
      <alignment horizontal="right" vertical="center"/>
    </xf>
    <xf numFmtId="0" fontId="41" fillId="2" borderId="111" xfId="0" applyFont="1" applyFill="1" applyBorder="1" applyAlignment="1">
      <alignment horizontal="left" vertical="center" shrinkToFit="1"/>
    </xf>
    <xf numFmtId="0" fontId="41" fillId="2" borderId="115" xfId="0" applyFont="1" applyFill="1" applyBorder="1" applyAlignment="1">
      <alignment horizontal="left" vertical="center" shrinkToFit="1"/>
    </xf>
    <xf numFmtId="0" fontId="41" fillId="2" borderId="12" xfId="0" applyFont="1" applyFill="1" applyBorder="1" applyAlignment="1">
      <alignment horizontal="left" vertical="center" shrinkToFit="1"/>
    </xf>
    <xf numFmtId="176" fontId="41" fillId="2" borderId="122" xfId="0" applyNumberFormat="1" applyFont="1" applyFill="1" applyBorder="1" applyAlignment="1">
      <alignment horizontal="right" vertical="center" shrinkToFit="1"/>
    </xf>
    <xf numFmtId="176" fontId="41" fillId="2" borderId="101" xfId="0" applyNumberFormat="1" applyFont="1" applyFill="1" applyBorder="1" applyAlignment="1">
      <alignment horizontal="right" vertical="center" shrinkToFit="1"/>
    </xf>
    <xf numFmtId="176" fontId="41" fillId="2" borderId="123" xfId="0" applyNumberFormat="1" applyFont="1" applyFill="1" applyBorder="1" applyAlignment="1">
      <alignment horizontal="right" vertical="center" shrinkToFit="1"/>
    </xf>
    <xf numFmtId="176" fontId="41" fillId="2" borderId="57" xfId="0" applyNumberFormat="1" applyFont="1" applyFill="1" applyBorder="1" applyAlignment="1">
      <alignment horizontal="right" vertical="center"/>
    </xf>
    <xf numFmtId="176" fontId="41" fillId="2" borderId="133" xfId="0" applyNumberFormat="1" applyFont="1" applyFill="1" applyBorder="1" applyAlignment="1">
      <alignment horizontal="right" vertical="center"/>
    </xf>
    <xf numFmtId="176" fontId="41" fillId="2" borderId="134" xfId="0" applyNumberFormat="1" applyFont="1" applyFill="1" applyBorder="1" applyAlignment="1">
      <alignment horizontal="right" vertical="center"/>
    </xf>
    <xf numFmtId="176" fontId="41" fillId="2" borderId="26" xfId="0" applyNumberFormat="1" applyFont="1" applyFill="1" applyBorder="1" applyAlignment="1">
      <alignment horizontal="right" vertical="center"/>
    </xf>
    <xf numFmtId="176" fontId="41" fillId="2" borderId="61" xfId="0" applyNumberFormat="1" applyFont="1" applyFill="1" applyBorder="1" applyAlignment="1">
      <alignment horizontal="right" vertical="center"/>
    </xf>
    <xf numFmtId="176" fontId="41" fillId="2" borderId="62" xfId="0" applyNumberFormat="1" applyFont="1" applyFill="1" applyBorder="1" applyAlignment="1">
      <alignment horizontal="right" vertical="center"/>
    </xf>
    <xf numFmtId="14" fontId="24" fillId="7" borderId="126" xfId="0" applyNumberFormat="1" applyFont="1" applyFill="1" applyBorder="1" applyAlignment="1" applyProtection="1">
      <alignment horizontal="left" vertical="center" wrapText="1"/>
      <protection locked="0"/>
    </xf>
    <xf numFmtId="14" fontId="24" fillId="7" borderId="127" xfId="0" applyNumberFormat="1" applyFont="1" applyFill="1" applyBorder="1" applyAlignment="1" applyProtection="1">
      <alignment horizontal="left" vertical="center" wrapText="1"/>
      <protection locked="0"/>
    </xf>
    <xf numFmtId="14" fontId="24" fillId="7" borderId="135" xfId="0" applyNumberFormat="1" applyFont="1" applyFill="1" applyBorder="1" applyAlignment="1" applyProtection="1">
      <alignment horizontal="left" vertical="center" wrapText="1"/>
      <protection locked="0"/>
    </xf>
    <xf numFmtId="0" fontId="45" fillId="0" borderId="0" xfId="0" applyFont="1" applyAlignment="1">
      <alignment horizontal="left" vertical="center" wrapText="1"/>
    </xf>
    <xf numFmtId="0" fontId="47" fillId="0" borderId="32" xfId="0" applyFont="1" applyBorder="1" applyAlignment="1">
      <alignment horizontal="left" vertical="center" wrapText="1"/>
    </xf>
    <xf numFmtId="0" fontId="45" fillId="0" borderId="32" xfId="0" applyFont="1" applyBorder="1" applyAlignment="1">
      <alignment horizontal="left" vertical="center" wrapText="1"/>
    </xf>
    <xf numFmtId="0" fontId="41" fillId="0" borderId="70" xfId="0" applyFont="1" applyBorder="1" applyAlignment="1" applyProtection="1">
      <alignment horizontal="left" vertical="center" wrapText="1"/>
      <protection locked="0"/>
    </xf>
    <xf numFmtId="0" fontId="41" fillId="0" borderId="91"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49" fontId="41" fillId="0" borderId="70" xfId="0" applyNumberFormat="1" applyFont="1" applyBorder="1" applyAlignment="1" applyProtection="1">
      <alignment horizontal="left" vertical="center" wrapText="1"/>
      <protection locked="0"/>
    </xf>
    <xf numFmtId="49" fontId="41" fillId="0" borderId="91" xfId="0" applyNumberFormat="1" applyFont="1" applyBorder="1" applyAlignment="1" applyProtection="1">
      <alignment horizontal="left" vertical="center" wrapText="1"/>
      <protection locked="0"/>
    </xf>
    <xf numFmtId="49" fontId="41" fillId="0" borderId="132" xfId="0" applyNumberFormat="1" applyFont="1" applyBorder="1" applyAlignment="1" applyProtection="1">
      <alignment horizontal="left" vertical="center" wrapText="1"/>
      <protection locked="0"/>
    </xf>
    <xf numFmtId="0" fontId="26" fillId="2" borderId="41" xfId="0" applyFont="1" applyFill="1" applyBorder="1" applyAlignment="1">
      <alignment horizontal="center" vertical="center" wrapText="1"/>
    </xf>
    <xf numFmtId="0" fontId="26" fillId="2" borderId="162" xfId="0" applyFont="1" applyFill="1" applyBorder="1" applyAlignment="1">
      <alignment horizontal="center" vertical="center" wrapText="1"/>
    </xf>
    <xf numFmtId="0" fontId="41" fillId="0" borderId="29" xfId="0" applyFont="1" applyBorder="1" applyAlignment="1" applyProtection="1">
      <alignment horizontal="left" vertical="center" shrinkToFit="1"/>
      <protection locked="0"/>
    </xf>
    <xf numFmtId="0" fontId="41" fillId="0" borderId="85" xfId="0" applyFont="1" applyBorder="1" applyAlignment="1" applyProtection="1">
      <alignment horizontal="left" vertical="center" shrinkToFit="1"/>
      <protection locked="0"/>
    </xf>
    <xf numFmtId="0" fontId="40" fillId="0" borderId="116" xfId="0" applyFont="1" applyBorder="1" applyAlignment="1" applyProtection="1">
      <alignment horizontal="left" vertical="center"/>
      <protection locked="0"/>
    </xf>
    <xf numFmtId="0" fontId="40" fillId="0" borderId="117" xfId="0" applyFont="1" applyBorder="1" applyAlignment="1" applyProtection="1">
      <alignment horizontal="left" vertical="center"/>
      <protection locked="0"/>
    </xf>
    <xf numFmtId="0" fontId="40" fillId="0" borderId="161" xfId="0" applyFont="1" applyBorder="1" applyAlignment="1" applyProtection="1">
      <alignment horizontal="left" vertical="center"/>
      <protection locked="0"/>
    </xf>
    <xf numFmtId="0" fontId="40" fillId="0" borderId="118" xfId="0" applyFont="1" applyBorder="1" applyAlignment="1" applyProtection="1">
      <alignment horizontal="left" vertical="center"/>
      <protection locked="0"/>
    </xf>
    <xf numFmtId="0" fontId="41" fillId="0" borderId="105" xfId="0" applyFont="1" applyBorder="1" applyAlignment="1" applyProtection="1">
      <alignment horizontal="left" vertical="center"/>
      <protection locked="0"/>
    </xf>
    <xf numFmtId="0" fontId="41" fillId="0" borderId="75" xfId="0" applyFont="1" applyBorder="1" applyAlignment="1" applyProtection="1">
      <alignment horizontal="left" vertical="center"/>
      <protection locked="0"/>
    </xf>
    <xf numFmtId="0" fontId="41" fillId="0" borderId="70" xfId="0" applyFont="1" applyBorder="1" applyAlignment="1" applyProtection="1">
      <alignment horizontal="left" vertical="center"/>
      <protection locked="0"/>
    </xf>
    <xf numFmtId="0" fontId="41" fillId="0" borderId="50" xfId="0" applyFont="1" applyBorder="1" applyAlignment="1" applyProtection="1">
      <alignment horizontal="left" vertical="center"/>
      <protection locked="0"/>
    </xf>
    <xf numFmtId="0" fontId="41" fillId="0" borderId="162" xfId="0" applyFont="1" applyBorder="1" applyAlignment="1" applyProtection="1">
      <alignment horizontal="left" vertical="center" wrapText="1"/>
      <protection locked="0"/>
    </xf>
    <xf numFmtId="0" fontId="41" fillId="0" borderId="163" xfId="0" applyFont="1" applyBorder="1" applyAlignment="1" applyProtection="1">
      <alignment horizontal="left" vertical="center" wrapText="1"/>
      <protection locked="0"/>
    </xf>
    <xf numFmtId="0" fontId="41" fillId="0" borderId="164" xfId="0" applyFont="1" applyBorder="1" applyAlignment="1" applyProtection="1">
      <alignment horizontal="left" vertical="center" wrapText="1"/>
      <protection locked="0"/>
    </xf>
    <xf numFmtId="0" fontId="41" fillId="0" borderId="104" xfId="0" applyFont="1" applyBorder="1" applyAlignment="1" applyProtection="1">
      <alignment horizontal="left" vertical="center" wrapText="1"/>
      <protection locked="0"/>
    </xf>
    <xf numFmtId="0" fontId="41" fillId="0" borderId="28" xfId="0" applyFont="1" applyBorder="1" applyAlignment="1" applyProtection="1">
      <alignment horizontal="left" vertical="center" wrapText="1"/>
      <protection locked="0"/>
    </xf>
    <xf numFmtId="0" fontId="41" fillId="0" borderId="29" xfId="0" applyFont="1" applyBorder="1" applyAlignment="1" applyProtection="1">
      <alignment horizontal="left" vertical="center" wrapText="1"/>
      <protection locked="0"/>
    </xf>
    <xf numFmtId="0" fontId="41" fillId="0" borderId="26" xfId="0" applyFont="1" applyBorder="1" applyAlignment="1" applyProtection="1">
      <alignment horizontal="left" vertical="center" wrapText="1"/>
      <protection locked="0"/>
    </xf>
    <xf numFmtId="0" fontId="41" fillId="0" borderId="86" xfId="0" applyFont="1" applyBorder="1" applyAlignment="1" applyProtection="1">
      <alignment horizontal="left" vertical="center" wrapText="1"/>
      <protection locked="0"/>
    </xf>
    <xf numFmtId="0" fontId="41" fillId="2" borderId="130" xfId="0" applyFont="1" applyFill="1" applyBorder="1" applyAlignment="1">
      <alignment horizontal="center" vertical="center" textRotation="255"/>
    </xf>
    <xf numFmtId="0" fontId="41" fillId="2" borderId="131" xfId="0" applyFont="1" applyFill="1" applyBorder="1" applyAlignment="1">
      <alignment horizontal="center" vertical="center" textRotation="255"/>
    </xf>
    <xf numFmtId="0" fontId="41" fillId="2" borderId="55" xfId="0" applyFont="1" applyFill="1" applyBorder="1" applyAlignment="1">
      <alignment horizontal="center" vertical="center" textRotation="255"/>
    </xf>
    <xf numFmtId="0" fontId="27" fillId="6" borderId="69" xfId="0" applyFont="1" applyFill="1" applyBorder="1" applyAlignment="1">
      <alignment horizontal="left" vertical="center" shrinkToFit="1"/>
    </xf>
    <xf numFmtId="0" fontId="27" fillId="6" borderId="71" xfId="0" applyFont="1" applyFill="1" applyBorder="1" applyAlignment="1">
      <alignment horizontal="left" vertical="center" shrinkToFit="1"/>
    </xf>
    <xf numFmtId="0" fontId="41" fillId="0" borderId="10" xfId="0" applyFont="1" applyBorder="1" applyAlignment="1" applyProtection="1">
      <alignment horizontal="left" vertical="center" wrapText="1"/>
      <protection locked="0"/>
    </xf>
    <xf numFmtId="0" fontId="41" fillId="0" borderId="61" xfId="0" applyFont="1" applyBorder="1" applyAlignment="1" applyProtection="1">
      <alignment horizontal="left" vertical="center" wrapText="1"/>
      <protection locked="0"/>
    </xf>
    <xf numFmtId="0" fontId="41" fillId="0" borderId="78" xfId="0" applyFont="1" applyBorder="1" applyAlignment="1" applyProtection="1">
      <alignment horizontal="left" vertical="center" wrapText="1"/>
      <protection locked="0"/>
    </xf>
    <xf numFmtId="0" fontId="27" fillId="0" borderId="10" xfId="0" applyFont="1" applyBorder="1" applyAlignment="1" applyProtection="1">
      <alignment horizontal="left" vertical="center" wrapText="1"/>
      <protection locked="0"/>
    </xf>
    <xf numFmtId="0" fontId="27" fillId="0" borderId="61" xfId="0" applyFont="1" applyBorder="1" applyAlignment="1" applyProtection="1">
      <alignment horizontal="left" vertical="center" wrapText="1"/>
      <protection locked="0"/>
    </xf>
    <xf numFmtId="0" fontId="27" fillId="0" borderId="78"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21" fillId="0" borderId="0" xfId="0" applyFont="1" applyAlignment="1">
      <alignment horizontal="left" vertical="center"/>
    </xf>
    <xf numFmtId="0" fontId="41" fillId="2" borderId="120" xfId="0" applyFont="1" applyFill="1" applyBorder="1" applyAlignment="1">
      <alignment horizontal="left" vertical="center"/>
    </xf>
    <xf numFmtId="0" fontId="41" fillId="2" borderId="77" xfId="0" applyFont="1" applyFill="1" applyBorder="1" applyAlignment="1">
      <alignment horizontal="left" vertical="center"/>
    </xf>
    <xf numFmtId="0" fontId="41" fillId="2" borderId="44" xfId="0" applyFont="1" applyFill="1" applyBorder="1" applyAlignment="1">
      <alignment horizontal="left" vertical="center"/>
    </xf>
    <xf numFmtId="0" fontId="41" fillId="2" borderId="125" xfId="0" applyFont="1" applyFill="1" applyBorder="1" applyAlignment="1">
      <alignment horizontal="center" vertical="center" textRotation="255" shrinkToFit="1"/>
    </xf>
    <xf numFmtId="0" fontId="41" fillId="7" borderId="126" xfId="0" applyFont="1" applyFill="1" applyBorder="1" applyAlignment="1" applyProtection="1">
      <alignment horizontal="left" vertical="center"/>
      <protection locked="0"/>
    </xf>
    <xf numFmtId="0" fontId="41" fillId="7" borderId="127" xfId="0" applyFont="1" applyFill="1" applyBorder="1" applyAlignment="1" applyProtection="1">
      <alignment horizontal="left" vertical="center"/>
      <protection locked="0"/>
    </xf>
    <xf numFmtId="0" fontId="41" fillId="7" borderId="128" xfId="0" applyFont="1" applyFill="1" applyBorder="1" applyAlignment="1" applyProtection="1">
      <alignment horizontal="left" vertical="center"/>
      <protection locked="0"/>
    </xf>
    <xf numFmtId="0" fontId="40" fillId="0" borderId="28" xfId="0" applyFont="1" applyBorder="1" applyAlignment="1" applyProtection="1">
      <alignment horizontal="left" vertical="center" wrapText="1"/>
      <protection locked="0"/>
    </xf>
    <xf numFmtId="0" fontId="40" fillId="0" borderId="29" xfId="0" applyFont="1" applyBorder="1" applyAlignment="1" applyProtection="1">
      <alignment horizontal="left" vertical="center" wrapText="1"/>
      <protection locked="0"/>
    </xf>
    <xf numFmtId="0" fontId="40" fillId="0" borderId="26" xfId="0" applyFont="1" applyBorder="1" applyAlignment="1" applyProtection="1">
      <alignment horizontal="left" vertical="center" wrapText="1"/>
      <protection locked="0"/>
    </xf>
    <xf numFmtId="0" fontId="40" fillId="0" borderId="86" xfId="0" applyFont="1" applyBorder="1" applyAlignment="1" applyProtection="1">
      <alignment horizontal="left" vertical="center" wrapText="1"/>
      <protection locked="0"/>
    </xf>
    <xf numFmtId="0" fontId="41" fillId="2" borderId="83" xfId="0" applyFont="1" applyFill="1" applyBorder="1" applyAlignment="1">
      <alignment horizontal="center" vertical="center" shrinkToFit="1"/>
    </xf>
    <xf numFmtId="0" fontId="41" fillId="2" borderId="60" xfId="0" applyFont="1" applyFill="1" applyBorder="1" applyAlignment="1">
      <alignment horizontal="center" vertical="center" shrinkToFit="1"/>
    </xf>
    <xf numFmtId="0" fontId="50" fillId="0" borderId="0" xfId="0" applyFont="1" applyAlignment="1">
      <alignment horizontal="center" vertical="top" wrapText="1"/>
    </xf>
    <xf numFmtId="0" fontId="52" fillId="0" borderId="0" xfId="0" applyFont="1" applyAlignment="1">
      <alignment horizontal="center" vertical="top" wrapText="1"/>
    </xf>
    <xf numFmtId="182" fontId="54" fillId="0" borderId="0" xfId="0" applyNumberFormat="1" applyFont="1" applyAlignment="1">
      <alignment horizontal="right" vertical="center"/>
    </xf>
    <xf numFmtId="0" fontId="38" fillId="2" borderId="38" xfId="0" applyFont="1" applyFill="1" applyBorder="1" applyAlignment="1">
      <alignment horizontal="left" vertical="center"/>
    </xf>
    <xf numFmtId="0" fontId="38" fillId="2" borderId="40" xfId="0" applyFont="1" applyFill="1" applyBorder="1" applyAlignment="1">
      <alignment horizontal="left" vertical="center"/>
    </xf>
    <xf numFmtId="0" fontId="38" fillId="2" borderId="30" xfId="0" applyFont="1" applyFill="1" applyBorder="1" applyAlignment="1">
      <alignment horizontal="left" vertical="center"/>
    </xf>
    <xf numFmtId="0" fontId="47" fillId="0" borderId="32" xfId="0" applyFont="1" applyBorder="1" applyAlignment="1">
      <alignment horizontal="left" vertical="top" wrapText="1"/>
    </xf>
    <xf numFmtId="183" fontId="27" fillId="2" borderId="54" xfId="0" applyNumberFormat="1" applyFont="1" applyFill="1" applyBorder="1" applyAlignment="1">
      <alignment horizontal="center" vertical="center" shrinkToFit="1"/>
    </xf>
    <xf numFmtId="183" fontId="27" fillId="2" borderId="90" xfId="0" applyNumberFormat="1" applyFont="1" applyFill="1" applyBorder="1" applyAlignment="1">
      <alignment horizontal="center" vertical="center" shrinkToFit="1"/>
    </xf>
    <xf numFmtId="183" fontId="27" fillId="2" borderId="19" xfId="0" applyNumberFormat="1" applyFont="1" applyFill="1" applyBorder="1" applyAlignment="1">
      <alignment horizontal="center" vertical="center" shrinkToFit="1"/>
    </xf>
    <xf numFmtId="184" fontId="27" fillId="2" borderId="54" xfId="0" applyNumberFormat="1" applyFont="1" applyFill="1" applyBorder="1" applyAlignment="1">
      <alignment horizontal="center" vertical="center" shrinkToFit="1"/>
    </xf>
    <xf numFmtId="184" fontId="27" fillId="2" borderId="19" xfId="0" applyNumberFormat="1" applyFont="1" applyFill="1" applyBorder="1" applyAlignment="1">
      <alignment horizontal="center" vertical="center" shrinkToFit="1"/>
    </xf>
    <xf numFmtId="0" fontId="27" fillId="0" borderId="22" xfId="0" applyFont="1" applyBorder="1" applyAlignment="1" applyProtection="1">
      <alignment horizontal="left" vertical="top" wrapText="1"/>
      <protection locked="0"/>
    </xf>
    <xf numFmtId="0" fontId="27" fillId="0" borderId="143" xfId="0" applyFont="1" applyBorder="1" applyAlignment="1" applyProtection="1">
      <alignment horizontal="left" vertical="top" wrapText="1"/>
      <protection locked="0"/>
    </xf>
    <xf numFmtId="0" fontId="27" fillId="0" borderId="144" xfId="0" applyFont="1" applyBorder="1" applyAlignment="1" applyProtection="1">
      <alignment horizontal="left" vertical="top" wrapText="1"/>
      <protection locked="0"/>
    </xf>
    <xf numFmtId="0" fontId="27" fillId="0" borderId="33"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13" xfId="0" applyFont="1" applyBorder="1" applyAlignment="1" applyProtection="1">
      <alignment horizontal="left" vertical="top" wrapText="1"/>
      <protection locked="0"/>
    </xf>
    <xf numFmtId="183" fontId="27" fillId="2" borderId="18" xfId="0" applyNumberFormat="1" applyFont="1" applyFill="1" applyBorder="1" applyAlignment="1">
      <alignment horizontal="center" vertical="center" shrinkToFit="1"/>
    </xf>
    <xf numFmtId="0" fontId="27" fillId="0" borderId="10" xfId="0" applyFont="1" applyBorder="1" applyAlignment="1" applyProtection="1">
      <alignment horizontal="left" vertical="center" shrinkToFit="1"/>
      <protection locked="0"/>
    </xf>
    <xf numFmtId="0" fontId="27" fillId="0" borderId="61" xfId="0" applyFont="1" applyBorder="1" applyAlignment="1" applyProtection="1">
      <alignment horizontal="left" vertical="center" shrinkToFit="1"/>
      <protection locked="0"/>
    </xf>
    <xf numFmtId="0" fontId="27" fillId="0" borderId="62" xfId="0" applyFont="1" applyBorder="1" applyAlignment="1" applyProtection="1">
      <alignment horizontal="left" vertical="center" shrinkToFit="1"/>
      <protection locked="0"/>
    </xf>
    <xf numFmtId="184" fontId="27" fillId="2" borderId="17" xfId="0" applyNumberFormat="1" applyFont="1" applyFill="1" applyBorder="1" applyAlignment="1">
      <alignment horizontal="center" vertical="center" shrinkToFit="1"/>
    </xf>
    <xf numFmtId="184" fontId="27" fillId="2" borderId="0" xfId="0" applyNumberFormat="1" applyFont="1" applyFill="1" applyAlignment="1">
      <alignment horizontal="center" vertical="center" shrinkToFit="1"/>
    </xf>
    <xf numFmtId="184" fontId="27" fillId="2" borderId="13" xfId="0" applyNumberFormat="1"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27" fillId="2" borderId="61"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184" fontId="27" fillId="2" borderId="16" xfId="0" applyNumberFormat="1" applyFont="1" applyFill="1" applyBorder="1" applyAlignment="1">
      <alignment horizontal="center" vertical="center" shrinkToFit="1"/>
    </xf>
    <xf numFmtId="184" fontId="27" fillId="2" borderId="29" xfId="0" applyNumberFormat="1" applyFont="1" applyFill="1" applyBorder="1" applyAlignment="1">
      <alignment horizontal="center" vertical="center" shrinkToFit="1"/>
    </xf>
    <xf numFmtId="38" fontId="27" fillId="2" borderId="10" xfId="2" applyFont="1" applyFill="1" applyBorder="1" applyAlignment="1">
      <alignment horizontal="center" vertical="center" shrinkToFit="1"/>
    </xf>
    <xf numFmtId="38" fontId="27" fillId="2" borderId="62" xfId="2" applyFont="1" applyFill="1" applyBorder="1" applyAlignment="1">
      <alignment horizontal="center" vertical="center" shrinkToFit="1"/>
    </xf>
    <xf numFmtId="38" fontId="27" fillId="2" borderId="38" xfId="2" applyFont="1" applyFill="1" applyBorder="1" applyAlignment="1">
      <alignment horizontal="left" vertical="center"/>
    </xf>
    <xf numFmtId="38" fontId="27" fillId="2" borderId="40" xfId="2" applyFont="1" applyFill="1" applyBorder="1" applyAlignment="1">
      <alignment horizontal="left" vertical="center"/>
    </xf>
    <xf numFmtId="38" fontId="27" fillId="2" borderId="30" xfId="2" applyFont="1" applyFill="1" applyBorder="1" applyAlignment="1">
      <alignment horizontal="left" vertical="center"/>
    </xf>
    <xf numFmtId="38" fontId="27" fillId="2" borderId="38" xfId="2" applyFont="1" applyFill="1" applyBorder="1" applyAlignment="1">
      <alignment horizontal="left" vertical="center" shrinkToFit="1"/>
    </xf>
    <xf numFmtId="38" fontId="27" fillId="2" borderId="40" xfId="2" applyFont="1" applyFill="1" applyBorder="1" applyAlignment="1">
      <alignment horizontal="left" vertical="center" shrinkToFit="1"/>
    </xf>
    <xf numFmtId="38" fontId="27" fillId="2" borderId="0" xfId="2" applyFont="1" applyFill="1" applyBorder="1" applyAlignment="1">
      <alignment horizontal="left" vertical="center" shrinkToFit="1"/>
    </xf>
    <xf numFmtId="38" fontId="27" fillId="2" borderId="30" xfId="2" applyFont="1" applyFill="1" applyBorder="1" applyAlignment="1">
      <alignment horizontal="left" vertical="center" shrinkToFit="1"/>
    </xf>
    <xf numFmtId="0" fontId="27" fillId="0" borderId="54" xfId="0" applyFont="1" applyBorder="1" applyAlignment="1" applyProtection="1">
      <alignment horizontal="left" vertical="center" shrinkToFit="1"/>
      <protection locked="0"/>
    </xf>
    <xf numFmtId="0" fontId="27" fillId="0" borderId="90" xfId="0" applyFont="1" applyBorder="1" applyAlignment="1" applyProtection="1">
      <alignment horizontal="left" vertical="center" shrinkToFit="1"/>
      <protection locked="0"/>
    </xf>
    <xf numFmtId="0" fontId="27" fillId="0" borderId="19" xfId="0" applyFont="1" applyBorder="1" applyAlignment="1" applyProtection="1">
      <alignment horizontal="left" vertical="center" shrinkToFit="1"/>
      <protection locked="0"/>
    </xf>
    <xf numFmtId="183" fontId="27" fillId="2" borderId="98" xfId="0" applyNumberFormat="1" applyFont="1" applyFill="1" applyBorder="1" applyAlignment="1">
      <alignment horizontal="left" vertical="center" shrinkToFit="1"/>
    </xf>
    <xf numFmtId="183" fontId="27" fillId="2" borderId="106" xfId="0" applyNumberFormat="1" applyFont="1" applyFill="1" applyBorder="1" applyAlignment="1">
      <alignment horizontal="left" vertical="center" shrinkToFit="1"/>
    </xf>
    <xf numFmtId="0" fontId="27" fillId="2" borderId="121" xfId="0" applyFont="1" applyFill="1" applyBorder="1" applyAlignment="1">
      <alignment horizontal="center" vertical="center"/>
    </xf>
    <xf numFmtId="0" fontId="27" fillId="2" borderId="137" xfId="0" applyFont="1" applyFill="1" applyBorder="1" applyAlignment="1">
      <alignment horizontal="center" vertical="center"/>
    </xf>
    <xf numFmtId="0" fontId="27" fillId="2" borderId="101" xfId="0" applyFont="1" applyFill="1" applyBorder="1" applyAlignment="1">
      <alignment horizontal="left" vertical="center" shrinkToFit="1"/>
    </xf>
    <xf numFmtId="0" fontId="27" fillId="2" borderId="123" xfId="0" applyFont="1" applyFill="1" applyBorder="1" applyAlignment="1">
      <alignment horizontal="left" vertical="center" shrinkToFit="1"/>
    </xf>
    <xf numFmtId="0" fontId="27" fillId="2" borderId="9" xfId="0" applyFont="1" applyFill="1" applyBorder="1" applyAlignment="1">
      <alignment horizontal="left" vertical="center"/>
    </xf>
    <xf numFmtId="0" fontId="27" fillId="2" borderId="138" xfId="0" applyFont="1" applyFill="1" applyBorder="1" applyAlignment="1">
      <alignment horizontal="left" vertical="center"/>
    </xf>
    <xf numFmtId="38" fontId="27" fillId="2" borderId="130" xfId="2" applyFont="1" applyFill="1" applyBorder="1" applyAlignment="1">
      <alignment horizontal="center" vertical="center" textRotation="255"/>
    </xf>
    <xf numFmtId="38" fontId="27" fillId="2" borderId="131" xfId="2" applyFont="1" applyFill="1" applyBorder="1" applyAlignment="1">
      <alignment horizontal="center" vertical="center" textRotation="255"/>
    </xf>
    <xf numFmtId="38" fontId="27" fillId="2" borderId="129" xfId="2" applyFont="1" applyFill="1" applyBorder="1" applyAlignment="1">
      <alignment horizontal="center" vertical="center" textRotation="255"/>
    </xf>
    <xf numFmtId="186" fontId="27" fillId="2" borderId="160" xfId="0" applyNumberFormat="1" applyFont="1" applyFill="1" applyBorder="1" applyAlignment="1">
      <alignment horizontal="center" vertical="center"/>
    </xf>
    <xf numFmtId="186" fontId="27" fillId="2" borderId="148" xfId="0" applyNumberFormat="1" applyFont="1" applyFill="1" applyBorder="1" applyAlignment="1">
      <alignment horizontal="center" vertical="center"/>
    </xf>
    <xf numFmtId="0" fontId="27" fillId="0" borderId="31" xfId="0" applyFont="1" applyBorder="1" applyAlignment="1">
      <alignment horizontal="center" vertical="center"/>
    </xf>
    <xf numFmtId="0" fontId="27" fillId="0" borderId="0" xfId="0" applyFont="1" applyAlignment="1">
      <alignment horizontal="center" vertical="center"/>
    </xf>
    <xf numFmtId="0" fontId="27" fillId="0" borderId="70" xfId="0" applyFont="1" applyBorder="1" applyAlignment="1" applyProtection="1">
      <alignment horizontal="left" vertical="center" shrinkToFit="1"/>
      <protection locked="0"/>
    </xf>
    <xf numFmtId="0" fontId="27" fillId="0" borderId="91" xfId="0" applyFont="1" applyBorder="1" applyAlignment="1" applyProtection="1">
      <alignment horizontal="left" vertical="center" shrinkToFit="1"/>
      <protection locked="0"/>
    </xf>
    <xf numFmtId="0" fontId="27" fillId="0" borderId="21" xfId="0" applyFont="1" applyBorder="1" applyAlignment="1" applyProtection="1">
      <alignment horizontal="left" vertical="center" shrinkToFit="1"/>
      <protection locked="0"/>
    </xf>
    <xf numFmtId="0" fontId="27" fillId="2" borderId="11" xfId="0" applyFont="1" applyFill="1" applyBorder="1" applyAlignment="1">
      <alignment horizontal="left" vertical="top"/>
    </xf>
    <xf numFmtId="0" fontId="27" fillId="2" borderId="142" xfId="0" applyFont="1" applyFill="1" applyBorder="1" applyAlignment="1">
      <alignment horizontal="left" vertical="top"/>
    </xf>
    <xf numFmtId="183" fontId="27" fillId="2" borderId="46" xfId="0" applyNumberFormat="1" applyFont="1" applyFill="1" applyBorder="1" applyAlignment="1">
      <alignment horizontal="left" vertical="top" shrinkToFit="1"/>
    </xf>
    <xf numFmtId="183" fontId="27" fillId="2" borderId="119" xfId="0" applyNumberFormat="1" applyFont="1" applyFill="1" applyBorder="1" applyAlignment="1">
      <alignment horizontal="left" vertical="top" shrinkToFit="1"/>
    </xf>
    <xf numFmtId="183" fontId="27" fillId="2" borderId="136" xfId="0" applyNumberFormat="1" applyFont="1" applyFill="1" applyBorder="1" applyAlignment="1">
      <alignment horizontal="left" vertical="top" shrinkToFit="1"/>
    </xf>
    <xf numFmtId="0" fontId="27" fillId="2" borderId="139"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76" xfId="0" applyFont="1" applyFill="1" applyBorder="1" applyAlignment="1">
      <alignment horizontal="center" vertical="center" wrapText="1"/>
    </xf>
    <xf numFmtId="0" fontId="27" fillId="0" borderId="38" xfId="0" applyFont="1" applyBorder="1" applyAlignment="1" applyProtection="1">
      <alignment horizontal="left" vertical="top" wrapText="1"/>
      <protection locked="0"/>
    </xf>
    <xf numFmtId="0" fontId="27" fillId="0" borderId="40" xfId="0" applyFont="1" applyBorder="1" applyAlignment="1" applyProtection="1">
      <alignment horizontal="left" vertical="top" wrapText="1"/>
      <protection locked="0"/>
    </xf>
    <xf numFmtId="0" fontId="27" fillId="0" borderId="30" xfId="0" applyFont="1" applyBorder="1" applyAlignment="1" applyProtection="1">
      <alignment horizontal="left" vertical="top" wrapText="1"/>
      <protection locked="0"/>
    </xf>
    <xf numFmtId="0" fontId="27" fillId="0" borderId="41" xfId="0" applyFont="1" applyBorder="1" applyAlignment="1" applyProtection="1">
      <alignment horizontal="left" vertical="top" wrapText="1"/>
      <protection locked="0"/>
    </xf>
    <xf numFmtId="0" fontId="27" fillId="0" borderId="56" xfId="0" applyFont="1" applyBorder="1" applyAlignment="1" applyProtection="1">
      <alignment horizontal="left" vertical="top" wrapText="1"/>
      <protection locked="0"/>
    </xf>
    <xf numFmtId="0" fontId="27" fillId="0" borderId="52" xfId="0" applyFont="1" applyBorder="1" applyAlignment="1" applyProtection="1">
      <alignment horizontal="left" vertical="top" wrapText="1"/>
      <protection locked="0"/>
    </xf>
    <xf numFmtId="0" fontId="27" fillId="2" borderId="141"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0" borderId="39"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27" fillId="2" borderId="11" xfId="0" applyFont="1" applyFill="1" applyBorder="1" applyAlignment="1">
      <alignment horizontal="left" vertical="top" wrapText="1"/>
    </xf>
    <xf numFmtId="0" fontId="27" fillId="2" borderId="142" xfId="0" applyFont="1" applyFill="1" applyBorder="1" applyAlignment="1">
      <alignment horizontal="left" vertical="top" wrapText="1"/>
    </xf>
    <xf numFmtId="0" fontId="45" fillId="0" borderId="0" xfId="4" applyFont="1" applyAlignment="1">
      <alignment horizontal="left" vertical="top" wrapText="1"/>
    </xf>
    <xf numFmtId="0" fontId="27" fillId="2" borderId="10" xfId="4" applyFont="1" applyFill="1" applyBorder="1" applyAlignment="1">
      <alignment horizontal="left" vertical="center" shrinkToFit="1"/>
    </xf>
    <xf numFmtId="0" fontId="27" fillId="2" borderId="62" xfId="4" applyFont="1" applyFill="1" applyBorder="1" applyAlignment="1">
      <alignment horizontal="left" vertical="center" shrinkToFit="1"/>
    </xf>
    <xf numFmtId="0" fontId="18" fillId="0" borderId="31" xfId="4" applyBorder="1" applyAlignment="1">
      <alignment horizontal="center" vertical="center" textRotation="255"/>
    </xf>
    <xf numFmtId="0" fontId="18" fillId="0" borderId="89" xfId="4" applyBorder="1" applyAlignment="1">
      <alignment horizontal="center" vertical="center" textRotation="255"/>
    </xf>
    <xf numFmtId="186" fontId="18" fillId="2" borderId="101" xfId="4" applyNumberFormat="1" applyFill="1" applyBorder="1" applyAlignment="1">
      <alignment horizontal="center" vertical="center"/>
    </xf>
    <xf numFmtId="186" fontId="18" fillId="2" borderId="123" xfId="4" applyNumberFormat="1" applyFill="1" applyBorder="1" applyAlignment="1">
      <alignment horizontal="center" vertical="center"/>
    </xf>
    <xf numFmtId="0" fontId="27" fillId="2" borderId="8" xfId="4" applyFont="1" applyFill="1" applyBorder="1" applyAlignment="1">
      <alignment horizontal="left" vertical="center" shrinkToFit="1"/>
    </xf>
    <xf numFmtId="177" fontId="27" fillId="2" borderId="145" xfId="4" applyNumberFormat="1" applyFont="1" applyFill="1" applyBorder="1" applyAlignment="1">
      <alignment horizontal="right" vertical="top" shrinkToFit="1"/>
    </xf>
    <xf numFmtId="177" fontId="27" fillId="2" borderId="146" xfId="4" applyNumberFormat="1" applyFont="1" applyFill="1" applyBorder="1" applyAlignment="1">
      <alignment horizontal="right" vertical="top" shrinkToFit="1"/>
    </xf>
    <xf numFmtId="177" fontId="27" fillId="2" borderId="147" xfId="4" applyNumberFormat="1" applyFont="1" applyFill="1" applyBorder="1" applyAlignment="1">
      <alignment horizontal="right" vertical="top" shrinkToFit="1"/>
    </xf>
    <xf numFmtId="0" fontId="45" fillId="0" borderId="0" xfId="4" applyFont="1" applyAlignment="1">
      <alignment horizontal="left" vertical="top"/>
    </xf>
    <xf numFmtId="177" fontId="27" fillId="2" borderId="148" xfId="4" applyNumberFormat="1" applyFont="1" applyFill="1" applyBorder="1" applyAlignment="1">
      <alignment horizontal="right" vertical="top" shrinkToFit="1"/>
    </xf>
    <xf numFmtId="0" fontId="27" fillId="3" borderId="1" xfId="4" applyFont="1" applyFill="1" applyBorder="1" applyAlignment="1">
      <alignment horizontal="left" vertical="center" shrinkToFit="1"/>
    </xf>
    <xf numFmtId="0" fontId="27" fillId="3" borderId="31" xfId="4" applyFont="1" applyFill="1" applyBorder="1" applyAlignment="1">
      <alignment horizontal="left" vertical="center" shrinkToFit="1"/>
    </xf>
    <xf numFmtId="186" fontId="0" fillId="2" borderId="101" xfId="0" applyNumberFormat="1" applyFill="1" applyBorder="1" applyAlignment="1">
      <alignment horizontal="center" vertical="center"/>
    </xf>
    <xf numFmtId="186" fontId="0" fillId="2" borderId="123" xfId="0" applyNumberFormat="1" applyFill="1" applyBorder="1" applyAlignment="1">
      <alignment horizontal="center" vertical="center"/>
    </xf>
    <xf numFmtId="38" fontId="18" fillId="0" borderId="31" xfId="2" applyFont="1" applyBorder="1" applyAlignment="1">
      <alignment horizontal="center" vertical="center"/>
    </xf>
    <xf numFmtId="177" fontId="27" fillId="2" borderId="30" xfId="0" applyNumberFormat="1" applyFont="1" applyFill="1" applyBorder="1" applyAlignment="1">
      <alignment horizontal="right" vertical="top" shrinkToFit="1"/>
    </xf>
    <xf numFmtId="177" fontId="27" fillId="2" borderId="13" xfId="0" applyNumberFormat="1" applyFont="1" applyFill="1" applyBorder="1" applyAlignment="1">
      <alignment horizontal="right" vertical="top" shrinkToFit="1"/>
    </xf>
    <xf numFmtId="177" fontId="0" fillId="2" borderId="151" xfId="0" applyNumberFormat="1" applyFill="1" applyBorder="1" applyAlignment="1">
      <alignment horizontal="center" vertical="top" shrinkToFit="1"/>
    </xf>
    <xf numFmtId="177" fontId="0" fillId="2" borderId="152" xfId="0" applyNumberFormat="1" applyFill="1" applyBorder="1" applyAlignment="1">
      <alignment horizontal="center" vertical="top" shrinkToFit="1"/>
    </xf>
    <xf numFmtId="177" fontId="0" fillId="2" borderId="153" xfId="0" applyNumberFormat="1" applyFill="1" applyBorder="1" applyAlignment="1">
      <alignment horizontal="center" vertical="top" shrinkToFit="1"/>
    </xf>
    <xf numFmtId="177" fontId="0" fillId="2" borderId="154" xfId="0" applyNumberFormat="1" applyFill="1" applyBorder="1" applyAlignment="1">
      <alignment horizontal="center" vertical="top" shrinkToFit="1"/>
    </xf>
    <xf numFmtId="177" fontId="0" fillId="2" borderId="155" xfId="0" applyNumberFormat="1" applyFill="1" applyBorder="1" applyAlignment="1">
      <alignment horizontal="center" vertical="top" shrinkToFit="1"/>
    </xf>
    <xf numFmtId="177" fontId="0" fillId="2" borderId="156" xfId="0" applyNumberFormat="1" applyFill="1" applyBorder="1" applyAlignment="1">
      <alignment horizontal="center" vertical="top" shrinkToFit="1"/>
    </xf>
    <xf numFmtId="177" fontId="27" fillId="2" borderId="145" xfId="0" applyNumberFormat="1" applyFont="1" applyFill="1" applyBorder="1" applyAlignment="1">
      <alignment horizontal="right" vertical="top" shrinkToFit="1"/>
    </xf>
    <xf numFmtId="177" fontId="27" fillId="2" borderId="146" xfId="0" applyNumberFormat="1" applyFont="1" applyFill="1" applyBorder="1" applyAlignment="1">
      <alignment horizontal="right" vertical="top" shrinkToFit="1"/>
    </xf>
    <xf numFmtId="0" fontId="42" fillId="2" borderId="27" xfId="0" applyFont="1" applyFill="1" applyBorder="1" applyAlignment="1">
      <alignment horizontal="center" vertical="center" textRotation="255"/>
    </xf>
    <xf numFmtId="0" fontId="42" fillId="2" borderId="60" xfId="0" applyFont="1" applyFill="1" applyBorder="1" applyAlignment="1">
      <alignment horizontal="center" vertical="center" textRotation="255"/>
    </xf>
    <xf numFmtId="177" fontId="0" fillId="2" borderId="157" xfId="0" applyNumberFormat="1" applyFill="1" applyBorder="1" applyAlignment="1">
      <alignment horizontal="center" vertical="top" shrinkToFit="1"/>
    </xf>
    <xf numFmtId="177" fontId="0" fillId="2" borderId="158" xfId="0" applyNumberFormat="1" applyFill="1" applyBorder="1" applyAlignment="1">
      <alignment horizontal="center" vertical="top" shrinkToFit="1"/>
    </xf>
    <xf numFmtId="177" fontId="0" fillId="2" borderId="159" xfId="0" applyNumberFormat="1" applyFill="1" applyBorder="1" applyAlignment="1">
      <alignment horizontal="center" vertical="top" shrinkToFit="1"/>
    </xf>
    <xf numFmtId="177" fontId="27" fillId="2" borderId="147" xfId="0" applyNumberFormat="1" applyFont="1" applyFill="1" applyBorder="1" applyAlignment="1">
      <alignment horizontal="right" vertical="top" shrinkToFit="1"/>
    </xf>
    <xf numFmtId="177" fontId="27" fillId="2" borderId="148" xfId="0" applyNumberFormat="1" applyFont="1" applyFill="1" applyBorder="1" applyAlignment="1">
      <alignment horizontal="right" vertical="top" shrinkToFit="1"/>
    </xf>
    <xf numFmtId="0" fontId="44" fillId="0" borderId="0" xfId="0" applyFont="1" applyAlignment="1">
      <alignment horizontal="left" vertical="top" wrapText="1"/>
    </xf>
    <xf numFmtId="0" fontId="27" fillId="4" borderId="4" xfId="4" applyFont="1" applyFill="1" applyBorder="1" applyAlignment="1">
      <alignment horizontal="left" vertical="center" shrinkToFit="1"/>
    </xf>
    <xf numFmtId="0" fontId="27" fillId="4" borderId="160" xfId="4" applyFont="1" applyFill="1" applyBorder="1" applyAlignment="1">
      <alignment horizontal="left" vertical="center" shrinkToFit="1"/>
    </xf>
    <xf numFmtId="177" fontId="27" fillId="2" borderId="10" xfId="0" applyNumberFormat="1" applyFont="1" applyFill="1" applyBorder="1" applyAlignment="1">
      <alignment horizontal="left" vertical="center" shrinkToFit="1"/>
    </xf>
    <xf numFmtId="177" fontId="27" fillId="2" borderId="61" xfId="0" applyNumberFormat="1" applyFont="1" applyFill="1" applyBorder="1" applyAlignment="1">
      <alignment horizontal="left" vertical="center" shrinkToFit="1"/>
    </xf>
    <xf numFmtId="177" fontId="27" fillId="2" borderId="62" xfId="0" applyNumberFormat="1" applyFont="1" applyFill="1" applyBorder="1" applyAlignment="1">
      <alignment horizontal="left" vertical="center" shrinkToFit="1"/>
    </xf>
    <xf numFmtId="177" fontId="22" fillId="3" borderId="149" xfId="0" applyNumberFormat="1" applyFont="1" applyFill="1" applyBorder="1" applyAlignment="1">
      <alignment horizontal="center" vertical="center" wrapText="1" shrinkToFit="1"/>
    </xf>
    <xf numFmtId="177" fontId="22" fillId="3" borderId="150" xfId="0" applyNumberFormat="1" applyFont="1" applyFill="1" applyBorder="1" applyAlignment="1">
      <alignment horizontal="center" vertical="center" wrapText="1" shrinkToFit="1"/>
    </xf>
    <xf numFmtId="0" fontId="27" fillId="3" borderId="68" xfId="4" applyFont="1" applyFill="1" applyBorder="1" applyAlignment="1">
      <alignment horizontal="left" vertical="center" shrinkToFit="1"/>
    </xf>
    <xf numFmtId="0" fontId="27" fillId="4" borderId="38" xfId="4" applyFont="1" applyFill="1" applyBorder="1" applyAlignment="1">
      <alignment horizontal="left" vertical="center" shrinkToFit="1"/>
    </xf>
    <xf numFmtId="0" fontId="27" fillId="4" borderId="40" xfId="4" applyFont="1" applyFill="1" applyBorder="1" applyAlignment="1">
      <alignment horizontal="left" vertical="center" shrinkToFit="1"/>
    </xf>
    <xf numFmtId="0" fontId="27" fillId="4" borderId="69" xfId="4" applyFont="1" applyFill="1" applyBorder="1" applyAlignment="1">
      <alignment horizontal="left" vertical="center" shrinkToFit="1"/>
    </xf>
    <xf numFmtId="0" fontId="27" fillId="4" borderId="10" xfId="4" applyFont="1" applyFill="1" applyBorder="1" applyAlignment="1">
      <alignment horizontal="left" vertical="center" shrinkToFit="1"/>
    </xf>
    <xf numFmtId="0" fontId="27" fillId="4" borderId="61" xfId="4" applyFont="1" applyFill="1" applyBorder="1" applyAlignment="1">
      <alignment horizontal="left" vertical="center" shrinkToFit="1"/>
    </xf>
    <xf numFmtId="0" fontId="27" fillId="4" borderId="62" xfId="4" applyFont="1" applyFill="1" applyBorder="1" applyAlignment="1">
      <alignment horizontal="left" vertical="center" shrinkToFit="1"/>
    </xf>
    <xf numFmtId="0" fontId="27" fillId="3" borderId="121"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2" borderId="2" xfId="4" applyFont="1" applyFill="1" applyBorder="1" applyAlignment="1">
      <alignment horizontal="left" vertical="center" shrinkToFit="1"/>
    </xf>
    <xf numFmtId="0" fontId="27" fillId="2" borderId="107" xfId="4" applyFont="1" applyFill="1" applyBorder="1" applyAlignment="1">
      <alignment horizontal="left" vertical="center" shrinkToFit="1"/>
    </xf>
    <xf numFmtId="177" fontId="27" fillId="2" borderId="15" xfId="0" applyNumberFormat="1" applyFont="1" applyFill="1" applyBorder="1" applyAlignment="1">
      <alignment horizontal="right" vertical="top" shrinkToFit="1"/>
    </xf>
    <xf numFmtId="0" fontId="27" fillId="2" borderId="10" xfId="0" applyFont="1" applyFill="1" applyBorder="1" applyAlignment="1">
      <alignment horizontal="left" vertical="center" shrinkToFit="1"/>
    </xf>
    <xf numFmtId="0" fontId="27" fillId="2" borderId="61" xfId="0" applyFont="1" applyFill="1" applyBorder="1" applyAlignment="1">
      <alignment horizontal="left" vertical="center" shrinkToFit="1"/>
    </xf>
    <xf numFmtId="0" fontId="27" fillId="2" borderId="62" xfId="0" applyFont="1" applyFill="1" applyBorder="1" applyAlignment="1">
      <alignment horizontal="left" vertical="center" shrinkToFit="1"/>
    </xf>
    <xf numFmtId="14" fontId="27" fillId="2" borderId="39" xfId="0" applyNumberFormat="1" applyFont="1" applyFill="1" applyBorder="1" applyAlignment="1">
      <alignment horizontal="left" vertical="center" shrinkToFit="1"/>
    </xf>
    <xf numFmtId="14" fontId="27" fillId="2" borderId="14" xfId="0" applyNumberFormat="1" applyFont="1" applyFill="1" applyBorder="1" applyAlignment="1">
      <alignment horizontal="left" vertical="center" shrinkToFit="1"/>
    </xf>
    <xf numFmtId="14" fontId="27" fillId="2" borderId="71" xfId="0" applyNumberFormat="1" applyFont="1" applyFill="1" applyBorder="1" applyAlignment="1">
      <alignment horizontal="left" vertical="center" shrinkToFit="1"/>
    </xf>
    <xf numFmtId="0" fontId="27" fillId="2" borderId="3" xfId="4" applyFont="1" applyFill="1" applyBorder="1" applyAlignment="1">
      <alignment horizontal="left" vertical="center" shrinkToFit="1"/>
    </xf>
    <xf numFmtId="0" fontId="27" fillId="2" borderId="108" xfId="4" applyFont="1" applyFill="1" applyBorder="1" applyAlignment="1">
      <alignment horizontal="left" vertical="center" shrinkToFit="1"/>
    </xf>
    <xf numFmtId="0" fontId="27" fillId="2" borderId="105" xfId="4" applyFont="1" applyFill="1" applyBorder="1" applyAlignment="1">
      <alignment horizontal="left" vertical="center" shrinkToFit="1"/>
    </xf>
    <xf numFmtId="0" fontId="27" fillId="2" borderId="109" xfId="4" applyFont="1" applyFill="1" applyBorder="1" applyAlignment="1">
      <alignment horizontal="left" vertical="center" shrinkToFit="1"/>
    </xf>
    <xf numFmtId="0" fontId="27" fillId="2" borderId="39" xfId="4" applyFont="1" applyFill="1" applyBorder="1" applyAlignment="1">
      <alignment horizontal="left" vertical="center" shrinkToFit="1"/>
    </xf>
    <xf numFmtId="0" fontId="27" fillId="2" borderId="14" xfId="4" applyFont="1" applyFill="1" applyBorder="1" applyAlignment="1">
      <alignment horizontal="left" vertical="center" shrinkToFit="1"/>
    </xf>
    <xf numFmtId="0" fontId="27" fillId="2" borderId="71" xfId="4" applyFont="1" applyFill="1" applyBorder="1" applyAlignment="1">
      <alignment horizontal="left" vertical="center" shrinkToFit="1"/>
    </xf>
    <xf numFmtId="0" fontId="27" fillId="2" borderId="61" xfId="4" applyFont="1" applyFill="1" applyBorder="1" applyAlignment="1">
      <alignment horizontal="left" vertical="center" shrinkToFit="1"/>
    </xf>
    <xf numFmtId="177" fontId="13" fillId="6" borderId="28" xfId="7" applyNumberFormat="1" applyFont="1" applyFill="1" applyBorder="1" applyAlignment="1">
      <alignment horizontal="center" vertical="center" wrapText="1"/>
    </xf>
    <xf numFmtId="0" fontId="7" fillId="6" borderId="29" xfId="5" applyFont="1" applyFill="1" applyBorder="1" applyAlignment="1">
      <alignment vertical="center"/>
    </xf>
    <xf numFmtId="4" fontId="14" fillId="6" borderId="10" xfId="7" applyNumberFormat="1" applyFont="1" applyFill="1" applyBorder="1" applyAlignment="1">
      <alignment horizontal="center" vertical="center" shrinkToFit="1"/>
    </xf>
    <xf numFmtId="4" fontId="14" fillId="6" borderId="61" xfId="7" applyNumberFormat="1" applyFont="1" applyFill="1" applyBorder="1" applyAlignment="1">
      <alignment horizontal="center" vertical="center" shrinkToFit="1"/>
    </xf>
    <xf numFmtId="4" fontId="14" fillId="6" borderId="69" xfId="7" applyNumberFormat="1" applyFont="1" applyFill="1" applyBorder="1" applyAlignment="1">
      <alignment horizontal="center" vertical="center" shrinkToFit="1"/>
    </xf>
    <xf numFmtId="0" fontId="43" fillId="6" borderId="10" xfId="7" applyFont="1" applyFill="1" applyBorder="1" applyAlignment="1">
      <alignment horizontal="left" vertical="center" shrinkToFit="1"/>
    </xf>
    <xf numFmtId="0" fontId="43" fillId="6" borderId="61" xfId="7" applyFont="1" applyFill="1" applyBorder="1" applyAlignment="1">
      <alignment horizontal="left" vertical="center" shrinkToFit="1"/>
    </xf>
    <xf numFmtId="0" fontId="43" fillId="6" borderId="62" xfId="7" applyFont="1" applyFill="1" applyBorder="1" applyAlignment="1">
      <alignment horizontal="left" vertical="center" shrinkToFit="1"/>
    </xf>
    <xf numFmtId="186" fontId="22" fillId="2" borderId="61" xfId="5" applyNumberFormat="1" applyFont="1" applyFill="1" applyBorder="1" applyAlignment="1">
      <alignment horizontal="center"/>
    </xf>
    <xf numFmtId="186" fontId="22" fillId="2" borderId="62" xfId="5" applyNumberFormat="1" applyFont="1" applyFill="1" applyBorder="1" applyAlignment="1">
      <alignment horizontal="center"/>
    </xf>
    <xf numFmtId="177" fontId="13" fillId="6" borderId="16" xfId="7" applyNumberFormat="1" applyFont="1" applyFill="1" applyBorder="1" applyAlignment="1">
      <alignment horizontal="center" vertical="center" wrapText="1"/>
    </xf>
    <xf numFmtId="4" fontId="15" fillId="6" borderId="10" xfId="7" applyNumberFormat="1" applyFont="1" applyFill="1" applyBorder="1" applyAlignment="1">
      <alignment horizontal="center" vertical="center" shrinkToFit="1"/>
    </xf>
    <xf numFmtId="4" fontId="15" fillId="6" borderId="61" xfId="7" applyNumberFormat="1" applyFont="1" applyFill="1" applyBorder="1" applyAlignment="1">
      <alignment horizontal="center" vertical="center" shrinkToFit="1"/>
    </xf>
    <xf numFmtId="0" fontId="7" fillId="6" borderId="10" xfId="7" applyFont="1" applyFill="1" applyBorder="1" applyAlignment="1">
      <alignment horizontal="left" vertical="center" shrinkToFit="1"/>
    </xf>
    <xf numFmtId="0" fontId="7" fillId="6" borderId="61" xfId="7" applyFont="1" applyFill="1" applyBorder="1" applyAlignment="1">
      <alignment horizontal="left" vertical="center" shrinkToFit="1"/>
    </xf>
    <xf numFmtId="0" fontId="7" fillId="6" borderId="62" xfId="7" applyFont="1" applyFill="1" applyBorder="1" applyAlignment="1">
      <alignment horizontal="left" vertical="center" shrinkToFit="1"/>
    </xf>
    <xf numFmtId="0" fontId="31" fillId="0" borderId="0" xfId="0" applyFont="1" applyAlignment="1">
      <alignment horizontal="center" vertical="center"/>
    </xf>
    <xf numFmtId="0" fontId="27" fillId="2" borderId="48" xfId="0" applyFont="1" applyFill="1" applyBorder="1" applyAlignment="1">
      <alignment horizontal="left" vertical="center" shrinkToFit="1"/>
    </xf>
    <xf numFmtId="0" fontId="27" fillId="2" borderId="36" xfId="0" applyFont="1" applyFill="1" applyBorder="1" applyAlignment="1">
      <alignment horizontal="left" vertical="center" shrinkToFit="1"/>
    </xf>
    <xf numFmtId="0" fontId="27" fillId="2" borderId="37" xfId="0" applyFont="1" applyFill="1" applyBorder="1" applyAlignment="1">
      <alignment horizontal="left" vertical="center" shrinkToFit="1"/>
    </xf>
    <xf numFmtId="0" fontId="27" fillId="2" borderId="173" xfId="0" applyFont="1" applyFill="1" applyBorder="1" applyAlignment="1">
      <alignment horizontal="center" vertical="center"/>
    </xf>
    <xf numFmtId="0" fontId="27" fillId="2" borderId="63" xfId="0" applyFont="1" applyFill="1" applyBorder="1" applyAlignment="1">
      <alignment horizontal="center" vertical="center"/>
    </xf>
    <xf numFmtId="0" fontId="27" fillId="2" borderId="77" xfId="0" applyFont="1" applyFill="1" applyBorder="1" applyAlignment="1">
      <alignment horizontal="left" vertical="center"/>
    </xf>
    <xf numFmtId="0" fontId="27" fillId="2" borderId="44" xfId="0" applyFont="1" applyFill="1" applyBorder="1" applyAlignment="1">
      <alignment horizontal="left" vertical="center"/>
    </xf>
    <xf numFmtId="0" fontId="27" fillId="2" borderId="139" xfId="0" applyFont="1" applyFill="1" applyBorder="1" applyAlignment="1">
      <alignment horizontal="center" vertical="center"/>
    </xf>
    <xf numFmtId="0" fontId="27" fillId="2" borderId="69" xfId="0" applyFont="1" applyFill="1" applyBorder="1" applyAlignment="1">
      <alignment horizontal="center" vertical="center"/>
    </xf>
    <xf numFmtId="0" fontId="27" fillId="2" borderId="141" xfId="0" applyFont="1" applyFill="1" applyBorder="1" applyAlignment="1">
      <alignment horizontal="center" vertical="center"/>
    </xf>
    <xf numFmtId="0" fontId="27" fillId="2" borderId="71"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119"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58" xfId="0" applyFont="1" applyFill="1" applyBorder="1" applyAlignment="1">
      <alignment horizontal="center" vertical="center"/>
    </xf>
    <xf numFmtId="182" fontId="27" fillId="2" borderId="20" xfId="0" applyNumberFormat="1" applyFont="1" applyFill="1" applyBorder="1" applyAlignment="1">
      <alignment horizontal="center" vertical="center" shrinkToFit="1"/>
    </xf>
    <xf numFmtId="182" fontId="27" fillId="2" borderId="91" xfId="0" applyNumberFormat="1" applyFont="1" applyFill="1" applyBorder="1" applyAlignment="1">
      <alignment horizontal="center" vertical="center" shrinkToFit="1"/>
    </xf>
    <xf numFmtId="182" fontId="27" fillId="2" borderId="21" xfId="0" applyNumberFormat="1" applyFont="1" applyFill="1" applyBorder="1" applyAlignment="1">
      <alignment horizontal="center" vertical="center" shrinkToFit="1"/>
    </xf>
    <xf numFmtId="0" fontId="27" fillId="2" borderId="32" xfId="0" applyFont="1" applyFill="1" applyBorder="1" applyAlignment="1">
      <alignment horizontal="center" vertical="center"/>
    </xf>
    <xf numFmtId="0" fontId="27" fillId="2" borderId="76" xfId="0" applyFont="1" applyFill="1" applyBorder="1" applyAlignment="1">
      <alignment horizontal="center" vertical="center"/>
    </xf>
    <xf numFmtId="0" fontId="27" fillId="2" borderId="34" xfId="0" applyFont="1" applyFill="1" applyBorder="1" applyAlignment="1">
      <alignment horizontal="center" vertical="center"/>
    </xf>
    <xf numFmtId="0" fontId="27" fillId="2" borderId="140" xfId="0" applyFont="1" applyFill="1" applyBorder="1" applyAlignment="1">
      <alignment horizontal="center" vertical="center"/>
    </xf>
    <xf numFmtId="0" fontId="27" fillId="0" borderId="40" xfId="0" applyFont="1" applyBorder="1" applyAlignment="1">
      <alignment horizontal="left" vertical="top" wrapText="1"/>
    </xf>
    <xf numFmtId="0" fontId="27" fillId="0" borderId="30" xfId="0" applyFont="1" applyBorder="1" applyAlignment="1">
      <alignment horizontal="left" vertical="top" wrapText="1"/>
    </xf>
    <xf numFmtId="0" fontId="27" fillId="0" borderId="0" xfId="0" applyFont="1" applyAlignment="1">
      <alignment horizontal="left" vertical="top" wrapText="1"/>
    </xf>
    <xf numFmtId="0" fontId="27" fillId="0" borderId="13" xfId="0" applyFont="1" applyBorder="1" applyAlignment="1">
      <alignment horizontal="left" vertical="top" wrapText="1"/>
    </xf>
    <xf numFmtId="0" fontId="27" fillId="0" borderId="56" xfId="0" applyFont="1" applyBorder="1" applyAlignment="1">
      <alignment horizontal="left" vertical="top" wrapText="1"/>
    </xf>
    <xf numFmtId="0" fontId="27" fillId="0" borderId="52" xfId="0" applyFont="1" applyBorder="1" applyAlignment="1">
      <alignment horizontal="left" vertical="top" wrapText="1"/>
    </xf>
    <xf numFmtId="0" fontId="27" fillId="2" borderId="82"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61" xfId="0" applyFont="1" applyFill="1" applyBorder="1" applyAlignment="1">
      <alignment horizontal="left" vertical="center"/>
    </xf>
    <xf numFmtId="0" fontId="27" fillId="0" borderId="61" xfId="0" applyFont="1" applyBorder="1" applyAlignment="1">
      <alignment horizontal="left" vertical="center" shrinkToFit="1"/>
    </xf>
    <xf numFmtId="0" fontId="21" fillId="2" borderId="139" xfId="0" applyFont="1" applyFill="1" applyBorder="1" applyAlignment="1">
      <alignment horizontal="center" vertical="center" shrinkToFit="1"/>
    </xf>
    <xf numFmtId="0" fontId="21" fillId="2" borderId="69" xfId="0" applyFont="1" applyFill="1" applyBorder="1" applyAlignment="1">
      <alignment horizontal="center" vertical="center" shrinkToFit="1"/>
    </xf>
    <xf numFmtId="0" fontId="21" fillId="2" borderId="32" xfId="0" applyFont="1" applyFill="1" applyBorder="1" applyAlignment="1">
      <alignment horizontal="center" vertical="center" shrinkToFit="1"/>
    </xf>
    <xf numFmtId="0" fontId="21" fillId="2" borderId="76" xfId="0" applyFont="1" applyFill="1" applyBorder="1" applyAlignment="1">
      <alignment horizontal="center" vertical="center" shrinkToFit="1"/>
    </xf>
    <xf numFmtId="0" fontId="21" fillId="2" borderId="141" xfId="0" applyFont="1" applyFill="1" applyBorder="1" applyAlignment="1">
      <alignment horizontal="center" vertical="center" shrinkToFit="1"/>
    </xf>
    <xf numFmtId="0" fontId="21" fillId="2" borderId="71" xfId="0" applyFont="1" applyFill="1" applyBorder="1" applyAlignment="1">
      <alignment horizontal="center" vertical="center" shrinkToFit="1"/>
    </xf>
    <xf numFmtId="0" fontId="27" fillId="0" borderId="58" xfId="0" applyFont="1" applyBorder="1" applyAlignment="1">
      <alignment horizontal="left" vertical="center" shrinkToFit="1"/>
    </xf>
    <xf numFmtId="0" fontId="27" fillId="0" borderId="24" xfId="0" applyFont="1" applyBorder="1" applyAlignment="1">
      <alignment horizontal="left" vertical="center" shrinkToFit="1"/>
    </xf>
    <xf numFmtId="0" fontId="27" fillId="0" borderId="165" xfId="0" applyFont="1" applyBorder="1" applyAlignment="1">
      <alignment horizontal="left" vertical="center" shrinkToFit="1"/>
    </xf>
    <xf numFmtId="0" fontId="27" fillId="0" borderId="75" xfId="0" applyFont="1" applyBorder="1" applyAlignment="1">
      <alignment horizontal="left" vertical="center" shrinkToFit="1"/>
    </xf>
    <xf numFmtId="0" fontId="27" fillId="0" borderId="50" xfId="0" applyFont="1" applyBorder="1" applyAlignment="1">
      <alignment horizontal="left" vertical="center" shrinkToFit="1"/>
    </xf>
    <xf numFmtId="0" fontId="28" fillId="0" borderId="0" xfId="0" applyFont="1" applyAlignment="1">
      <alignment horizontal="left" vertical="center" shrinkToFit="1"/>
    </xf>
    <xf numFmtId="0" fontId="27" fillId="0" borderId="0" xfId="0" applyFont="1" applyAlignment="1">
      <alignment horizontal="center" vertical="center" wrapText="1"/>
    </xf>
    <xf numFmtId="0" fontId="57" fillId="0" borderId="0" xfId="0" applyFont="1" applyAlignment="1">
      <alignment horizontal="center" vertical="center"/>
    </xf>
    <xf numFmtId="38" fontId="27" fillId="0" borderId="0" xfId="2" applyFont="1" applyAlignment="1">
      <alignment horizontal="center" vertical="center"/>
    </xf>
    <xf numFmtId="182" fontId="28" fillId="0" borderId="0" xfId="0" applyNumberFormat="1" applyFont="1" applyAlignment="1">
      <alignment horizontal="center" vertical="center" shrinkToFit="1"/>
    </xf>
    <xf numFmtId="0" fontId="0" fillId="0" borderId="0" xfId="0" applyAlignment="1">
      <alignment horizontal="left" vertical="center" wrapText="1"/>
    </xf>
    <xf numFmtId="0" fontId="28" fillId="0" borderId="0" xfId="0" applyFont="1" applyAlignment="1">
      <alignment horizontal="left" vertical="center"/>
    </xf>
    <xf numFmtId="182" fontId="28" fillId="0" borderId="0" xfId="0" applyNumberFormat="1" applyFont="1" applyAlignment="1">
      <alignment horizontal="center" vertical="center"/>
    </xf>
    <xf numFmtId="0" fontId="22" fillId="0" borderId="0" xfId="0" applyFont="1" applyAlignment="1">
      <alignment horizontal="center" vertical="center" shrinkToFit="1"/>
    </xf>
    <xf numFmtId="0" fontId="27" fillId="0" borderId="0" xfId="0" applyFont="1" applyAlignment="1">
      <alignment horizontal="center" vertical="center" shrinkToFit="1"/>
    </xf>
    <xf numFmtId="0" fontId="27" fillId="0" borderId="0" xfId="0" applyFont="1" applyAlignment="1">
      <alignment horizontal="left" vertical="center"/>
    </xf>
    <xf numFmtId="0" fontId="27" fillId="0" borderId="24" xfId="0" applyFont="1" applyBorder="1" applyAlignment="1">
      <alignment horizontal="left" vertical="center"/>
    </xf>
    <xf numFmtId="38" fontId="27" fillId="0" borderId="24" xfId="2" applyFont="1" applyBorder="1" applyAlignment="1">
      <alignment horizontal="left" vertical="center"/>
    </xf>
    <xf numFmtId="0" fontId="62" fillId="0" borderId="0" xfId="0" applyFont="1" applyAlignment="1">
      <alignment horizontal="left" vertical="center" wrapText="1"/>
    </xf>
    <xf numFmtId="0" fontId="51" fillId="0" borderId="0" xfId="0" applyFont="1" applyAlignment="1">
      <alignment horizontal="left" vertical="top" wrapText="1"/>
    </xf>
    <xf numFmtId="0" fontId="60" fillId="0" borderId="0" xfId="0" applyFont="1" applyAlignment="1">
      <alignment horizontal="distributed" vertical="center"/>
    </xf>
    <xf numFmtId="0" fontId="60" fillId="0" borderId="0" xfId="0" applyFont="1" applyAlignment="1">
      <alignment horizontal="distributed" vertical="center" wrapText="1"/>
    </xf>
    <xf numFmtId="0" fontId="60" fillId="0" borderId="0" xfId="0" applyFont="1" applyAlignment="1">
      <alignment horizontal="center" vertical="center" shrinkToFit="1"/>
    </xf>
    <xf numFmtId="0" fontId="54" fillId="0" borderId="0" xfId="0" applyFont="1" applyAlignment="1">
      <alignment horizontal="right" vertical="center"/>
    </xf>
    <xf numFmtId="0" fontId="54" fillId="0" borderId="0" xfId="0" applyFont="1" applyAlignment="1">
      <alignment horizontal="left" vertical="center"/>
    </xf>
    <xf numFmtId="0" fontId="54" fillId="0" borderId="0" xfId="0" applyFont="1" applyAlignment="1">
      <alignment horizontal="left" vertical="center" wrapText="1"/>
    </xf>
    <xf numFmtId="0" fontId="53" fillId="0" borderId="0" xfId="0" applyFont="1" applyAlignment="1">
      <alignment horizontal="center" vertical="center" wrapText="1"/>
    </xf>
    <xf numFmtId="187" fontId="60" fillId="0" borderId="0" xfId="0" applyNumberFormat="1" applyFont="1" applyAlignment="1">
      <alignment horizontal="left" vertical="center"/>
    </xf>
    <xf numFmtId="0" fontId="53" fillId="8" borderId="10" xfId="0" applyFont="1" applyFill="1" applyBorder="1">
      <alignment vertical="center"/>
    </xf>
    <xf numFmtId="0" fontId="53" fillId="8" borderId="62" xfId="0" applyFont="1" applyFill="1" applyBorder="1">
      <alignment vertical="center"/>
    </xf>
    <xf numFmtId="0" fontId="53" fillId="0" borderId="10" xfId="0" applyFont="1" applyBorder="1" applyAlignment="1">
      <alignment horizontal="left" vertical="center"/>
    </xf>
    <xf numFmtId="0" fontId="53" fillId="0" borderId="61" xfId="0" applyFont="1" applyBorder="1" applyAlignment="1">
      <alignment horizontal="left" vertical="center"/>
    </xf>
    <xf numFmtId="0" fontId="53" fillId="0" borderId="62" xfId="0" applyFont="1" applyBorder="1" applyAlignment="1">
      <alignment horizontal="left" vertical="center"/>
    </xf>
    <xf numFmtId="0" fontId="53" fillId="8" borderId="10" xfId="0" applyFont="1" applyFill="1" applyBorder="1" applyAlignment="1">
      <alignment horizontal="left" vertical="center"/>
    </xf>
    <xf numFmtId="0" fontId="53" fillId="8" borderId="62" xfId="0" applyFont="1" applyFill="1" applyBorder="1" applyAlignment="1">
      <alignment horizontal="left" vertical="center"/>
    </xf>
    <xf numFmtId="179" fontId="64" fillId="0" borderId="10" xfId="0" applyNumberFormat="1" applyFont="1" applyBorder="1" applyAlignment="1">
      <alignment horizontal="left" vertical="center"/>
    </xf>
    <xf numFmtId="179" fontId="64" fillId="0" borderId="62" xfId="0" applyNumberFormat="1" applyFont="1" applyBorder="1" applyAlignment="1">
      <alignment horizontal="left" vertical="center"/>
    </xf>
    <xf numFmtId="0" fontId="53" fillId="0" borderId="10" xfId="0" applyFont="1" applyBorder="1" applyAlignment="1">
      <alignment horizontal="left" vertical="center" wrapText="1"/>
    </xf>
    <xf numFmtId="0" fontId="53" fillId="0" borderId="61" xfId="0" applyFont="1" applyBorder="1" applyAlignment="1">
      <alignment horizontal="left" vertical="center" wrapText="1"/>
    </xf>
    <xf numFmtId="0" fontId="53" fillId="0" borderId="62" xfId="0" applyFont="1" applyBorder="1" applyAlignment="1">
      <alignment horizontal="left" vertical="center" wrapText="1"/>
    </xf>
    <xf numFmtId="0" fontId="53" fillId="8" borderId="61" xfId="0" applyFont="1" applyFill="1" applyBorder="1">
      <alignment vertical="center"/>
    </xf>
    <xf numFmtId="0" fontId="53" fillId="0" borderId="28" xfId="0" applyFont="1" applyBorder="1" applyAlignment="1">
      <alignment horizontal="left" vertical="center"/>
    </xf>
    <xf numFmtId="0" fontId="53" fillId="0" borderId="26" xfId="0" applyFont="1" applyBorder="1" applyAlignment="1">
      <alignment horizontal="left" vertical="center"/>
    </xf>
    <xf numFmtId="188" fontId="64" fillId="0" borderId="10" xfId="0" applyNumberFormat="1" applyFont="1" applyBorder="1" applyAlignment="1">
      <alignment horizontal="left" vertical="center"/>
    </xf>
    <xf numFmtId="188" fontId="64" fillId="0" borderId="61" xfId="0" applyNumberFormat="1" applyFont="1" applyBorder="1" applyAlignment="1">
      <alignment horizontal="left" vertical="center"/>
    </xf>
    <xf numFmtId="188" fontId="64" fillId="0" borderId="62" xfId="0" applyNumberFormat="1" applyFont="1" applyBorder="1" applyAlignment="1">
      <alignment horizontal="left" vertical="center"/>
    </xf>
    <xf numFmtId="0" fontId="51" fillId="8" borderId="10" xfId="0" applyFont="1" applyFill="1" applyBorder="1" applyAlignment="1">
      <alignment horizontal="left" vertical="center" wrapText="1"/>
    </xf>
    <xf numFmtId="0" fontId="51" fillId="8" borderId="62" xfId="0" applyFont="1" applyFill="1" applyBorder="1" applyAlignment="1">
      <alignment horizontal="left" vertical="center"/>
    </xf>
  </cellXfs>
  <cellStyles count="9">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8" xr:uid="{00000000-0005-0000-0000-000006000000}"/>
    <cellStyle name="標準_「神様からひと言」（予実算）" xfId="6" xr:uid="{00000000-0005-0000-0000-000007000000}"/>
    <cellStyle name="標準_new実行予算" xfId="7" xr:uid="{00000000-0005-0000-0000-000008000000}"/>
  </cellStyles>
  <dxfs count="13">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2"/>
        </patternFill>
      </fill>
    </dxf>
    <dxf>
      <fill>
        <patternFill>
          <bgColor theme="2"/>
        </patternFill>
      </fill>
    </dxf>
    <dxf>
      <fill>
        <patternFill>
          <bgColor rgb="FFEAEAEA"/>
        </patternFill>
      </fill>
    </dxf>
    <dxf>
      <fill>
        <patternFill>
          <bgColor rgb="FFEAEAEA"/>
        </patternFill>
      </fill>
    </dxf>
    <dxf>
      <font>
        <strike val="0"/>
      </font>
      <numFmt numFmtId="0" formatCode="General"/>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2"/>
    </tableStyle>
    <tableStyle name="ピボットテーブル スタイル 1" table="0" count="2" xr9:uid="{00000000-0011-0000-FFFF-FFFF01000000}">
      <tableStyleElement type="wholeTable" dxfId="11"/>
      <tableStyleElement type="headerRow" dxfId="10"/>
    </tableStyle>
  </tableStyles>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3_R3&#23455;&#32318;&#22577;&#21578;&#26360;_&#26144;&#30011;&#35069;&#20316;/R3-1_hojo_zisseki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2_R3&#30003;&#35531;&#26360;_&#26144;&#30011;&#35069;&#20316;/R3-2_hojo_shinsei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22312;&#23429;&#26989;&#21209;&#12487;&#12540;&#12479;_0318\&#21215;&#38598;&#26696;&#20869;&#25913;&#35330;&#29992;\&#26144;&#30011;&#35069;&#20316;\01_&#35201;&#26395;&#26360;\&#31532;2&#22238;&#21215;&#38598;\R3_youbou_eigaseisaku_2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4&#24180;&#24230;/&#26144;&#30011;&#35069;&#20316;/02_&#30003;&#35531;&#26360;/R4-1_shinsei_eigaseisaku_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R3_yobo_kasseika_ippan_b1+b3-b5_00base_sohyo-etc&#65288;step+fukusu&#20849;&#3689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i-s\AppData\Local\Temp\R3_11_kikin_ongaku_shinsei_v7+jisseki_v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20201007&#36865;&#20184;&#65288;datas&#38750;&#34920;&#31034;&#65289;\1002&#20462;&#27491;_R3_11_ongaku_yobo_kiki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ri-s\Desktop\&#22312;&#23429;&#26989;&#21209;&#12487;&#12540;&#12479;_0318\&#25163;&#24341;&#12365;&#25913;&#35330;\01_&#27096;&#24335;&#12487;&#12540;&#12479;_R3&#25163;&#24341;&#12365;\R3_shinsei_eigasa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 val="誓約書"/>
      <sheetName val="支払申請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劇映画)"/>
      <sheetName val="《非表示》チェック表(記録映画)"/>
      <sheetName val="《非表示》チェック表(アニメ映画)"/>
      <sheetName val="総表"/>
      <sheetName val="datas"/>
      <sheetName val="総表（押印用）"/>
      <sheetName val="個表"/>
      <sheetName val="収入"/>
      <sheetName val="支出"/>
      <sheetName val="スタッフ費内訳"/>
      <sheetName val="キャスト費内訳"/>
      <sheetName val="団体概要"/>
      <sheetName val="【参考】記載可能経費一覧"/>
    </sheetNames>
    <sheetDataSet>
      <sheetData sheetId="0"/>
      <sheetData sheetId="1"/>
      <sheetData sheetId="2"/>
      <sheetData sheetId="3"/>
      <sheetData sheetId="4"/>
      <sheetData sheetId="5"/>
      <sheetData sheetId="6"/>
      <sheetData sheetId="7"/>
      <sheetData sheetId="8">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1"/>
      <sheetName val="総表2"/>
      <sheetName val="datas"/>
      <sheetName val="個表"/>
      <sheetName val="支出予算書"/>
      <sheetName val="【非表示】経費一覧"/>
      <sheetName val="収支計画書"/>
      <sheetName val="別紙入場料詳細"/>
      <sheetName val="団体概要"/>
      <sheetName val="団体概要別紙"/>
      <sheetName val="個人略歴1"/>
      <sheetName val="個人略歴2"/>
      <sheetName val="【非表示】分野・ジャンル"/>
    </sheetNames>
    <sheetDataSet>
      <sheetData sheetId="0" refreshError="1"/>
      <sheetData sheetId="1" refreshError="1"/>
      <sheetData sheetId="2" refreshError="1"/>
      <sheetData sheetId="3" refreshError="1"/>
      <sheetData sheetId="4" refreshError="1"/>
      <sheetData sheetId="5">
        <row r="2">
          <cell r="C2" t="str">
            <v>稽古料</v>
          </cell>
        </row>
        <row r="3">
          <cell r="C3" t="str">
            <v>稽古場借料</v>
          </cell>
        </row>
        <row r="55">
          <cell r="C55" t="str">
            <v>会場使用料</v>
          </cell>
        </row>
        <row r="56">
          <cell r="C56" t="str">
            <v>付帯設備使用料</v>
          </cell>
        </row>
      </sheetData>
      <sheetData sheetId="6" refreshError="1"/>
      <sheetData sheetId="7" refreshError="1"/>
      <sheetData sheetId="8" refreshError="1"/>
      <sheetData sheetId="9" refreshError="1"/>
      <sheetData sheetId="10" refreshError="1"/>
      <sheetData sheetId="11" refreshError="1"/>
      <sheetData sheetId="12">
        <row r="1">
          <cell r="A1" t="str">
            <v>音楽</v>
          </cell>
          <cell r="B1" t="str">
            <v>舞踊</v>
          </cell>
          <cell r="C1" t="str">
            <v>演劇</v>
          </cell>
          <cell r="D1" t="str">
            <v>伝統芸能</v>
          </cell>
          <cell r="E1" t="str">
            <v>大衆芸能</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総表(押印用)"/>
      <sheetName val="個表"/>
      <sheetName val="収入"/>
      <sheetName val="別紙　入場料詳細"/>
      <sheetName val="支出"/>
      <sheetName val="記載可能経費一覧"/>
      <sheetName val="団体概要"/>
      <sheetName val="団体概要 (別紙)"/>
      <sheetName val="個人略歴1"/>
      <sheetName val="個人略歴2"/>
    </sheetNames>
    <sheetDataSet>
      <sheetData sheetId="0">
        <row r="1">
          <cell r="N1" t="str">
            <v>現代舞台芸術創造普及活動・音楽</v>
          </cell>
          <cell r="O1" t="str">
            <v>現代舞台芸術創造普及活動・舞踊</v>
          </cell>
          <cell r="P1" t="str">
            <v>現代舞台芸術創造普及活動・演劇</v>
          </cell>
          <cell r="Q1" t="str">
            <v>伝統芸能の公開活動</v>
          </cell>
          <cell r="R1" t="str">
            <v>多分野共同等芸術創造活動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別紙　入場料詳細"/>
      <sheetName val="支出"/>
      <sheetName val="別紙（上映作品詳細一覧）"/>
      <sheetName val="別紙（共催等）"/>
      <sheetName val="別紙（会場資料）"/>
      <sheetName val="変更理由書"/>
    </sheetNames>
    <sheetDataSet>
      <sheetData sheetId="0"/>
      <sheetData sheetId="1"/>
      <sheetData sheetId="2"/>
      <sheetData sheetId="3"/>
      <sheetData sheetId="4"/>
      <sheetData sheetId="5">
        <row r="14">
          <cell r="R14" t="str">
            <v>感染症予防用品購入費</v>
          </cell>
        </row>
        <row r="15">
          <cell r="R15" t="str">
            <v>消毒関係消耗品購入費</v>
          </cell>
        </row>
        <row r="16">
          <cell r="R16" t="str">
            <v>消毒作業費</v>
          </cell>
        </row>
        <row r="17">
          <cell r="R17" t="str">
            <v>感染症対策機材購入・借用費</v>
          </cell>
        </row>
        <row r="18">
          <cell r="R18" t="str">
            <v>検査費</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6"/>
  <sheetViews>
    <sheetView tabSelected="1" view="pageBreakPreview" zoomScale="70" zoomScaleNormal="70" zoomScaleSheetLayoutView="70" workbookViewId="0">
      <selection sqref="A1:C1"/>
    </sheetView>
  </sheetViews>
  <sheetFormatPr defaultColWidth="9" defaultRowHeight="18.75"/>
  <cols>
    <col min="2" max="2" width="19.625" customWidth="1"/>
    <col min="3" max="3" width="22.5" customWidth="1"/>
    <col min="4" max="4" width="5.25" customWidth="1"/>
    <col min="5" max="5" width="8.75" customWidth="1"/>
    <col min="6" max="6" width="8.625" customWidth="1"/>
    <col min="7" max="7" width="4.25" customWidth="1"/>
    <col min="8" max="9" width="9.875" customWidth="1"/>
    <col min="10" max="10" width="23.5" customWidth="1"/>
    <col min="11" max="11" width="98.625" customWidth="1"/>
    <col min="13" max="13" width="9" customWidth="1"/>
    <col min="14" max="14" width="26.875" customWidth="1"/>
    <col min="15" max="15" width="11" customWidth="1"/>
    <col min="16" max="16" width="9" customWidth="1"/>
  </cols>
  <sheetData>
    <row r="1" spans="1:23" ht="40.5" customHeight="1">
      <c r="A1" s="578" t="s">
        <v>366</v>
      </c>
      <c r="B1" s="579"/>
      <c r="C1" s="579"/>
      <c r="K1" s="350" t="s">
        <v>212</v>
      </c>
    </row>
    <row r="2" spans="1:23" ht="75" customHeight="1">
      <c r="A2" s="593" t="s">
        <v>408</v>
      </c>
      <c r="B2" s="593"/>
      <c r="C2" s="593"/>
      <c r="D2" s="593"/>
      <c r="E2" s="593"/>
      <c r="F2" s="593"/>
      <c r="G2" s="593"/>
      <c r="H2" s="593"/>
      <c r="I2" s="593"/>
      <c r="J2" s="593"/>
      <c r="K2" s="395" t="s">
        <v>260</v>
      </c>
    </row>
    <row r="3" spans="1:23" s="398" customFormat="1" ht="7.5" customHeight="1">
      <c r="A3" s="396"/>
      <c r="B3" s="396"/>
      <c r="C3" s="396"/>
      <c r="D3" s="396"/>
      <c r="E3" s="396"/>
      <c r="F3" s="396"/>
      <c r="G3" s="396"/>
      <c r="H3" s="594"/>
      <c r="I3" s="594"/>
      <c r="J3" s="594"/>
      <c r="K3" s="397"/>
    </row>
    <row r="4" spans="1:23" s="398" customFormat="1" ht="21">
      <c r="A4" s="399"/>
      <c r="H4" s="595" t="s">
        <v>308</v>
      </c>
      <c r="I4" s="595"/>
      <c r="J4" s="595"/>
      <c r="K4" s="358" t="s">
        <v>309</v>
      </c>
    </row>
    <row r="5" spans="1:23" s="398" customFormat="1" ht="21">
      <c r="A5" s="400" t="s">
        <v>310</v>
      </c>
      <c r="J5" s="397"/>
      <c r="N5" s="23"/>
      <c r="O5" s="23" t="s">
        <v>84</v>
      </c>
    </row>
    <row r="6" spans="1:23" s="398" customFormat="1" ht="7.5" customHeight="1">
      <c r="J6" s="397"/>
      <c r="N6" s="23" t="s">
        <v>74</v>
      </c>
      <c r="O6" s="24">
        <v>21400000</v>
      </c>
    </row>
    <row r="7" spans="1:23" s="398" customFormat="1" ht="65.099999999999994" customHeight="1" thickBot="1">
      <c r="A7" s="485" t="s">
        <v>409</v>
      </c>
      <c r="B7" s="485"/>
      <c r="C7" s="485"/>
      <c r="D7" s="485"/>
      <c r="E7" s="485"/>
      <c r="F7" s="485"/>
      <c r="G7" s="485"/>
      <c r="H7" s="485"/>
      <c r="I7" s="485"/>
      <c r="J7" s="485"/>
      <c r="N7" s="23" t="s">
        <v>75</v>
      </c>
      <c r="O7" s="24">
        <v>10700000</v>
      </c>
    </row>
    <row r="8" spans="1:23" ht="33.75" customHeight="1">
      <c r="A8" s="183" t="s">
        <v>11</v>
      </c>
      <c r="B8" s="580" t="s">
        <v>311</v>
      </c>
      <c r="C8" s="581"/>
      <c r="D8" s="581"/>
      <c r="E8" s="581"/>
      <c r="F8" s="581"/>
      <c r="G8" s="581"/>
      <c r="H8" s="581"/>
      <c r="I8" s="581"/>
      <c r="J8" s="582"/>
      <c r="K8" s="351" t="s">
        <v>312</v>
      </c>
      <c r="N8" s="23" t="s">
        <v>76</v>
      </c>
      <c r="O8" s="24">
        <v>5350000</v>
      </c>
    </row>
    <row r="9" spans="1:23" ht="33.75" customHeight="1">
      <c r="A9" s="583" t="s">
        <v>4</v>
      </c>
      <c r="B9" s="596" t="s">
        <v>28</v>
      </c>
      <c r="C9" s="597"/>
      <c r="D9" s="597"/>
      <c r="E9" s="597"/>
      <c r="F9" s="597"/>
      <c r="G9" s="597"/>
      <c r="H9" s="597"/>
      <c r="I9" s="597"/>
      <c r="J9" s="598"/>
      <c r="K9" s="350"/>
      <c r="N9" s="23" t="s">
        <v>77</v>
      </c>
      <c r="O9" s="24">
        <v>16050000</v>
      </c>
    </row>
    <row r="10" spans="1:23" ht="33.75" customHeight="1" thickBot="1">
      <c r="A10" s="496"/>
      <c r="B10" s="184" t="s">
        <v>16</v>
      </c>
      <c r="C10" s="584" t="s">
        <v>202</v>
      </c>
      <c r="D10" s="585"/>
      <c r="E10" s="585"/>
      <c r="F10" s="585"/>
      <c r="G10" s="585"/>
      <c r="H10" s="585"/>
      <c r="I10" s="585"/>
      <c r="J10" s="586"/>
      <c r="K10" s="350" t="s">
        <v>284</v>
      </c>
      <c r="N10" s="23" t="s">
        <v>78</v>
      </c>
      <c r="O10" s="24">
        <v>5350000</v>
      </c>
      <c r="V10" s="22"/>
      <c r="W10" s="22"/>
    </row>
    <row r="11" spans="1:23" ht="24.75" customHeight="1">
      <c r="A11" s="494" t="s">
        <v>0</v>
      </c>
      <c r="B11" s="185" t="s">
        <v>5</v>
      </c>
      <c r="C11" s="188"/>
      <c r="D11" s="189" t="s">
        <v>8</v>
      </c>
      <c r="E11" s="486"/>
      <c r="F11" s="487"/>
      <c r="G11" s="488"/>
      <c r="H11" s="489"/>
      <c r="I11" s="489"/>
      <c r="J11" s="490"/>
      <c r="K11" s="538" t="s">
        <v>285</v>
      </c>
      <c r="N11" s="23" t="s">
        <v>79</v>
      </c>
      <c r="O11" s="24">
        <v>2140000</v>
      </c>
      <c r="V11" s="22"/>
      <c r="W11" s="22"/>
    </row>
    <row r="12" spans="1:23" ht="15" customHeight="1">
      <c r="A12" s="495"/>
      <c r="B12" s="591" t="s">
        <v>9</v>
      </c>
      <c r="C12" s="360" t="s">
        <v>29</v>
      </c>
      <c r="D12" s="460" t="s">
        <v>30</v>
      </c>
      <c r="E12" s="461"/>
      <c r="F12" s="462"/>
      <c r="G12" s="463" t="s">
        <v>31</v>
      </c>
      <c r="H12" s="464"/>
      <c r="I12" s="464"/>
      <c r="J12" s="465"/>
      <c r="K12" s="538"/>
      <c r="N12" s="23" t="s">
        <v>80</v>
      </c>
      <c r="O12" s="24">
        <v>21400000</v>
      </c>
      <c r="P12" s="22"/>
      <c r="Q12" s="22"/>
      <c r="R12" s="22"/>
      <c r="S12" s="22"/>
      <c r="T12" s="22"/>
      <c r="U12" s="22"/>
    </row>
    <row r="13" spans="1:23" ht="31.5" customHeight="1">
      <c r="A13" s="495"/>
      <c r="B13" s="592"/>
      <c r="C13" s="190" t="s">
        <v>274</v>
      </c>
      <c r="D13" s="541"/>
      <c r="E13" s="542"/>
      <c r="F13" s="543"/>
      <c r="G13" s="544"/>
      <c r="H13" s="545"/>
      <c r="I13" s="545"/>
      <c r="J13" s="546"/>
      <c r="K13" s="350"/>
      <c r="N13" s="23" t="s">
        <v>81</v>
      </c>
      <c r="O13" s="24">
        <v>3210000</v>
      </c>
    </row>
    <row r="14" spans="1:23" ht="22.5" customHeight="1">
      <c r="A14" s="495"/>
      <c r="B14" s="186" t="s">
        <v>301</v>
      </c>
      <c r="C14" s="587"/>
      <c r="D14" s="588"/>
      <c r="E14" s="588"/>
      <c r="F14" s="588"/>
      <c r="G14" s="588"/>
      <c r="H14" s="588"/>
      <c r="I14" s="589"/>
      <c r="J14" s="590"/>
      <c r="K14" s="539" t="s">
        <v>302</v>
      </c>
      <c r="N14" s="23" t="s">
        <v>82</v>
      </c>
      <c r="O14" s="24">
        <v>1070000</v>
      </c>
    </row>
    <row r="15" spans="1:23" ht="31.5" customHeight="1">
      <c r="A15" s="495"/>
      <c r="B15" s="186" t="s">
        <v>10</v>
      </c>
      <c r="C15" s="563"/>
      <c r="D15" s="564"/>
      <c r="E15" s="564"/>
      <c r="F15" s="564"/>
      <c r="G15" s="564"/>
      <c r="H15" s="564"/>
      <c r="I15" s="565"/>
      <c r="J15" s="566"/>
      <c r="K15" s="539"/>
      <c r="N15" s="23" t="s">
        <v>82</v>
      </c>
      <c r="O15" s="24">
        <v>1070000</v>
      </c>
    </row>
    <row r="16" spans="1:23" ht="31.5" customHeight="1">
      <c r="A16" s="495"/>
      <c r="B16" s="186" t="s">
        <v>34</v>
      </c>
      <c r="C16" s="563"/>
      <c r="D16" s="564"/>
      <c r="E16" s="564"/>
      <c r="F16" s="564"/>
      <c r="G16" s="564"/>
      <c r="H16" s="564"/>
      <c r="I16" s="565"/>
      <c r="J16" s="566"/>
      <c r="K16" s="350"/>
    </row>
    <row r="17" spans="1:11" ht="31.5" customHeight="1">
      <c r="A17" s="495"/>
      <c r="B17" s="186" t="s">
        <v>6</v>
      </c>
      <c r="C17" s="563"/>
      <c r="D17" s="564"/>
      <c r="E17" s="564"/>
      <c r="F17" s="564"/>
      <c r="G17" s="564"/>
      <c r="H17" s="564"/>
      <c r="I17" s="565"/>
      <c r="J17" s="566"/>
      <c r="K17" s="350"/>
    </row>
    <row r="18" spans="1:11" ht="31.5" customHeight="1" thickBot="1">
      <c r="A18" s="496"/>
      <c r="B18" s="372" t="s">
        <v>283</v>
      </c>
      <c r="C18" s="559"/>
      <c r="D18" s="560"/>
      <c r="E18" s="560"/>
      <c r="F18" s="560"/>
      <c r="G18" s="560"/>
      <c r="H18" s="560"/>
      <c r="I18" s="561"/>
      <c r="J18" s="562"/>
      <c r="K18" s="350"/>
    </row>
    <row r="19" spans="1:11" ht="24.75" customHeight="1">
      <c r="A19" s="567" t="s">
        <v>271</v>
      </c>
      <c r="B19" s="353" t="s">
        <v>272</v>
      </c>
      <c r="C19" s="188"/>
      <c r="D19" s="189" t="s">
        <v>8</v>
      </c>
      <c r="E19" s="486"/>
      <c r="F19" s="487"/>
      <c r="G19" s="488"/>
      <c r="H19" s="489"/>
      <c r="I19" s="489"/>
      <c r="J19" s="490"/>
      <c r="K19" s="354" t="s">
        <v>286</v>
      </c>
    </row>
    <row r="20" spans="1:11" ht="15" customHeight="1">
      <c r="A20" s="568"/>
      <c r="B20" s="570" t="s">
        <v>273</v>
      </c>
      <c r="C20" s="360" t="s">
        <v>29</v>
      </c>
      <c r="D20" s="460" t="s">
        <v>30</v>
      </c>
      <c r="E20" s="461"/>
      <c r="F20" s="462"/>
      <c r="G20" s="463" t="s">
        <v>31</v>
      </c>
      <c r="H20" s="464"/>
      <c r="I20" s="464"/>
      <c r="J20" s="465"/>
      <c r="K20" s="1"/>
    </row>
    <row r="21" spans="1:11" ht="31.5" customHeight="1">
      <c r="A21" s="568"/>
      <c r="B21" s="571"/>
      <c r="C21" s="190" t="s">
        <v>274</v>
      </c>
      <c r="D21" s="541"/>
      <c r="E21" s="542"/>
      <c r="F21" s="543"/>
      <c r="G21" s="544"/>
      <c r="H21" s="545"/>
      <c r="I21" s="545"/>
      <c r="J21" s="546"/>
      <c r="K21" s="1"/>
    </row>
    <row r="22" spans="1:11" ht="32.1" customHeight="1">
      <c r="A22" s="568"/>
      <c r="B22" s="355" t="s">
        <v>275</v>
      </c>
      <c r="C22" s="572"/>
      <c r="D22" s="573"/>
      <c r="E22" s="573"/>
      <c r="F22" s="573"/>
      <c r="G22" s="573"/>
      <c r="H22" s="573"/>
      <c r="I22" s="573"/>
      <c r="J22" s="574"/>
      <c r="K22" s="356"/>
    </row>
    <row r="23" spans="1:11" ht="32.1" customHeight="1">
      <c r="A23" s="568"/>
      <c r="B23" s="357" t="s">
        <v>276</v>
      </c>
      <c r="C23" s="575"/>
      <c r="D23" s="576"/>
      <c r="E23" s="576"/>
      <c r="F23" s="576"/>
      <c r="G23" s="576"/>
      <c r="H23" s="576"/>
      <c r="I23" s="576"/>
      <c r="J23" s="577"/>
      <c r="K23" s="358" t="s">
        <v>287</v>
      </c>
    </row>
    <row r="24" spans="1:11" ht="32.1" customHeight="1">
      <c r="A24" s="568"/>
      <c r="B24" s="357" t="s">
        <v>277</v>
      </c>
      <c r="C24" s="575"/>
      <c r="D24" s="576"/>
      <c r="E24" s="576"/>
      <c r="F24" s="576"/>
      <c r="G24" s="576"/>
      <c r="H24" s="576"/>
      <c r="I24" s="576"/>
      <c r="J24" s="577"/>
      <c r="K24" s="1"/>
    </row>
    <row r="25" spans="1:11" ht="32.1" customHeight="1" thickBot="1">
      <c r="A25" s="569"/>
      <c r="B25" s="359" t="s">
        <v>278</v>
      </c>
      <c r="C25" s="491"/>
      <c r="D25" s="492"/>
      <c r="E25" s="492"/>
      <c r="F25" s="492"/>
      <c r="G25" s="492"/>
      <c r="H25" s="492"/>
      <c r="I25" s="492"/>
      <c r="J25" s="493"/>
      <c r="K25" s="358" t="s">
        <v>288</v>
      </c>
    </row>
    <row r="26" spans="1:11" ht="25.5" customHeight="1">
      <c r="A26" s="494" t="s">
        <v>415</v>
      </c>
      <c r="B26" s="191" t="s">
        <v>32</v>
      </c>
      <c r="C26" s="551"/>
      <c r="D26" s="552"/>
      <c r="E26" s="552"/>
      <c r="F26" s="552"/>
      <c r="G26" s="552"/>
      <c r="H26" s="552"/>
      <c r="I26" s="553"/>
      <c r="J26" s="554"/>
      <c r="K26" s="540" t="s">
        <v>289</v>
      </c>
    </row>
    <row r="27" spans="1:11" ht="33.75" customHeight="1">
      <c r="A27" s="495"/>
      <c r="B27" s="407" t="s">
        <v>317</v>
      </c>
      <c r="C27" s="555"/>
      <c r="D27" s="556"/>
      <c r="E27" s="556"/>
      <c r="F27" s="556"/>
      <c r="G27" s="556"/>
      <c r="H27" s="556"/>
      <c r="I27" s="557"/>
      <c r="J27" s="558"/>
      <c r="K27" s="540"/>
    </row>
    <row r="28" spans="1:11" ht="30" customHeight="1">
      <c r="A28" s="495"/>
      <c r="B28" s="515" t="s">
        <v>23</v>
      </c>
      <c r="C28" s="192" t="s">
        <v>17</v>
      </c>
      <c r="D28" s="518"/>
      <c r="E28" s="519"/>
      <c r="F28" s="519"/>
      <c r="G28" s="193" t="s">
        <v>33</v>
      </c>
      <c r="H28" s="503" t="s">
        <v>18</v>
      </c>
      <c r="I28" s="504"/>
      <c r="J28" s="194"/>
      <c r="K28" s="350" t="s">
        <v>290</v>
      </c>
    </row>
    <row r="29" spans="1:11" ht="30" customHeight="1">
      <c r="A29" s="495"/>
      <c r="B29" s="516"/>
      <c r="C29" s="192" t="s">
        <v>20</v>
      </c>
      <c r="D29" s="482" t="str">
        <f>個表!E23</f>
        <v>●●株式会社</v>
      </c>
      <c r="E29" s="483"/>
      <c r="F29" s="483"/>
      <c r="G29" s="483"/>
      <c r="H29" s="483"/>
      <c r="I29" s="483"/>
      <c r="J29" s="484"/>
      <c r="K29" s="350" t="s">
        <v>291</v>
      </c>
    </row>
    <row r="30" spans="1:11" ht="30" customHeight="1">
      <c r="A30" s="495"/>
      <c r="B30" s="516"/>
      <c r="C30" s="192" t="s">
        <v>21</v>
      </c>
      <c r="D30" s="474"/>
      <c r="E30" s="475"/>
      <c r="F30" s="475"/>
      <c r="G30" s="475"/>
      <c r="H30" s="475"/>
      <c r="I30" s="475"/>
      <c r="J30" s="476"/>
      <c r="K30" s="351" t="s">
        <v>292</v>
      </c>
    </row>
    <row r="31" spans="1:11" ht="30" customHeight="1">
      <c r="A31" s="495"/>
      <c r="B31" s="516"/>
      <c r="C31" s="192" t="s">
        <v>22</v>
      </c>
      <c r="D31" s="474"/>
      <c r="E31" s="475"/>
      <c r="F31" s="475"/>
      <c r="G31" s="475"/>
      <c r="H31" s="475"/>
      <c r="I31" s="475"/>
      <c r="J31" s="476"/>
      <c r="K31" s="350"/>
    </row>
    <row r="32" spans="1:11" ht="30" customHeight="1">
      <c r="A32" s="495"/>
      <c r="B32" s="516"/>
      <c r="C32" s="346" t="s">
        <v>24</v>
      </c>
      <c r="D32" s="474"/>
      <c r="E32" s="475"/>
      <c r="F32" s="475"/>
      <c r="G32" s="475"/>
      <c r="H32" s="475"/>
      <c r="I32" s="475"/>
      <c r="J32" s="476"/>
      <c r="K32" s="350"/>
    </row>
    <row r="33" spans="1:11" ht="30" customHeight="1">
      <c r="A33" s="495"/>
      <c r="B33" s="516"/>
      <c r="C33" s="346" t="s">
        <v>26</v>
      </c>
      <c r="D33" s="474"/>
      <c r="E33" s="475"/>
      <c r="F33" s="475"/>
      <c r="G33" s="475"/>
      <c r="H33" s="475"/>
      <c r="I33" s="475"/>
      <c r="J33" s="476"/>
      <c r="K33" s="350"/>
    </row>
    <row r="34" spans="1:11" ht="30" customHeight="1">
      <c r="A34" s="495"/>
      <c r="B34" s="516"/>
      <c r="C34" s="192" t="s">
        <v>25</v>
      </c>
      <c r="D34" s="474"/>
      <c r="E34" s="475"/>
      <c r="F34" s="475"/>
      <c r="G34" s="475"/>
      <c r="H34" s="475"/>
      <c r="I34" s="475"/>
      <c r="J34" s="476"/>
      <c r="K34" s="350"/>
    </row>
    <row r="35" spans="1:11" ht="36.75" customHeight="1">
      <c r="A35" s="495"/>
      <c r="B35" s="516"/>
      <c r="C35" s="181" t="s">
        <v>27</v>
      </c>
      <c r="D35" s="474"/>
      <c r="E35" s="475"/>
      <c r="F35" s="475"/>
      <c r="G35" s="475"/>
      <c r="H35" s="475"/>
      <c r="I35" s="475"/>
      <c r="J35" s="476"/>
      <c r="K35" s="350"/>
    </row>
    <row r="36" spans="1:11" ht="31.5" customHeight="1">
      <c r="A36" s="495"/>
      <c r="B36" s="517"/>
      <c r="C36" s="347" t="s">
        <v>266</v>
      </c>
      <c r="D36" s="348" t="s">
        <v>270</v>
      </c>
      <c r="E36" s="373" t="s">
        <v>268</v>
      </c>
      <c r="F36" s="549"/>
      <c r="G36" s="549"/>
      <c r="H36" s="550"/>
      <c r="I36" s="374" t="s">
        <v>267</v>
      </c>
      <c r="J36" s="349"/>
      <c r="K36" s="351" t="s">
        <v>293</v>
      </c>
    </row>
    <row r="37" spans="1:11" ht="31.5" customHeight="1">
      <c r="A37" s="495"/>
      <c r="B37" s="186" t="s">
        <v>19</v>
      </c>
      <c r="C37" s="195">
        <f>個表!E16</f>
        <v>44752</v>
      </c>
      <c r="D37" s="196" t="s">
        <v>12</v>
      </c>
      <c r="E37" s="479">
        <f>個表!G18</f>
        <v>45066</v>
      </c>
      <c r="F37" s="480"/>
      <c r="G37" s="480"/>
      <c r="H37" s="477" t="s">
        <v>59</v>
      </c>
      <c r="I37" s="478"/>
      <c r="J37" s="197" t="str">
        <f>個表!L18&amp;個表!M18&amp;個表!N18&amp;個表!O18&amp;個表!P18</f>
        <v>令和5年7月</v>
      </c>
      <c r="K37" s="350" t="s">
        <v>294</v>
      </c>
    </row>
    <row r="38" spans="1:11" ht="31.5" customHeight="1">
      <c r="A38" s="495"/>
      <c r="B38" s="186" t="s">
        <v>13</v>
      </c>
      <c r="C38" s="195">
        <f>個表!E21</f>
        <v>45232</v>
      </c>
      <c r="D38" s="196" t="s">
        <v>12</v>
      </c>
      <c r="E38" s="479">
        <f>個表!G21</f>
        <v>45253</v>
      </c>
      <c r="F38" s="480"/>
      <c r="G38" s="481"/>
      <c r="H38" s="497" t="str">
        <f>"（"&amp;個表!H21&amp;個表!I21&amp;"）"</f>
        <v>（3週間）</v>
      </c>
      <c r="I38" s="498"/>
      <c r="J38" s="499"/>
      <c r="K38" s="350" t="s">
        <v>295</v>
      </c>
    </row>
    <row r="39" spans="1:11" ht="26.25" customHeight="1">
      <c r="A39" s="495"/>
      <c r="B39" s="523" t="s">
        <v>416</v>
      </c>
      <c r="C39" s="198" t="s">
        <v>14</v>
      </c>
      <c r="D39" s="466">
        <f>収入!D4</f>
        <v>0</v>
      </c>
      <c r="E39" s="467"/>
      <c r="F39" s="467"/>
      <c r="G39" s="468"/>
      <c r="H39" s="469" t="s">
        <v>1</v>
      </c>
      <c r="I39" s="470"/>
      <c r="J39" s="473">
        <f>'支出 (２か年度版)'!G5</f>
        <v>0</v>
      </c>
      <c r="K39" s="350" t="s">
        <v>297</v>
      </c>
    </row>
    <row r="40" spans="1:11" ht="26.25" customHeight="1">
      <c r="A40" s="495"/>
      <c r="B40" s="523"/>
      <c r="C40" s="198" t="s">
        <v>2</v>
      </c>
      <c r="D40" s="466">
        <f>収入!D3</f>
        <v>0</v>
      </c>
      <c r="E40" s="467"/>
      <c r="F40" s="467"/>
      <c r="G40" s="468"/>
      <c r="H40" s="471"/>
      <c r="I40" s="472"/>
      <c r="J40" s="459"/>
      <c r="K40" s="350"/>
    </row>
    <row r="41" spans="1:11" ht="26.25" customHeight="1">
      <c r="A41" s="495"/>
      <c r="B41" s="523"/>
      <c r="C41" s="405" t="s">
        <v>7</v>
      </c>
      <c r="D41" s="500">
        <f>D48-D40-D47</f>
        <v>-21400000</v>
      </c>
      <c r="E41" s="501"/>
      <c r="F41" s="501"/>
      <c r="G41" s="502"/>
      <c r="H41" s="509" t="s">
        <v>305</v>
      </c>
      <c r="I41" s="510"/>
      <c r="J41" s="458">
        <f>'支出 (２か年度版)'!H9</f>
        <v>0</v>
      </c>
      <c r="K41" s="350"/>
    </row>
    <row r="42" spans="1:11" ht="35.450000000000003" customHeight="1">
      <c r="A42" s="495"/>
      <c r="B42" s="523"/>
      <c r="C42" s="404" t="s">
        <v>85</v>
      </c>
      <c r="D42" s="532">
        <f>IF($C$10=$N$6,$O$6,IF($C$10=$N$7,$O$7,IF($C$10=$N$8,$O$8,IF($C$10=$N$9,$O$9,IF($C$10=$N$10,$O$10,IF($C$10=$N$11,$O$11,IF($C$10=$N$12,$O$12,IF($C$10=$N$13,$O$13,$O$15))))))))</f>
        <v>21400000</v>
      </c>
      <c r="E42" s="533"/>
      <c r="F42" s="533"/>
      <c r="G42" s="534"/>
      <c r="H42" s="511"/>
      <c r="I42" s="512"/>
      <c r="J42" s="459"/>
      <c r="K42" s="350"/>
    </row>
    <row r="43" spans="1:11" ht="35.450000000000003" customHeight="1">
      <c r="A43" s="495"/>
      <c r="B43" s="523"/>
      <c r="C43" s="112" t="s">
        <v>257</v>
      </c>
      <c r="D43" s="520"/>
      <c r="E43" s="521"/>
      <c r="F43" s="521"/>
      <c r="G43" s="522"/>
      <c r="H43" s="454" t="s">
        <v>306</v>
      </c>
      <c r="I43" s="455"/>
      <c r="J43" s="458">
        <f>'支出 (２か年度版)'!H10</f>
        <v>0</v>
      </c>
      <c r="K43" s="351" t="s">
        <v>316</v>
      </c>
    </row>
    <row r="44" spans="1:11" ht="35.450000000000003" customHeight="1">
      <c r="A44" s="495"/>
      <c r="B44" s="523"/>
      <c r="C44" s="406" t="s">
        <v>307</v>
      </c>
      <c r="D44" s="466">
        <f>D42-D43</f>
        <v>21400000</v>
      </c>
      <c r="E44" s="467"/>
      <c r="F44" s="467"/>
      <c r="G44" s="468"/>
      <c r="H44" s="456"/>
      <c r="I44" s="457"/>
      <c r="J44" s="459"/>
      <c r="K44" s="351" t="s">
        <v>296</v>
      </c>
    </row>
    <row r="45" spans="1:11" ht="26.25" customHeight="1">
      <c r="A45" s="495"/>
      <c r="B45" s="523"/>
      <c r="C45" s="402" t="s">
        <v>315</v>
      </c>
      <c r="D45" s="466">
        <f>ROUNDDOWN(IF('支出 (２か年度版)'!$G$11&gt;1000000,1000000,'支出 (２か年度版)'!$G$11),-1)</f>
        <v>0</v>
      </c>
      <c r="E45" s="467"/>
      <c r="F45" s="467"/>
      <c r="G45" s="468"/>
      <c r="H45" s="514" t="s">
        <v>3</v>
      </c>
      <c r="I45" s="506"/>
      <c r="J45" s="458">
        <f>'支出 (２か年度版)'!G13</f>
        <v>0</v>
      </c>
      <c r="K45" s="350"/>
    </row>
    <row r="46" spans="1:11" ht="26.25" customHeight="1" thickBot="1">
      <c r="A46" s="495"/>
      <c r="B46" s="524"/>
      <c r="C46" s="403" t="s">
        <v>83</v>
      </c>
      <c r="D46" s="529">
        <f>ROUNDDOWN(IF('支出 (２か年度版)'!$G$12&gt;1000000,1000000,'支出 (２か年度版)'!$G$12),-1)</f>
        <v>0</v>
      </c>
      <c r="E46" s="530"/>
      <c r="F46" s="530"/>
      <c r="G46" s="531"/>
      <c r="H46" s="471"/>
      <c r="I46" s="472"/>
      <c r="J46" s="459"/>
      <c r="K46" s="350"/>
    </row>
    <row r="47" spans="1:11" ht="35.450000000000003" customHeight="1" thickBot="1">
      <c r="A47" s="495"/>
      <c r="B47" s="524"/>
      <c r="C47" s="401" t="s">
        <v>314</v>
      </c>
      <c r="D47" s="526">
        <f>D42+D45+D46</f>
        <v>21400000</v>
      </c>
      <c r="E47" s="527"/>
      <c r="F47" s="527"/>
      <c r="G47" s="528"/>
      <c r="H47" s="505" t="s">
        <v>269</v>
      </c>
      <c r="I47" s="506"/>
      <c r="J47" s="458">
        <f>'支出 (２か年度版)'!G4</f>
        <v>0</v>
      </c>
      <c r="K47" s="350"/>
    </row>
    <row r="48" spans="1:11" ht="26.25" customHeight="1">
      <c r="A48" s="495"/>
      <c r="B48" s="525"/>
      <c r="C48" s="199" t="s">
        <v>313</v>
      </c>
      <c r="D48" s="500">
        <f>J47</f>
        <v>0</v>
      </c>
      <c r="E48" s="501"/>
      <c r="F48" s="501"/>
      <c r="G48" s="502"/>
      <c r="H48" s="507"/>
      <c r="I48" s="508"/>
      <c r="J48" s="513"/>
      <c r="K48" s="350"/>
    </row>
    <row r="49" spans="1:17" ht="26.25" customHeight="1" thickBot="1">
      <c r="A49" s="496"/>
      <c r="B49" s="187" t="s">
        <v>15</v>
      </c>
      <c r="C49" s="535" t="s">
        <v>244</v>
      </c>
      <c r="D49" s="536"/>
      <c r="E49" s="536"/>
      <c r="F49" s="536"/>
      <c r="G49" s="537"/>
      <c r="H49" s="547" t="s">
        <v>199</v>
      </c>
      <c r="I49" s="548"/>
      <c r="J49" s="182"/>
      <c r="K49" s="352" t="s">
        <v>298</v>
      </c>
    </row>
    <row r="50" spans="1:17">
      <c r="K50" s="352" t="s">
        <v>299</v>
      </c>
      <c r="L50" s="1"/>
      <c r="M50" s="1"/>
      <c r="N50" s="1"/>
      <c r="O50" s="1"/>
      <c r="P50" s="1"/>
      <c r="Q50" s="1"/>
    </row>
    <row r="51" spans="1:17">
      <c r="K51" s="101"/>
      <c r="L51" s="1"/>
      <c r="M51" s="1"/>
      <c r="N51" s="1"/>
      <c r="O51" s="1"/>
      <c r="P51" s="1"/>
      <c r="Q51" s="1"/>
    </row>
    <row r="52" spans="1:17">
      <c r="K52" s="101"/>
      <c r="L52" s="1"/>
      <c r="M52" s="1"/>
      <c r="N52" s="1"/>
      <c r="O52" s="1"/>
      <c r="P52" s="1"/>
      <c r="Q52" s="1"/>
    </row>
    <row r="53" spans="1:17">
      <c r="K53" s="101"/>
      <c r="L53" s="1"/>
      <c r="M53" s="1"/>
      <c r="N53" s="1"/>
      <c r="O53" s="1"/>
      <c r="P53" s="1"/>
      <c r="Q53" s="1"/>
    </row>
    <row r="54" spans="1:17">
      <c r="K54" s="101"/>
      <c r="L54" s="1"/>
      <c r="M54" s="1"/>
      <c r="N54" s="1"/>
      <c r="O54" s="1"/>
      <c r="P54" s="1"/>
      <c r="Q54" s="1"/>
    </row>
    <row r="55" spans="1:17">
      <c r="K55" s="101"/>
      <c r="L55" s="1"/>
      <c r="M55" s="1"/>
      <c r="N55" s="1"/>
      <c r="O55" s="1"/>
      <c r="P55" s="1"/>
      <c r="Q55" s="1"/>
    </row>
    <row r="56" spans="1:17">
      <c r="K56" s="101"/>
      <c r="L56" s="1"/>
      <c r="M56" s="1"/>
      <c r="N56" s="1"/>
      <c r="O56" s="1"/>
      <c r="P56" s="1"/>
      <c r="Q56" s="1"/>
    </row>
    <row r="57" spans="1:17">
      <c r="K57" s="101"/>
      <c r="L57" s="1"/>
      <c r="M57" s="1"/>
      <c r="N57" s="1"/>
      <c r="O57" s="1"/>
      <c r="P57" s="1"/>
      <c r="Q57" s="1"/>
    </row>
    <row r="58" spans="1:17">
      <c r="K58" s="101"/>
      <c r="L58" s="1"/>
      <c r="M58" s="1"/>
      <c r="N58" s="1"/>
      <c r="O58" s="1"/>
      <c r="P58" s="1"/>
      <c r="Q58" s="1"/>
    </row>
    <row r="59" spans="1:17">
      <c r="K59" s="101"/>
      <c r="L59" s="1"/>
      <c r="M59" s="1"/>
      <c r="N59" s="1"/>
      <c r="O59" s="1"/>
      <c r="P59" s="1"/>
      <c r="Q59" s="1"/>
    </row>
    <row r="60" spans="1:17">
      <c r="K60" s="101"/>
      <c r="L60" s="1"/>
      <c r="M60" s="1"/>
      <c r="N60" s="1"/>
      <c r="O60" s="1"/>
      <c r="P60" s="1"/>
      <c r="Q60" s="1"/>
    </row>
    <row r="61" spans="1:17">
      <c r="K61" s="101"/>
      <c r="L61" s="1"/>
      <c r="M61" s="1"/>
      <c r="N61" s="1"/>
      <c r="O61" s="1"/>
      <c r="P61" s="1"/>
      <c r="Q61" s="1"/>
    </row>
    <row r="62" spans="1:17">
      <c r="K62" s="101"/>
      <c r="L62" s="1"/>
      <c r="M62" s="1"/>
      <c r="N62" s="1"/>
      <c r="O62" s="1"/>
      <c r="P62" s="1"/>
      <c r="Q62" s="1"/>
    </row>
    <row r="63" spans="1:17">
      <c r="K63" s="101"/>
      <c r="L63" s="1"/>
      <c r="M63" s="1"/>
      <c r="N63" s="1"/>
      <c r="O63" s="1"/>
      <c r="P63" s="1"/>
      <c r="Q63" s="1"/>
    </row>
    <row r="64" spans="1:17">
      <c r="K64" s="101"/>
      <c r="L64" s="1"/>
      <c r="M64" s="1"/>
      <c r="N64" s="1"/>
      <c r="O64" s="1"/>
      <c r="P64" s="1"/>
      <c r="Q64" s="1"/>
    </row>
    <row r="65" spans="11:17">
      <c r="K65" s="101"/>
      <c r="L65" s="1"/>
      <c r="M65" s="1"/>
      <c r="N65" s="1"/>
      <c r="O65" s="1"/>
      <c r="P65" s="1"/>
      <c r="Q65" s="1"/>
    </row>
    <row r="66" spans="11:17">
      <c r="K66" s="101"/>
      <c r="L66" s="1"/>
      <c r="M66" s="1"/>
      <c r="N66" s="1"/>
      <c r="O66" s="1"/>
      <c r="P66" s="1"/>
      <c r="Q66" s="1"/>
    </row>
    <row r="67" spans="11:17">
      <c r="K67" s="101"/>
      <c r="L67" s="1"/>
      <c r="M67" s="1"/>
      <c r="N67" s="1"/>
      <c r="O67" s="1"/>
      <c r="P67" s="1"/>
      <c r="Q67" s="1"/>
    </row>
    <row r="68" spans="11:17">
      <c r="K68" s="101"/>
      <c r="L68" s="1"/>
      <c r="M68" s="1"/>
      <c r="N68" s="1"/>
      <c r="O68" s="1"/>
      <c r="P68" s="1"/>
      <c r="Q68" s="1"/>
    </row>
    <row r="69" spans="11:17">
      <c r="K69" s="101"/>
      <c r="L69" s="1"/>
      <c r="M69" s="1"/>
      <c r="N69" s="1"/>
      <c r="O69" s="1"/>
      <c r="P69" s="1"/>
      <c r="Q69" s="1"/>
    </row>
    <row r="70" spans="11:17">
      <c r="K70" s="101"/>
      <c r="L70" s="1"/>
      <c r="M70" s="1"/>
      <c r="N70" s="1"/>
      <c r="O70" s="1"/>
      <c r="P70" s="1"/>
      <c r="Q70" s="1"/>
    </row>
    <row r="71" spans="11:17">
      <c r="K71" s="101"/>
      <c r="L71" s="1"/>
      <c r="M71" s="1"/>
      <c r="N71" s="1"/>
      <c r="O71" s="1"/>
      <c r="P71" s="1"/>
      <c r="Q71" s="1"/>
    </row>
    <row r="72" spans="11:17">
      <c r="K72" s="101"/>
      <c r="L72" s="1"/>
      <c r="M72" s="1"/>
      <c r="N72" s="1"/>
      <c r="O72" s="1"/>
      <c r="P72" s="1"/>
      <c r="Q72" s="1"/>
    </row>
    <row r="73" spans="11:17">
      <c r="K73" s="101"/>
      <c r="L73" s="1"/>
      <c r="M73" s="1"/>
      <c r="N73" s="1"/>
      <c r="O73" s="1"/>
      <c r="P73" s="1"/>
      <c r="Q73" s="1"/>
    </row>
    <row r="74" spans="11:17">
      <c r="K74" s="101"/>
      <c r="L74" s="1"/>
      <c r="M74" s="1"/>
      <c r="N74" s="1"/>
      <c r="O74" s="1"/>
      <c r="P74" s="1"/>
      <c r="Q74" s="1"/>
    </row>
    <row r="75" spans="11:17">
      <c r="K75" s="101"/>
      <c r="L75" s="1"/>
      <c r="M75" s="1"/>
      <c r="N75" s="1"/>
      <c r="O75" s="1"/>
      <c r="P75" s="1"/>
      <c r="Q75" s="1"/>
    </row>
    <row r="76" spans="11:17">
      <c r="K76" s="101"/>
      <c r="L76" s="1"/>
      <c r="M76" s="1"/>
      <c r="N76" s="1"/>
      <c r="O76" s="1"/>
      <c r="P76" s="1"/>
      <c r="Q76" s="1"/>
    </row>
  </sheetData>
  <mergeCells count="78">
    <mergeCell ref="A1:C1"/>
    <mergeCell ref="B8:J8"/>
    <mergeCell ref="A9:A10"/>
    <mergeCell ref="C10:J10"/>
    <mergeCell ref="A11:A18"/>
    <mergeCell ref="C14:J14"/>
    <mergeCell ref="E11:F11"/>
    <mergeCell ref="D13:F13"/>
    <mergeCell ref="G13:J13"/>
    <mergeCell ref="C15:J15"/>
    <mergeCell ref="B12:B13"/>
    <mergeCell ref="A2:J2"/>
    <mergeCell ref="H3:J3"/>
    <mergeCell ref="H4:J4"/>
    <mergeCell ref="C17:J17"/>
    <mergeCell ref="B9:J9"/>
    <mergeCell ref="A19:A25"/>
    <mergeCell ref="B20:B21"/>
    <mergeCell ref="C22:J22"/>
    <mergeCell ref="C23:J23"/>
    <mergeCell ref="C24:J24"/>
    <mergeCell ref="C49:G49"/>
    <mergeCell ref="D34:J34"/>
    <mergeCell ref="K11:K12"/>
    <mergeCell ref="G11:J11"/>
    <mergeCell ref="K14:K15"/>
    <mergeCell ref="K26:K27"/>
    <mergeCell ref="D21:F21"/>
    <mergeCell ref="G21:J21"/>
    <mergeCell ref="H49:I49"/>
    <mergeCell ref="F36:H36"/>
    <mergeCell ref="C26:J26"/>
    <mergeCell ref="C27:J27"/>
    <mergeCell ref="D12:F12"/>
    <mergeCell ref="C18:J18"/>
    <mergeCell ref="C16:J16"/>
    <mergeCell ref="G12:J12"/>
    <mergeCell ref="B28:B36"/>
    <mergeCell ref="D28:F28"/>
    <mergeCell ref="D43:G43"/>
    <mergeCell ref="D45:G45"/>
    <mergeCell ref="B39:B48"/>
    <mergeCell ref="D47:G47"/>
    <mergeCell ref="D46:G46"/>
    <mergeCell ref="D44:G44"/>
    <mergeCell ref="D42:G42"/>
    <mergeCell ref="D41:G41"/>
    <mergeCell ref="A7:J7"/>
    <mergeCell ref="E19:F19"/>
    <mergeCell ref="G19:J19"/>
    <mergeCell ref="C25:J25"/>
    <mergeCell ref="A26:A49"/>
    <mergeCell ref="H38:J38"/>
    <mergeCell ref="D32:J32"/>
    <mergeCell ref="D33:J33"/>
    <mergeCell ref="D48:G48"/>
    <mergeCell ref="H28:I28"/>
    <mergeCell ref="H47:I48"/>
    <mergeCell ref="H41:I42"/>
    <mergeCell ref="J41:J42"/>
    <mergeCell ref="J47:J48"/>
    <mergeCell ref="H45:I46"/>
    <mergeCell ref="J45:J46"/>
    <mergeCell ref="H43:I44"/>
    <mergeCell ref="J43:J44"/>
    <mergeCell ref="D20:F20"/>
    <mergeCell ref="G20:J20"/>
    <mergeCell ref="D39:G39"/>
    <mergeCell ref="D40:G40"/>
    <mergeCell ref="H39:I40"/>
    <mergeCell ref="J39:J40"/>
    <mergeCell ref="D35:J35"/>
    <mergeCell ref="H37:I37"/>
    <mergeCell ref="E37:G37"/>
    <mergeCell ref="D31:J31"/>
    <mergeCell ref="E38:G38"/>
    <mergeCell ref="D29:J29"/>
    <mergeCell ref="D30:J30"/>
  </mergeCells>
  <phoneticPr fontId="2"/>
  <conditionalFormatting sqref="D32:J32">
    <cfRule type="expression" dxfId="9" priority="7" stopIfTrue="1">
      <formula>OR($C$10=$N$9,$C$10=$N$10,$N$11)</formula>
    </cfRule>
  </conditionalFormatting>
  <conditionalFormatting sqref="D33:J33">
    <cfRule type="expression" dxfId="8" priority="6" stopIfTrue="1">
      <formula>OR($C$10=$N$12,$C$10=$N$13,$C$10=$N$15)</formula>
    </cfRule>
  </conditionalFormatting>
  <conditionalFormatting sqref="D35:J35">
    <cfRule type="expression" dxfId="7" priority="5" stopIfTrue="1">
      <formula>OR($C$10=#REF!,$C$10=#REF!,$C$10=$N$8,$C$10=$N$9,$C$10=$N$10,$C$10=$N$11)</formula>
    </cfRule>
  </conditionalFormatting>
  <conditionalFormatting sqref="F36:H36">
    <cfRule type="expression" dxfId="6" priority="2">
      <formula>$D$36="無"</formula>
    </cfRule>
  </conditionalFormatting>
  <conditionalFormatting sqref="J36">
    <cfRule type="expression" dxfId="5" priority="1">
      <formula>$D$36="無"</formula>
    </cfRule>
  </conditionalFormatting>
  <dataValidations xWindow="292" yWindow="730" count="8">
    <dataValidation imeMode="halfAlpha" operator="greaterThanOrEqual" allowBlank="1" showInputMessage="1" showErrorMessage="1" sqref="C11:C12 E11 G11 G19 E19 C19:C20" xr:uid="{00000000-0002-0000-0000-000000000000}"/>
    <dataValidation type="date" allowBlank="1" showInputMessage="1" sqref="E37:F38 C37:C38" xr:uid="{00000000-0002-0000-0000-000001000000}">
      <formula1>44287</formula1>
      <formula2>44651</formula2>
    </dataValidation>
    <dataValidation type="list" allowBlank="1" showInputMessage="1" sqref="C21 C13"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qref="C49:G49" xr:uid="{00000000-0002-0000-0000-000003000000}">
      <formula1>"課税事業者,免税事業者及び簡易課税事業者"</formula1>
    </dataValidation>
    <dataValidation type="list" allowBlank="1" showInputMessage="1" sqref="J28" xr:uid="{00000000-0002-0000-0000-000004000000}">
      <formula1>"DCP,35mmフィルム,16mmフィルム,DVD,ブルーレイ,ビデオテープ,その他"</formula1>
    </dataValidation>
    <dataValidation type="list" allowBlank="1" showInputMessage="1" sqref="C10:J10" xr:uid="{00000000-0002-0000-0000-000008000000}">
      <formula1>"劇映画（特別）,劇映画（A）,記録映画（特別）,アニメーション映画（長編）"</formula1>
    </dataValidation>
    <dataValidation type="list" allowBlank="1" showInputMessage="1" showErrorMessage="1" sqref="D36" xr:uid="{00000000-0002-0000-0000-00000B000000}">
      <formula1>"有,無"</formula1>
    </dataValidation>
    <dataValidation type="whole" operator="greaterThanOrEqual" allowBlank="1" showInputMessage="1" showErrorMessage="1" sqref="D28:F28" xr:uid="{00000000-0002-0000-0000-00000D000000}">
      <formula1>0</formula1>
    </dataValidation>
  </dataValidations>
  <printOptions horizontalCentered="1"/>
  <pageMargins left="0.78740157480314965" right="0.19685039370078741" top="0.39370078740157483" bottom="0.19685039370078741" header="0.19685039370078741" footer="0.11811023622047245"/>
  <pageSetup paperSize="9" scale="5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2"/>
  <sheetViews>
    <sheetView view="pageBreakPreview" topLeftCell="B1" zoomScaleNormal="100" zoomScaleSheetLayoutView="100" workbookViewId="0">
      <selection activeCell="C3" sqref="C3:P12"/>
    </sheetView>
  </sheetViews>
  <sheetFormatPr defaultColWidth="9" defaultRowHeight="24"/>
  <cols>
    <col min="1" max="1" width="3.75" bestFit="1" customWidth="1"/>
    <col min="2" max="2" width="3.75" style="2" bestFit="1" customWidth="1"/>
    <col min="3" max="3" width="6.125" style="2" customWidth="1"/>
    <col min="4" max="4" width="21.25" style="2" customWidth="1"/>
    <col min="5" max="5" width="22.5" style="2" customWidth="1"/>
    <col min="6" max="6" width="5.625" style="2" customWidth="1"/>
    <col min="7" max="7" width="22.5" style="2" customWidth="1"/>
    <col min="8" max="8" width="13.75" style="2" customWidth="1"/>
    <col min="9" max="9" width="8.75" style="2" customWidth="1"/>
    <col min="10" max="10" width="13.75" style="2" customWidth="1"/>
    <col min="11" max="11" width="10.75" style="2" customWidth="1"/>
    <col min="12" max="12" width="7.125" style="2" customWidth="1"/>
    <col min="13" max="13" width="5.625" style="2" customWidth="1"/>
    <col min="14" max="14" width="4.5" style="2" customWidth="1"/>
    <col min="15" max="15" width="5.625" style="2" customWidth="1"/>
    <col min="16" max="16" width="3.625" style="2" customWidth="1"/>
    <col min="17" max="17" width="77.875" customWidth="1"/>
    <col min="18" max="18" width="68.75" customWidth="1"/>
  </cols>
  <sheetData>
    <row r="1" spans="1:17" ht="24.75" thickBot="1">
      <c r="B1" s="637" t="s">
        <v>242</v>
      </c>
      <c r="C1" s="638"/>
      <c r="D1" s="639">
        <f>総表!C27</f>
        <v>0</v>
      </c>
      <c r="E1" s="639"/>
      <c r="F1" s="639"/>
      <c r="G1" s="639"/>
      <c r="H1" s="200" t="s">
        <v>243</v>
      </c>
      <c r="I1" s="639">
        <f>総表!C15</f>
        <v>0</v>
      </c>
      <c r="J1" s="639"/>
      <c r="K1" s="639"/>
      <c r="L1" s="639"/>
      <c r="M1" s="639"/>
      <c r="N1" s="639"/>
      <c r="O1" s="639"/>
      <c r="P1" s="640"/>
      <c r="Q1" s="361"/>
    </row>
    <row r="2" spans="1:17" ht="18.75" customHeight="1">
      <c r="B2" s="643" t="s">
        <v>35</v>
      </c>
      <c r="C2" s="641" t="s">
        <v>36</v>
      </c>
      <c r="D2" s="641"/>
      <c r="E2" s="641"/>
      <c r="F2" s="641"/>
      <c r="G2" s="641"/>
      <c r="H2" s="641"/>
      <c r="I2" s="641"/>
      <c r="J2" s="641"/>
      <c r="K2" s="641"/>
      <c r="L2" s="641"/>
      <c r="M2" s="641"/>
      <c r="N2" s="641"/>
      <c r="O2" s="641"/>
      <c r="P2" s="642"/>
      <c r="Q2" s="361" t="s">
        <v>211</v>
      </c>
    </row>
    <row r="3" spans="1:17" ht="24" customHeight="1">
      <c r="A3">
        <v>1</v>
      </c>
      <c r="B3" s="644"/>
      <c r="C3" s="605"/>
      <c r="D3" s="606"/>
      <c r="E3" s="606"/>
      <c r="F3" s="606"/>
      <c r="G3" s="606"/>
      <c r="H3" s="606"/>
      <c r="I3" s="606"/>
      <c r="J3" s="606"/>
      <c r="K3" s="606"/>
      <c r="L3" s="606"/>
      <c r="M3" s="606"/>
      <c r="N3" s="606"/>
      <c r="O3" s="606"/>
      <c r="P3" s="607"/>
      <c r="Q3" s="362" t="s">
        <v>265</v>
      </c>
    </row>
    <row r="4" spans="1:17" ht="24" customHeight="1">
      <c r="A4">
        <v>2</v>
      </c>
      <c r="B4" s="644"/>
      <c r="C4" s="608"/>
      <c r="D4" s="609"/>
      <c r="E4" s="609"/>
      <c r="F4" s="609"/>
      <c r="G4" s="609"/>
      <c r="H4" s="609"/>
      <c r="I4" s="609"/>
      <c r="J4" s="609"/>
      <c r="K4" s="609"/>
      <c r="L4" s="609"/>
      <c r="M4" s="609"/>
      <c r="N4" s="609"/>
      <c r="O4" s="609"/>
      <c r="P4" s="610"/>
      <c r="Q4" s="363" t="s">
        <v>223</v>
      </c>
    </row>
    <row r="5" spans="1:17" ht="24" customHeight="1">
      <c r="A5">
        <v>3</v>
      </c>
      <c r="B5" s="644"/>
      <c r="C5" s="608"/>
      <c r="D5" s="609"/>
      <c r="E5" s="609"/>
      <c r="F5" s="609"/>
      <c r="G5" s="609"/>
      <c r="H5" s="609"/>
      <c r="I5" s="609"/>
      <c r="J5" s="609"/>
      <c r="K5" s="609"/>
      <c r="L5" s="609"/>
      <c r="M5" s="609"/>
      <c r="N5" s="609"/>
      <c r="O5" s="609"/>
      <c r="P5" s="610"/>
      <c r="Q5" s="363"/>
    </row>
    <row r="6" spans="1:17" ht="24" customHeight="1">
      <c r="A6">
        <v>4</v>
      </c>
      <c r="B6" s="644"/>
      <c r="C6" s="608"/>
      <c r="D6" s="609"/>
      <c r="E6" s="609"/>
      <c r="F6" s="609"/>
      <c r="G6" s="609"/>
      <c r="H6" s="609"/>
      <c r="I6" s="609"/>
      <c r="J6" s="609"/>
      <c r="K6" s="609"/>
      <c r="L6" s="609"/>
      <c r="M6" s="609"/>
      <c r="N6" s="609"/>
      <c r="O6" s="609"/>
      <c r="P6" s="610"/>
      <c r="Q6" s="599" t="s">
        <v>217</v>
      </c>
    </row>
    <row r="7" spans="1:17" ht="24" customHeight="1">
      <c r="A7">
        <v>5</v>
      </c>
      <c r="B7" s="644"/>
      <c r="C7" s="608"/>
      <c r="D7" s="609"/>
      <c r="E7" s="609"/>
      <c r="F7" s="609"/>
      <c r="G7" s="609"/>
      <c r="H7" s="609"/>
      <c r="I7" s="609"/>
      <c r="J7" s="609"/>
      <c r="K7" s="609"/>
      <c r="L7" s="609"/>
      <c r="M7" s="609"/>
      <c r="N7" s="609"/>
      <c r="O7" s="609"/>
      <c r="P7" s="610"/>
      <c r="Q7" s="599"/>
    </row>
    <row r="8" spans="1:17" ht="24" customHeight="1">
      <c r="A8">
        <v>6</v>
      </c>
      <c r="B8" s="644"/>
      <c r="C8" s="608"/>
      <c r="D8" s="609"/>
      <c r="E8" s="609"/>
      <c r="F8" s="609"/>
      <c r="G8" s="609"/>
      <c r="H8" s="609"/>
      <c r="I8" s="609"/>
      <c r="J8" s="609"/>
      <c r="K8" s="609"/>
      <c r="L8" s="609"/>
      <c r="M8" s="609"/>
      <c r="N8" s="609"/>
      <c r="O8" s="609"/>
      <c r="P8" s="610"/>
      <c r="Q8" s="599"/>
    </row>
    <row r="9" spans="1:17" ht="24" customHeight="1">
      <c r="A9">
        <v>7</v>
      </c>
      <c r="B9" s="644"/>
      <c r="C9" s="608"/>
      <c r="D9" s="609"/>
      <c r="E9" s="609"/>
      <c r="F9" s="609"/>
      <c r="G9" s="609"/>
      <c r="H9" s="609"/>
      <c r="I9" s="609"/>
      <c r="J9" s="609"/>
      <c r="K9" s="609"/>
      <c r="L9" s="609"/>
      <c r="M9" s="609"/>
      <c r="N9" s="609"/>
      <c r="O9" s="609"/>
      <c r="P9" s="610"/>
      <c r="Q9" s="599"/>
    </row>
    <row r="10" spans="1:17" ht="24" customHeight="1">
      <c r="A10">
        <v>8</v>
      </c>
      <c r="B10" s="644"/>
      <c r="C10" s="608"/>
      <c r="D10" s="609"/>
      <c r="E10" s="609"/>
      <c r="F10" s="609"/>
      <c r="G10" s="609"/>
      <c r="H10" s="609"/>
      <c r="I10" s="609"/>
      <c r="J10" s="609"/>
      <c r="K10" s="609"/>
      <c r="L10" s="609"/>
      <c r="M10" s="609"/>
      <c r="N10" s="609"/>
      <c r="O10" s="609"/>
      <c r="P10" s="610"/>
      <c r="Q10" s="599"/>
    </row>
    <row r="11" spans="1:17" ht="24" customHeight="1">
      <c r="A11">
        <v>9</v>
      </c>
      <c r="B11" s="644"/>
      <c r="C11" s="608"/>
      <c r="D11" s="609"/>
      <c r="E11" s="609"/>
      <c r="F11" s="609"/>
      <c r="G11" s="609"/>
      <c r="H11" s="609"/>
      <c r="I11" s="609"/>
      <c r="J11" s="609"/>
      <c r="K11" s="609"/>
      <c r="L11" s="609"/>
      <c r="M11" s="609"/>
      <c r="N11" s="609"/>
      <c r="O11" s="609"/>
      <c r="P11" s="610"/>
      <c r="Q11" s="599"/>
    </row>
    <row r="12" spans="1:17" ht="24" customHeight="1">
      <c r="A12">
        <v>10</v>
      </c>
      <c r="B12" s="644"/>
      <c r="C12" s="608"/>
      <c r="D12" s="609"/>
      <c r="E12" s="609"/>
      <c r="F12" s="609"/>
      <c r="G12" s="609"/>
      <c r="H12" s="609"/>
      <c r="I12" s="609"/>
      <c r="J12" s="609"/>
      <c r="K12" s="609"/>
      <c r="L12" s="609"/>
      <c r="M12" s="609"/>
      <c r="N12" s="609"/>
      <c r="O12" s="609"/>
      <c r="P12" s="610"/>
      <c r="Q12" s="363"/>
    </row>
    <row r="13" spans="1:17" ht="39.75" customHeight="1">
      <c r="B13" s="644"/>
      <c r="C13" s="623" t="s">
        <v>17</v>
      </c>
      <c r="D13" s="624"/>
      <c r="E13" s="375">
        <f>総表!D28</f>
        <v>0</v>
      </c>
      <c r="F13" s="232" t="s">
        <v>56</v>
      </c>
      <c r="G13" s="233" t="s">
        <v>37</v>
      </c>
      <c r="H13" s="612"/>
      <c r="I13" s="613"/>
      <c r="J13" s="614"/>
      <c r="K13" s="233" t="s">
        <v>38</v>
      </c>
      <c r="L13" s="618">
        <f>総表!J28</f>
        <v>0</v>
      </c>
      <c r="M13" s="619"/>
      <c r="N13" s="619"/>
      <c r="O13" s="619"/>
      <c r="P13" s="620"/>
      <c r="Q13" s="361" t="s">
        <v>249</v>
      </c>
    </row>
    <row r="14" spans="1:17" ht="26.25" customHeight="1">
      <c r="B14" s="644"/>
      <c r="C14" s="625" t="s">
        <v>39</v>
      </c>
      <c r="D14" s="626"/>
      <c r="E14" s="626"/>
      <c r="F14" s="626"/>
      <c r="G14" s="626"/>
      <c r="H14" s="626"/>
      <c r="I14" s="626"/>
      <c r="J14" s="626"/>
      <c r="K14" s="626"/>
      <c r="L14" s="626"/>
      <c r="M14" s="626"/>
      <c r="N14" s="626"/>
      <c r="O14" s="626"/>
      <c r="P14" s="627"/>
      <c r="Q14" s="361"/>
    </row>
    <row r="15" spans="1:17" ht="26.25" customHeight="1">
      <c r="B15" s="644"/>
      <c r="C15" s="611"/>
      <c r="D15" s="602"/>
      <c r="E15" s="600" t="s">
        <v>58</v>
      </c>
      <c r="F15" s="601"/>
      <c r="G15" s="602"/>
      <c r="H15" s="603" t="s">
        <v>216</v>
      </c>
      <c r="I15" s="604"/>
      <c r="J15" s="201"/>
      <c r="K15" s="202"/>
      <c r="L15" s="202"/>
      <c r="M15" s="202"/>
      <c r="N15" s="202"/>
      <c r="O15" s="202"/>
      <c r="P15" s="203"/>
      <c r="Q15" s="361" t="s">
        <v>218</v>
      </c>
    </row>
    <row r="16" spans="1:17" ht="26.25" customHeight="1">
      <c r="B16" s="644"/>
      <c r="C16" s="204"/>
      <c r="D16" s="205" t="s">
        <v>41</v>
      </c>
      <c r="E16" s="206">
        <v>44752</v>
      </c>
      <c r="F16" s="207" t="s">
        <v>40</v>
      </c>
      <c r="G16" s="208">
        <v>44824</v>
      </c>
      <c r="H16" s="209">
        <v>50</v>
      </c>
      <c r="I16" s="210" t="s">
        <v>44</v>
      </c>
      <c r="J16" s="615"/>
      <c r="K16" s="616"/>
      <c r="L16" s="616"/>
      <c r="M16" s="616"/>
      <c r="N16" s="616"/>
      <c r="O16" s="616"/>
      <c r="P16" s="617"/>
      <c r="Q16" s="361" t="s">
        <v>219</v>
      </c>
    </row>
    <row r="17" spans="1:17" ht="26.25" customHeight="1">
      <c r="B17" s="644"/>
      <c r="C17" s="204"/>
      <c r="D17" s="205" t="s">
        <v>42</v>
      </c>
      <c r="E17" s="206">
        <v>44844</v>
      </c>
      <c r="F17" s="207" t="s">
        <v>40</v>
      </c>
      <c r="G17" s="208">
        <v>44967</v>
      </c>
      <c r="H17" s="209">
        <v>60</v>
      </c>
      <c r="I17" s="210" t="s">
        <v>44</v>
      </c>
      <c r="J17" s="615"/>
      <c r="K17" s="616"/>
      <c r="L17" s="616"/>
      <c r="M17" s="616"/>
      <c r="N17" s="616"/>
      <c r="O17" s="616"/>
      <c r="P17" s="617"/>
      <c r="Q17" s="361"/>
    </row>
    <row r="18" spans="1:17" ht="26.25" customHeight="1">
      <c r="B18" s="644"/>
      <c r="C18" s="211"/>
      <c r="D18" s="212" t="s">
        <v>43</v>
      </c>
      <c r="E18" s="213">
        <v>44968</v>
      </c>
      <c r="F18" s="214" t="s">
        <v>40</v>
      </c>
      <c r="G18" s="215">
        <v>45066</v>
      </c>
      <c r="H18" s="216">
        <v>80</v>
      </c>
      <c r="I18" s="217" t="s">
        <v>44</v>
      </c>
      <c r="J18" s="621" t="s">
        <v>54</v>
      </c>
      <c r="K18" s="622"/>
      <c r="L18" s="218" t="s">
        <v>215</v>
      </c>
      <c r="M18" s="219">
        <v>5</v>
      </c>
      <c r="N18" s="218" t="s">
        <v>213</v>
      </c>
      <c r="O18" s="220">
        <v>7</v>
      </c>
      <c r="P18" s="221" t="s">
        <v>214</v>
      </c>
      <c r="Q18" s="361" t="s">
        <v>258</v>
      </c>
    </row>
    <row r="19" spans="1:17" ht="26.25" customHeight="1">
      <c r="B19" s="644"/>
      <c r="C19" s="628" t="s">
        <v>49</v>
      </c>
      <c r="D19" s="629"/>
      <c r="E19" s="629"/>
      <c r="F19" s="629"/>
      <c r="G19" s="629"/>
      <c r="H19" s="629"/>
      <c r="I19" s="629"/>
      <c r="J19" s="630"/>
      <c r="K19" s="629"/>
      <c r="L19" s="629"/>
      <c r="M19" s="629"/>
      <c r="N19" s="629"/>
      <c r="O19" s="629"/>
      <c r="P19" s="631"/>
      <c r="Q19" s="361"/>
    </row>
    <row r="20" spans="1:17" ht="26.25" customHeight="1">
      <c r="B20" s="644"/>
      <c r="C20" s="222"/>
      <c r="D20" s="635" t="s">
        <v>50</v>
      </c>
      <c r="E20" s="600" t="s">
        <v>57</v>
      </c>
      <c r="F20" s="601"/>
      <c r="G20" s="602"/>
      <c r="H20" s="603" t="s">
        <v>51</v>
      </c>
      <c r="I20" s="604"/>
      <c r="J20" s="223" t="s">
        <v>55</v>
      </c>
      <c r="K20" s="202"/>
      <c r="L20" s="202"/>
      <c r="M20" s="202"/>
      <c r="N20" s="202"/>
      <c r="O20" s="202"/>
      <c r="P20" s="203"/>
      <c r="Q20" s="361" t="s">
        <v>220</v>
      </c>
    </row>
    <row r="21" spans="1:17" ht="26.25" customHeight="1">
      <c r="B21" s="644"/>
      <c r="C21" s="224"/>
      <c r="D21" s="636"/>
      <c r="E21" s="208">
        <v>45232</v>
      </c>
      <c r="F21" s="207" t="s">
        <v>40</v>
      </c>
      <c r="G21" s="208">
        <v>45253</v>
      </c>
      <c r="H21" s="209">
        <v>3</v>
      </c>
      <c r="I21" s="225" t="s">
        <v>203</v>
      </c>
      <c r="J21" s="226" t="s">
        <v>234</v>
      </c>
      <c r="K21" s="227"/>
      <c r="L21" s="202"/>
      <c r="M21" s="202"/>
      <c r="N21" s="202"/>
      <c r="O21" s="202"/>
      <c r="P21" s="203"/>
      <c r="Q21" s="361" t="s">
        <v>259</v>
      </c>
    </row>
    <row r="22" spans="1:17" ht="26.25" customHeight="1">
      <c r="B22" s="644"/>
      <c r="C22" s="204"/>
      <c r="D22" s="205" t="s">
        <v>52</v>
      </c>
      <c r="E22" s="632" t="s">
        <v>235</v>
      </c>
      <c r="F22" s="633"/>
      <c r="G22" s="633"/>
      <c r="H22" s="633"/>
      <c r="I22" s="634"/>
      <c r="J22" s="226" t="s">
        <v>237</v>
      </c>
      <c r="K22" s="227"/>
      <c r="L22" s="202"/>
      <c r="M22" s="202"/>
      <c r="N22" s="202"/>
      <c r="O22" s="202"/>
      <c r="P22" s="203"/>
      <c r="Q22" s="361" t="s">
        <v>221</v>
      </c>
    </row>
    <row r="23" spans="1:17" ht="26.25" customHeight="1">
      <c r="B23" s="644"/>
      <c r="C23" s="211"/>
      <c r="D23" s="212" t="s">
        <v>53</v>
      </c>
      <c r="E23" s="650" t="s">
        <v>236</v>
      </c>
      <c r="F23" s="651"/>
      <c r="G23" s="651"/>
      <c r="H23" s="651"/>
      <c r="I23" s="652"/>
      <c r="J23" s="228" t="s">
        <v>237</v>
      </c>
      <c r="K23" s="229"/>
      <c r="L23" s="230"/>
      <c r="M23" s="230"/>
      <c r="N23" s="230"/>
      <c r="O23" s="230"/>
      <c r="P23" s="231"/>
      <c r="Q23" s="361" t="s">
        <v>222</v>
      </c>
    </row>
    <row r="24" spans="1:17" ht="18.75" customHeight="1">
      <c r="B24" s="644"/>
      <c r="C24" s="655" t="s">
        <v>48</v>
      </c>
      <c r="D24" s="656"/>
      <c r="E24" s="656"/>
      <c r="F24" s="656"/>
      <c r="G24" s="656"/>
      <c r="H24" s="656"/>
      <c r="I24" s="656"/>
      <c r="J24" s="656"/>
      <c r="K24" s="656"/>
      <c r="L24" s="656"/>
      <c r="M24" s="656"/>
      <c r="N24" s="656"/>
      <c r="O24" s="656"/>
      <c r="P24" s="657"/>
      <c r="Q24" s="361"/>
    </row>
    <row r="25" spans="1:17" ht="24" customHeight="1">
      <c r="A25">
        <v>1</v>
      </c>
      <c r="B25" s="644"/>
      <c r="C25" s="608"/>
      <c r="D25" s="609"/>
      <c r="E25" s="609"/>
      <c r="F25" s="609"/>
      <c r="G25" s="609"/>
      <c r="H25" s="609"/>
      <c r="I25" s="609"/>
      <c r="J25" s="609"/>
      <c r="K25" s="609"/>
      <c r="L25" s="609"/>
      <c r="M25" s="609"/>
      <c r="N25" s="609"/>
      <c r="O25" s="609"/>
      <c r="P25" s="610"/>
      <c r="Q25" s="599" t="s">
        <v>279</v>
      </c>
    </row>
    <row r="26" spans="1:17" ht="24" customHeight="1">
      <c r="A26">
        <v>2</v>
      </c>
      <c r="B26" s="644"/>
      <c r="C26" s="608"/>
      <c r="D26" s="609"/>
      <c r="E26" s="609"/>
      <c r="F26" s="609"/>
      <c r="G26" s="609"/>
      <c r="H26" s="609"/>
      <c r="I26" s="609"/>
      <c r="J26" s="609"/>
      <c r="K26" s="609"/>
      <c r="L26" s="609"/>
      <c r="M26" s="609"/>
      <c r="N26" s="609"/>
      <c r="O26" s="609"/>
      <c r="P26" s="610"/>
      <c r="Q26" s="599"/>
    </row>
    <row r="27" spans="1:17" ht="24" customHeight="1">
      <c r="A27">
        <v>3</v>
      </c>
      <c r="B27" s="644"/>
      <c r="C27" s="608"/>
      <c r="D27" s="609"/>
      <c r="E27" s="609"/>
      <c r="F27" s="609"/>
      <c r="G27" s="609"/>
      <c r="H27" s="609"/>
      <c r="I27" s="609"/>
      <c r="J27" s="609"/>
      <c r="K27" s="609"/>
      <c r="L27" s="609"/>
      <c r="M27" s="609"/>
      <c r="N27" s="609"/>
      <c r="O27" s="609"/>
      <c r="P27" s="610"/>
      <c r="Q27" s="599"/>
    </row>
    <row r="28" spans="1:17" ht="24" customHeight="1">
      <c r="A28">
        <v>4</v>
      </c>
      <c r="B28" s="644"/>
      <c r="C28" s="608"/>
      <c r="D28" s="609"/>
      <c r="E28" s="609"/>
      <c r="F28" s="609"/>
      <c r="G28" s="609"/>
      <c r="H28" s="609"/>
      <c r="I28" s="609"/>
      <c r="J28" s="609"/>
      <c r="K28" s="609"/>
      <c r="L28" s="609"/>
      <c r="M28" s="609"/>
      <c r="N28" s="609"/>
      <c r="O28" s="609"/>
      <c r="P28" s="610"/>
      <c r="Q28" s="363" t="s">
        <v>224</v>
      </c>
    </row>
    <row r="29" spans="1:17" ht="24" customHeight="1">
      <c r="A29">
        <v>5</v>
      </c>
      <c r="B29" s="644"/>
      <c r="C29" s="608"/>
      <c r="D29" s="609"/>
      <c r="E29" s="609"/>
      <c r="F29" s="609"/>
      <c r="G29" s="609"/>
      <c r="H29" s="609"/>
      <c r="I29" s="609"/>
      <c r="J29" s="609"/>
      <c r="K29" s="609"/>
      <c r="L29" s="609"/>
      <c r="M29" s="609"/>
      <c r="N29" s="609"/>
      <c r="O29" s="609"/>
      <c r="P29" s="610"/>
      <c r="Q29" s="361"/>
    </row>
    <row r="30" spans="1:17" ht="24" customHeight="1">
      <c r="A30">
        <v>6</v>
      </c>
      <c r="B30" s="644"/>
      <c r="C30" s="608"/>
      <c r="D30" s="609"/>
      <c r="E30" s="609"/>
      <c r="F30" s="609"/>
      <c r="G30" s="609"/>
      <c r="H30" s="609"/>
      <c r="I30" s="609"/>
      <c r="J30" s="609"/>
      <c r="K30" s="609"/>
      <c r="L30" s="609"/>
      <c r="M30" s="609"/>
      <c r="N30" s="609"/>
      <c r="O30" s="609"/>
      <c r="P30" s="610"/>
      <c r="Q30" s="363"/>
    </row>
    <row r="31" spans="1:17" ht="24" customHeight="1">
      <c r="A31">
        <v>7</v>
      </c>
      <c r="B31" s="644"/>
      <c r="C31" s="608"/>
      <c r="D31" s="609"/>
      <c r="E31" s="609"/>
      <c r="F31" s="609"/>
      <c r="G31" s="609"/>
      <c r="H31" s="609"/>
      <c r="I31" s="609"/>
      <c r="J31" s="609"/>
      <c r="K31" s="609"/>
      <c r="L31" s="609"/>
      <c r="M31" s="609"/>
      <c r="N31" s="609"/>
      <c r="O31" s="609"/>
      <c r="P31" s="610"/>
      <c r="Q31" s="363"/>
    </row>
    <row r="32" spans="1:17" ht="24" customHeight="1">
      <c r="A32">
        <v>11</v>
      </c>
      <c r="B32" s="644"/>
      <c r="C32" s="608"/>
      <c r="D32" s="609"/>
      <c r="E32" s="609"/>
      <c r="F32" s="609"/>
      <c r="G32" s="609"/>
      <c r="H32" s="609"/>
      <c r="I32" s="609"/>
      <c r="J32" s="609"/>
      <c r="K32" s="609"/>
      <c r="L32" s="609"/>
      <c r="M32" s="609"/>
      <c r="N32" s="609"/>
      <c r="O32" s="609"/>
      <c r="P32" s="610"/>
      <c r="Q32" s="361"/>
    </row>
    <row r="33" spans="1:17" ht="24" customHeight="1">
      <c r="A33">
        <v>12</v>
      </c>
      <c r="B33" s="644"/>
      <c r="C33" s="608"/>
      <c r="D33" s="609"/>
      <c r="E33" s="609"/>
      <c r="F33" s="609"/>
      <c r="G33" s="609"/>
      <c r="H33" s="609"/>
      <c r="I33" s="609"/>
      <c r="J33" s="609"/>
      <c r="K33" s="609"/>
      <c r="L33" s="609"/>
      <c r="M33" s="609"/>
      <c r="N33" s="609"/>
      <c r="O33" s="609"/>
      <c r="P33" s="610"/>
      <c r="Q33" s="363"/>
    </row>
    <row r="34" spans="1:17">
      <c r="B34" s="644"/>
      <c r="C34" s="653" t="s">
        <v>45</v>
      </c>
      <c r="D34" s="653"/>
      <c r="E34" s="653"/>
      <c r="F34" s="653"/>
      <c r="G34" s="653"/>
      <c r="H34" s="653"/>
      <c r="I34" s="653"/>
      <c r="J34" s="653"/>
      <c r="K34" s="653"/>
      <c r="L34" s="653"/>
      <c r="M34" s="653"/>
      <c r="N34" s="653"/>
      <c r="O34" s="653"/>
      <c r="P34" s="654"/>
      <c r="Q34" s="361"/>
    </row>
    <row r="35" spans="1:17" ht="24" customHeight="1">
      <c r="A35">
        <v>1</v>
      </c>
      <c r="B35" s="644"/>
      <c r="C35" s="605" t="s">
        <v>245</v>
      </c>
      <c r="D35" s="606"/>
      <c r="E35" s="606"/>
      <c r="F35" s="606"/>
      <c r="G35" s="606"/>
      <c r="H35" s="606"/>
      <c r="I35" s="606"/>
      <c r="J35" s="606"/>
      <c r="K35" s="606"/>
      <c r="L35" s="606"/>
      <c r="M35" s="606"/>
      <c r="N35" s="606"/>
      <c r="O35" s="606"/>
      <c r="P35" s="607"/>
      <c r="Q35" s="364" t="s">
        <v>264</v>
      </c>
    </row>
    <row r="36" spans="1:17" ht="24" customHeight="1">
      <c r="A36">
        <v>2</v>
      </c>
      <c r="B36" s="644"/>
      <c r="C36" s="608"/>
      <c r="D36" s="609"/>
      <c r="E36" s="609"/>
      <c r="F36" s="609"/>
      <c r="G36" s="609"/>
      <c r="H36" s="609"/>
      <c r="I36" s="609"/>
      <c r="J36" s="609"/>
      <c r="K36" s="609"/>
      <c r="L36" s="609"/>
      <c r="M36" s="609"/>
      <c r="N36" s="609"/>
      <c r="O36" s="609"/>
      <c r="P36" s="610"/>
      <c r="Q36" s="363"/>
    </row>
    <row r="37" spans="1:17" ht="24" customHeight="1">
      <c r="A37">
        <v>3</v>
      </c>
      <c r="B37" s="644"/>
      <c r="C37" s="608"/>
      <c r="D37" s="609"/>
      <c r="E37" s="609"/>
      <c r="F37" s="609"/>
      <c r="G37" s="609"/>
      <c r="H37" s="609"/>
      <c r="I37" s="609"/>
      <c r="J37" s="609"/>
      <c r="K37" s="609"/>
      <c r="L37" s="609"/>
      <c r="M37" s="609"/>
      <c r="N37" s="609"/>
      <c r="O37" s="609"/>
      <c r="P37" s="610"/>
      <c r="Q37" s="363" t="s">
        <v>226</v>
      </c>
    </row>
    <row r="38" spans="1:17" ht="24" customHeight="1">
      <c r="A38">
        <v>4</v>
      </c>
      <c r="B38" s="644"/>
      <c r="C38" s="608"/>
      <c r="D38" s="609"/>
      <c r="E38" s="609"/>
      <c r="F38" s="609"/>
      <c r="G38" s="609"/>
      <c r="H38" s="609"/>
      <c r="I38" s="609"/>
      <c r="J38" s="609"/>
      <c r="K38" s="609"/>
      <c r="L38" s="609"/>
      <c r="M38" s="609"/>
      <c r="N38" s="609"/>
      <c r="O38" s="609"/>
      <c r="P38" s="610"/>
      <c r="Q38" s="363" t="s">
        <v>225</v>
      </c>
    </row>
    <row r="39" spans="1:17">
      <c r="B39" s="644"/>
      <c r="C39" s="653" t="s">
        <v>46</v>
      </c>
      <c r="D39" s="653"/>
      <c r="E39" s="653"/>
      <c r="F39" s="653"/>
      <c r="G39" s="653"/>
      <c r="H39" s="653"/>
      <c r="I39" s="653"/>
      <c r="J39" s="653"/>
      <c r="K39" s="653"/>
      <c r="L39" s="653"/>
      <c r="M39" s="653"/>
      <c r="N39" s="653"/>
      <c r="O39" s="653"/>
      <c r="P39" s="654"/>
      <c r="Q39" s="361"/>
    </row>
    <row r="40" spans="1:17" ht="24.75" customHeight="1">
      <c r="A40">
        <v>1</v>
      </c>
      <c r="B40" s="644"/>
      <c r="C40" s="605" t="s">
        <v>247</v>
      </c>
      <c r="D40" s="606"/>
      <c r="E40" s="606"/>
      <c r="F40" s="606"/>
      <c r="G40" s="606"/>
      <c r="H40" s="606"/>
      <c r="I40" s="606"/>
      <c r="J40" s="606"/>
      <c r="K40" s="606"/>
      <c r="L40" s="606"/>
      <c r="M40" s="606"/>
      <c r="N40" s="606"/>
      <c r="O40" s="606"/>
      <c r="P40" s="607"/>
      <c r="Q40" s="364" t="s">
        <v>264</v>
      </c>
    </row>
    <row r="41" spans="1:17" ht="24.75" customHeight="1">
      <c r="A41">
        <v>2</v>
      </c>
      <c r="B41" s="644"/>
      <c r="C41" s="608"/>
      <c r="D41" s="609"/>
      <c r="E41" s="609"/>
      <c r="F41" s="609"/>
      <c r="G41" s="609"/>
      <c r="H41" s="609"/>
      <c r="I41" s="609"/>
      <c r="J41" s="609"/>
      <c r="K41" s="609"/>
      <c r="L41" s="609"/>
      <c r="M41" s="609"/>
      <c r="N41" s="609"/>
      <c r="O41" s="609"/>
      <c r="P41" s="610"/>
      <c r="Q41" s="363" t="s">
        <v>227</v>
      </c>
    </row>
    <row r="42" spans="1:17" ht="24.75" customHeight="1">
      <c r="A42">
        <v>4</v>
      </c>
      <c r="B42" s="644"/>
      <c r="C42" s="608"/>
      <c r="D42" s="609"/>
      <c r="E42" s="609"/>
      <c r="F42" s="609"/>
      <c r="G42" s="609"/>
      <c r="H42" s="609"/>
      <c r="I42" s="609"/>
      <c r="J42" s="609"/>
      <c r="K42" s="609"/>
      <c r="L42" s="609"/>
      <c r="M42" s="609"/>
      <c r="N42" s="609"/>
      <c r="O42" s="609"/>
      <c r="P42" s="610"/>
      <c r="Q42" s="365" t="s">
        <v>246</v>
      </c>
    </row>
    <row r="43" spans="1:17">
      <c r="B43" s="644"/>
      <c r="C43" s="676" t="s">
        <v>410</v>
      </c>
      <c r="D43" s="676"/>
      <c r="E43" s="676"/>
      <c r="F43" s="676"/>
      <c r="G43" s="676"/>
      <c r="H43" s="676"/>
      <c r="I43" s="676"/>
      <c r="J43" s="676"/>
      <c r="K43" s="676"/>
      <c r="L43" s="676"/>
      <c r="M43" s="676"/>
      <c r="N43" s="676"/>
      <c r="O43" s="676"/>
      <c r="P43" s="677"/>
      <c r="Q43" s="451"/>
    </row>
    <row r="44" spans="1:17" ht="24" customHeight="1">
      <c r="A44">
        <v>1</v>
      </c>
      <c r="B44" s="644"/>
      <c r="C44" s="605"/>
      <c r="D44" s="606"/>
      <c r="E44" s="606"/>
      <c r="F44" s="606"/>
      <c r="G44" s="606"/>
      <c r="H44" s="606"/>
      <c r="I44" s="606"/>
      <c r="J44" s="606"/>
      <c r="K44" s="606"/>
      <c r="L44" s="606"/>
      <c r="M44" s="606"/>
      <c r="N44" s="606"/>
      <c r="O44" s="606"/>
      <c r="P44" s="607"/>
      <c r="Q44" s="452" t="s">
        <v>411</v>
      </c>
    </row>
    <row r="45" spans="1:17" ht="24" customHeight="1">
      <c r="A45">
        <v>2</v>
      </c>
      <c r="B45" s="644"/>
      <c r="C45" s="608"/>
      <c r="D45" s="609"/>
      <c r="E45" s="609"/>
      <c r="F45" s="609"/>
      <c r="G45" s="609"/>
      <c r="H45" s="609"/>
      <c r="I45" s="609"/>
      <c r="J45" s="609"/>
      <c r="K45" s="609"/>
      <c r="L45" s="609"/>
      <c r="M45" s="609"/>
      <c r="N45" s="609"/>
      <c r="O45" s="609"/>
      <c r="P45" s="610"/>
      <c r="Q45" s="453"/>
    </row>
    <row r="46" spans="1:17" ht="24" customHeight="1">
      <c r="A46">
        <v>3</v>
      </c>
      <c r="B46" s="644"/>
      <c r="C46" s="608"/>
      <c r="D46" s="609"/>
      <c r="E46" s="609"/>
      <c r="F46" s="609"/>
      <c r="G46" s="609"/>
      <c r="H46" s="609"/>
      <c r="I46" s="609"/>
      <c r="J46" s="609"/>
      <c r="K46" s="609"/>
      <c r="L46" s="609"/>
      <c r="M46" s="609"/>
      <c r="N46" s="609"/>
      <c r="O46" s="609"/>
      <c r="P46" s="610"/>
      <c r="Q46" s="453" t="s">
        <v>412</v>
      </c>
    </row>
    <row r="47" spans="1:17" ht="24" customHeight="1">
      <c r="A47">
        <v>4</v>
      </c>
      <c r="B47" s="644"/>
      <c r="C47" s="608"/>
      <c r="D47" s="609"/>
      <c r="E47" s="609"/>
      <c r="F47" s="609"/>
      <c r="G47" s="609"/>
      <c r="H47" s="609"/>
      <c r="I47" s="609"/>
      <c r="J47" s="609"/>
      <c r="K47" s="609"/>
      <c r="L47" s="609"/>
      <c r="M47" s="609"/>
      <c r="N47" s="609"/>
      <c r="O47" s="609"/>
      <c r="P47" s="610"/>
      <c r="Q47" s="453"/>
    </row>
    <row r="48" spans="1:17">
      <c r="B48" s="644"/>
      <c r="C48" s="676" t="s">
        <v>413</v>
      </c>
      <c r="D48" s="676"/>
      <c r="E48" s="676"/>
      <c r="F48" s="676"/>
      <c r="G48" s="676"/>
      <c r="H48" s="676"/>
      <c r="I48" s="676"/>
      <c r="J48" s="676"/>
      <c r="K48" s="676"/>
      <c r="L48" s="676"/>
      <c r="M48" s="676"/>
      <c r="N48" s="676"/>
      <c r="O48" s="676"/>
      <c r="P48" s="677"/>
      <c r="Q48" s="451"/>
    </row>
    <row r="49" spans="1:17" ht="24" customHeight="1">
      <c r="A49">
        <v>1</v>
      </c>
      <c r="B49" s="644"/>
      <c r="C49" s="605"/>
      <c r="D49" s="606"/>
      <c r="E49" s="606"/>
      <c r="F49" s="606"/>
      <c r="G49" s="606"/>
      <c r="H49" s="606"/>
      <c r="I49" s="606"/>
      <c r="J49" s="606"/>
      <c r="K49" s="606"/>
      <c r="L49" s="606"/>
      <c r="M49" s="606"/>
      <c r="N49" s="606"/>
      <c r="O49" s="606"/>
      <c r="P49" s="607"/>
      <c r="Q49" s="452" t="s">
        <v>411</v>
      </c>
    </row>
    <row r="50" spans="1:17" ht="24" customHeight="1">
      <c r="A50">
        <v>2</v>
      </c>
      <c r="B50" s="644"/>
      <c r="C50" s="608"/>
      <c r="D50" s="609"/>
      <c r="E50" s="609"/>
      <c r="F50" s="609"/>
      <c r="G50" s="609"/>
      <c r="H50" s="609"/>
      <c r="I50" s="609"/>
      <c r="J50" s="609"/>
      <c r="K50" s="609"/>
      <c r="L50" s="609"/>
      <c r="M50" s="609"/>
      <c r="N50" s="609"/>
      <c r="O50" s="609"/>
      <c r="P50" s="610"/>
      <c r="Q50" s="453"/>
    </row>
    <row r="51" spans="1:17" ht="24" customHeight="1">
      <c r="A51">
        <v>3</v>
      </c>
      <c r="B51" s="644"/>
      <c r="C51" s="608"/>
      <c r="D51" s="609"/>
      <c r="E51" s="609"/>
      <c r="F51" s="609"/>
      <c r="G51" s="609"/>
      <c r="H51" s="609"/>
      <c r="I51" s="609"/>
      <c r="J51" s="609"/>
      <c r="K51" s="609"/>
      <c r="L51" s="609"/>
      <c r="M51" s="609"/>
      <c r="N51" s="609"/>
      <c r="O51" s="609"/>
      <c r="P51" s="610"/>
      <c r="Q51" s="453" t="s">
        <v>414</v>
      </c>
    </row>
    <row r="52" spans="1:17" ht="24" customHeight="1">
      <c r="A52">
        <v>4</v>
      </c>
      <c r="B52" s="645"/>
      <c r="C52" s="608"/>
      <c r="D52" s="609"/>
      <c r="E52" s="609"/>
      <c r="F52" s="609"/>
      <c r="G52" s="609"/>
      <c r="H52" s="609"/>
      <c r="I52" s="609"/>
      <c r="J52" s="609"/>
      <c r="K52" s="609"/>
      <c r="L52" s="609"/>
      <c r="M52" s="609"/>
      <c r="N52" s="609"/>
      <c r="O52" s="609"/>
      <c r="P52" s="610"/>
      <c r="Q52" s="453"/>
    </row>
    <row r="53" spans="1:17" ht="24" customHeight="1">
      <c r="A53">
        <v>1</v>
      </c>
      <c r="B53" s="658" t="s">
        <v>248</v>
      </c>
      <c r="C53" s="659"/>
      <c r="D53" s="660"/>
      <c r="E53" s="664" t="s">
        <v>300</v>
      </c>
      <c r="F53" s="665"/>
      <c r="G53" s="665"/>
      <c r="H53" s="665"/>
      <c r="I53" s="665"/>
      <c r="J53" s="665"/>
      <c r="K53" s="665"/>
      <c r="L53" s="665"/>
      <c r="M53" s="665"/>
      <c r="N53" s="665"/>
      <c r="O53" s="665"/>
      <c r="P53" s="666"/>
      <c r="Q53" s="364" t="s">
        <v>264</v>
      </c>
    </row>
    <row r="54" spans="1:17" ht="24" customHeight="1">
      <c r="A54">
        <v>2</v>
      </c>
      <c r="B54" s="661"/>
      <c r="C54" s="662"/>
      <c r="D54" s="663"/>
      <c r="E54" s="608"/>
      <c r="F54" s="609"/>
      <c r="G54" s="609"/>
      <c r="H54" s="609"/>
      <c r="I54" s="609"/>
      <c r="J54" s="609"/>
      <c r="K54" s="609"/>
      <c r="L54" s="609"/>
      <c r="M54" s="609"/>
      <c r="N54" s="609"/>
      <c r="O54" s="609"/>
      <c r="P54" s="610"/>
      <c r="Q54" s="363" t="s">
        <v>228</v>
      </c>
    </row>
    <row r="55" spans="1:17" ht="24" customHeight="1">
      <c r="A55">
        <v>3</v>
      </c>
      <c r="B55" s="661"/>
      <c r="C55" s="662"/>
      <c r="D55" s="663"/>
      <c r="E55" s="608"/>
      <c r="F55" s="609"/>
      <c r="G55" s="609"/>
      <c r="H55" s="609"/>
      <c r="I55" s="609"/>
      <c r="J55" s="609"/>
      <c r="K55" s="609"/>
      <c r="L55" s="609"/>
      <c r="M55" s="609"/>
      <c r="N55" s="609"/>
      <c r="O55" s="609"/>
      <c r="P55" s="610"/>
      <c r="Q55" s="364" t="s">
        <v>229</v>
      </c>
    </row>
    <row r="56" spans="1:17" ht="24" customHeight="1">
      <c r="A56">
        <v>4</v>
      </c>
      <c r="B56" s="661"/>
      <c r="C56" s="662"/>
      <c r="D56" s="663"/>
      <c r="E56" s="608"/>
      <c r="F56" s="609"/>
      <c r="G56" s="609"/>
      <c r="H56" s="609"/>
      <c r="I56" s="609"/>
      <c r="J56" s="609"/>
      <c r="K56" s="609"/>
      <c r="L56" s="609"/>
      <c r="M56" s="609"/>
      <c r="N56" s="609"/>
      <c r="O56" s="609"/>
      <c r="P56" s="610"/>
      <c r="Q56" s="364" t="s">
        <v>230</v>
      </c>
    </row>
    <row r="57" spans="1:17" ht="24" customHeight="1">
      <c r="A57">
        <v>5</v>
      </c>
      <c r="B57" s="670"/>
      <c r="C57" s="671"/>
      <c r="D57" s="672"/>
      <c r="E57" s="673"/>
      <c r="F57" s="674"/>
      <c r="G57" s="674"/>
      <c r="H57" s="674"/>
      <c r="I57" s="674"/>
      <c r="J57" s="674"/>
      <c r="K57" s="674"/>
      <c r="L57" s="674"/>
      <c r="M57" s="674"/>
      <c r="N57" s="674"/>
      <c r="O57" s="674"/>
      <c r="P57" s="675"/>
      <c r="Q57" s="363"/>
    </row>
    <row r="58" spans="1:17" ht="24" customHeight="1">
      <c r="A58">
        <v>1</v>
      </c>
      <c r="B58" s="658" t="s">
        <v>47</v>
      </c>
      <c r="C58" s="659"/>
      <c r="D58" s="660"/>
      <c r="E58" s="664"/>
      <c r="F58" s="665"/>
      <c r="G58" s="665"/>
      <c r="H58" s="665"/>
      <c r="I58" s="665"/>
      <c r="J58" s="665"/>
      <c r="K58" s="665"/>
      <c r="L58" s="665"/>
      <c r="M58" s="665"/>
      <c r="N58" s="665"/>
      <c r="O58" s="665"/>
      <c r="P58" s="666"/>
      <c r="Q58" s="364" t="s">
        <v>264</v>
      </c>
    </row>
    <row r="59" spans="1:17" ht="19.5">
      <c r="A59">
        <v>2</v>
      </c>
      <c r="B59" s="661"/>
      <c r="C59" s="662"/>
      <c r="D59" s="663"/>
      <c r="E59" s="608"/>
      <c r="F59" s="609"/>
      <c r="G59" s="609"/>
      <c r="H59" s="609"/>
      <c r="I59" s="609"/>
      <c r="J59" s="609"/>
      <c r="K59" s="609"/>
      <c r="L59" s="609"/>
      <c r="M59" s="609"/>
      <c r="N59" s="609"/>
      <c r="O59" s="609"/>
      <c r="P59" s="610"/>
      <c r="Q59" s="363" t="s">
        <v>231</v>
      </c>
    </row>
    <row r="60" spans="1:17" ht="19.5">
      <c r="A60">
        <v>3</v>
      </c>
      <c r="B60" s="661"/>
      <c r="C60" s="662"/>
      <c r="D60" s="663"/>
      <c r="E60" s="608"/>
      <c r="F60" s="609"/>
      <c r="G60" s="609"/>
      <c r="H60" s="609"/>
      <c r="I60" s="609"/>
      <c r="J60" s="609"/>
      <c r="K60" s="609"/>
      <c r="L60" s="609"/>
      <c r="M60" s="609"/>
      <c r="N60" s="609"/>
      <c r="O60" s="609"/>
      <c r="P60" s="610"/>
      <c r="Q60" s="364" t="s">
        <v>232</v>
      </c>
    </row>
    <row r="61" spans="1:17" ht="20.25" thickBot="1">
      <c r="A61">
        <v>4</v>
      </c>
      <c r="B61" s="661"/>
      <c r="C61" s="662"/>
      <c r="D61" s="663"/>
      <c r="E61" s="667"/>
      <c r="F61" s="668"/>
      <c r="G61" s="668"/>
      <c r="H61" s="668"/>
      <c r="I61" s="668"/>
      <c r="J61" s="668"/>
      <c r="K61" s="668"/>
      <c r="L61" s="668"/>
      <c r="M61" s="668"/>
      <c r="N61" s="668"/>
      <c r="O61" s="668"/>
      <c r="P61" s="669"/>
      <c r="Q61" s="364" t="s">
        <v>233</v>
      </c>
    </row>
    <row r="62" spans="1:17" ht="24.75" thickBot="1">
      <c r="B62" s="648"/>
      <c r="C62" s="648"/>
      <c r="D62" s="648"/>
      <c r="E62" s="649"/>
      <c r="F62" s="649"/>
      <c r="G62" s="649"/>
      <c r="H62" s="649"/>
      <c r="I62" s="649"/>
      <c r="J62" s="450" t="s">
        <v>241</v>
      </c>
      <c r="K62" s="646">
        <f>総表!J49</f>
        <v>0</v>
      </c>
      <c r="L62" s="646"/>
      <c r="M62" s="646"/>
      <c r="N62" s="646"/>
      <c r="O62" s="646"/>
      <c r="P62" s="647"/>
      <c r="Q62" s="361"/>
    </row>
  </sheetData>
  <mergeCells count="39">
    <mergeCell ref="K62:P62"/>
    <mergeCell ref="B62:I62"/>
    <mergeCell ref="E23:I23"/>
    <mergeCell ref="C39:P39"/>
    <mergeCell ref="C40:P42"/>
    <mergeCell ref="C24:P24"/>
    <mergeCell ref="C25:P33"/>
    <mergeCell ref="B58:D61"/>
    <mergeCell ref="E58:P61"/>
    <mergeCell ref="B53:D57"/>
    <mergeCell ref="E53:P57"/>
    <mergeCell ref="C34:P34"/>
    <mergeCell ref="C43:P43"/>
    <mergeCell ref="C44:P47"/>
    <mergeCell ref="C48:P48"/>
    <mergeCell ref="C49:P52"/>
    <mergeCell ref="B1:C1"/>
    <mergeCell ref="D1:G1"/>
    <mergeCell ref="I1:P1"/>
    <mergeCell ref="C2:P2"/>
    <mergeCell ref="B2:B52"/>
    <mergeCell ref="C35:P38"/>
    <mergeCell ref="C19:P19"/>
    <mergeCell ref="E20:G20"/>
    <mergeCell ref="E22:I22"/>
    <mergeCell ref="D20:D21"/>
    <mergeCell ref="H20:I20"/>
    <mergeCell ref="Q25:Q27"/>
    <mergeCell ref="Q6:Q11"/>
    <mergeCell ref="E15:G15"/>
    <mergeCell ref="H15:I15"/>
    <mergeCell ref="C3:P12"/>
    <mergeCell ref="C15:D15"/>
    <mergeCell ref="H13:J13"/>
    <mergeCell ref="J16:P17"/>
    <mergeCell ref="L13:P13"/>
    <mergeCell ref="J18:K18"/>
    <mergeCell ref="C13:D13"/>
    <mergeCell ref="C14:P14"/>
  </mergeCells>
  <phoneticPr fontId="4"/>
  <dataValidations count="13">
    <dataValidation operator="lessThanOrEqual" allowBlank="1" showInputMessage="1" showErrorMessage="1" errorTitle="字数超過" error="300字・6行以内でご記入ください。" sqref="C35:P38 E53:P61 C40:P42" xr:uid="{00000000-0002-0000-0100-000000000000}"/>
    <dataValidation type="list" allowBlank="1" showInputMessage="1" showErrorMessage="1" sqref="J21:J22" xr:uid="{00000000-0002-0000-0100-000001000000}">
      <formula1>"確定,予定"</formula1>
    </dataValidation>
    <dataValidation type="list" allowBlank="1" showInputMessage="1" showErrorMessage="1" sqref="J23" xr:uid="{00000000-0002-0000-0100-000002000000}">
      <formula1>"確定,交渉中,予定"</formula1>
    </dataValidation>
    <dataValidation type="list" allowBlank="1" showInputMessage="1" showErrorMessage="1" sqref="I21" xr:uid="{00000000-0002-0000-0100-000003000000}">
      <formula1>"週間,日間,ヶ月間"</formula1>
    </dataValidation>
    <dataValidation type="whole" allowBlank="1" showInputMessage="1" showErrorMessage="1" sqref="M18" xr:uid="{00000000-0002-0000-0100-000004000000}">
      <formula1>5</formula1>
      <formula2>6</formula2>
    </dataValidation>
    <dataValidation type="whole" allowBlank="1" showInputMessage="1" showErrorMessage="1" sqref="O18" xr:uid="{00000000-0002-0000-0100-000005000000}">
      <formula1>1</formula1>
      <formula2>12</formula2>
    </dataValidation>
    <dataValidation type="date" operator="lessThanOrEqual" allowBlank="1" showInputMessage="1" showErrorMessage="1" sqref="G16:G18 E16:E18" xr:uid="{00000000-0002-0000-0100-000006000000}">
      <formula1>45382</formula1>
    </dataValidation>
    <dataValidation type="whole" operator="greaterThanOrEqual" allowBlank="1" showInputMessage="1" showErrorMessage="1" sqref="H16:H18 H21" xr:uid="{00000000-0002-0000-0100-000007000000}">
      <formula1>0</formula1>
    </dataValidation>
    <dataValidation type="date" operator="greaterThanOrEqual" allowBlank="1" showInputMessage="1" showErrorMessage="1" sqref="G21 E21" xr:uid="{00000000-0002-0000-0100-000008000000}">
      <formula1>45017</formula1>
    </dataValidation>
    <dataValidation operator="lessThanOrEqual" allowBlank="1" showInputMessage="1" showErrorMessage="1" errorTitle="字数超過" error="800字・12行以内でご記入ください。" sqref="C3:P12" xr:uid="{00000000-0002-0000-0100-000009000000}"/>
    <dataValidation operator="lessThanOrEqual" allowBlank="1" showInputMessage="1" showErrorMessage="1" errorTitle="字数超過" error="2,000字・30行以下で入力してください。" sqref="C25:P33" xr:uid="{00000000-0002-0000-0100-00000A000000}"/>
    <dataValidation operator="lessThanOrEqual" allowBlank="1" errorTitle="字数超過" error="300字・6行以内でご記入ください。" sqref="C44:P47" xr:uid="{67F36C02-2426-47C8-976F-997475BBED1F}"/>
    <dataValidation operator="lessThanOrEqual" allowBlank="1" showInputMessage="1" errorTitle="字数超過" error="300字・6行以内でご記入ください。" sqref="C49:P52" xr:uid="{47C93481-5B66-4B1E-A473-6582A70E23C4}"/>
  </dataValidations>
  <printOptions horizontalCentered="1"/>
  <pageMargins left="0.78740157480314965" right="0.19685039370078741" top="0.59055118110236227" bottom="0.39370078740157483" header="0.39370078740157483" footer="0.31496062992125984"/>
  <pageSetup paperSize="9" scale="52" orientation="portrait" r:id="rId1"/>
  <headerFooter>
    <oddHeader>&amp;L&amp;14【個表】</oddHeader>
  </headerFooter>
  <colBreaks count="1" manualBreakCount="1">
    <brk id="16" min="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2"/>
  <sheetViews>
    <sheetView view="pageBreakPreview" zoomScaleNormal="100" zoomScaleSheetLayoutView="100" workbookViewId="0">
      <selection activeCell="C12" sqref="C12"/>
    </sheetView>
  </sheetViews>
  <sheetFormatPr defaultColWidth="9" defaultRowHeight="18.75"/>
  <cols>
    <col min="1" max="1" width="6.875" style="7" customWidth="1"/>
    <col min="2" max="2" width="8.125" style="7" customWidth="1"/>
    <col min="3" max="3" width="31.25" style="7" customWidth="1"/>
    <col min="4" max="4" width="12.5" style="8" customWidth="1"/>
    <col min="5" max="5" width="14.5" style="8" customWidth="1"/>
    <col min="6" max="6" width="17.25" style="9" customWidth="1"/>
    <col min="7" max="7" width="66.625" style="9" customWidth="1"/>
    <col min="8" max="8" width="7.875" style="10" customWidth="1"/>
    <col min="9" max="16384" width="9" style="8"/>
  </cols>
  <sheetData>
    <row r="1" spans="1:8" ht="24">
      <c r="A1" s="234" t="s">
        <v>201</v>
      </c>
      <c r="B1" s="679">
        <f>総表!C27</f>
        <v>0</v>
      </c>
      <c r="C1" s="680"/>
      <c r="D1" s="234" t="s">
        <v>200</v>
      </c>
      <c r="E1" s="685">
        <f>総表!C15</f>
        <v>0</v>
      </c>
      <c r="F1" s="685"/>
    </row>
    <row r="2" spans="1:8" ht="7.5" customHeight="1" thickBot="1">
      <c r="A2" s="235"/>
      <c r="B2" s="235"/>
      <c r="C2" s="235"/>
      <c r="D2" s="236"/>
      <c r="E2" s="236"/>
      <c r="F2" s="237"/>
    </row>
    <row r="3" spans="1:8" customFormat="1" ht="24">
      <c r="A3" s="236"/>
      <c r="B3" s="691" t="s">
        <v>405</v>
      </c>
      <c r="C3" s="692"/>
      <c r="D3" s="238">
        <f>SUM(D4:D7)</f>
        <v>0</v>
      </c>
      <c r="E3" s="239"/>
      <c r="F3" s="239"/>
      <c r="G3" s="5"/>
    </row>
    <row r="4" spans="1:8" customFormat="1" ht="24">
      <c r="A4" s="236"/>
      <c r="B4" s="240"/>
      <c r="C4" s="241" t="s">
        <v>68</v>
      </c>
      <c r="D4" s="242">
        <f>F12</f>
        <v>0</v>
      </c>
      <c r="E4" s="243"/>
      <c r="F4" s="243"/>
      <c r="G4" s="5"/>
    </row>
    <row r="5" spans="1:8" customFormat="1" ht="24">
      <c r="A5" s="236"/>
      <c r="B5" s="240"/>
      <c r="C5" s="244" t="s">
        <v>69</v>
      </c>
      <c r="D5" s="245">
        <f>F25</f>
        <v>0</v>
      </c>
      <c r="E5" s="243"/>
      <c r="F5" s="243"/>
      <c r="G5" s="5"/>
    </row>
    <row r="6" spans="1:8" customFormat="1" ht="24">
      <c r="A6" s="236"/>
      <c r="B6" s="240"/>
      <c r="C6" s="244" t="s">
        <v>60</v>
      </c>
      <c r="D6" s="245">
        <f>F31</f>
        <v>0</v>
      </c>
      <c r="E6" s="243"/>
      <c r="F6" s="243"/>
      <c r="G6" s="5"/>
    </row>
    <row r="7" spans="1:8" customFormat="1" ht="24.75" thickBot="1">
      <c r="A7" s="236"/>
      <c r="B7" s="246"/>
      <c r="C7" s="247" t="s">
        <v>70</v>
      </c>
      <c r="D7" s="248">
        <f>F37</f>
        <v>0</v>
      </c>
      <c r="E7" s="243"/>
      <c r="F7" s="243"/>
      <c r="G7" s="5"/>
    </row>
    <row r="8" spans="1:8" ht="15" customHeight="1" thickBot="1">
      <c r="A8" s="235"/>
      <c r="B8" s="235"/>
      <c r="C8" s="235"/>
      <c r="D8" s="236"/>
      <c r="E8" s="236"/>
      <c r="F8" s="237"/>
    </row>
    <row r="9" spans="1:8" s="11" customFormat="1" ht="24.75" thickBot="1">
      <c r="A9" s="249" t="s">
        <v>61</v>
      </c>
      <c r="B9" s="250" t="s">
        <v>62</v>
      </c>
      <c r="C9" s="250" t="s">
        <v>64</v>
      </c>
      <c r="D9" s="251" t="s">
        <v>72</v>
      </c>
      <c r="E9" s="252" t="s">
        <v>65</v>
      </c>
      <c r="F9" s="253" t="s">
        <v>406</v>
      </c>
      <c r="G9" s="366" t="s">
        <v>212</v>
      </c>
    </row>
    <row r="10" spans="1:8" ht="30" customHeight="1" thickBot="1">
      <c r="A10" s="19" t="s">
        <v>66</v>
      </c>
      <c r="B10" s="20"/>
      <c r="C10" s="20"/>
      <c r="D10" s="12"/>
      <c r="E10" s="13"/>
      <c r="F10" s="21">
        <f>SUM(F12,F25,F31,F37)</f>
        <v>0</v>
      </c>
      <c r="G10" s="366"/>
      <c r="H10" s="8"/>
    </row>
    <row r="11" spans="1:8" ht="30" customHeight="1">
      <c r="A11" s="14"/>
      <c r="B11" s="254" t="s">
        <v>68</v>
      </c>
      <c r="C11" s="15"/>
      <c r="D11" s="15"/>
      <c r="E11" s="16"/>
      <c r="F11" s="17"/>
      <c r="G11" s="367"/>
      <c r="H11" s="8"/>
    </row>
    <row r="12" spans="1:8" ht="20.100000000000001" customHeight="1">
      <c r="A12" s="14"/>
      <c r="B12" s="255"/>
      <c r="C12" s="264"/>
      <c r="D12" s="376"/>
      <c r="E12" s="269"/>
      <c r="F12" s="686">
        <f>SUM(E12:E23)</f>
        <v>0</v>
      </c>
      <c r="G12" s="678" t="s">
        <v>280</v>
      </c>
      <c r="H12" s="8"/>
    </row>
    <row r="13" spans="1:8" ht="20.100000000000001" customHeight="1">
      <c r="A13" s="14"/>
      <c r="B13" s="255"/>
      <c r="C13" s="265"/>
      <c r="D13" s="377"/>
      <c r="E13" s="270"/>
      <c r="F13" s="687"/>
      <c r="G13" s="689"/>
      <c r="H13" s="8"/>
    </row>
    <row r="14" spans="1:8" ht="20.100000000000001" customHeight="1">
      <c r="A14" s="14"/>
      <c r="B14" s="255"/>
      <c r="C14" s="265"/>
      <c r="D14" s="377"/>
      <c r="E14" s="270"/>
      <c r="F14" s="687"/>
      <c r="G14" s="689"/>
      <c r="H14" s="8"/>
    </row>
    <row r="15" spans="1:8" ht="20.100000000000001" customHeight="1">
      <c r="A15" s="14"/>
      <c r="B15" s="255"/>
      <c r="C15" s="265"/>
      <c r="D15" s="377"/>
      <c r="E15" s="270"/>
      <c r="F15" s="687"/>
      <c r="G15" s="689"/>
      <c r="H15" s="8"/>
    </row>
    <row r="16" spans="1:8" ht="20.100000000000001" customHeight="1">
      <c r="A16" s="14"/>
      <c r="B16" s="255"/>
      <c r="C16" s="265"/>
      <c r="D16" s="377"/>
      <c r="E16" s="270"/>
      <c r="F16" s="687"/>
      <c r="G16" s="689"/>
      <c r="H16" s="8"/>
    </row>
    <row r="17" spans="1:8" ht="20.100000000000001" customHeight="1">
      <c r="A17" s="14"/>
      <c r="B17" s="255"/>
      <c r="C17" s="265"/>
      <c r="D17" s="377"/>
      <c r="E17" s="270"/>
      <c r="F17" s="687"/>
      <c r="G17" s="689"/>
      <c r="H17" s="8"/>
    </row>
    <row r="18" spans="1:8" ht="20.100000000000001" customHeight="1">
      <c r="A18" s="14"/>
      <c r="B18" s="255"/>
      <c r="C18" s="265"/>
      <c r="D18" s="377"/>
      <c r="E18" s="270"/>
      <c r="F18" s="687"/>
      <c r="G18" s="689"/>
      <c r="H18" s="8"/>
    </row>
    <row r="19" spans="1:8" ht="20.100000000000001" customHeight="1">
      <c r="A19" s="14"/>
      <c r="B19" s="255"/>
      <c r="C19" s="265"/>
      <c r="D19" s="377"/>
      <c r="E19" s="270"/>
      <c r="F19" s="687"/>
      <c r="G19" s="689"/>
      <c r="H19" s="8"/>
    </row>
    <row r="20" spans="1:8" ht="20.100000000000001" customHeight="1">
      <c r="A20" s="14"/>
      <c r="B20" s="255"/>
      <c r="C20" s="265"/>
      <c r="D20" s="377"/>
      <c r="E20" s="270"/>
      <c r="F20" s="687"/>
      <c r="G20" s="689"/>
      <c r="H20" s="8"/>
    </row>
    <row r="21" spans="1:8" ht="20.100000000000001" customHeight="1">
      <c r="A21" s="14"/>
      <c r="B21" s="255"/>
      <c r="C21" s="265"/>
      <c r="D21" s="377"/>
      <c r="E21" s="270"/>
      <c r="F21" s="687"/>
      <c r="G21" s="689"/>
      <c r="H21" s="8"/>
    </row>
    <row r="22" spans="1:8" ht="20.100000000000001" customHeight="1">
      <c r="A22" s="14"/>
      <c r="B22" s="255"/>
      <c r="C22" s="265"/>
      <c r="D22" s="377"/>
      <c r="E22" s="270"/>
      <c r="F22" s="687"/>
      <c r="G22" s="689"/>
      <c r="H22" s="8"/>
    </row>
    <row r="23" spans="1:8" ht="20.100000000000001" customHeight="1">
      <c r="A23" s="14"/>
      <c r="B23" s="256"/>
      <c r="C23" s="266"/>
      <c r="D23" s="377"/>
      <c r="E23" s="271"/>
      <c r="F23" s="688"/>
      <c r="G23" s="689"/>
      <c r="H23" s="8"/>
    </row>
    <row r="24" spans="1:8" ht="30" customHeight="1">
      <c r="A24" s="14"/>
      <c r="B24" s="257" t="s">
        <v>71</v>
      </c>
      <c r="C24" s="267"/>
      <c r="D24" s="378"/>
      <c r="E24" s="272"/>
      <c r="F24" s="261"/>
      <c r="G24" s="368"/>
      <c r="H24" s="8"/>
    </row>
    <row r="25" spans="1:8" ht="20.100000000000001" customHeight="1">
      <c r="A25" s="14"/>
      <c r="B25" s="258"/>
      <c r="C25" s="264"/>
      <c r="D25" s="379"/>
      <c r="E25" s="273"/>
      <c r="F25" s="686">
        <f>SUM(E25:E29)</f>
        <v>0</v>
      </c>
      <c r="G25" s="678" t="s">
        <v>238</v>
      </c>
      <c r="H25" s="8"/>
    </row>
    <row r="26" spans="1:8" ht="20.100000000000001" customHeight="1">
      <c r="A26" s="14"/>
      <c r="B26" s="258"/>
      <c r="C26" s="265"/>
      <c r="D26" s="377"/>
      <c r="E26" s="274"/>
      <c r="F26" s="687"/>
      <c r="G26" s="678"/>
      <c r="H26" s="8"/>
    </row>
    <row r="27" spans="1:8" ht="20.100000000000001" customHeight="1">
      <c r="A27" s="14"/>
      <c r="B27" s="258"/>
      <c r="C27" s="265"/>
      <c r="D27" s="377"/>
      <c r="E27" s="274"/>
      <c r="F27" s="687"/>
      <c r="G27" s="678"/>
      <c r="H27" s="8"/>
    </row>
    <row r="28" spans="1:8" ht="20.100000000000001" customHeight="1">
      <c r="A28" s="14"/>
      <c r="B28" s="258"/>
      <c r="C28" s="265"/>
      <c r="D28" s="377"/>
      <c r="E28" s="274"/>
      <c r="F28" s="687"/>
      <c r="G28" s="678"/>
      <c r="H28" s="8"/>
    </row>
    <row r="29" spans="1:8" ht="20.100000000000001" customHeight="1">
      <c r="A29" s="14"/>
      <c r="B29" s="259"/>
      <c r="C29" s="266"/>
      <c r="D29" s="380"/>
      <c r="E29" s="275"/>
      <c r="F29" s="688"/>
      <c r="G29" s="678"/>
      <c r="H29" s="8"/>
    </row>
    <row r="30" spans="1:8" ht="30" customHeight="1">
      <c r="A30" s="14"/>
      <c r="B30" s="257" t="s">
        <v>67</v>
      </c>
      <c r="C30" s="267"/>
      <c r="D30" s="262"/>
      <c r="E30" s="272"/>
      <c r="F30" s="263"/>
      <c r="G30" s="368"/>
      <c r="H30" s="8"/>
    </row>
    <row r="31" spans="1:8" ht="20.100000000000001" customHeight="1">
      <c r="A31" s="14"/>
      <c r="B31" s="255"/>
      <c r="C31" s="264"/>
      <c r="D31" s="376"/>
      <c r="E31" s="273"/>
      <c r="F31" s="686">
        <f>SUM(E31:E35)</f>
        <v>0</v>
      </c>
      <c r="G31" s="678" t="s">
        <v>239</v>
      </c>
      <c r="H31" s="8"/>
    </row>
    <row r="32" spans="1:8" ht="20.100000000000001" customHeight="1">
      <c r="A32" s="14"/>
      <c r="B32" s="255"/>
      <c r="C32" s="265"/>
      <c r="D32" s="377"/>
      <c r="E32" s="274"/>
      <c r="F32" s="687"/>
      <c r="G32" s="678"/>
      <c r="H32" s="8"/>
    </row>
    <row r="33" spans="1:8" ht="20.100000000000001" customHeight="1">
      <c r="A33" s="14"/>
      <c r="B33" s="255"/>
      <c r="C33" s="265"/>
      <c r="D33" s="377"/>
      <c r="E33" s="274"/>
      <c r="F33" s="687"/>
      <c r="G33" s="678"/>
      <c r="H33" s="8"/>
    </row>
    <row r="34" spans="1:8" ht="20.100000000000001" customHeight="1">
      <c r="A34" s="14"/>
      <c r="B34" s="255"/>
      <c r="C34" s="265"/>
      <c r="D34" s="377"/>
      <c r="E34" s="274"/>
      <c r="F34" s="687"/>
      <c r="G34" s="678"/>
      <c r="H34" s="8"/>
    </row>
    <row r="35" spans="1:8" ht="20.100000000000001" customHeight="1">
      <c r="A35" s="14"/>
      <c r="B35" s="256"/>
      <c r="C35" s="266"/>
      <c r="D35" s="377"/>
      <c r="E35" s="275"/>
      <c r="F35" s="688"/>
      <c r="G35" s="678"/>
      <c r="H35" s="8"/>
    </row>
    <row r="36" spans="1:8" ht="30" customHeight="1">
      <c r="A36" s="14"/>
      <c r="B36" s="254" t="s">
        <v>70</v>
      </c>
      <c r="C36" s="267"/>
      <c r="D36" s="262"/>
      <c r="E36" s="272"/>
      <c r="F36" s="263"/>
      <c r="G36" s="368"/>
      <c r="H36" s="8"/>
    </row>
    <row r="37" spans="1:8" ht="20.100000000000001" customHeight="1">
      <c r="A37" s="14"/>
      <c r="B37" s="258"/>
      <c r="C37" s="264"/>
      <c r="D37" s="381"/>
      <c r="E37" s="273"/>
      <c r="F37" s="686">
        <f>SUM(E37:E41)</f>
        <v>0</v>
      </c>
      <c r="G37" s="678" t="s">
        <v>240</v>
      </c>
      <c r="H37" s="8"/>
    </row>
    <row r="38" spans="1:8" ht="20.100000000000001" customHeight="1">
      <c r="A38" s="14"/>
      <c r="B38" s="258"/>
      <c r="C38" s="265"/>
      <c r="D38" s="382"/>
      <c r="E38" s="274"/>
      <c r="F38" s="687"/>
      <c r="G38" s="689"/>
      <c r="H38" s="8"/>
    </row>
    <row r="39" spans="1:8" ht="20.100000000000001" customHeight="1">
      <c r="A39" s="14"/>
      <c r="B39" s="258"/>
      <c r="C39" s="265"/>
      <c r="D39" s="382"/>
      <c r="E39" s="274"/>
      <c r="F39" s="687"/>
      <c r="G39" s="689"/>
      <c r="H39" s="8"/>
    </row>
    <row r="40" spans="1:8" ht="20.100000000000001" customHeight="1">
      <c r="A40" s="14"/>
      <c r="B40" s="258"/>
      <c r="C40" s="265"/>
      <c r="D40" s="382"/>
      <c r="E40" s="274"/>
      <c r="F40" s="687"/>
      <c r="G40" s="689"/>
      <c r="H40" s="8"/>
    </row>
    <row r="41" spans="1:8" ht="20.100000000000001" customHeight="1" thickBot="1">
      <c r="A41" s="18"/>
      <c r="B41" s="260"/>
      <c r="C41" s="268"/>
      <c r="D41" s="383"/>
      <c r="E41" s="276"/>
      <c r="F41" s="690"/>
      <c r="G41" s="689"/>
      <c r="H41" s="8"/>
    </row>
    <row r="42" spans="1:8" ht="19.5" thickBot="1">
      <c r="A42" s="681"/>
      <c r="B42" s="681"/>
      <c r="C42" s="682"/>
      <c r="D42" s="92" t="s">
        <v>199</v>
      </c>
      <c r="E42" s="683">
        <f>総表!J49</f>
        <v>0</v>
      </c>
      <c r="F42" s="684"/>
      <c r="G42" s="369"/>
    </row>
  </sheetData>
  <mergeCells count="13">
    <mergeCell ref="G25:G29"/>
    <mergeCell ref="B1:C1"/>
    <mergeCell ref="A42:C42"/>
    <mergeCell ref="E42:F42"/>
    <mergeCell ref="E1:F1"/>
    <mergeCell ref="F12:F23"/>
    <mergeCell ref="G12:G23"/>
    <mergeCell ref="F37:F41"/>
    <mergeCell ref="G37:G41"/>
    <mergeCell ref="F31:F35"/>
    <mergeCell ref="G31:G35"/>
    <mergeCell ref="F25:F29"/>
    <mergeCell ref="B3:C3"/>
  </mergeCells>
  <phoneticPr fontId="2"/>
  <conditionalFormatting sqref="F12 E9:E10 D43:F65474 D42:E42 E12:E41">
    <cfRule type="containsText" dxfId="4" priority="9" stopIfTrue="1" operator="containsText" text="ご記入">
      <formula>NOT(ISERROR(SEARCH("ご記入",D9)))</formula>
    </cfRule>
  </conditionalFormatting>
  <conditionalFormatting sqref="F31">
    <cfRule type="containsText" dxfId="3" priority="8" stopIfTrue="1" operator="containsText" text="ご記入">
      <formula>NOT(ISERROR(SEARCH("ご記入",F31)))</formula>
    </cfRule>
  </conditionalFormatting>
  <conditionalFormatting sqref="F25">
    <cfRule type="containsText" dxfId="2" priority="6" stopIfTrue="1" operator="containsText" text="ご記入">
      <formula>NOT(ISERROR(SEARCH("ご記入",F25)))</formula>
    </cfRule>
  </conditionalFormatting>
  <conditionalFormatting sqref="D24">
    <cfRule type="containsText" dxfId="1" priority="1" stopIfTrue="1" operator="containsText" text="ご記入">
      <formula>NOT(ISERROR(SEARCH("ご記入",D24)))</formula>
    </cfRule>
  </conditionalFormatting>
  <dataValidations count="6">
    <dataValidation type="whole" operator="greaterThanOrEqual" allowBlank="1" showInputMessage="1" showErrorMessage="1" sqref="D24 E12:E41" xr:uid="{00000000-0002-0000-0200-000000000000}">
      <formula1>0</formula1>
    </dataValidation>
    <dataValidation imeMode="halfAlpha" allowBlank="1" showInputMessage="1" showErrorMessage="1" sqref="G42:G65474 F9:F10" xr:uid="{00000000-0002-0000-0200-000001000000}"/>
    <dataValidation type="list" allowBlank="1" showInputMessage="1" showErrorMessage="1" sqref="D12:D23 D37:D41" xr:uid="{00000000-0002-0000-0200-000002000000}">
      <formula1>"確定,交渉中,予定"</formula1>
    </dataValidation>
    <dataValidation type="list" allowBlank="1" showInputMessage="1" showErrorMessage="1" sqref="D26:D29" xr:uid="{00000000-0002-0000-0200-000003000000}">
      <formula1>"確定,申請中,予定"</formula1>
    </dataValidation>
    <dataValidation type="list" allowBlank="1" showInputMessage="1" showErrorMessage="1" sqref="D31:D35" xr:uid="{00000000-0002-0000-0200-000004000000}">
      <formula1>"確定,達成,交渉中,実施中,予定,実施予定"</formula1>
    </dataValidation>
    <dataValidation type="list" allowBlank="1" showInputMessage="1" showErrorMessage="1" sqref="D25" xr:uid="{00000000-0002-0000-0200-000005000000}">
      <formula1>"決定,申請中,申請予定"</formula1>
    </dataValidation>
  </dataValidations>
  <printOptions horizontalCentered="1"/>
  <pageMargins left="0.78740157480314965" right="0.19685039370078741" top="0.59055118110236227" bottom="0.39370078740157483" header="0.31496062992125984" footer="0.31496062992125984"/>
  <pageSetup paperSize="9" scale="86" orientation="portrait" r:id="rId1"/>
  <headerFooter>
    <oddHeader>&amp;L活動の収支予算　（収入）【 2か年度助成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111"/>
  <sheetViews>
    <sheetView view="pageBreakPreview" topLeftCell="B1" zoomScaleNormal="100" zoomScaleSheetLayoutView="100" workbookViewId="0">
      <selection activeCell="B4" sqref="B4"/>
    </sheetView>
  </sheetViews>
  <sheetFormatPr defaultColWidth="9" defaultRowHeight="19.5"/>
  <cols>
    <col min="1" max="1" width="4.875" bestFit="1" customWidth="1"/>
    <col min="2" max="2" width="4.875" customWidth="1"/>
    <col min="3" max="3" width="5.125" customWidth="1"/>
    <col min="4" max="4" width="4.5" customWidth="1"/>
    <col min="5" max="5" width="25" style="45" customWidth="1"/>
    <col min="6" max="6" width="23" style="45" customWidth="1"/>
    <col min="7" max="7" width="16.125" style="5" customWidth="1"/>
    <col min="8" max="9" width="16.375" style="5" customWidth="1"/>
    <col min="10" max="10" width="9.625" style="5" bestFit="1" customWidth="1"/>
    <col min="11" max="11" width="14" style="5" customWidth="1"/>
    <col min="12" max="12" width="18.25" style="5" hidden="1" customWidth="1"/>
    <col min="13" max="13" width="19.125" style="5" customWidth="1"/>
    <col min="14" max="14" width="18.25" style="5" hidden="1" customWidth="1"/>
    <col min="15" max="15" width="19.125" style="5" customWidth="1"/>
    <col min="16" max="16" width="0.75" style="5" customWidth="1"/>
    <col min="17" max="18" width="15" style="5" hidden="1" customWidth="1"/>
    <col min="19" max="19" width="79.375" style="343" customWidth="1"/>
    <col min="21" max="22" width="0" hidden="1" customWidth="1"/>
    <col min="23" max="23" width="9" hidden="1" customWidth="1"/>
    <col min="24" max="44" width="0" hidden="1" customWidth="1"/>
  </cols>
  <sheetData>
    <row r="1" spans="1:44" ht="24">
      <c r="B1" s="618" t="s">
        <v>196</v>
      </c>
      <c r="C1" s="619"/>
      <c r="D1" s="620"/>
      <c r="E1" s="733">
        <f>総表!C27</f>
        <v>0</v>
      </c>
      <c r="F1" s="734"/>
      <c r="G1" s="735"/>
      <c r="H1" s="280" t="s">
        <v>197</v>
      </c>
      <c r="I1" s="716">
        <f>総表!$C$15</f>
        <v>0</v>
      </c>
      <c r="J1" s="717"/>
      <c r="K1" s="717"/>
      <c r="L1" s="717"/>
      <c r="M1" s="717"/>
      <c r="N1" s="717"/>
      <c r="O1" s="718"/>
    </row>
    <row r="2" spans="1:44" ht="24">
      <c r="B2" s="618" t="s">
        <v>194</v>
      </c>
      <c r="C2" s="619"/>
      <c r="D2" s="619"/>
      <c r="E2" s="620"/>
      <c r="F2" s="736" t="str">
        <f>総表!C49</f>
        <v>課税事業者</v>
      </c>
      <c r="G2" s="737"/>
      <c r="H2" s="738"/>
      <c r="I2" s="277"/>
      <c r="J2" s="278"/>
      <c r="K2" s="278"/>
      <c r="L2" s="279"/>
      <c r="M2" s="279"/>
      <c r="N2" s="279"/>
      <c r="O2" s="279"/>
      <c r="P2" s="74"/>
      <c r="Q2" s="74"/>
      <c r="R2" s="74"/>
    </row>
    <row r="3" spans="1:44" ht="12.75" customHeight="1" thickBot="1"/>
    <row r="4" spans="1:44" ht="33" customHeight="1">
      <c r="A4" s="3"/>
      <c r="B4" s="3"/>
      <c r="C4" s="691" t="s">
        <v>372</v>
      </c>
      <c r="D4" s="692"/>
      <c r="E4" s="692"/>
      <c r="F4" s="721"/>
      <c r="G4" s="281">
        <f>G5+G13+G11+G12</f>
        <v>0</v>
      </c>
      <c r="H4" s="108" t="s">
        <v>367</v>
      </c>
      <c r="I4" s="109" t="s">
        <v>281</v>
      </c>
      <c r="J4" s="4"/>
    </row>
    <row r="5" spans="1:44" ht="19.5" customHeight="1">
      <c r="A5" s="3"/>
      <c r="B5" s="3"/>
      <c r="C5" s="240"/>
      <c r="D5" s="722" t="s">
        <v>171</v>
      </c>
      <c r="E5" s="723"/>
      <c r="F5" s="724"/>
      <c r="G5" s="282">
        <f>SUM(G6:G8)</f>
        <v>0</v>
      </c>
      <c r="H5" s="148">
        <f>SUM(H6:H8)</f>
        <v>0</v>
      </c>
      <c r="I5" s="149">
        <f>SUM(I6:I8)</f>
        <v>0</v>
      </c>
      <c r="J5" s="6"/>
    </row>
    <row r="6" spans="1:44" ht="24">
      <c r="A6" s="3"/>
      <c r="B6" s="3"/>
      <c r="C6" s="240"/>
      <c r="D6" s="283"/>
      <c r="E6" s="730" t="s">
        <v>95</v>
      </c>
      <c r="F6" s="731"/>
      <c r="G6" s="284">
        <f>K19</f>
        <v>0</v>
      </c>
      <c r="H6" s="150">
        <f>M19</f>
        <v>0</v>
      </c>
      <c r="I6" s="151">
        <f>O19</f>
        <v>0</v>
      </c>
      <c r="J6" s="6"/>
    </row>
    <row r="7" spans="1:44" ht="24">
      <c r="A7" s="3"/>
      <c r="B7" s="3"/>
      <c r="C7" s="240"/>
      <c r="D7" s="283"/>
      <c r="E7" s="739" t="s">
        <v>106</v>
      </c>
      <c r="F7" s="740"/>
      <c r="G7" s="284">
        <f>K37</f>
        <v>0</v>
      </c>
      <c r="H7" s="150">
        <f>M37</f>
        <v>0</v>
      </c>
      <c r="I7" s="151">
        <f>O37</f>
        <v>0</v>
      </c>
      <c r="J7" s="6"/>
    </row>
    <row r="8" spans="1:44" ht="24">
      <c r="A8" s="3"/>
      <c r="B8" s="3"/>
      <c r="C8" s="240"/>
      <c r="D8" s="285"/>
      <c r="E8" s="741" t="s">
        <v>110</v>
      </c>
      <c r="F8" s="742"/>
      <c r="G8" s="286">
        <f>K44</f>
        <v>0</v>
      </c>
      <c r="H8" s="152">
        <f>M44</f>
        <v>0</v>
      </c>
      <c r="I8" s="153">
        <f>O44</f>
        <v>0</v>
      </c>
      <c r="J8" s="6"/>
    </row>
    <row r="9" spans="1:44" ht="24">
      <c r="A9" s="3"/>
      <c r="B9" s="3"/>
      <c r="C9" s="240"/>
      <c r="D9" s="725" t="s">
        <v>173</v>
      </c>
      <c r="E9" s="726"/>
      <c r="F9" s="727"/>
      <c r="G9" s="287"/>
      <c r="H9" s="154">
        <f>IF($F$2="免税事業者及び簡易課税事業者","",ROUNDDOWN((H5-Q17)*10/110,0))</f>
        <v>0</v>
      </c>
      <c r="I9" s="155">
        <f>IF($F$2="免税事業者及び簡易課税事業者","",ROUNDDOWN((I5-R17)*10/110,0))</f>
        <v>0</v>
      </c>
      <c r="J9" s="6"/>
    </row>
    <row r="10" spans="1:44" ht="24.75" thickBot="1">
      <c r="A10" s="3"/>
      <c r="B10" s="3"/>
      <c r="C10" s="240"/>
      <c r="D10" s="725" t="s">
        <v>193</v>
      </c>
      <c r="E10" s="726"/>
      <c r="F10" s="727"/>
      <c r="G10" s="288"/>
      <c r="H10" s="156">
        <f>IF(F2="免税事業者及び簡易課税事業者",H5,(H5-H9))</f>
        <v>0</v>
      </c>
      <c r="I10" s="157">
        <f>IF(F2="免税事業者及び簡易課税事業者",I5,(I5-I9))</f>
        <v>0</v>
      </c>
      <c r="J10" s="91" t="str">
        <f>IF(総表!D44&gt;I10,"←令和5年度に交付を受けようとする助成金の金額未満です。","")</f>
        <v>←令和5年度に交付を受けようとする助成金の金額未満です。</v>
      </c>
      <c r="K10" s="89"/>
      <c r="L10" s="90"/>
      <c r="M10" s="90"/>
      <c r="N10" s="90"/>
      <c r="O10" s="90"/>
      <c r="S10" s="713" t="s">
        <v>263</v>
      </c>
    </row>
    <row r="11" spans="1:44" ht="24">
      <c r="A11" s="3"/>
      <c r="B11" s="3"/>
      <c r="C11" s="240"/>
      <c r="D11" s="679" t="s">
        <v>172</v>
      </c>
      <c r="E11" s="746"/>
      <c r="F11" s="680"/>
      <c r="G11" s="289">
        <f>K101</f>
        <v>0</v>
      </c>
      <c r="H11" s="91" t="str">
        <f>IF(総表!D43&gt;H10,"↑令和4年度に交付を受けようとする助成金の金額未満です。","")</f>
        <v/>
      </c>
      <c r="I11" s="104"/>
      <c r="J11" s="6"/>
      <c r="S11" s="713"/>
    </row>
    <row r="12" spans="1:44" ht="24">
      <c r="A12" s="3"/>
      <c r="B12" s="3"/>
      <c r="C12" s="240"/>
      <c r="D12" s="743" t="s">
        <v>83</v>
      </c>
      <c r="E12" s="744"/>
      <c r="F12" s="745"/>
      <c r="G12" s="290">
        <f>K104</f>
        <v>0</v>
      </c>
      <c r="H12" s="93"/>
      <c r="I12" s="103"/>
      <c r="J12" s="6"/>
      <c r="S12" s="713"/>
    </row>
    <row r="13" spans="1:44" ht="24.75" thickBot="1">
      <c r="A13" s="3"/>
      <c r="B13" s="3"/>
      <c r="C13" s="246"/>
      <c r="D13" s="714" t="s">
        <v>86</v>
      </c>
      <c r="E13" s="715"/>
      <c r="F13" s="715"/>
      <c r="G13" s="291">
        <f>K106</f>
        <v>0</v>
      </c>
      <c r="H13" s="6"/>
      <c r="I13" s="6"/>
      <c r="J13" s="6"/>
    </row>
    <row r="14" spans="1:44" ht="20.25" thickBot="1">
      <c r="A14" s="3"/>
      <c r="B14" s="25"/>
      <c r="C14" s="26"/>
      <c r="D14" s="26"/>
      <c r="E14" s="26"/>
      <c r="F14" s="27"/>
      <c r="G14" s="28"/>
      <c r="H14" s="28"/>
      <c r="I14" s="28"/>
      <c r="J14"/>
      <c r="K14"/>
      <c r="L14"/>
      <c r="M14"/>
      <c r="N14"/>
      <c r="O14"/>
      <c r="P14"/>
      <c r="Q14"/>
      <c r="R14"/>
      <c r="S14" s="370" t="s">
        <v>204</v>
      </c>
    </row>
    <row r="15" spans="1:44" ht="34.5" customHeight="1" thickBot="1">
      <c r="B15" s="728" t="s">
        <v>61</v>
      </c>
      <c r="C15" s="729"/>
      <c r="D15" s="292" t="s">
        <v>62</v>
      </c>
      <c r="E15" s="292" t="s">
        <v>63</v>
      </c>
      <c r="F15" s="292" t="s">
        <v>64</v>
      </c>
      <c r="G15" s="293" t="s">
        <v>87</v>
      </c>
      <c r="H15" s="53" t="s">
        <v>367</v>
      </c>
      <c r="I15" s="53" t="s">
        <v>281</v>
      </c>
      <c r="J15" s="80" t="s">
        <v>192</v>
      </c>
      <c r="K15" s="294" t="s">
        <v>371</v>
      </c>
      <c r="L15" s="719" t="s">
        <v>195</v>
      </c>
      <c r="M15" s="102" t="s">
        <v>367</v>
      </c>
      <c r="N15" s="719" t="s">
        <v>195</v>
      </c>
      <c r="O15" s="102" t="s">
        <v>281</v>
      </c>
      <c r="P15" s="75"/>
      <c r="Q15" s="81" t="s">
        <v>250</v>
      </c>
      <c r="R15" s="81" t="s">
        <v>251</v>
      </c>
      <c r="S15" s="370" t="s">
        <v>205</v>
      </c>
      <c r="U15" s="46" t="s">
        <v>95</v>
      </c>
      <c r="V15" s="46" t="s">
        <v>106</v>
      </c>
      <c r="W15" s="46" t="s">
        <v>169</v>
      </c>
      <c r="X15" s="46" t="s">
        <v>88</v>
      </c>
      <c r="Y15" s="46" t="s">
        <v>96</v>
      </c>
      <c r="Z15" s="46" t="s">
        <v>101</v>
      </c>
      <c r="AA15" s="46" t="s">
        <v>107</v>
      </c>
      <c r="AB15" s="46" t="s">
        <v>168</v>
      </c>
      <c r="AC15" s="46" t="s">
        <v>111</v>
      </c>
      <c r="AD15" s="46" t="s">
        <v>114</v>
      </c>
      <c r="AE15" s="46" t="s">
        <v>118</v>
      </c>
      <c r="AF15" s="46" t="s">
        <v>170</v>
      </c>
      <c r="AG15" s="46" t="s">
        <v>124</v>
      </c>
      <c r="AH15" s="46" t="s">
        <v>128</v>
      </c>
      <c r="AI15" s="46" t="s">
        <v>133</v>
      </c>
      <c r="AJ15" s="46" t="s">
        <v>139</v>
      </c>
      <c r="AK15" s="8" t="s">
        <v>147</v>
      </c>
      <c r="AL15" s="8" t="s">
        <v>152</v>
      </c>
      <c r="AM15" s="8" t="s">
        <v>156</v>
      </c>
      <c r="AN15" s="47" t="s">
        <v>160</v>
      </c>
      <c r="AO15" s="47" t="s">
        <v>161</v>
      </c>
      <c r="AP15" s="47" t="s">
        <v>162</v>
      </c>
      <c r="AQ15" t="s">
        <v>163</v>
      </c>
      <c r="AR15" t="s">
        <v>90</v>
      </c>
    </row>
    <row r="16" spans="1:44" ht="34.5" customHeight="1" thickBot="1">
      <c r="B16" s="29" t="s">
        <v>373</v>
      </c>
      <c r="C16" s="30"/>
      <c r="D16" s="31"/>
      <c r="E16" s="31"/>
      <c r="F16" s="31"/>
      <c r="G16" s="32"/>
      <c r="H16" s="32"/>
      <c r="I16" s="32"/>
      <c r="J16" s="32"/>
      <c r="K16" s="33">
        <f>SUM(K17,K106)</f>
        <v>0</v>
      </c>
      <c r="L16" s="720"/>
      <c r="M16" s="295" t="s">
        <v>370</v>
      </c>
      <c r="N16" s="720"/>
      <c r="O16" s="295" t="s">
        <v>370</v>
      </c>
      <c r="P16" s="75"/>
      <c r="Q16" s="82" t="s">
        <v>87</v>
      </c>
      <c r="R16" s="82" t="s">
        <v>87</v>
      </c>
      <c r="S16" s="370" t="s">
        <v>206</v>
      </c>
      <c r="U16" t="s">
        <v>96</v>
      </c>
      <c r="V16" t="s">
        <v>107</v>
      </c>
      <c r="W16" t="s">
        <v>111</v>
      </c>
      <c r="X16" t="s">
        <v>163</v>
      </c>
      <c r="Y16" s="23" t="s">
        <v>97</v>
      </c>
      <c r="Z16" s="23" t="s">
        <v>103</v>
      </c>
      <c r="AA16" s="23" t="s">
        <v>108</v>
      </c>
      <c r="AB16" s="23" t="s">
        <v>108</v>
      </c>
      <c r="AC16" s="23" t="s">
        <v>112</v>
      </c>
      <c r="AD16" s="48" t="s">
        <v>115</v>
      </c>
      <c r="AE16" s="48" t="s">
        <v>119</v>
      </c>
      <c r="AF16" s="48" t="s">
        <v>103</v>
      </c>
      <c r="AG16" s="48" t="s">
        <v>103</v>
      </c>
      <c r="AH16" s="48" t="s">
        <v>129</v>
      </c>
      <c r="AI16" s="48" t="s">
        <v>134</v>
      </c>
      <c r="AJ16" s="48" t="s">
        <v>140</v>
      </c>
      <c r="AK16" s="48" t="s">
        <v>146</v>
      </c>
      <c r="AL16" s="48" t="s">
        <v>153</v>
      </c>
      <c r="AM16" s="48" t="s">
        <v>157</v>
      </c>
      <c r="AN16" s="8"/>
      <c r="AO16" s="8"/>
      <c r="AP16" s="8"/>
      <c r="AQ16" s="48" t="s">
        <v>164</v>
      </c>
      <c r="AR16" s="48" t="s">
        <v>166</v>
      </c>
    </row>
    <row r="17" spans="1:44" ht="39.950000000000003" customHeight="1" thickBot="1">
      <c r="B17" s="34"/>
      <c r="C17" s="35" t="s">
        <v>89</v>
      </c>
      <c r="D17" s="36"/>
      <c r="E17" s="36"/>
      <c r="F17" s="36"/>
      <c r="G17" s="36"/>
      <c r="H17" s="36"/>
      <c r="I17" s="36"/>
      <c r="J17" s="36"/>
      <c r="K17" s="158">
        <f>SUM(K19,K37,K44)</f>
        <v>0</v>
      </c>
      <c r="L17" s="159">
        <f>SUM(L19:L99)</f>
        <v>0</v>
      </c>
      <c r="M17" s="158">
        <f>SUM(M19,M44,M104)</f>
        <v>0</v>
      </c>
      <c r="N17" s="159">
        <f>SUM(N19:N99)</f>
        <v>0</v>
      </c>
      <c r="O17" s="158">
        <f>SUM(O19,O44,O104)</f>
        <v>0</v>
      </c>
      <c r="P17" s="76"/>
      <c r="Q17" s="83">
        <f>SUM(Q19:Q99)</f>
        <v>0</v>
      </c>
      <c r="R17" s="83">
        <f>SUM(R19:R99)</f>
        <v>0</v>
      </c>
      <c r="S17" s="344" t="s">
        <v>368</v>
      </c>
      <c r="U17" t="s">
        <v>102</v>
      </c>
      <c r="V17" t="s">
        <v>109</v>
      </c>
      <c r="W17" t="s">
        <v>114</v>
      </c>
      <c r="X17" t="s">
        <v>90</v>
      </c>
      <c r="Y17" s="23" t="s">
        <v>98</v>
      </c>
      <c r="Z17" s="23" t="s">
        <v>104</v>
      </c>
      <c r="AC17" s="23" t="s">
        <v>113</v>
      </c>
      <c r="AD17" s="48" t="s">
        <v>116</v>
      </c>
      <c r="AE17" s="48" t="s">
        <v>120</v>
      </c>
      <c r="AF17" s="48" t="s">
        <v>104</v>
      </c>
      <c r="AG17" s="48" t="s">
        <v>104</v>
      </c>
      <c r="AH17" s="48" t="s">
        <v>130</v>
      </c>
      <c r="AI17" s="48" t="s">
        <v>135</v>
      </c>
      <c r="AJ17" s="48" t="s">
        <v>141</v>
      </c>
      <c r="AK17" s="48" t="s">
        <v>148</v>
      </c>
      <c r="AL17" s="48" t="s">
        <v>154</v>
      </c>
      <c r="AM17" s="48" t="s">
        <v>158</v>
      </c>
      <c r="AN17" s="8"/>
      <c r="AO17" s="8"/>
      <c r="AP17" s="8"/>
      <c r="AQ17" s="48" t="s">
        <v>165</v>
      </c>
      <c r="AR17" s="48" t="s">
        <v>167</v>
      </c>
    </row>
    <row r="18" spans="1:44" ht="30" customHeight="1">
      <c r="B18" s="34"/>
      <c r="C18" s="37"/>
      <c r="D18" s="296" t="s">
        <v>95</v>
      </c>
      <c r="E18" s="38"/>
      <c r="F18" s="38"/>
      <c r="G18" s="38"/>
      <c r="H18" s="38"/>
      <c r="I18" s="38"/>
      <c r="J18" s="38"/>
      <c r="K18" s="160"/>
      <c r="L18" s="161"/>
      <c r="M18" s="160"/>
      <c r="N18" s="161"/>
      <c r="O18" s="162"/>
      <c r="P18" s="77"/>
      <c r="Q18" s="84"/>
      <c r="R18" s="84"/>
      <c r="S18" s="345" t="s">
        <v>254</v>
      </c>
      <c r="W18" t="s">
        <v>118</v>
      </c>
      <c r="Y18" s="23" t="s">
        <v>99</v>
      </c>
      <c r="Z18" s="23" t="s">
        <v>91</v>
      </c>
      <c r="AC18" s="23"/>
      <c r="AD18" s="48" t="s">
        <v>117</v>
      </c>
      <c r="AE18" s="48" t="s">
        <v>117</v>
      </c>
      <c r="AF18" s="48" t="s">
        <v>105</v>
      </c>
      <c r="AG18" s="48" t="s">
        <v>105</v>
      </c>
      <c r="AH18" s="48" t="s">
        <v>131</v>
      </c>
      <c r="AI18" s="48" t="s">
        <v>136</v>
      </c>
      <c r="AJ18" s="48" t="s">
        <v>142</v>
      </c>
      <c r="AK18" s="48" t="s">
        <v>149</v>
      </c>
      <c r="AL18" s="48" t="s">
        <v>155</v>
      </c>
      <c r="AM18" s="48" t="s">
        <v>159</v>
      </c>
      <c r="AN18" s="8"/>
      <c r="AO18" s="8"/>
      <c r="AP18" s="8"/>
      <c r="AQ18" s="48"/>
      <c r="AR18" s="48"/>
    </row>
    <row r="19" spans="1:44" ht="27.95" customHeight="1">
      <c r="A19">
        <v>1</v>
      </c>
      <c r="B19" s="34"/>
      <c r="C19" s="37"/>
      <c r="D19" s="297"/>
      <c r="E19" s="301"/>
      <c r="F19" s="302"/>
      <c r="G19" s="303"/>
      <c r="H19" s="320"/>
      <c r="I19" s="320"/>
      <c r="J19" s="320"/>
      <c r="K19" s="704">
        <f>SUM(G19:G35)</f>
        <v>0</v>
      </c>
      <c r="L19" s="304" t="str">
        <f>IF(H19="○",G19,"")</f>
        <v/>
      </c>
      <c r="M19" s="696">
        <f>SUM(L19:L35)</f>
        <v>0</v>
      </c>
      <c r="N19" s="304" t="str">
        <f>IF(H19="○","",IF(I19="○",G19,""))</f>
        <v/>
      </c>
      <c r="O19" s="696">
        <f>SUM(N19:N35)</f>
        <v>0</v>
      </c>
      <c r="P19" s="78"/>
      <c r="Q19" s="85" t="str">
        <f>IF(J19="○",IF(H19="○",ROUNDDOWN(G19,-3)/1000,""),"")</f>
        <v/>
      </c>
      <c r="R19" s="85" t="str">
        <f>IF(H19="○","",IF(J19="○",IF(I19="○",ROUNDDOWN(G19,-3)/1000,""),""))</f>
        <v/>
      </c>
      <c r="S19" s="344" t="s">
        <v>369</v>
      </c>
      <c r="W19" t="s">
        <v>121</v>
      </c>
      <c r="Y19" s="23" t="s">
        <v>100</v>
      </c>
      <c r="Z19" s="23" t="s">
        <v>92</v>
      </c>
      <c r="AD19" s="48"/>
      <c r="AE19" s="48"/>
      <c r="AF19" s="48" t="s">
        <v>92</v>
      </c>
      <c r="AG19" s="48" t="s">
        <v>92</v>
      </c>
      <c r="AH19" s="48" t="s">
        <v>132</v>
      </c>
      <c r="AI19" s="48" t="s">
        <v>137</v>
      </c>
      <c r="AJ19" s="48" t="s">
        <v>143</v>
      </c>
      <c r="AK19" s="48" t="s">
        <v>150</v>
      </c>
      <c r="AL19" s="48"/>
      <c r="AM19" s="48"/>
      <c r="AN19" s="8"/>
      <c r="AO19" s="8"/>
      <c r="AP19" s="8"/>
      <c r="AQ19" s="8"/>
      <c r="AR19" s="8"/>
    </row>
    <row r="20" spans="1:44" ht="27.95" customHeight="1">
      <c r="A20">
        <v>2</v>
      </c>
      <c r="B20" s="34"/>
      <c r="C20" s="37"/>
      <c r="D20" s="297"/>
      <c r="E20" s="305"/>
      <c r="F20" s="306"/>
      <c r="G20" s="307"/>
      <c r="H20" s="321"/>
      <c r="I20" s="321"/>
      <c r="J20" s="321"/>
      <c r="K20" s="705"/>
      <c r="L20" s="308" t="str">
        <f t="shared" ref="L20:L83" si="0">IF(H20="○",G20,"")</f>
        <v/>
      </c>
      <c r="M20" s="697"/>
      <c r="N20" s="308" t="str">
        <f t="shared" ref="N20:N99" si="1">IF(H20="○","",IF(I20="○",G20,""))</f>
        <v/>
      </c>
      <c r="O20" s="697"/>
      <c r="P20" s="78"/>
      <c r="Q20" s="86" t="str">
        <f>IF(J20="○",IF(H20="○",ROUNDDOWN((SUM(G20)),-3)/1000,""),"")</f>
        <v/>
      </c>
      <c r="R20" s="86" t="str">
        <f t="shared" ref="R20:R100" si="2">IF(H20="○","",IF(J20="○",IF(I20="○",ROUNDDOWN(G20,-3)/1000,""),""))</f>
        <v/>
      </c>
      <c r="S20" s="345" t="s">
        <v>254</v>
      </c>
      <c r="W20" t="s">
        <v>124</v>
      </c>
      <c r="Y20" s="23"/>
      <c r="Z20" s="23"/>
      <c r="AF20" s="48" t="s">
        <v>122</v>
      </c>
      <c r="AG20" s="48" t="s">
        <v>125</v>
      </c>
      <c r="AH20" s="48"/>
      <c r="AI20" s="48" t="s">
        <v>138</v>
      </c>
      <c r="AJ20" s="48" t="s">
        <v>144</v>
      </c>
      <c r="AK20" s="48" t="s">
        <v>151</v>
      </c>
      <c r="AL20" s="8"/>
      <c r="AM20" s="8"/>
      <c r="AN20" s="8"/>
      <c r="AO20" s="8"/>
      <c r="AP20" s="8"/>
      <c r="AQ20" s="8"/>
      <c r="AR20" s="8"/>
    </row>
    <row r="21" spans="1:44" ht="27.95" customHeight="1">
      <c r="A21">
        <v>3</v>
      </c>
      <c r="B21" s="34"/>
      <c r="C21" s="37"/>
      <c r="D21" s="297"/>
      <c r="E21" s="305"/>
      <c r="F21" s="306"/>
      <c r="G21" s="307"/>
      <c r="H21" s="321"/>
      <c r="I21" s="321"/>
      <c r="J21" s="321"/>
      <c r="K21" s="705"/>
      <c r="L21" s="308" t="str">
        <f t="shared" si="0"/>
        <v/>
      </c>
      <c r="M21" s="697"/>
      <c r="N21" s="308" t="str">
        <f t="shared" si="1"/>
        <v/>
      </c>
      <c r="O21" s="697"/>
      <c r="P21" s="78"/>
      <c r="Q21" s="86" t="str">
        <f t="shared" ref="Q21:Q105" si="3">IF(J21="○",IF(H21="○",ROUNDDOWN((SUM(G21)),-3)/1000,""),"")</f>
        <v/>
      </c>
      <c r="R21" s="86" t="str">
        <f t="shared" si="2"/>
        <v/>
      </c>
      <c r="S21" s="371" t="s">
        <v>255</v>
      </c>
      <c r="W21" t="s">
        <v>128</v>
      </c>
      <c r="AF21" s="48" t="s">
        <v>123</v>
      </c>
      <c r="AG21" s="48" t="s">
        <v>126</v>
      </c>
      <c r="AI21" s="48"/>
      <c r="AJ21" s="48" t="s">
        <v>145</v>
      </c>
      <c r="AK21" s="48"/>
      <c r="AL21" s="8"/>
      <c r="AM21" s="8"/>
      <c r="AN21" s="8"/>
      <c r="AO21" s="8"/>
      <c r="AP21" s="8"/>
      <c r="AQ21" s="8"/>
      <c r="AR21" s="8"/>
    </row>
    <row r="22" spans="1:44" ht="27.95" customHeight="1">
      <c r="A22">
        <v>4</v>
      </c>
      <c r="B22" s="34"/>
      <c r="C22" s="37"/>
      <c r="D22" s="297"/>
      <c r="E22" s="305"/>
      <c r="F22" s="306"/>
      <c r="G22" s="307"/>
      <c r="H22" s="321"/>
      <c r="I22" s="321"/>
      <c r="J22" s="321"/>
      <c r="K22" s="705"/>
      <c r="L22" s="308" t="str">
        <f t="shared" si="0"/>
        <v/>
      </c>
      <c r="M22" s="697"/>
      <c r="N22" s="308" t="str">
        <f t="shared" si="1"/>
        <v/>
      </c>
      <c r="O22" s="697"/>
      <c r="P22" s="78"/>
      <c r="Q22" s="86" t="str">
        <f t="shared" si="3"/>
        <v/>
      </c>
      <c r="R22" s="86" t="str">
        <f t="shared" si="2"/>
        <v/>
      </c>
      <c r="S22" s="363" t="s">
        <v>256</v>
      </c>
      <c r="W22" t="s">
        <v>133</v>
      </c>
      <c r="AF22" s="48"/>
      <c r="AG22" s="48" t="s">
        <v>123</v>
      </c>
      <c r="AJ22" s="48" t="s">
        <v>146</v>
      </c>
      <c r="AK22" s="8"/>
      <c r="AL22" s="8"/>
      <c r="AM22" s="8"/>
      <c r="AN22" s="8"/>
      <c r="AO22" s="8"/>
      <c r="AP22" s="8"/>
      <c r="AQ22" s="8"/>
      <c r="AR22" s="8"/>
    </row>
    <row r="23" spans="1:44" ht="27.95" customHeight="1">
      <c r="A23">
        <v>5</v>
      </c>
      <c r="B23" s="34"/>
      <c r="C23" s="37"/>
      <c r="D23" s="297"/>
      <c r="E23" s="305"/>
      <c r="F23" s="306"/>
      <c r="G23" s="307"/>
      <c r="H23" s="321"/>
      <c r="I23" s="321"/>
      <c r="J23" s="321"/>
      <c r="K23" s="705"/>
      <c r="L23" s="308" t="str">
        <f t="shared" si="0"/>
        <v/>
      </c>
      <c r="M23" s="697"/>
      <c r="N23" s="308" t="str">
        <f t="shared" si="1"/>
        <v/>
      </c>
      <c r="O23" s="697"/>
      <c r="P23" s="78"/>
      <c r="Q23" s="86" t="str">
        <f t="shared" si="3"/>
        <v/>
      </c>
      <c r="R23" s="86" t="str">
        <f t="shared" si="2"/>
        <v/>
      </c>
      <c r="S23" s="345"/>
      <c r="W23" t="s">
        <v>139</v>
      </c>
      <c r="AG23" s="48" t="s">
        <v>127</v>
      </c>
      <c r="AJ23" s="48"/>
      <c r="AK23" s="8"/>
      <c r="AL23" s="8"/>
      <c r="AM23" s="8"/>
      <c r="AN23" s="8"/>
      <c r="AO23" s="8"/>
      <c r="AP23" s="8"/>
      <c r="AQ23" s="8"/>
      <c r="AR23" s="8"/>
    </row>
    <row r="24" spans="1:44" ht="27.95" customHeight="1">
      <c r="A24">
        <v>6</v>
      </c>
      <c r="B24" s="34"/>
      <c r="C24" s="37"/>
      <c r="D24" s="297"/>
      <c r="E24" s="305"/>
      <c r="F24" s="306"/>
      <c r="G24" s="307"/>
      <c r="H24" s="321"/>
      <c r="I24" s="321"/>
      <c r="J24" s="321"/>
      <c r="K24" s="705"/>
      <c r="L24" s="308" t="str">
        <f t="shared" si="0"/>
        <v/>
      </c>
      <c r="M24" s="697"/>
      <c r="N24" s="308" t="str">
        <f t="shared" si="1"/>
        <v/>
      </c>
      <c r="O24" s="697"/>
      <c r="P24" s="78"/>
      <c r="Q24" s="86" t="str">
        <f t="shared" si="3"/>
        <v/>
      </c>
      <c r="R24" s="86" t="str">
        <f t="shared" si="2"/>
        <v/>
      </c>
      <c r="S24" s="371"/>
      <c r="W24" t="s">
        <v>147</v>
      </c>
      <c r="AG24" s="48"/>
      <c r="AK24" s="8"/>
      <c r="AL24" s="8"/>
      <c r="AM24" s="8"/>
      <c r="AN24" s="8"/>
      <c r="AO24" s="8"/>
      <c r="AP24" s="8"/>
      <c r="AQ24" s="8"/>
      <c r="AR24" s="8"/>
    </row>
    <row r="25" spans="1:44" ht="27.95" customHeight="1">
      <c r="A25">
        <v>7</v>
      </c>
      <c r="B25" s="34"/>
      <c r="C25" s="37"/>
      <c r="D25" s="297"/>
      <c r="E25" s="305"/>
      <c r="F25" s="306"/>
      <c r="G25" s="307"/>
      <c r="H25" s="321"/>
      <c r="I25" s="321"/>
      <c r="J25" s="321"/>
      <c r="K25" s="705"/>
      <c r="L25" s="308" t="str">
        <f t="shared" si="0"/>
        <v/>
      </c>
      <c r="M25" s="697"/>
      <c r="N25" s="308" t="str">
        <f t="shared" si="1"/>
        <v/>
      </c>
      <c r="O25" s="697"/>
      <c r="P25" s="78"/>
      <c r="Q25" s="86" t="str">
        <f t="shared" si="3"/>
        <v/>
      </c>
      <c r="R25" s="86" t="str">
        <f t="shared" si="2"/>
        <v/>
      </c>
      <c r="S25" s="363"/>
      <c r="W25" t="s">
        <v>152</v>
      </c>
      <c r="AK25" s="8"/>
      <c r="AL25" s="8"/>
      <c r="AM25" s="8"/>
      <c r="AN25" s="8"/>
      <c r="AO25" s="8"/>
      <c r="AP25" s="8"/>
      <c r="AQ25" s="8"/>
      <c r="AR25" s="8"/>
    </row>
    <row r="26" spans="1:44" ht="27.95" customHeight="1">
      <c r="A26">
        <v>8</v>
      </c>
      <c r="B26" s="34"/>
      <c r="C26" s="37"/>
      <c r="D26" s="297"/>
      <c r="E26" s="305"/>
      <c r="F26" s="306"/>
      <c r="G26" s="307"/>
      <c r="H26" s="321"/>
      <c r="I26" s="321"/>
      <c r="J26" s="321"/>
      <c r="K26" s="705"/>
      <c r="L26" s="308" t="str">
        <f t="shared" si="0"/>
        <v/>
      </c>
      <c r="M26" s="697"/>
      <c r="N26" s="308" t="str">
        <f t="shared" si="1"/>
        <v/>
      </c>
      <c r="O26" s="697"/>
      <c r="P26" s="78"/>
      <c r="Q26" s="86" t="str">
        <f t="shared" si="3"/>
        <v/>
      </c>
      <c r="R26" s="86" t="str">
        <f t="shared" si="2"/>
        <v/>
      </c>
      <c r="W26" t="s">
        <v>156</v>
      </c>
      <c r="AK26" s="8"/>
      <c r="AL26" s="8"/>
      <c r="AM26" s="8"/>
      <c r="AN26" s="8"/>
      <c r="AO26" s="8"/>
      <c r="AP26" s="8"/>
      <c r="AQ26" s="8"/>
      <c r="AR26" s="8"/>
    </row>
    <row r="27" spans="1:44" ht="27.95" customHeight="1">
      <c r="A27">
        <v>9</v>
      </c>
      <c r="B27" s="34"/>
      <c r="C27" s="37"/>
      <c r="D27" s="297"/>
      <c r="E27" s="305"/>
      <c r="F27" s="306"/>
      <c r="G27" s="307"/>
      <c r="H27" s="321" t="s">
        <v>73</v>
      </c>
      <c r="I27" s="321" t="s">
        <v>73</v>
      </c>
      <c r="J27" s="321" t="s">
        <v>73</v>
      </c>
      <c r="K27" s="705"/>
      <c r="L27" s="308" t="str">
        <f t="shared" si="0"/>
        <v/>
      </c>
      <c r="M27" s="697"/>
      <c r="N27" s="308" t="str">
        <f>IF(H27="○","",IF(I27="○",G27,""))</f>
        <v/>
      </c>
      <c r="O27" s="697"/>
      <c r="P27" s="78"/>
      <c r="Q27" s="86" t="str">
        <f>IF(J27="○",IF(H27="○",ROUNDDOWN((SUM(G27)),-3)/1000,""),"")</f>
        <v/>
      </c>
      <c r="R27" s="86" t="str">
        <f>IF(H27="○","",IF(J27="○",IF(I27="○",ROUNDDOWN(G27,-3)/1000,""),""))</f>
        <v/>
      </c>
      <c r="W27" t="s">
        <v>160</v>
      </c>
      <c r="AK27" s="8"/>
      <c r="AL27" s="8"/>
      <c r="AM27" s="8"/>
      <c r="AN27" s="8"/>
      <c r="AO27" s="8"/>
      <c r="AP27" s="8"/>
      <c r="AQ27" s="8"/>
      <c r="AR27" s="8"/>
    </row>
    <row r="28" spans="1:44" ht="27.95" customHeight="1">
      <c r="A28">
        <v>9</v>
      </c>
      <c r="B28" s="34"/>
      <c r="C28" s="37"/>
      <c r="D28" s="297"/>
      <c r="E28" s="305"/>
      <c r="F28" s="306"/>
      <c r="G28" s="307"/>
      <c r="H28" s="321" t="s">
        <v>73</v>
      </c>
      <c r="I28" s="321" t="s">
        <v>73</v>
      </c>
      <c r="J28" s="321" t="s">
        <v>73</v>
      </c>
      <c r="K28" s="705"/>
      <c r="L28" s="308" t="str">
        <f t="shared" si="0"/>
        <v/>
      </c>
      <c r="M28" s="697"/>
      <c r="N28" s="308" t="str">
        <f>IF(H28="○","",IF(I28="○",G28,""))</f>
        <v/>
      </c>
      <c r="O28" s="697"/>
      <c r="P28" s="78"/>
      <c r="Q28" s="86" t="str">
        <f>IF(J28="○",IF(H28="○",ROUNDDOWN((SUM(G28)),-3)/1000,""),"")</f>
        <v/>
      </c>
      <c r="R28" s="86" t="str">
        <f>IF(H28="○","",IF(J28="○",IF(I28="○",ROUNDDOWN(G28,-3)/1000,""),""))</f>
        <v/>
      </c>
      <c r="W28" t="s">
        <v>160</v>
      </c>
      <c r="AK28" s="8"/>
      <c r="AL28" s="8"/>
      <c r="AM28" s="8"/>
      <c r="AN28" s="8"/>
      <c r="AO28" s="8"/>
      <c r="AP28" s="8"/>
      <c r="AQ28" s="8"/>
      <c r="AR28" s="8"/>
    </row>
    <row r="29" spans="1:44" ht="27.95" customHeight="1">
      <c r="A29">
        <v>9</v>
      </c>
      <c r="B29" s="34"/>
      <c r="C29" s="37"/>
      <c r="D29" s="297"/>
      <c r="E29" s="305"/>
      <c r="F29" s="306"/>
      <c r="G29" s="307"/>
      <c r="H29" s="321" t="s">
        <v>73</v>
      </c>
      <c r="I29" s="321" t="s">
        <v>73</v>
      </c>
      <c r="J29" s="321" t="s">
        <v>73</v>
      </c>
      <c r="K29" s="705"/>
      <c r="L29" s="308" t="str">
        <f>IF(H29="○",G29,"")</f>
        <v/>
      </c>
      <c r="M29" s="697"/>
      <c r="N29" s="308" t="str">
        <f>IF(H29="○","",IF(I29="○",G29,""))</f>
        <v/>
      </c>
      <c r="O29" s="697"/>
      <c r="P29" s="78"/>
      <c r="Q29" s="86" t="str">
        <f>IF(J29="○",IF(H29="○",ROUNDDOWN((SUM(G29)),-3)/1000,""),"")</f>
        <v/>
      </c>
      <c r="R29" s="86" t="str">
        <f>IF(H29="○","",IF(J29="○",IF(I29="○",ROUNDDOWN(G29,-3)/1000,""),""))</f>
        <v/>
      </c>
      <c r="W29" t="s">
        <v>160</v>
      </c>
      <c r="AK29" s="8"/>
      <c r="AL29" s="8"/>
      <c r="AM29" s="8"/>
      <c r="AN29" s="8"/>
      <c r="AO29" s="8"/>
      <c r="AP29" s="8"/>
      <c r="AQ29" s="8"/>
      <c r="AR29" s="8"/>
    </row>
    <row r="30" spans="1:44" ht="27.95" customHeight="1">
      <c r="A30">
        <v>9</v>
      </c>
      <c r="B30" s="34"/>
      <c r="C30" s="37"/>
      <c r="D30" s="297"/>
      <c r="E30" s="305"/>
      <c r="F30" s="306"/>
      <c r="G30" s="307"/>
      <c r="H30" s="321" t="s">
        <v>73</v>
      </c>
      <c r="I30" s="321" t="s">
        <v>73</v>
      </c>
      <c r="J30" s="321" t="s">
        <v>73</v>
      </c>
      <c r="K30" s="705"/>
      <c r="L30" s="308" t="str">
        <f t="shared" si="0"/>
        <v/>
      </c>
      <c r="M30" s="697"/>
      <c r="N30" s="308" t="str">
        <f>IF(H30="○","",IF(I30="○",G30,""))</f>
        <v/>
      </c>
      <c r="O30" s="697"/>
      <c r="P30" s="78"/>
      <c r="Q30" s="86" t="str">
        <f>IF(J30="○",IF(H30="○",ROUNDDOWN((SUM(G30)),-3)/1000,""),"")</f>
        <v/>
      </c>
      <c r="R30" s="86" t="str">
        <f>IF(H30="○","",IF(J30="○",IF(I30="○",ROUNDDOWN(G30,-3)/1000,""),""))</f>
        <v/>
      </c>
      <c r="W30" t="s">
        <v>160</v>
      </c>
      <c r="AK30" s="8"/>
      <c r="AL30" s="8"/>
      <c r="AM30" s="8"/>
      <c r="AN30" s="8"/>
      <c r="AO30" s="8"/>
      <c r="AP30" s="8"/>
      <c r="AQ30" s="8"/>
      <c r="AR30" s="8"/>
    </row>
    <row r="31" spans="1:44" ht="27.95" customHeight="1">
      <c r="A31">
        <v>9</v>
      </c>
      <c r="B31" s="34"/>
      <c r="C31" s="37"/>
      <c r="D31" s="297"/>
      <c r="E31" s="305"/>
      <c r="F31" s="306"/>
      <c r="G31" s="307"/>
      <c r="H31" s="321" t="s">
        <v>73</v>
      </c>
      <c r="I31" s="321" t="s">
        <v>73</v>
      </c>
      <c r="J31" s="321" t="s">
        <v>73</v>
      </c>
      <c r="K31" s="705"/>
      <c r="L31" s="308" t="str">
        <f t="shared" si="0"/>
        <v/>
      </c>
      <c r="M31" s="697"/>
      <c r="N31" s="308" t="str">
        <f t="shared" si="1"/>
        <v/>
      </c>
      <c r="O31" s="697"/>
      <c r="P31" s="78"/>
      <c r="Q31" s="86" t="str">
        <f t="shared" si="3"/>
        <v/>
      </c>
      <c r="R31" s="86" t="str">
        <f t="shared" si="2"/>
        <v/>
      </c>
      <c r="W31" t="s">
        <v>160</v>
      </c>
      <c r="AK31" s="8"/>
      <c r="AL31" s="8"/>
      <c r="AM31" s="8"/>
      <c r="AN31" s="8"/>
      <c r="AO31" s="8"/>
      <c r="AP31" s="8"/>
      <c r="AQ31" s="8"/>
      <c r="AR31" s="8"/>
    </row>
    <row r="32" spans="1:44" ht="27.95" customHeight="1">
      <c r="A32">
        <v>9</v>
      </c>
      <c r="B32" s="34"/>
      <c r="C32" s="37"/>
      <c r="D32" s="297"/>
      <c r="E32" s="305"/>
      <c r="F32" s="306"/>
      <c r="G32" s="307"/>
      <c r="H32" s="321" t="s">
        <v>73</v>
      </c>
      <c r="I32" s="321" t="s">
        <v>73</v>
      </c>
      <c r="J32" s="321" t="s">
        <v>73</v>
      </c>
      <c r="K32" s="705"/>
      <c r="L32" s="308" t="str">
        <f t="shared" si="0"/>
        <v/>
      </c>
      <c r="M32" s="697"/>
      <c r="N32" s="308" t="str">
        <f>IF(H32="○","",IF(I32="○",G32,""))</f>
        <v/>
      </c>
      <c r="O32" s="697"/>
      <c r="P32" s="78"/>
      <c r="Q32" s="86" t="str">
        <f>IF(J32="○",IF(H32="○",ROUNDDOWN((SUM(G32)),-3)/1000,""),"")</f>
        <v/>
      </c>
      <c r="R32" s="86" t="str">
        <f>IF(H32="○","",IF(J32="○",IF(I32="○",ROUNDDOWN(G32,-3)/1000,""),""))</f>
        <v/>
      </c>
      <c r="W32" t="s">
        <v>160</v>
      </c>
      <c r="AK32" s="8"/>
      <c r="AL32" s="8"/>
      <c r="AM32" s="8"/>
      <c r="AN32" s="8"/>
      <c r="AO32" s="8"/>
      <c r="AP32" s="8"/>
      <c r="AQ32" s="8"/>
      <c r="AR32" s="8"/>
    </row>
    <row r="33" spans="1:44" ht="27.95" customHeight="1">
      <c r="A33">
        <v>9</v>
      </c>
      <c r="B33" s="34"/>
      <c r="C33" s="37"/>
      <c r="D33" s="297"/>
      <c r="E33" s="305"/>
      <c r="F33" s="306"/>
      <c r="G33" s="307"/>
      <c r="H33" s="321" t="s">
        <v>73</v>
      </c>
      <c r="I33" s="321" t="s">
        <v>73</v>
      </c>
      <c r="J33" s="321" t="s">
        <v>73</v>
      </c>
      <c r="K33" s="705"/>
      <c r="L33" s="308" t="str">
        <f t="shared" si="0"/>
        <v/>
      </c>
      <c r="M33" s="697"/>
      <c r="N33" s="308" t="str">
        <f>IF(H33="○","",IF(I33="○",G33,""))</f>
        <v/>
      </c>
      <c r="O33" s="697"/>
      <c r="P33" s="78"/>
      <c r="Q33" s="86" t="str">
        <f>IF(J33="○",IF(H33="○",ROUNDDOWN((SUM(G33)),-3)/1000,""),"")</f>
        <v/>
      </c>
      <c r="R33" s="86" t="str">
        <f>IF(H33="○","",IF(J33="○",IF(I33="○",ROUNDDOWN(G33,-3)/1000,""),""))</f>
        <v/>
      </c>
      <c r="W33" t="s">
        <v>160</v>
      </c>
      <c r="AK33" s="8"/>
      <c r="AL33" s="8"/>
      <c r="AM33" s="8"/>
      <c r="AN33" s="8"/>
      <c r="AO33" s="8"/>
      <c r="AP33" s="8"/>
      <c r="AQ33" s="8"/>
      <c r="AR33" s="8"/>
    </row>
    <row r="34" spans="1:44" ht="27.95" customHeight="1">
      <c r="A34">
        <v>9</v>
      </c>
      <c r="B34" s="34"/>
      <c r="C34" s="37"/>
      <c r="D34" s="297"/>
      <c r="E34" s="305"/>
      <c r="F34" s="306"/>
      <c r="G34" s="307"/>
      <c r="H34" s="321" t="s">
        <v>73</v>
      </c>
      <c r="I34" s="321" t="s">
        <v>73</v>
      </c>
      <c r="J34" s="321" t="s">
        <v>73</v>
      </c>
      <c r="K34" s="705"/>
      <c r="L34" s="308" t="str">
        <f t="shared" si="0"/>
        <v/>
      </c>
      <c r="M34" s="697"/>
      <c r="N34" s="308" t="str">
        <f t="shared" si="1"/>
        <v/>
      </c>
      <c r="O34" s="697"/>
      <c r="P34" s="78"/>
      <c r="Q34" s="86" t="str">
        <f t="shared" si="3"/>
        <v/>
      </c>
      <c r="R34" s="86" t="str">
        <f t="shared" si="2"/>
        <v/>
      </c>
      <c r="W34" t="s">
        <v>160</v>
      </c>
      <c r="AK34" s="8"/>
      <c r="AL34" s="8"/>
      <c r="AM34" s="8"/>
      <c r="AN34" s="8"/>
      <c r="AO34" s="8"/>
      <c r="AP34" s="8"/>
      <c r="AQ34" s="8"/>
      <c r="AR34" s="8"/>
    </row>
    <row r="35" spans="1:44" ht="27.95" customHeight="1">
      <c r="A35">
        <v>10</v>
      </c>
      <c r="B35" s="34"/>
      <c r="C35" s="37"/>
      <c r="D35" s="297"/>
      <c r="E35" s="309"/>
      <c r="F35" s="310"/>
      <c r="G35" s="307"/>
      <c r="H35" s="322" t="s">
        <v>73</v>
      </c>
      <c r="I35" s="322" t="s">
        <v>73</v>
      </c>
      <c r="J35" s="322" t="s">
        <v>73</v>
      </c>
      <c r="K35" s="711"/>
      <c r="L35" s="311" t="str">
        <f t="shared" si="0"/>
        <v/>
      </c>
      <c r="M35" s="732"/>
      <c r="N35" s="311" t="str">
        <f t="shared" si="1"/>
        <v/>
      </c>
      <c r="O35" s="732"/>
      <c r="P35" s="78"/>
      <c r="Q35" s="87" t="str">
        <f t="shared" si="3"/>
        <v/>
      </c>
      <c r="R35" s="87" t="str">
        <f t="shared" si="2"/>
        <v/>
      </c>
      <c r="S35" s="370"/>
      <c r="W35" t="s">
        <v>161</v>
      </c>
      <c r="AK35" s="8"/>
      <c r="AL35" s="8"/>
      <c r="AM35" s="8"/>
      <c r="AN35" s="8"/>
      <c r="AO35" s="8"/>
      <c r="AP35" s="8"/>
      <c r="AQ35" s="8"/>
      <c r="AR35" s="8"/>
    </row>
    <row r="36" spans="1:44" ht="30" customHeight="1">
      <c r="B36" s="34"/>
      <c r="C36" s="37"/>
      <c r="D36" s="296" t="s">
        <v>106</v>
      </c>
      <c r="E36" s="166"/>
      <c r="F36" s="166"/>
      <c r="G36" s="166"/>
      <c r="H36" s="166"/>
      <c r="I36" s="166"/>
      <c r="J36" s="166"/>
      <c r="K36" s="163"/>
      <c r="L36" s="164"/>
      <c r="M36" s="163"/>
      <c r="N36" s="164" t="str">
        <f t="shared" si="1"/>
        <v/>
      </c>
      <c r="O36" s="165"/>
      <c r="P36" s="77"/>
      <c r="Q36" s="88" t="str">
        <f t="shared" si="3"/>
        <v/>
      </c>
      <c r="R36" s="88" t="str">
        <f t="shared" si="2"/>
        <v/>
      </c>
      <c r="S36" s="351" t="s">
        <v>207</v>
      </c>
      <c r="W36" t="s">
        <v>162</v>
      </c>
      <c r="AK36" s="8"/>
      <c r="AL36" s="8"/>
      <c r="AM36" s="8"/>
      <c r="AN36" s="8"/>
      <c r="AO36" s="8"/>
      <c r="AP36" s="8"/>
      <c r="AQ36" s="8"/>
      <c r="AR36" s="8"/>
    </row>
    <row r="37" spans="1:44" ht="27.95" customHeight="1">
      <c r="A37">
        <v>11</v>
      </c>
      <c r="B37" s="34"/>
      <c r="C37" s="37"/>
      <c r="D37" s="297"/>
      <c r="E37" s="312" t="s">
        <v>107</v>
      </c>
      <c r="F37" s="313" t="s">
        <v>108</v>
      </c>
      <c r="G37" s="314">
        <f>'スタッフ費内訳 (２か年度版)'!F55-'スタッフ費内訳 (２か年度版)'!G55-'スタッフ費内訳 (２か年度版)'!H55</f>
        <v>0</v>
      </c>
      <c r="H37" s="323"/>
      <c r="I37" s="323"/>
      <c r="J37" s="320" t="s">
        <v>73</v>
      </c>
      <c r="K37" s="704">
        <f>SUM(G37:G42)</f>
        <v>0</v>
      </c>
      <c r="L37" s="315" t="str">
        <f t="shared" si="0"/>
        <v/>
      </c>
      <c r="M37" s="696">
        <f>SUM(L37:L42)</f>
        <v>0</v>
      </c>
      <c r="N37" s="315" t="str">
        <f>IF(H37="○","",IF(I37="○",G37,""))</f>
        <v/>
      </c>
      <c r="O37" s="696">
        <f>SUM(N37:N42)</f>
        <v>0</v>
      </c>
      <c r="P37" s="78"/>
      <c r="Q37" s="85" t="str">
        <f t="shared" si="3"/>
        <v/>
      </c>
      <c r="R37" s="85" t="str">
        <f t="shared" si="2"/>
        <v/>
      </c>
      <c r="S37" s="370" t="s">
        <v>208</v>
      </c>
      <c r="U37" s="5" t="s">
        <v>94</v>
      </c>
      <c r="AK37" s="8"/>
      <c r="AL37" s="8"/>
      <c r="AM37" s="8"/>
      <c r="AN37" s="8"/>
      <c r="AO37" s="8"/>
      <c r="AP37" s="8"/>
      <c r="AQ37" s="8"/>
      <c r="AR37" s="8"/>
    </row>
    <row r="38" spans="1:44" ht="27.95" customHeight="1">
      <c r="A38">
        <v>12</v>
      </c>
      <c r="B38" s="34"/>
      <c r="C38" s="37"/>
      <c r="D38" s="297"/>
      <c r="E38" s="316" t="s">
        <v>107</v>
      </c>
      <c r="F38" s="317" t="s">
        <v>108</v>
      </c>
      <c r="G38" s="318">
        <f>'スタッフ費内訳 (２か年度版)'!G55</f>
        <v>0</v>
      </c>
      <c r="H38" s="324" t="s">
        <v>191</v>
      </c>
      <c r="I38" s="324"/>
      <c r="J38" s="321" t="s">
        <v>73</v>
      </c>
      <c r="K38" s="705"/>
      <c r="L38" s="308">
        <f>IF(H38="○",G38,"")</f>
        <v>0</v>
      </c>
      <c r="M38" s="697"/>
      <c r="N38" s="308" t="str">
        <f>IF(H38="○","",IF(I38="○",G38,""))</f>
        <v/>
      </c>
      <c r="O38" s="697"/>
      <c r="P38" s="78"/>
      <c r="Q38" s="86" t="str">
        <f>IF(J38="○",IF(H38="○",ROUNDDOWN((SUM(G38)),-3)/1000,""),"")</f>
        <v/>
      </c>
      <c r="R38" s="86" t="str">
        <f>IF(H38="○","",IF(J38="○",IF(I38="○",ROUNDDOWN(G38,-3)/1000,""),""))</f>
        <v/>
      </c>
      <c r="S38" s="370"/>
      <c r="AK38" s="8"/>
      <c r="AL38" s="8"/>
      <c r="AM38" s="8"/>
      <c r="AN38" s="8"/>
      <c r="AO38" s="8"/>
      <c r="AP38" s="8"/>
      <c r="AQ38" s="8"/>
      <c r="AR38" s="8"/>
    </row>
    <row r="39" spans="1:44" ht="27.95" customHeight="1">
      <c r="A39">
        <v>12</v>
      </c>
      <c r="B39" s="34"/>
      <c r="C39" s="37"/>
      <c r="D39" s="297"/>
      <c r="E39" s="316" t="s">
        <v>107</v>
      </c>
      <c r="F39" s="317" t="s">
        <v>108</v>
      </c>
      <c r="G39" s="318">
        <f>'スタッフ費内訳 (２か年度版)'!H55</f>
        <v>0</v>
      </c>
      <c r="H39" s="324"/>
      <c r="I39" s="324" t="s">
        <v>252</v>
      </c>
      <c r="J39" s="321" t="s">
        <v>73</v>
      </c>
      <c r="K39" s="705"/>
      <c r="L39" s="308" t="str">
        <f t="shared" si="0"/>
        <v/>
      </c>
      <c r="M39" s="697"/>
      <c r="N39" s="308">
        <f>IF(H39="○","",IF(I39="○",G39,""))</f>
        <v>0</v>
      </c>
      <c r="O39" s="697"/>
      <c r="P39" s="78"/>
      <c r="Q39" s="86" t="str">
        <f t="shared" si="3"/>
        <v/>
      </c>
      <c r="R39" s="86" t="str">
        <f t="shared" si="2"/>
        <v/>
      </c>
      <c r="S39" s="370"/>
      <c r="AK39" s="8"/>
      <c r="AL39" s="8"/>
      <c r="AM39" s="8"/>
      <c r="AN39" s="8"/>
      <c r="AO39" s="8"/>
      <c r="AP39" s="8"/>
      <c r="AQ39" s="8"/>
      <c r="AR39" s="8"/>
    </row>
    <row r="40" spans="1:44" ht="27.95" customHeight="1">
      <c r="A40">
        <v>13</v>
      </c>
      <c r="B40" s="34"/>
      <c r="C40" s="37"/>
      <c r="D40" s="297"/>
      <c r="E40" s="316" t="s">
        <v>109</v>
      </c>
      <c r="F40" s="317" t="s">
        <v>108</v>
      </c>
      <c r="G40" s="318">
        <f>'キャスト費内訳 (２か年度版)'!G50-'キャスト費内訳 (２か年度版)'!H50-'キャスト費内訳 (２か年度版)'!I50</f>
        <v>0</v>
      </c>
      <c r="H40" s="324"/>
      <c r="I40" s="324" t="s">
        <v>73</v>
      </c>
      <c r="J40" s="321" t="s">
        <v>73</v>
      </c>
      <c r="K40" s="705"/>
      <c r="L40" s="308" t="str">
        <f t="shared" si="0"/>
        <v/>
      </c>
      <c r="M40" s="697"/>
      <c r="N40" s="308" t="str">
        <f>IF(H40="○","",IF(I40="○",G40,""))</f>
        <v/>
      </c>
      <c r="O40" s="697"/>
      <c r="P40" s="78"/>
      <c r="Q40" s="86" t="str">
        <f>IF(J40="○",IF(H40="○",ROUNDDOWN((SUM(G40)),-3)/1000,""),"")</f>
        <v/>
      </c>
      <c r="R40" s="86" t="str">
        <f>IF(H40="○","",IF(J40="○",IF(I40="○",ROUNDDOWN(G40,-3)/1000,""),""))</f>
        <v/>
      </c>
      <c r="S40" s="370" t="s">
        <v>209</v>
      </c>
    </row>
    <row r="41" spans="1:44" ht="27.95" customHeight="1">
      <c r="A41">
        <v>13</v>
      </c>
      <c r="B41" s="34"/>
      <c r="C41" s="37"/>
      <c r="D41" s="297"/>
      <c r="E41" s="316" t="s">
        <v>109</v>
      </c>
      <c r="F41" s="317" t="s">
        <v>108</v>
      </c>
      <c r="G41" s="318">
        <f>'キャスト費内訳 (２か年度版)'!H50</f>
        <v>0</v>
      </c>
      <c r="H41" s="324" t="s">
        <v>191</v>
      </c>
      <c r="I41" s="324" t="s">
        <v>73</v>
      </c>
      <c r="J41" s="321" t="s">
        <v>73</v>
      </c>
      <c r="K41" s="705"/>
      <c r="L41" s="308">
        <f>IF(H41="○",G41,"")</f>
        <v>0</v>
      </c>
      <c r="M41" s="697"/>
      <c r="N41" s="308" t="str">
        <f t="shared" si="1"/>
        <v/>
      </c>
      <c r="O41" s="697"/>
      <c r="P41" s="78"/>
      <c r="Q41" s="86" t="str">
        <f t="shared" si="3"/>
        <v/>
      </c>
      <c r="R41" s="86" t="str">
        <f t="shared" si="2"/>
        <v/>
      </c>
      <c r="S41" s="370"/>
    </row>
    <row r="42" spans="1:44" s="100" customFormat="1" ht="27.95" customHeight="1">
      <c r="A42">
        <v>14</v>
      </c>
      <c r="B42" s="34"/>
      <c r="C42" s="37"/>
      <c r="D42" s="297"/>
      <c r="E42" s="316" t="s">
        <v>109</v>
      </c>
      <c r="F42" s="317" t="s">
        <v>108</v>
      </c>
      <c r="G42" s="318">
        <f>'キャスト費内訳 (２か年度版)'!I50</f>
        <v>0</v>
      </c>
      <c r="H42" s="324" t="s">
        <v>73</v>
      </c>
      <c r="I42" s="324" t="s">
        <v>191</v>
      </c>
      <c r="J42" s="321" t="s">
        <v>73</v>
      </c>
      <c r="K42" s="705"/>
      <c r="L42" s="311" t="str">
        <f t="shared" si="0"/>
        <v/>
      </c>
      <c r="M42" s="697"/>
      <c r="N42" s="311">
        <f>IF(H42="○","",IF(I42="○",G42,""))</f>
        <v>0</v>
      </c>
      <c r="O42" s="697"/>
      <c r="P42" s="78"/>
      <c r="Q42" s="87" t="str">
        <f t="shared" si="3"/>
        <v/>
      </c>
      <c r="R42" s="87" t="str">
        <f t="shared" si="2"/>
        <v/>
      </c>
      <c r="S42" s="370"/>
      <c r="T42"/>
      <c r="U42"/>
      <c r="V42"/>
      <c r="W42"/>
      <c r="X42"/>
      <c r="Y42"/>
      <c r="Z42"/>
      <c r="AA42"/>
      <c r="AB42"/>
      <c r="AC42"/>
      <c r="AD42"/>
      <c r="AE42"/>
      <c r="AF42"/>
      <c r="AG42"/>
      <c r="AH42"/>
      <c r="AI42"/>
      <c r="AJ42"/>
      <c r="AK42"/>
      <c r="AL42"/>
      <c r="AM42"/>
      <c r="AN42"/>
      <c r="AO42"/>
      <c r="AP42"/>
      <c r="AQ42"/>
      <c r="AR42"/>
    </row>
    <row r="43" spans="1:44" s="100" customFormat="1" ht="30" customHeight="1">
      <c r="A43"/>
      <c r="B43" s="34"/>
      <c r="C43" s="39"/>
      <c r="D43" s="296" t="s">
        <v>110</v>
      </c>
      <c r="E43" s="166"/>
      <c r="F43" s="166"/>
      <c r="G43" s="166"/>
      <c r="H43" s="166"/>
      <c r="I43" s="166"/>
      <c r="J43" s="166"/>
      <c r="K43" s="163"/>
      <c r="L43" s="164"/>
      <c r="M43" s="163"/>
      <c r="N43" s="164" t="str">
        <f t="shared" si="1"/>
        <v/>
      </c>
      <c r="O43" s="165"/>
      <c r="P43" s="77"/>
      <c r="Q43" s="88" t="str">
        <f t="shared" si="3"/>
        <v/>
      </c>
      <c r="R43" s="88" t="str">
        <f t="shared" si="2"/>
        <v/>
      </c>
      <c r="S43" s="370"/>
      <c r="T43"/>
      <c r="U43"/>
      <c r="V43"/>
      <c r="W43"/>
      <c r="X43"/>
      <c r="Y43"/>
      <c r="Z43"/>
      <c r="AA43"/>
      <c r="AB43"/>
      <c r="AC43"/>
      <c r="AD43"/>
      <c r="AE43"/>
      <c r="AF43"/>
      <c r="AG43"/>
      <c r="AH43"/>
      <c r="AI43"/>
      <c r="AJ43"/>
      <c r="AK43"/>
      <c r="AL43"/>
      <c r="AM43"/>
      <c r="AN43"/>
      <c r="AO43"/>
      <c r="AP43"/>
      <c r="AQ43"/>
      <c r="AR43"/>
    </row>
    <row r="44" spans="1:44" s="100" customFormat="1" ht="27.95" customHeight="1">
      <c r="A44">
        <v>15</v>
      </c>
      <c r="B44" s="34"/>
      <c r="C44" s="37"/>
      <c r="D44" s="297"/>
      <c r="E44" s="301"/>
      <c r="F44" s="319"/>
      <c r="G44" s="303"/>
      <c r="H44" s="320"/>
      <c r="I44" s="320"/>
      <c r="J44" s="320"/>
      <c r="K44" s="704">
        <f>SUM(G44:G99)</f>
        <v>0</v>
      </c>
      <c r="L44" s="315" t="str">
        <f t="shared" si="0"/>
        <v/>
      </c>
      <c r="M44" s="696">
        <f>SUM(L44:L99)</f>
        <v>0</v>
      </c>
      <c r="N44" s="315" t="str">
        <f t="shared" si="1"/>
        <v/>
      </c>
      <c r="O44" s="696">
        <f>SUM(N44:N99)</f>
        <v>0</v>
      </c>
      <c r="P44" s="78"/>
      <c r="Q44" s="85" t="str">
        <f t="shared" si="3"/>
        <v/>
      </c>
      <c r="R44" s="85" t="str">
        <f t="shared" si="2"/>
        <v/>
      </c>
      <c r="S44" s="370"/>
      <c r="T44"/>
      <c r="U44"/>
      <c r="V44"/>
      <c r="W44"/>
      <c r="X44"/>
      <c r="Y44"/>
      <c r="Z44"/>
      <c r="AA44"/>
      <c r="AB44"/>
      <c r="AC44"/>
      <c r="AD44"/>
      <c r="AE44"/>
      <c r="AF44"/>
      <c r="AG44"/>
      <c r="AH44"/>
      <c r="AI44"/>
      <c r="AJ44"/>
      <c r="AK44"/>
      <c r="AL44"/>
      <c r="AM44"/>
      <c r="AN44"/>
      <c r="AO44"/>
      <c r="AP44"/>
      <c r="AQ44"/>
      <c r="AR44"/>
    </row>
    <row r="45" spans="1:44" s="100" customFormat="1" ht="27.95" customHeight="1">
      <c r="A45">
        <v>16</v>
      </c>
      <c r="B45" s="34"/>
      <c r="C45" s="37"/>
      <c r="D45" s="297"/>
      <c r="E45" s="305"/>
      <c r="F45" s="306"/>
      <c r="G45" s="307"/>
      <c r="H45" s="321"/>
      <c r="I45" s="321"/>
      <c r="J45" s="321"/>
      <c r="K45" s="705"/>
      <c r="L45" s="308" t="str">
        <f>IF(H45="○",G45,"")</f>
        <v/>
      </c>
      <c r="M45" s="697"/>
      <c r="N45" s="308" t="str">
        <f>IF(H45="○","",IF(I45="○",G45,""))</f>
        <v/>
      </c>
      <c r="O45" s="697"/>
      <c r="P45" s="78"/>
      <c r="Q45" s="86" t="str">
        <f t="shared" si="3"/>
        <v/>
      </c>
      <c r="R45" s="86" t="str">
        <f t="shared" si="2"/>
        <v/>
      </c>
      <c r="S45" s="370"/>
      <c r="T45"/>
      <c r="U45"/>
      <c r="V45"/>
      <c r="W45"/>
      <c r="X45"/>
      <c r="Y45"/>
      <c r="Z45"/>
      <c r="AA45"/>
      <c r="AB45"/>
      <c r="AC45"/>
      <c r="AD45"/>
      <c r="AE45"/>
      <c r="AF45"/>
      <c r="AG45"/>
      <c r="AH45"/>
      <c r="AI45"/>
      <c r="AJ45"/>
      <c r="AK45"/>
      <c r="AL45"/>
      <c r="AM45"/>
      <c r="AN45"/>
      <c r="AO45"/>
      <c r="AP45"/>
      <c r="AQ45"/>
      <c r="AR45"/>
    </row>
    <row r="46" spans="1:44" s="100" customFormat="1" ht="27.95" customHeight="1">
      <c r="A46">
        <v>17</v>
      </c>
      <c r="B46" s="34"/>
      <c r="C46" s="37"/>
      <c r="D46" s="297"/>
      <c r="E46" s="305"/>
      <c r="F46" s="306"/>
      <c r="G46" s="307"/>
      <c r="H46" s="321"/>
      <c r="I46" s="321"/>
      <c r="J46" s="321"/>
      <c r="K46" s="705"/>
      <c r="L46" s="308" t="str">
        <f t="shared" si="0"/>
        <v/>
      </c>
      <c r="M46" s="697"/>
      <c r="N46" s="308" t="str">
        <f t="shared" si="1"/>
        <v/>
      </c>
      <c r="O46" s="697"/>
      <c r="P46" s="78"/>
      <c r="Q46" s="86" t="str">
        <f t="shared" si="3"/>
        <v/>
      </c>
      <c r="R46" s="86" t="str">
        <f t="shared" si="2"/>
        <v/>
      </c>
      <c r="S46" s="370"/>
      <c r="T46"/>
      <c r="U46"/>
      <c r="V46"/>
      <c r="W46"/>
      <c r="X46"/>
      <c r="Y46"/>
      <c r="Z46"/>
      <c r="AA46"/>
      <c r="AB46"/>
      <c r="AC46"/>
      <c r="AD46"/>
      <c r="AE46"/>
      <c r="AF46"/>
      <c r="AG46"/>
      <c r="AH46"/>
      <c r="AI46"/>
      <c r="AJ46"/>
      <c r="AK46"/>
      <c r="AL46"/>
      <c r="AM46"/>
      <c r="AN46"/>
      <c r="AO46"/>
      <c r="AP46"/>
      <c r="AQ46"/>
      <c r="AR46"/>
    </row>
    <row r="47" spans="1:44" s="100" customFormat="1" ht="27.95" customHeight="1">
      <c r="A47">
        <v>18</v>
      </c>
      <c r="B47" s="34"/>
      <c r="C47" s="37"/>
      <c r="D47" s="297"/>
      <c r="E47" s="305"/>
      <c r="F47" s="306"/>
      <c r="G47" s="307"/>
      <c r="H47" s="321"/>
      <c r="I47" s="321"/>
      <c r="J47" s="321"/>
      <c r="K47" s="705"/>
      <c r="L47" s="308" t="str">
        <f t="shared" si="0"/>
        <v/>
      </c>
      <c r="M47" s="697"/>
      <c r="N47" s="308" t="str">
        <f t="shared" si="1"/>
        <v/>
      </c>
      <c r="O47" s="697"/>
      <c r="P47" s="78"/>
      <c r="Q47" s="86" t="str">
        <f t="shared" si="3"/>
        <v/>
      </c>
      <c r="R47" s="86" t="str">
        <f t="shared" si="2"/>
        <v/>
      </c>
      <c r="S47" s="370"/>
      <c r="T47"/>
      <c r="U47"/>
      <c r="V47"/>
      <c r="W47"/>
      <c r="X47"/>
      <c r="Y47"/>
      <c r="Z47"/>
      <c r="AA47"/>
      <c r="AB47"/>
      <c r="AC47"/>
      <c r="AD47"/>
      <c r="AE47"/>
      <c r="AF47"/>
      <c r="AG47"/>
      <c r="AH47"/>
      <c r="AI47"/>
      <c r="AJ47"/>
      <c r="AK47"/>
      <c r="AL47"/>
      <c r="AM47"/>
      <c r="AN47"/>
      <c r="AO47"/>
      <c r="AP47"/>
      <c r="AQ47"/>
      <c r="AR47"/>
    </row>
    <row r="48" spans="1:44" s="100" customFormat="1" ht="27.95" customHeight="1">
      <c r="A48">
        <v>19</v>
      </c>
      <c r="B48" s="34"/>
      <c r="C48" s="37"/>
      <c r="D48" s="297"/>
      <c r="E48" s="305"/>
      <c r="F48" s="306"/>
      <c r="G48" s="307"/>
      <c r="H48" s="321"/>
      <c r="I48" s="321"/>
      <c r="J48" s="321"/>
      <c r="K48" s="705"/>
      <c r="L48" s="308" t="str">
        <f t="shared" si="0"/>
        <v/>
      </c>
      <c r="M48" s="697"/>
      <c r="N48" s="308" t="str">
        <f t="shared" si="1"/>
        <v/>
      </c>
      <c r="O48" s="697"/>
      <c r="P48" s="78"/>
      <c r="Q48" s="86" t="str">
        <f t="shared" si="3"/>
        <v/>
      </c>
      <c r="R48" s="86" t="str">
        <f t="shared" si="2"/>
        <v/>
      </c>
      <c r="S48" s="370"/>
      <c r="T48"/>
      <c r="U48"/>
      <c r="V48"/>
      <c r="W48"/>
      <c r="X48"/>
      <c r="Y48"/>
      <c r="Z48"/>
      <c r="AA48"/>
      <c r="AB48"/>
      <c r="AC48"/>
      <c r="AD48"/>
      <c r="AE48"/>
      <c r="AF48"/>
      <c r="AG48"/>
      <c r="AH48"/>
      <c r="AI48"/>
      <c r="AJ48"/>
      <c r="AK48"/>
      <c r="AL48"/>
      <c r="AM48"/>
      <c r="AN48"/>
      <c r="AO48"/>
      <c r="AP48"/>
      <c r="AQ48"/>
      <c r="AR48"/>
    </row>
    <row r="49" spans="1:44" s="100" customFormat="1" ht="27.95" customHeight="1">
      <c r="A49">
        <v>20</v>
      </c>
      <c r="B49" s="34"/>
      <c r="C49" s="37"/>
      <c r="D49" s="297"/>
      <c r="E49" s="305"/>
      <c r="F49" s="306"/>
      <c r="G49" s="307"/>
      <c r="H49" s="321"/>
      <c r="I49" s="321"/>
      <c r="J49" s="321"/>
      <c r="K49" s="705"/>
      <c r="L49" s="308" t="str">
        <f t="shared" si="0"/>
        <v/>
      </c>
      <c r="M49" s="697"/>
      <c r="N49" s="308" t="str">
        <f t="shared" si="1"/>
        <v/>
      </c>
      <c r="O49" s="697"/>
      <c r="P49" s="78"/>
      <c r="Q49" s="86" t="str">
        <f t="shared" si="3"/>
        <v/>
      </c>
      <c r="R49" s="86" t="str">
        <f t="shared" si="2"/>
        <v/>
      </c>
      <c r="S49" s="370"/>
      <c r="T49"/>
      <c r="U49"/>
      <c r="V49"/>
      <c r="W49"/>
      <c r="X49"/>
      <c r="Y49"/>
      <c r="Z49"/>
      <c r="AA49"/>
      <c r="AB49"/>
      <c r="AC49"/>
      <c r="AD49"/>
      <c r="AE49"/>
      <c r="AF49"/>
      <c r="AG49"/>
      <c r="AH49"/>
      <c r="AI49"/>
      <c r="AJ49"/>
      <c r="AK49"/>
      <c r="AL49"/>
      <c r="AM49"/>
      <c r="AN49"/>
      <c r="AO49"/>
      <c r="AP49"/>
      <c r="AQ49"/>
      <c r="AR49"/>
    </row>
    <row r="50" spans="1:44" s="100" customFormat="1" ht="27.95" customHeight="1">
      <c r="A50">
        <v>21</v>
      </c>
      <c r="B50" s="34"/>
      <c r="C50" s="37"/>
      <c r="D50" s="297"/>
      <c r="E50" s="305"/>
      <c r="F50" s="306"/>
      <c r="G50" s="307"/>
      <c r="H50" s="321"/>
      <c r="I50" s="321"/>
      <c r="J50" s="321"/>
      <c r="K50" s="705"/>
      <c r="L50" s="308" t="str">
        <f t="shared" si="0"/>
        <v/>
      </c>
      <c r="M50" s="697"/>
      <c r="N50" s="308" t="str">
        <f t="shared" si="1"/>
        <v/>
      </c>
      <c r="O50" s="697"/>
      <c r="P50" s="78"/>
      <c r="Q50" s="86" t="str">
        <f t="shared" si="3"/>
        <v/>
      </c>
      <c r="R50" s="86" t="str">
        <f t="shared" si="2"/>
        <v/>
      </c>
      <c r="S50" s="370"/>
      <c r="T50"/>
      <c r="U50"/>
      <c r="V50"/>
      <c r="W50"/>
      <c r="X50"/>
      <c r="Y50"/>
      <c r="Z50"/>
      <c r="AA50"/>
      <c r="AB50"/>
      <c r="AC50"/>
      <c r="AD50"/>
      <c r="AE50"/>
      <c r="AF50"/>
      <c r="AG50"/>
      <c r="AH50"/>
      <c r="AI50"/>
      <c r="AJ50"/>
      <c r="AK50"/>
      <c r="AL50"/>
      <c r="AM50"/>
      <c r="AN50"/>
      <c r="AO50"/>
      <c r="AP50"/>
      <c r="AQ50"/>
      <c r="AR50"/>
    </row>
    <row r="51" spans="1:44" s="100" customFormat="1" ht="27.95" customHeight="1">
      <c r="A51">
        <v>22</v>
      </c>
      <c r="B51" s="34"/>
      <c r="C51" s="37"/>
      <c r="D51" s="297"/>
      <c r="E51" s="305"/>
      <c r="F51" s="306"/>
      <c r="G51" s="307"/>
      <c r="H51" s="321"/>
      <c r="I51" s="321"/>
      <c r="J51" s="321"/>
      <c r="K51" s="705"/>
      <c r="L51" s="308" t="str">
        <f t="shared" si="0"/>
        <v/>
      </c>
      <c r="M51" s="697"/>
      <c r="N51" s="308" t="str">
        <f t="shared" si="1"/>
        <v/>
      </c>
      <c r="O51" s="697"/>
      <c r="P51" s="78"/>
      <c r="Q51" s="86" t="str">
        <f t="shared" si="3"/>
        <v/>
      </c>
      <c r="R51" s="86" t="str">
        <f t="shared" si="2"/>
        <v/>
      </c>
      <c r="S51" s="370"/>
      <c r="T51"/>
      <c r="U51"/>
      <c r="V51"/>
      <c r="W51"/>
      <c r="X51"/>
      <c r="Y51"/>
      <c r="Z51"/>
      <c r="AA51"/>
      <c r="AB51"/>
      <c r="AC51"/>
      <c r="AD51"/>
      <c r="AE51"/>
      <c r="AF51"/>
      <c r="AG51"/>
      <c r="AH51"/>
      <c r="AI51"/>
      <c r="AJ51"/>
      <c r="AK51"/>
      <c r="AL51"/>
      <c r="AM51"/>
      <c r="AN51"/>
      <c r="AO51"/>
      <c r="AP51"/>
      <c r="AQ51"/>
      <c r="AR51"/>
    </row>
    <row r="52" spans="1:44" s="100" customFormat="1" ht="27.95" customHeight="1">
      <c r="A52">
        <v>23</v>
      </c>
      <c r="B52" s="34"/>
      <c r="C52" s="37"/>
      <c r="D52" s="297"/>
      <c r="E52" s="305"/>
      <c r="F52" s="306"/>
      <c r="G52" s="307"/>
      <c r="H52" s="321"/>
      <c r="I52" s="321"/>
      <c r="J52" s="321"/>
      <c r="K52" s="705"/>
      <c r="L52" s="308" t="str">
        <f t="shared" si="0"/>
        <v/>
      </c>
      <c r="M52" s="697"/>
      <c r="N52" s="308" t="str">
        <f t="shared" si="1"/>
        <v/>
      </c>
      <c r="O52" s="697"/>
      <c r="P52" s="78"/>
      <c r="Q52" s="86" t="str">
        <f t="shared" si="3"/>
        <v/>
      </c>
      <c r="R52" s="86" t="str">
        <f t="shared" si="2"/>
        <v/>
      </c>
      <c r="S52" s="370"/>
      <c r="T52"/>
      <c r="U52"/>
      <c r="V52"/>
      <c r="W52"/>
      <c r="X52"/>
      <c r="Y52"/>
      <c r="Z52"/>
      <c r="AA52"/>
      <c r="AB52"/>
      <c r="AC52"/>
      <c r="AD52"/>
      <c r="AE52"/>
      <c r="AF52"/>
      <c r="AG52"/>
      <c r="AH52"/>
      <c r="AI52"/>
      <c r="AJ52"/>
      <c r="AK52"/>
      <c r="AL52"/>
      <c r="AM52"/>
      <c r="AN52"/>
      <c r="AO52"/>
      <c r="AP52"/>
      <c r="AQ52"/>
      <c r="AR52"/>
    </row>
    <row r="53" spans="1:44" s="100" customFormat="1" ht="27.95" customHeight="1">
      <c r="A53">
        <v>24</v>
      </c>
      <c r="B53" s="34"/>
      <c r="C53" s="37"/>
      <c r="D53" s="297"/>
      <c r="E53" s="305"/>
      <c r="F53" s="306"/>
      <c r="G53" s="307"/>
      <c r="H53" s="321"/>
      <c r="I53" s="321"/>
      <c r="J53" s="321"/>
      <c r="K53" s="705"/>
      <c r="L53" s="308" t="str">
        <f t="shared" si="0"/>
        <v/>
      </c>
      <c r="M53" s="697"/>
      <c r="N53" s="308" t="str">
        <f t="shared" si="1"/>
        <v/>
      </c>
      <c r="O53" s="697"/>
      <c r="P53" s="78"/>
      <c r="Q53" s="86" t="str">
        <f t="shared" si="3"/>
        <v/>
      </c>
      <c r="R53" s="86" t="str">
        <f t="shared" si="2"/>
        <v/>
      </c>
      <c r="S53" s="370"/>
      <c r="T53"/>
      <c r="U53"/>
      <c r="V53"/>
      <c r="W53"/>
      <c r="X53"/>
      <c r="Y53"/>
      <c r="Z53"/>
      <c r="AA53"/>
      <c r="AB53"/>
      <c r="AC53"/>
      <c r="AD53"/>
      <c r="AE53"/>
      <c r="AF53"/>
      <c r="AG53"/>
      <c r="AH53"/>
      <c r="AI53"/>
      <c r="AJ53"/>
      <c r="AK53"/>
      <c r="AL53"/>
      <c r="AM53"/>
      <c r="AN53"/>
      <c r="AO53"/>
      <c r="AP53"/>
      <c r="AQ53"/>
      <c r="AR53"/>
    </row>
    <row r="54" spans="1:44" s="100" customFormat="1" ht="27.95" customHeight="1">
      <c r="A54">
        <v>25</v>
      </c>
      <c r="B54" s="34"/>
      <c r="C54" s="37"/>
      <c r="D54" s="297"/>
      <c r="E54" s="305"/>
      <c r="F54" s="306"/>
      <c r="G54" s="307"/>
      <c r="H54" s="321"/>
      <c r="I54" s="321"/>
      <c r="J54" s="321"/>
      <c r="K54" s="705"/>
      <c r="L54" s="308" t="str">
        <f t="shared" si="0"/>
        <v/>
      </c>
      <c r="M54" s="697"/>
      <c r="N54" s="308" t="str">
        <f t="shared" si="1"/>
        <v/>
      </c>
      <c r="O54" s="697"/>
      <c r="P54" s="78"/>
      <c r="Q54" s="86" t="str">
        <f t="shared" si="3"/>
        <v/>
      </c>
      <c r="R54" s="86" t="str">
        <f t="shared" si="2"/>
        <v/>
      </c>
      <c r="S54" s="370"/>
      <c r="T54"/>
      <c r="U54"/>
      <c r="V54"/>
      <c r="W54"/>
      <c r="X54"/>
      <c r="Y54"/>
      <c r="Z54"/>
      <c r="AA54"/>
      <c r="AB54"/>
      <c r="AC54"/>
      <c r="AD54"/>
      <c r="AE54"/>
      <c r="AF54"/>
      <c r="AG54"/>
      <c r="AH54"/>
      <c r="AI54"/>
      <c r="AJ54"/>
      <c r="AK54"/>
      <c r="AL54"/>
      <c r="AM54"/>
      <c r="AN54"/>
      <c r="AO54"/>
      <c r="AP54"/>
      <c r="AQ54"/>
      <c r="AR54"/>
    </row>
    <row r="55" spans="1:44" s="100" customFormat="1" ht="27.95" customHeight="1">
      <c r="A55">
        <v>26</v>
      </c>
      <c r="B55" s="34"/>
      <c r="C55" s="37"/>
      <c r="D55" s="297"/>
      <c r="E55" s="305"/>
      <c r="F55" s="306"/>
      <c r="G55" s="307"/>
      <c r="H55" s="321"/>
      <c r="I55" s="321"/>
      <c r="J55" s="321"/>
      <c r="K55" s="705"/>
      <c r="L55" s="308" t="str">
        <f t="shared" si="0"/>
        <v/>
      </c>
      <c r="M55" s="697"/>
      <c r="N55" s="308" t="str">
        <f t="shared" si="1"/>
        <v/>
      </c>
      <c r="O55" s="697"/>
      <c r="P55" s="78"/>
      <c r="Q55" s="86" t="str">
        <f t="shared" si="3"/>
        <v/>
      </c>
      <c r="R55" s="86" t="str">
        <f t="shared" si="2"/>
        <v/>
      </c>
      <c r="S55" s="370"/>
      <c r="T55"/>
      <c r="U55"/>
      <c r="V55"/>
      <c r="W55"/>
      <c r="X55"/>
      <c r="Y55"/>
      <c r="Z55"/>
      <c r="AA55"/>
      <c r="AB55"/>
      <c r="AC55"/>
      <c r="AD55"/>
      <c r="AE55"/>
      <c r="AF55"/>
      <c r="AG55"/>
      <c r="AH55"/>
      <c r="AI55"/>
      <c r="AJ55"/>
      <c r="AK55"/>
      <c r="AL55"/>
      <c r="AM55"/>
      <c r="AN55"/>
      <c r="AO55"/>
      <c r="AP55"/>
      <c r="AQ55"/>
      <c r="AR55"/>
    </row>
    <row r="56" spans="1:44" s="100" customFormat="1" ht="27.95" customHeight="1">
      <c r="A56">
        <v>27</v>
      </c>
      <c r="B56" s="34"/>
      <c r="C56" s="37"/>
      <c r="D56" s="297"/>
      <c r="E56" s="305"/>
      <c r="F56" s="306"/>
      <c r="G56" s="307"/>
      <c r="H56" s="321"/>
      <c r="I56" s="321"/>
      <c r="J56" s="321"/>
      <c r="K56" s="705"/>
      <c r="L56" s="308" t="str">
        <f t="shared" si="0"/>
        <v/>
      </c>
      <c r="M56" s="697"/>
      <c r="N56" s="308" t="str">
        <f t="shared" si="1"/>
        <v/>
      </c>
      <c r="O56" s="697"/>
      <c r="P56" s="78"/>
      <c r="Q56" s="86" t="str">
        <f t="shared" si="3"/>
        <v/>
      </c>
      <c r="R56" s="86" t="str">
        <f t="shared" si="2"/>
        <v/>
      </c>
      <c r="S56" s="370"/>
      <c r="T56"/>
      <c r="U56"/>
      <c r="V56"/>
      <c r="W56"/>
      <c r="X56"/>
      <c r="Y56"/>
      <c r="Z56"/>
      <c r="AA56"/>
      <c r="AB56"/>
      <c r="AC56"/>
      <c r="AD56"/>
      <c r="AE56"/>
      <c r="AF56"/>
      <c r="AG56"/>
      <c r="AH56"/>
      <c r="AI56"/>
      <c r="AJ56"/>
      <c r="AK56"/>
      <c r="AL56"/>
      <c r="AM56"/>
      <c r="AN56"/>
      <c r="AO56"/>
      <c r="AP56"/>
      <c r="AQ56"/>
      <c r="AR56"/>
    </row>
    <row r="57" spans="1:44" s="100" customFormat="1" ht="27.95" customHeight="1">
      <c r="A57">
        <v>28</v>
      </c>
      <c r="B57" s="34"/>
      <c r="C57" s="37"/>
      <c r="D57" s="297"/>
      <c r="E57" s="305"/>
      <c r="F57" s="306"/>
      <c r="G57" s="307"/>
      <c r="H57" s="321"/>
      <c r="I57" s="321"/>
      <c r="J57" s="321"/>
      <c r="K57" s="705"/>
      <c r="L57" s="308" t="str">
        <f t="shared" si="0"/>
        <v/>
      </c>
      <c r="M57" s="697"/>
      <c r="N57" s="308" t="str">
        <f t="shared" si="1"/>
        <v/>
      </c>
      <c r="O57" s="697"/>
      <c r="P57" s="78"/>
      <c r="Q57" s="86" t="str">
        <f t="shared" si="3"/>
        <v/>
      </c>
      <c r="R57" s="86" t="str">
        <f t="shared" si="2"/>
        <v/>
      </c>
      <c r="S57" s="370"/>
      <c r="T57"/>
      <c r="U57"/>
      <c r="V57"/>
      <c r="W57"/>
      <c r="X57"/>
      <c r="Y57"/>
      <c r="Z57"/>
      <c r="AA57"/>
      <c r="AB57"/>
      <c r="AC57"/>
      <c r="AD57"/>
      <c r="AE57"/>
      <c r="AF57"/>
      <c r="AG57"/>
      <c r="AH57"/>
      <c r="AI57"/>
      <c r="AJ57"/>
      <c r="AK57"/>
      <c r="AL57"/>
      <c r="AM57"/>
      <c r="AN57"/>
      <c r="AO57"/>
      <c r="AP57"/>
      <c r="AQ57"/>
      <c r="AR57"/>
    </row>
    <row r="58" spans="1:44" s="100" customFormat="1" ht="27.95" customHeight="1">
      <c r="A58">
        <v>29</v>
      </c>
      <c r="B58" s="34"/>
      <c r="C58" s="37"/>
      <c r="D58" s="297"/>
      <c r="E58" s="305"/>
      <c r="F58" s="306"/>
      <c r="G58" s="307"/>
      <c r="H58" s="321"/>
      <c r="I58" s="321"/>
      <c r="J58" s="321"/>
      <c r="K58" s="705"/>
      <c r="L58" s="308" t="str">
        <f t="shared" si="0"/>
        <v/>
      </c>
      <c r="M58" s="697"/>
      <c r="N58" s="308" t="str">
        <f t="shared" si="1"/>
        <v/>
      </c>
      <c r="O58" s="697"/>
      <c r="P58" s="78"/>
      <c r="Q58" s="86" t="str">
        <f t="shared" si="3"/>
        <v/>
      </c>
      <c r="R58" s="86" t="str">
        <f t="shared" si="2"/>
        <v/>
      </c>
      <c r="S58" s="370"/>
      <c r="T58"/>
      <c r="U58"/>
      <c r="V58"/>
      <c r="W58"/>
      <c r="X58"/>
      <c r="Y58"/>
      <c r="Z58"/>
      <c r="AA58"/>
      <c r="AB58"/>
      <c r="AC58"/>
      <c r="AD58"/>
      <c r="AE58"/>
      <c r="AF58"/>
      <c r="AG58"/>
      <c r="AH58"/>
      <c r="AI58"/>
      <c r="AJ58"/>
      <c r="AK58"/>
      <c r="AL58"/>
      <c r="AM58"/>
      <c r="AN58"/>
      <c r="AO58"/>
      <c r="AP58"/>
      <c r="AQ58"/>
      <c r="AR58"/>
    </row>
    <row r="59" spans="1:44" s="100" customFormat="1" ht="27.95" customHeight="1">
      <c r="A59">
        <v>30</v>
      </c>
      <c r="B59" s="34"/>
      <c r="C59" s="37"/>
      <c r="D59" s="297"/>
      <c r="E59" s="305"/>
      <c r="F59" s="306"/>
      <c r="G59" s="307"/>
      <c r="H59" s="321"/>
      <c r="I59" s="321"/>
      <c r="J59" s="321"/>
      <c r="K59" s="705"/>
      <c r="L59" s="308" t="str">
        <f t="shared" si="0"/>
        <v/>
      </c>
      <c r="M59" s="697"/>
      <c r="N59" s="308" t="str">
        <f t="shared" si="1"/>
        <v/>
      </c>
      <c r="O59" s="697"/>
      <c r="P59" s="78"/>
      <c r="Q59" s="86" t="str">
        <f t="shared" si="3"/>
        <v/>
      </c>
      <c r="R59" s="86" t="str">
        <f t="shared" si="2"/>
        <v/>
      </c>
      <c r="S59" s="370"/>
      <c r="T59"/>
      <c r="U59"/>
      <c r="V59"/>
      <c r="W59"/>
      <c r="X59"/>
      <c r="Y59"/>
      <c r="Z59"/>
      <c r="AA59"/>
      <c r="AB59"/>
      <c r="AC59"/>
      <c r="AD59"/>
      <c r="AE59"/>
      <c r="AF59"/>
      <c r="AG59"/>
      <c r="AH59"/>
      <c r="AI59"/>
      <c r="AJ59"/>
      <c r="AK59"/>
      <c r="AL59"/>
      <c r="AM59"/>
      <c r="AN59"/>
      <c r="AO59"/>
      <c r="AP59"/>
      <c r="AQ59"/>
      <c r="AR59"/>
    </row>
    <row r="60" spans="1:44" s="100" customFormat="1" ht="27.95" customHeight="1">
      <c r="A60">
        <v>31</v>
      </c>
      <c r="B60" s="34"/>
      <c r="C60" s="37"/>
      <c r="D60" s="706" t="s">
        <v>169</v>
      </c>
      <c r="E60" s="305"/>
      <c r="F60" s="306"/>
      <c r="G60" s="307"/>
      <c r="H60" s="321"/>
      <c r="I60" s="321"/>
      <c r="J60" s="325"/>
      <c r="K60" s="705"/>
      <c r="L60" s="308" t="str">
        <f t="shared" si="0"/>
        <v/>
      </c>
      <c r="M60" s="697"/>
      <c r="N60" s="308" t="str">
        <f t="shared" si="1"/>
        <v/>
      </c>
      <c r="O60" s="697"/>
      <c r="P60" s="78"/>
      <c r="Q60" s="86" t="str">
        <f t="shared" si="3"/>
        <v/>
      </c>
      <c r="R60" s="86" t="str">
        <f t="shared" si="2"/>
        <v/>
      </c>
      <c r="S60" s="370"/>
      <c r="T60"/>
      <c r="U60"/>
      <c r="V60"/>
      <c r="W60"/>
      <c r="X60"/>
      <c r="Y60"/>
      <c r="Z60"/>
      <c r="AA60"/>
      <c r="AB60"/>
      <c r="AC60"/>
      <c r="AD60"/>
      <c r="AE60"/>
      <c r="AF60"/>
      <c r="AG60"/>
      <c r="AH60"/>
      <c r="AI60"/>
      <c r="AJ60"/>
      <c r="AK60"/>
      <c r="AL60"/>
      <c r="AM60"/>
      <c r="AN60"/>
      <c r="AO60"/>
      <c r="AP60"/>
      <c r="AQ60"/>
      <c r="AR60"/>
    </row>
    <row r="61" spans="1:44" s="100" customFormat="1" ht="27.95" customHeight="1">
      <c r="A61">
        <v>32</v>
      </c>
      <c r="B61" s="34"/>
      <c r="C61" s="37"/>
      <c r="D61" s="706"/>
      <c r="E61" s="305"/>
      <c r="F61" s="306"/>
      <c r="G61" s="307"/>
      <c r="H61" s="321"/>
      <c r="I61" s="321"/>
      <c r="J61" s="325"/>
      <c r="K61" s="705"/>
      <c r="L61" s="308" t="str">
        <f t="shared" si="0"/>
        <v/>
      </c>
      <c r="M61" s="697"/>
      <c r="N61" s="308" t="str">
        <f t="shared" si="1"/>
        <v/>
      </c>
      <c r="O61" s="697"/>
      <c r="P61" s="78"/>
      <c r="Q61" s="86" t="str">
        <f t="shared" si="3"/>
        <v/>
      </c>
      <c r="R61" s="86" t="str">
        <f t="shared" si="2"/>
        <v/>
      </c>
      <c r="S61" s="370"/>
      <c r="T61"/>
      <c r="U61"/>
      <c r="V61"/>
      <c r="W61"/>
      <c r="X61"/>
      <c r="Y61"/>
      <c r="Z61"/>
      <c r="AA61"/>
      <c r="AB61"/>
      <c r="AC61"/>
      <c r="AD61"/>
      <c r="AE61"/>
      <c r="AF61"/>
      <c r="AG61"/>
      <c r="AH61"/>
      <c r="AI61"/>
      <c r="AJ61"/>
      <c r="AK61"/>
      <c r="AL61"/>
      <c r="AM61"/>
      <c r="AN61"/>
      <c r="AO61"/>
      <c r="AP61"/>
      <c r="AQ61"/>
      <c r="AR61"/>
    </row>
    <row r="62" spans="1:44" s="100" customFormat="1" ht="27.95" customHeight="1">
      <c r="A62">
        <v>33</v>
      </c>
      <c r="B62" s="34"/>
      <c r="C62" s="37"/>
      <c r="D62" s="706"/>
      <c r="E62" s="305"/>
      <c r="F62" s="306"/>
      <c r="G62" s="307"/>
      <c r="H62" s="321"/>
      <c r="I62" s="321"/>
      <c r="J62" s="325"/>
      <c r="K62" s="705"/>
      <c r="L62" s="308" t="str">
        <f t="shared" si="0"/>
        <v/>
      </c>
      <c r="M62" s="697"/>
      <c r="N62" s="308" t="str">
        <f t="shared" si="1"/>
        <v/>
      </c>
      <c r="O62" s="697"/>
      <c r="P62" s="78"/>
      <c r="Q62" s="86" t="str">
        <f t="shared" si="3"/>
        <v/>
      </c>
      <c r="R62" s="86" t="str">
        <f t="shared" si="2"/>
        <v/>
      </c>
      <c r="S62" s="370"/>
      <c r="T62"/>
      <c r="U62"/>
      <c r="V62"/>
      <c r="W62"/>
      <c r="X62"/>
      <c r="Y62"/>
      <c r="Z62"/>
      <c r="AA62"/>
      <c r="AB62"/>
      <c r="AC62"/>
      <c r="AD62"/>
      <c r="AE62"/>
      <c r="AF62"/>
      <c r="AG62"/>
      <c r="AH62"/>
      <c r="AI62"/>
      <c r="AJ62"/>
      <c r="AK62"/>
      <c r="AL62"/>
      <c r="AM62"/>
      <c r="AN62"/>
      <c r="AO62"/>
      <c r="AP62"/>
      <c r="AQ62"/>
      <c r="AR62"/>
    </row>
    <row r="63" spans="1:44" s="100" customFormat="1" ht="27.95" customHeight="1">
      <c r="A63">
        <v>34</v>
      </c>
      <c r="B63" s="34"/>
      <c r="C63" s="37"/>
      <c r="D63" s="706"/>
      <c r="E63" s="305"/>
      <c r="F63" s="306"/>
      <c r="G63" s="307"/>
      <c r="H63" s="321"/>
      <c r="I63" s="321"/>
      <c r="J63" s="325"/>
      <c r="K63" s="705"/>
      <c r="L63" s="308" t="str">
        <f t="shared" si="0"/>
        <v/>
      </c>
      <c r="M63" s="697"/>
      <c r="N63" s="308" t="str">
        <f t="shared" si="1"/>
        <v/>
      </c>
      <c r="O63" s="697"/>
      <c r="P63" s="78"/>
      <c r="Q63" s="86" t="str">
        <f t="shared" si="3"/>
        <v/>
      </c>
      <c r="R63" s="86" t="str">
        <f t="shared" si="2"/>
        <v/>
      </c>
      <c r="S63" s="370"/>
      <c r="T63"/>
      <c r="U63"/>
      <c r="V63"/>
      <c r="W63"/>
      <c r="X63"/>
      <c r="Y63"/>
      <c r="Z63"/>
      <c r="AA63"/>
      <c r="AB63"/>
      <c r="AC63"/>
      <c r="AD63"/>
      <c r="AE63"/>
      <c r="AF63"/>
      <c r="AG63"/>
      <c r="AH63"/>
      <c r="AI63"/>
      <c r="AJ63"/>
      <c r="AK63"/>
      <c r="AL63"/>
      <c r="AM63"/>
      <c r="AN63"/>
      <c r="AO63"/>
      <c r="AP63"/>
      <c r="AQ63"/>
      <c r="AR63"/>
    </row>
    <row r="64" spans="1:44" s="100" customFormat="1" ht="27.95" customHeight="1">
      <c r="A64">
        <v>35</v>
      </c>
      <c r="B64" s="34"/>
      <c r="C64" s="37"/>
      <c r="D64" s="706"/>
      <c r="E64" s="305"/>
      <c r="F64" s="306"/>
      <c r="G64" s="307"/>
      <c r="H64" s="321"/>
      <c r="I64" s="321"/>
      <c r="J64" s="325"/>
      <c r="K64" s="705"/>
      <c r="L64" s="308" t="str">
        <f t="shared" si="0"/>
        <v/>
      </c>
      <c r="M64" s="697"/>
      <c r="N64" s="308" t="str">
        <f t="shared" si="1"/>
        <v/>
      </c>
      <c r="O64" s="697"/>
      <c r="P64" s="78"/>
      <c r="Q64" s="86" t="str">
        <f t="shared" si="3"/>
        <v/>
      </c>
      <c r="R64" s="86" t="str">
        <f t="shared" si="2"/>
        <v/>
      </c>
      <c r="S64" s="370"/>
      <c r="T64"/>
      <c r="U64"/>
      <c r="V64"/>
      <c r="W64"/>
      <c r="X64"/>
      <c r="Y64"/>
      <c r="Z64"/>
      <c r="AA64"/>
      <c r="AB64"/>
      <c r="AC64"/>
      <c r="AD64"/>
      <c r="AE64"/>
      <c r="AF64"/>
      <c r="AG64"/>
      <c r="AH64"/>
      <c r="AI64"/>
      <c r="AJ64"/>
      <c r="AK64"/>
      <c r="AL64"/>
      <c r="AM64"/>
      <c r="AN64"/>
      <c r="AO64"/>
      <c r="AP64"/>
      <c r="AQ64"/>
      <c r="AR64"/>
    </row>
    <row r="65" spans="1:44" s="100" customFormat="1" ht="27.95" customHeight="1">
      <c r="A65">
        <v>36</v>
      </c>
      <c r="B65" s="34"/>
      <c r="C65" s="37"/>
      <c r="D65" s="706"/>
      <c r="E65" s="305"/>
      <c r="F65" s="306"/>
      <c r="G65" s="307"/>
      <c r="H65" s="321"/>
      <c r="I65" s="321"/>
      <c r="J65" s="325"/>
      <c r="K65" s="705"/>
      <c r="L65" s="308" t="str">
        <f t="shared" si="0"/>
        <v/>
      </c>
      <c r="M65" s="697"/>
      <c r="N65" s="308" t="str">
        <f t="shared" si="1"/>
        <v/>
      </c>
      <c r="O65" s="697"/>
      <c r="P65" s="78"/>
      <c r="Q65" s="86" t="str">
        <f t="shared" si="3"/>
        <v/>
      </c>
      <c r="R65" s="86" t="str">
        <f t="shared" si="2"/>
        <v/>
      </c>
      <c r="S65" s="370"/>
      <c r="T65"/>
      <c r="U65"/>
      <c r="V65"/>
      <c r="W65"/>
      <c r="X65"/>
      <c r="Y65"/>
      <c r="Z65"/>
      <c r="AA65"/>
      <c r="AB65"/>
      <c r="AC65"/>
      <c r="AD65"/>
      <c r="AE65"/>
      <c r="AF65"/>
      <c r="AG65"/>
      <c r="AH65"/>
      <c r="AI65"/>
      <c r="AJ65"/>
      <c r="AK65"/>
      <c r="AL65"/>
      <c r="AM65"/>
      <c r="AN65"/>
      <c r="AO65"/>
      <c r="AP65"/>
      <c r="AQ65"/>
      <c r="AR65"/>
    </row>
    <row r="66" spans="1:44" s="100" customFormat="1" ht="27.95" customHeight="1">
      <c r="A66">
        <v>37</v>
      </c>
      <c r="B66" s="34"/>
      <c r="C66" s="37"/>
      <c r="D66" s="706"/>
      <c r="E66" s="305"/>
      <c r="F66" s="306"/>
      <c r="G66" s="307"/>
      <c r="H66" s="321"/>
      <c r="I66" s="321"/>
      <c r="J66" s="325"/>
      <c r="K66" s="705"/>
      <c r="L66" s="308" t="str">
        <f t="shared" si="0"/>
        <v/>
      </c>
      <c r="M66" s="697"/>
      <c r="N66" s="308" t="str">
        <f t="shared" si="1"/>
        <v/>
      </c>
      <c r="O66" s="697"/>
      <c r="P66" s="78"/>
      <c r="Q66" s="86" t="str">
        <f t="shared" si="3"/>
        <v/>
      </c>
      <c r="R66" s="86" t="str">
        <f t="shared" si="2"/>
        <v/>
      </c>
      <c r="S66" s="370"/>
      <c r="T66"/>
      <c r="U66"/>
      <c r="V66"/>
      <c r="W66"/>
      <c r="X66"/>
      <c r="Y66"/>
      <c r="Z66"/>
      <c r="AA66"/>
      <c r="AB66"/>
      <c r="AC66"/>
      <c r="AD66"/>
      <c r="AE66"/>
      <c r="AF66"/>
      <c r="AG66"/>
      <c r="AH66"/>
      <c r="AI66"/>
      <c r="AJ66"/>
      <c r="AK66"/>
      <c r="AL66"/>
      <c r="AM66"/>
      <c r="AN66"/>
      <c r="AO66"/>
      <c r="AP66"/>
      <c r="AQ66"/>
      <c r="AR66"/>
    </row>
    <row r="67" spans="1:44" s="100" customFormat="1" ht="27.95" customHeight="1">
      <c r="A67">
        <v>38</v>
      </c>
      <c r="B67" s="34"/>
      <c r="C67" s="37"/>
      <c r="D67" s="706"/>
      <c r="E67" s="305"/>
      <c r="F67" s="306"/>
      <c r="G67" s="307"/>
      <c r="H67" s="321"/>
      <c r="I67" s="321"/>
      <c r="J67" s="325"/>
      <c r="K67" s="705"/>
      <c r="L67" s="308" t="str">
        <f t="shared" si="0"/>
        <v/>
      </c>
      <c r="M67" s="697"/>
      <c r="N67" s="308" t="str">
        <f t="shared" si="1"/>
        <v/>
      </c>
      <c r="O67" s="697"/>
      <c r="P67" s="78"/>
      <c r="Q67" s="86" t="str">
        <f t="shared" si="3"/>
        <v/>
      </c>
      <c r="R67" s="86" t="str">
        <f t="shared" si="2"/>
        <v/>
      </c>
      <c r="S67" s="370"/>
      <c r="T67"/>
      <c r="U67"/>
      <c r="V67"/>
      <c r="W67"/>
      <c r="X67"/>
      <c r="Y67"/>
      <c r="Z67"/>
      <c r="AA67"/>
      <c r="AB67"/>
      <c r="AC67"/>
      <c r="AD67"/>
      <c r="AE67"/>
      <c r="AF67"/>
      <c r="AG67"/>
      <c r="AH67"/>
      <c r="AI67"/>
      <c r="AJ67"/>
      <c r="AK67"/>
      <c r="AL67"/>
      <c r="AM67"/>
      <c r="AN67"/>
      <c r="AO67"/>
      <c r="AP67"/>
      <c r="AQ67"/>
      <c r="AR67"/>
    </row>
    <row r="68" spans="1:44" s="100" customFormat="1" ht="27.95" customHeight="1">
      <c r="A68">
        <v>39</v>
      </c>
      <c r="B68" s="34"/>
      <c r="C68" s="37"/>
      <c r="D68" s="706"/>
      <c r="E68" s="305"/>
      <c r="F68" s="306"/>
      <c r="G68" s="307"/>
      <c r="H68" s="321"/>
      <c r="I68" s="321"/>
      <c r="J68" s="325"/>
      <c r="K68" s="705"/>
      <c r="L68" s="308" t="str">
        <f t="shared" si="0"/>
        <v/>
      </c>
      <c r="M68" s="697"/>
      <c r="N68" s="308" t="str">
        <f t="shared" si="1"/>
        <v/>
      </c>
      <c r="O68" s="697"/>
      <c r="P68" s="78"/>
      <c r="Q68" s="86" t="str">
        <f t="shared" si="3"/>
        <v/>
      </c>
      <c r="R68" s="86" t="str">
        <f t="shared" si="2"/>
        <v/>
      </c>
      <c r="S68" s="370"/>
      <c r="T68"/>
      <c r="U68"/>
      <c r="V68"/>
      <c r="W68"/>
      <c r="X68"/>
      <c r="Y68"/>
      <c r="Z68"/>
      <c r="AA68"/>
      <c r="AB68"/>
      <c r="AC68"/>
      <c r="AD68"/>
      <c r="AE68"/>
      <c r="AF68"/>
      <c r="AG68"/>
      <c r="AH68"/>
      <c r="AI68"/>
      <c r="AJ68"/>
      <c r="AK68"/>
      <c r="AL68"/>
      <c r="AM68"/>
      <c r="AN68"/>
      <c r="AO68"/>
      <c r="AP68"/>
      <c r="AQ68"/>
      <c r="AR68"/>
    </row>
    <row r="69" spans="1:44" s="100" customFormat="1" ht="27.95" customHeight="1">
      <c r="A69">
        <v>40</v>
      </c>
      <c r="B69" s="34"/>
      <c r="C69" s="37"/>
      <c r="D69" s="706"/>
      <c r="E69" s="305"/>
      <c r="F69" s="306"/>
      <c r="G69" s="307"/>
      <c r="H69" s="321"/>
      <c r="I69" s="321"/>
      <c r="J69" s="325"/>
      <c r="K69" s="705"/>
      <c r="L69" s="308" t="str">
        <f t="shared" si="0"/>
        <v/>
      </c>
      <c r="M69" s="697"/>
      <c r="N69" s="308" t="str">
        <f t="shared" si="1"/>
        <v/>
      </c>
      <c r="O69" s="697"/>
      <c r="P69" s="78"/>
      <c r="Q69" s="86" t="str">
        <f t="shared" si="3"/>
        <v/>
      </c>
      <c r="R69" s="86" t="str">
        <f t="shared" si="2"/>
        <v/>
      </c>
      <c r="S69" s="370"/>
      <c r="T69"/>
      <c r="U69"/>
      <c r="V69"/>
      <c r="W69"/>
      <c r="X69"/>
      <c r="Y69"/>
      <c r="Z69"/>
      <c r="AA69"/>
      <c r="AB69"/>
      <c r="AC69"/>
      <c r="AD69"/>
      <c r="AE69"/>
      <c r="AF69"/>
      <c r="AG69"/>
      <c r="AH69"/>
      <c r="AI69"/>
      <c r="AJ69"/>
      <c r="AK69"/>
      <c r="AL69"/>
      <c r="AM69"/>
      <c r="AN69"/>
      <c r="AO69"/>
      <c r="AP69"/>
      <c r="AQ69"/>
      <c r="AR69"/>
    </row>
    <row r="70" spans="1:44" s="100" customFormat="1" ht="27.95" customHeight="1">
      <c r="A70">
        <v>42</v>
      </c>
      <c r="B70" s="34"/>
      <c r="C70" s="37"/>
      <c r="D70" s="706"/>
      <c r="E70" s="305"/>
      <c r="F70" s="306"/>
      <c r="G70" s="307"/>
      <c r="H70" s="321"/>
      <c r="I70" s="321"/>
      <c r="J70" s="325"/>
      <c r="K70" s="705"/>
      <c r="L70" s="308" t="str">
        <f t="shared" si="0"/>
        <v/>
      </c>
      <c r="M70" s="697"/>
      <c r="N70" s="308" t="str">
        <f t="shared" si="1"/>
        <v/>
      </c>
      <c r="O70" s="697"/>
      <c r="P70" s="78"/>
      <c r="Q70" s="86" t="str">
        <f>IF(J70="○",IF(H70="○",ROUNDDOWN((SUM(G70)),-3)/1000,""),"")</f>
        <v/>
      </c>
      <c r="R70" s="86" t="str">
        <f t="shared" si="2"/>
        <v/>
      </c>
      <c r="S70" s="370"/>
      <c r="T70"/>
      <c r="U70"/>
      <c r="V70"/>
      <c r="W70"/>
      <c r="X70"/>
      <c r="Y70"/>
      <c r="Z70"/>
      <c r="AA70"/>
      <c r="AB70"/>
      <c r="AC70"/>
      <c r="AD70"/>
      <c r="AE70"/>
      <c r="AF70"/>
      <c r="AG70"/>
      <c r="AH70"/>
      <c r="AI70"/>
      <c r="AJ70"/>
      <c r="AK70"/>
      <c r="AL70"/>
      <c r="AM70"/>
      <c r="AN70"/>
      <c r="AO70"/>
      <c r="AP70"/>
      <c r="AQ70"/>
      <c r="AR70"/>
    </row>
    <row r="71" spans="1:44" s="100" customFormat="1" ht="27.95" customHeight="1">
      <c r="A71">
        <v>43</v>
      </c>
      <c r="B71" s="34"/>
      <c r="C71" s="37"/>
      <c r="D71" s="706"/>
      <c r="E71" s="305"/>
      <c r="F71" s="306"/>
      <c r="G71" s="307"/>
      <c r="H71" s="321"/>
      <c r="I71" s="321"/>
      <c r="J71" s="325"/>
      <c r="K71" s="705"/>
      <c r="L71" s="308" t="str">
        <f t="shared" si="0"/>
        <v/>
      </c>
      <c r="M71" s="697"/>
      <c r="N71" s="308" t="str">
        <f t="shared" si="1"/>
        <v/>
      </c>
      <c r="O71" s="697"/>
      <c r="P71" s="78"/>
      <c r="Q71" s="86" t="str">
        <f>IF(J71="○",IF(H71="○",ROUNDDOWN((SUM(G71)),-3)/1000,""),"")</f>
        <v/>
      </c>
      <c r="R71" s="86" t="str">
        <f t="shared" si="2"/>
        <v/>
      </c>
      <c r="S71" s="370"/>
      <c r="T71"/>
      <c r="U71"/>
      <c r="V71"/>
      <c r="W71"/>
      <c r="X71"/>
      <c r="Y71"/>
      <c r="Z71"/>
      <c r="AA71"/>
      <c r="AB71"/>
      <c r="AC71"/>
      <c r="AD71"/>
      <c r="AE71"/>
      <c r="AF71"/>
      <c r="AG71"/>
      <c r="AH71"/>
      <c r="AI71"/>
      <c r="AJ71"/>
      <c r="AK71"/>
      <c r="AL71"/>
      <c r="AM71"/>
      <c r="AN71"/>
      <c r="AO71"/>
      <c r="AP71"/>
      <c r="AQ71"/>
      <c r="AR71"/>
    </row>
    <row r="72" spans="1:44" s="100" customFormat="1" ht="27.95" customHeight="1">
      <c r="A72">
        <v>44</v>
      </c>
      <c r="B72" s="34"/>
      <c r="C72" s="37"/>
      <c r="D72" s="706"/>
      <c r="E72" s="305"/>
      <c r="F72" s="306"/>
      <c r="G72" s="307"/>
      <c r="H72" s="321"/>
      <c r="I72" s="321"/>
      <c r="J72" s="325"/>
      <c r="K72" s="705"/>
      <c r="L72" s="308" t="str">
        <f t="shared" si="0"/>
        <v/>
      </c>
      <c r="M72" s="697"/>
      <c r="N72" s="308" t="str">
        <f t="shared" si="1"/>
        <v/>
      </c>
      <c r="O72" s="697"/>
      <c r="P72" s="78"/>
      <c r="Q72" s="86" t="str">
        <f>IF(J72="○",IF(H72="○",ROUNDDOWN((SUM(G72)),-3)/1000,""),"")</f>
        <v/>
      </c>
      <c r="R72" s="86" t="str">
        <f t="shared" si="2"/>
        <v/>
      </c>
      <c r="S72" s="370"/>
      <c r="T72"/>
      <c r="U72"/>
      <c r="V72"/>
      <c r="W72"/>
      <c r="X72"/>
      <c r="Y72"/>
      <c r="Z72"/>
      <c r="AA72"/>
      <c r="AB72"/>
      <c r="AC72"/>
      <c r="AD72"/>
      <c r="AE72"/>
      <c r="AF72"/>
      <c r="AG72"/>
      <c r="AH72"/>
      <c r="AI72"/>
      <c r="AJ72"/>
      <c r="AK72"/>
      <c r="AL72"/>
      <c r="AM72"/>
      <c r="AN72"/>
      <c r="AO72"/>
      <c r="AP72"/>
      <c r="AQ72"/>
      <c r="AR72"/>
    </row>
    <row r="73" spans="1:44" s="100" customFormat="1" ht="27.95" customHeight="1">
      <c r="A73">
        <v>45</v>
      </c>
      <c r="B73" s="34"/>
      <c r="C73" s="37"/>
      <c r="D73" s="706"/>
      <c r="E73" s="305"/>
      <c r="F73" s="306"/>
      <c r="G73" s="307"/>
      <c r="H73" s="321" t="s">
        <v>73</v>
      </c>
      <c r="I73" s="321" t="s">
        <v>73</v>
      </c>
      <c r="J73" s="325" t="s">
        <v>73</v>
      </c>
      <c r="K73" s="705"/>
      <c r="L73" s="308" t="str">
        <f t="shared" si="0"/>
        <v/>
      </c>
      <c r="M73" s="697"/>
      <c r="N73" s="308" t="str">
        <f t="shared" si="1"/>
        <v/>
      </c>
      <c r="O73" s="697"/>
      <c r="P73" s="78"/>
      <c r="Q73" s="86" t="str">
        <f>IF(J73="○",IF(H73="○",ROUNDDOWN((SUM(G73)),-3)/1000,""),"")</f>
        <v/>
      </c>
      <c r="R73" s="86" t="str">
        <f t="shared" si="2"/>
        <v/>
      </c>
      <c r="S73" s="370"/>
      <c r="T73"/>
      <c r="U73"/>
      <c r="V73"/>
      <c r="W73"/>
      <c r="X73"/>
      <c r="Y73"/>
      <c r="Z73"/>
      <c r="AA73"/>
      <c r="AB73"/>
      <c r="AC73"/>
      <c r="AD73"/>
      <c r="AE73"/>
      <c r="AF73"/>
      <c r="AG73"/>
      <c r="AH73"/>
      <c r="AI73"/>
      <c r="AJ73"/>
      <c r="AK73"/>
      <c r="AL73"/>
      <c r="AM73"/>
      <c r="AN73"/>
      <c r="AO73"/>
      <c r="AP73"/>
      <c r="AQ73"/>
      <c r="AR73"/>
    </row>
    <row r="74" spans="1:44" s="100" customFormat="1" ht="27.95" customHeight="1">
      <c r="A74">
        <v>43</v>
      </c>
      <c r="B74" s="34"/>
      <c r="C74" s="37"/>
      <c r="D74" s="706"/>
      <c r="E74" s="305"/>
      <c r="F74" s="306"/>
      <c r="G74" s="307"/>
      <c r="H74" s="321" t="s">
        <v>73</v>
      </c>
      <c r="I74" s="321" t="s">
        <v>73</v>
      </c>
      <c r="J74" s="325" t="s">
        <v>73</v>
      </c>
      <c r="K74" s="705"/>
      <c r="L74" s="308" t="str">
        <f t="shared" si="0"/>
        <v/>
      </c>
      <c r="M74" s="697"/>
      <c r="N74" s="308" t="str">
        <f t="shared" si="1"/>
        <v/>
      </c>
      <c r="O74" s="697"/>
      <c r="P74" s="78"/>
      <c r="Q74" s="86" t="str">
        <f t="shared" si="3"/>
        <v/>
      </c>
      <c r="R74" s="86" t="str">
        <f t="shared" si="2"/>
        <v/>
      </c>
      <c r="S74" s="370"/>
      <c r="T74"/>
      <c r="U74"/>
      <c r="V74"/>
      <c r="W74"/>
      <c r="X74"/>
      <c r="Y74"/>
      <c r="Z74"/>
      <c r="AA74"/>
      <c r="AB74"/>
      <c r="AC74"/>
      <c r="AD74"/>
      <c r="AE74"/>
      <c r="AF74"/>
      <c r="AG74"/>
      <c r="AH74"/>
      <c r="AI74"/>
      <c r="AJ74"/>
      <c r="AK74"/>
      <c r="AL74"/>
      <c r="AM74"/>
      <c r="AN74"/>
      <c r="AO74"/>
      <c r="AP74"/>
      <c r="AQ74"/>
      <c r="AR74"/>
    </row>
    <row r="75" spans="1:44" s="100" customFormat="1" ht="27.95" customHeight="1">
      <c r="A75">
        <v>44</v>
      </c>
      <c r="B75" s="34"/>
      <c r="C75" s="37"/>
      <c r="D75" s="706"/>
      <c r="E75" s="305"/>
      <c r="F75" s="306"/>
      <c r="G75" s="307"/>
      <c r="H75" s="321" t="s">
        <v>73</v>
      </c>
      <c r="I75" s="321" t="s">
        <v>73</v>
      </c>
      <c r="J75" s="325" t="s">
        <v>73</v>
      </c>
      <c r="K75" s="705"/>
      <c r="L75" s="308" t="str">
        <f t="shared" si="0"/>
        <v/>
      </c>
      <c r="M75" s="697"/>
      <c r="N75" s="308" t="str">
        <f t="shared" ref="N75:N83" si="4">IF(H75="○","",IF(I75="○",G75,""))</f>
        <v/>
      </c>
      <c r="O75" s="697"/>
      <c r="P75" s="78"/>
      <c r="Q75" s="86" t="str">
        <f t="shared" ref="Q75:Q83" si="5">IF(J75="○",IF(H75="○",ROUNDDOWN((SUM(G75)),-3)/1000,""),"")</f>
        <v/>
      </c>
      <c r="R75" s="86" t="str">
        <f t="shared" ref="R75:R83" si="6">IF(H75="○","",IF(J75="○",IF(I75="○",ROUNDDOWN(G75,-3)/1000,""),""))</f>
        <v/>
      </c>
      <c r="S75" s="370"/>
      <c r="T75"/>
      <c r="U75"/>
      <c r="V75"/>
      <c r="W75"/>
      <c r="X75"/>
      <c r="Y75"/>
      <c r="Z75"/>
      <c r="AA75"/>
      <c r="AB75"/>
      <c r="AC75"/>
      <c r="AD75"/>
      <c r="AE75"/>
      <c r="AF75"/>
      <c r="AG75"/>
      <c r="AH75"/>
      <c r="AI75"/>
      <c r="AJ75"/>
      <c r="AK75"/>
      <c r="AL75"/>
      <c r="AM75"/>
      <c r="AN75"/>
      <c r="AO75"/>
      <c r="AP75"/>
      <c r="AQ75"/>
      <c r="AR75"/>
    </row>
    <row r="76" spans="1:44" s="100" customFormat="1" ht="27.95" customHeight="1">
      <c r="A76">
        <v>45</v>
      </c>
      <c r="B76" s="34"/>
      <c r="C76" s="37"/>
      <c r="D76" s="706"/>
      <c r="E76" s="305"/>
      <c r="F76" s="306"/>
      <c r="G76" s="307"/>
      <c r="H76" s="321" t="s">
        <v>73</v>
      </c>
      <c r="I76" s="321" t="s">
        <v>73</v>
      </c>
      <c r="J76" s="325" t="s">
        <v>73</v>
      </c>
      <c r="K76" s="705"/>
      <c r="L76" s="308" t="str">
        <f t="shared" si="0"/>
        <v/>
      </c>
      <c r="M76" s="697"/>
      <c r="N76" s="308" t="str">
        <f t="shared" si="4"/>
        <v/>
      </c>
      <c r="O76" s="697"/>
      <c r="P76" s="78"/>
      <c r="Q76" s="86" t="str">
        <f t="shared" si="5"/>
        <v/>
      </c>
      <c r="R76" s="86" t="str">
        <f t="shared" si="6"/>
        <v/>
      </c>
      <c r="S76" s="370"/>
      <c r="T76"/>
      <c r="U76"/>
      <c r="V76"/>
      <c r="W76"/>
      <c r="X76"/>
      <c r="Y76"/>
      <c r="Z76"/>
      <c r="AA76"/>
      <c r="AB76"/>
      <c r="AC76"/>
      <c r="AD76"/>
      <c r="AE76"/>
      <c r="AF76"/>
      <c r="AG76"/>
      <c r="AH76"/>
      <c r="AI76"/>
      <c r="AJ76"/>
      <c r="AK76"/>
      <c r="AL76"/>
      <c r="AM76"/>
      <c r="AN76"/>
      <c r="AO76"/>
      <c r="AP76"/>
      <c r="AQ76"/>
      <c r="AR76"/>
    </row>
    <row r="77" spans="1:44" s="100" customFormat="1" ht="27.95" customHeight="1">
      <c r="A77">
        <v>46</v>
      </c>
      <c r="B77" s="34"/>
      <c r="C77" s="37"/>
      <c r="D77" s="706"/>
      <c r="E77" s="305"/>
      <c r="F77" s="306"/>
      <c r="G77" s="307"/>
      <c r="H77" s="321" t="s">
        <v>73</v>
      </c>
      <c r="I77" s="321" t="s">
        <v>73</v>
      </c>
      <c r="J77" s="325" t="s">
        <v>73</v>
      </c>
      <c r="K77" s="705"/>
      <c r="L77" s="308" t="str">
        <f t="shared" si="0"/>
        <v/>
      </c>
      <c r="M77" s="697"/>
      <c r="N77" s="308" t="str">
        <f t="shared" si="4"/>
        <v/>
      </c>
      <c r="O77" s="697"/>
      <c r="P77" s="78"/>
      <c r="Q77" s="86" t="str">
        <f t="shared" si="5"/>
        <v/>
      </c>
      <c r="R77" s="86" t="str">
        <f t="shared" si="6"/>
        <v/>
      </c>
      <c r="S77" s="370"/>
      <c r="T77"/>
      <c r="U77"/>
      <c r="V77"/>
      <c r="W77"/>
      <c r="X77"/>
      <c r="Y77"/>
      <c r="Z77"/>
      <c r="AA77"/>
      <c r="AB77"/>
      <c r="AC77"/>
      <c r="AD77"/>
      <c r="AE77"/>
      <c r="AF77"/>
      <c r="AG77"/>
      <c r="AH77"/>
      <c r="AI77"/>
      <c r="AJ77"/>
      <c r="AK77"/>
      <c r="AL77"/>
      <c r="AM77"/>
      <c r="AN77"/>
      <c r="AO77"/>
      <c r="AP77"/>
      <c r="AQ77"/>
      <c r="AR77"/>
    </row>
    <row r="78" spans="1:44" s="100" customFormat="1" ht="27.95" customHeight="1">
      <c r="A78">
        <v>47</v>
      </c>
      <c r="B78" s="34"/>
      <c r="C78" s="37"/>
      <c r="D78" s="706"/>
      <c r="E78" s="305"/>
      <c r="F78" s="306"/>
      <c r="G78" s="307"/>
      <c r="H78" s="321" t="s">
        <v>73</v>
      </c>
      <c r="I78" s="321" t="s">
        <v>73</v>
      </c>
      <c r="J78" s="325" t="s">
        <v>73</v>
      </c>
      <c r="K78" s="705"/>
      <c r="L78" s="308" t="str">
        <f t="shared" si="0"/>
        <v/>
      </c>
      <c r="M78" s="697"/>
      <c r="N78" s="308" t="str">
        <f t="shared" si="4"/>
        <v/>
      </c>
      <c r="O78" s="697"/>
      <c r="P78" s="78"/>
      <c r="Q78" s="86" t="str">
        <f t="shared" si="5"/>
        <v/>
      </c>
      <c r="R78" s="86" t="str">
        <f t="shared" si="6"/>
        <v/>
      </c>
      <c r="S78" s="370"/>
      <c r="T78"/>
      <c r="U78"/>
      <c r="V78"/>
      <c r="W78"/>
      <c r="X78"/>
      <c r="Y78"/>
      <c r="Z78"/>
      <c r="AA78"/>
      <c r="AB78"/>
      <c r="AC78"/>
      <c r="AD78"/>
      <c r="AE78"/>
      <c r="AF78"/>
      <c r="AG78"/>
      <c r="AH78"/>
      <c r="AI78"/>
      <c r="AJ78"/>
      <c r="AK78"/>
      <c r="AL78"/>
      <c r="AM78"/>
      <c r="AN78"/>
      <c r="AO78"/>
      <c r="AP78"/>
      <c r="AQ78"/>
      <c r="AR78"/>
    </row>
    <row r="79" spans="1:44" s="100" customFormat="1" ht="27.95" customHeight="1">
      <c r="A79">
        <v>42</v>
      </c>
      <c r="B79" s="34"/>
      <c r="C79" s="37"/>
      <c r="D79" s="706"/>
      <c r="E79" s="305"/>
      <c r="F79" s="306"/>
      <c r="G79" s="307"/>
      <c r="H79" s="321" t="s">
        <v>73</v>
      </c>
      <c r="I79" s="321" t="s">
        <v>73</v>
      </c>
      <c r="J79" s="325" t="s">
        <v>73</v>
      </c>
      <c r="K79" s="705"/>
      <c r="L79" s="308" t="str">
        <f t="shared" si="0"/>
        <v/>
      </c>
      <c r="M79" s="697"/>
      <c r="N79" s="308" t="str">
        <f t="shared" si="4"/>
        <v/>
      </c>
      <c r="O79" s="697"/>
      <c r="P79" s="78"/>
      <c r="Q79" s="86" t="str">
        <f t="shared" si="5"/>
        <v/>
      </c>
      <c r="R79" s="86" t="str">
        <f t="shared" si="6"/>
        <v/>
      </c>
      <c r="S79" s="370"/>
      <c r="T79"/>
      <c r="U79"/>
      <c r="V79"/>
      <c r="W79"/>
      <c r="X79"/>
      <c r="Y79"/>
      <c r="Z79"/>
      <c r="AA79"/>
      <c r="AB79"/>
      <c r="AC79"/>
      <c r="AD79"/>
      <c r="AE79"/>
      <c r="AF79"/>
      <c r="AG79"/>
      <c r="AH79"/>
      <c r="AI79"/>
      <c r="AJ79"/>
      <c r="AK79"/>
      <c r="AL79"/>
      <c r="AM79"/>
      <c r="AN79"/>
      <c r="AO79"/>
      <c r="AP79"/>
      <c r="AQ79"/>
      <c r="AR79"/>
    </row>
    <row r="80" spans="1:44" s="100" customFormat="1" ht="27.95" customHeight="1">
      <c r="A80">
        <v>43</v>
      </c>
      <c r="B80" s="34"/>
      <c r="C80" s="37"/>
      <c r="D80" s="706"/>
      <c r="E80" s="305"/>
      <c r="F80" s="306"/>
      <c r="G80" s="307"/>
      <c r="H80" s="321" t="s">
        <v>73</v>
      </c>
      <c r="I80" s="321" t="s">
        <v>73</v>
      </c>
      <c r="J80" s="325" t="s">
        <v>73</v>
      </c>
      <c r="K80" s="705"/>
      <c r="L80" s="308" t="str">
        <f t="shared" si="0"/>
        <v/>
      </c>
      <c r="M80" s="697"/>
      <c r="N80" s="308" t="str">
        <f t="shared" si="4"/>
        <v/>
      </c>
      <c r="O80" s="697"/>
      <c r="P80" s="78"/>
      <c r="Q80" s="86" t="str">
        <f t="shared" si="5"/>
        <v/>
      </c>
      <c r="R80" s="86" t="str">
        <f t="shared" si="6"/>
        <v/>
      </c>
      <c r="S80" s="370"/>
      <c r="T80"/>
      <c r="U80"/>
      <c r="V80"/>
      <c r="W80"/>
      <c r="X80"/>
      <c r="Y80"/>
      <c r="Z80"/>
      <c r="AA80"/>
      <c r="AB80"/>
      <c r="AC80"/>
      <c r="AD80"/>
      <c r="AE80"/>
      <c r="AF80"/>
      <c r="AG80"/>
      <c r="AH80"/>
      <c r="AI80"/>
      <c r="AJ80"/>
      <c r="AK80"/>
      <c r="AL80"/>
      <c r="AM80"/>
      <c r="AN80"/>
      <c r="AO80"/>
      <c r="AP80"/>
      <c r="AQ80"/>
      <c r="AR80"/>
    </row>
    <row r="81" spans="1:44" s="100" customFormat="1" ht="27.95" customHeight="1">
      <c r="A81">
        <v>44</v>
      </c>
      <c r="B81" s="34"/>
      <c r="C81" s="37"/>
      <c r="D81" s="706"/>
      <c r="E81" s="305"/>
      <c r="F81" s="306"/>
      <c r="G81" s="307"/>
      <c r="H81" s="321" t="s">
        <v>73</v>
      </c>
      <c r="I81" s="321" t="s">
        <v>73</v>
      </c>
      <c r="J81" s="325" t="s">
        <v>73</v>
      </c>
      <c r="K81" s="705"/>
      <c r="L81" s="308" t="str">
        <f t="shared" si="0"/>
        <v/>
      </c>
      <c r="M81" s="697"/>
      <c r="N81" s="308" t="str">
        <f t="shared" si="4"/>
        <v/>
      </c>
      <c r="O81" s="697"/>
      <c r="P81" s="78"/>
      <c r="Q81" s="86" t="str">
        <f t="shared" si="5"/>
        <v/>
      </c>
      <c r="R81" s="86" t="str">
        <f t="shared" si="6"/>
        <v/>
      </c>
      <c r="S81" s="370"/>
      <c r="T81"/>
      <c r="U81"/>
      <c r="V81"/>
      <c r="W81"/>
      <c r="X81"/>
      <c r="Y81"/>
      <c r="Z81"/>
      <c r="AA81"/>
      <c r="AB81"/>
      <c r="AC81"/>
      <c r="AD81"/>
      <c r="AE81"/>
      <c r="AF81"/>
      <c r="AG81"/>
      <c r="AH81"/>
      <c r="AI81"/>
      <c r="AJ81"/>
      <c r="AK81"/>
      <c r="AL81"/>
      <c r="AM81"/>
      <c r="AN81"/>
      <c r="AO81"/>
      <c r="AP81"/>
      <c r="AQ81"/>
      <c r="AR81"/>
    </row>
    <row r="82" spans="1:44" s="100" customFormat="1" ht="27.95" customHeight="1">
      <c r="A82">
        <v>45</v>
      </c>
      <c r="B82" s="34"/>
      <c r="C82" s="37"/>
      <c r="D82" s="706"/>
      <c r="E82" s="305"/>
      <c r="F82" s="306"/>
      <c r="G82" s="307"/>
      <c r="H82" s="321" t="s">
        <v>73</v>
      </c>
      <c r="I82" s="321" t="s">
        <v>73</v>
      </c>
      <c r="J82" s="325" t="s">
        <v>73</v>
      </c>
      <c r="K82" s="705"/>
      <c r="L82" s="308" t="str">
        <f t="shared" si="0"/>
        <v/>
      </c>
      <c r="M82" s="697"/>
      <c r="N82" s="308" t="str">
        <f t="shared" si="4"/>
        <v/>
      </c>
      <c r="O82" s="697"/>
      <c r="P82" s="78"/>
      <c r="Q82" s="86" t="str">
        <f t="shared" si="5"/>
        <v/>
      </c>
      <c r="R82" s="86" t="str">
        <f t="shared" si="6"/>
        <v/>
      </c>
      <c r="S82" s="370"/>
      <c r="T82"/>
      <c r="U82"/>
      <c r="V82"/>
      <c r="W82"/>
      <c r="X82"/>
      <c r="Y82"/>
      <c r="Z82"/>
      <c r="AA82"/>
      <c r="AB82"/>
      <c r="AC82"/>
      <c r="AD82"/>
      <c r="AE82"/>
      <c r="AF82"/>
      <c r="AG82"/>
      <c r="AH82"/>
      <c r="AI82"/>
      <c r="AJ82"/>
      <c r="AK82"/>
      <c r="AL82"/>
      <c r="AM82"/>
      <c r="AN82"/>
      <c r="AO82"/>
      <c r="AP82"/>
      <c r="AQ82"/>
      <c r="AR82"/>
    </row>
    <row r="83" spans="1:44" s="100" customFormat="1" ht="27.95" customHeight="1">
      <c r="A83">
        <v>46</v>
      </c>
      <c r="B83" s="34"/>
      <c r="C83" s="37"/>
      <c r="D83" s="706"/>
      <c r="E83" s="305"/>
      <c r="F83" s="306"/>
      <c r="G83" s="307"/>
      <c r="H83" s="321" t="s">
        <v>73</v>
      </c>
      <c r="I83" s="321" t="s">
        <v>73</v>
      </c>
      <c r="J83" s="325" t="s">
        <v>73</v>
      </c>
      <c r="K83" s="705"/>
      <c r="L83" s="308" t="str">
        <f t="shared" si="0"/>
        <v/>
      </c>
      <c r="M83" s="697"/>
      <c r="N83" s="308" t="str">
        <f t="shared" si="4"/>
        <v/>
      </c>
      <c r="O83" s="697"/>
      <c r="P83" s="78"/>
      <c r="Q83" s="86" t="str">
        <f t="shared" si="5"/>
        <v/>
      </c>
      <c r="R83" s="86" t="str">
        <f t="shared" si="6"/>
        <v/>
      </c>
      <c r="S83" s="370"/>
      <c r="T83"/>
      <c r="U83"/>
      <c r="V83"/>
      <c r="W83"/>
      <c r="X83"/>
      <c r="Y83"/>
      <c r="Z83"/>
      <c r="AA83"/>
      <c r="AB83"/>
      <c r="AC83"/>
      <c r="AD83"/>
      <c r="AE83"/>
      <c r="AF83"/>
      <c r="AG83"/>
      <c r="AH83"/>
      <c r="AI83"/>
      <c r="AJ83"/>
      <c r="AK83"/>
      <c r="AL83"/>
      <c r="AM83"/>
      <c r="AN83"/>
      <c r="AO83"/>
      <c r="AP83"/>
      <c r="AQ83"/>
      <c r="AR83"/>
    </row>
    <row r="84" spans="1:44" s="100" customFormat="1" ht="27.95" customHeight="1">
      <c r="A84">
        <v>44</v>
      </c>
      <c r="B84" s="34"/>
      <c r="C84" s="37"/>
      <c r="D84" s="706"/>
      <c r="E84" s="305"/>
      <c r="F84" s="306"/>
      <c r="G84" s="307"/>
      <c r="H84" s="321" t="s">
        <v>73</v>
      </c>
      <c r="I84" s="321" t="s">
        <v>73</v>
      </c>
      <c r="J84" s="325" t="s">
        <v>73</v>
      </c>
      <c r="K84" s="705"/>
      <c r="L84" s="308" t="str">
        <f t="shared" ref="L84:L99" si="7">IF(H84="○",G84,"")</f>
        <v/>
      </c>
      <c r="M84" s="697"/>
      <c r="N84" s="308" t="str">
        <f t="shared" si="1"/>
        <v/>
      </c>
      <c r="O84" s="697"/>
      <c r="P84" s="78"/>
      <c r="Q84" s="86" t="str">
        <f t="shared" si="3"/>
        <v/>
      </c>
      <c r="R84" s="86" t="str">
        <f t="shared" si="2"/>
        <v/>
      </c>
      <c r="S84" s="370"/>
      <c r="T84"/>
      <c r="U84"/>
      <c r="V84"/>
      <c r="W84"/>
      <c r="X84"/>
      <c r="Y84"/>
      <c r="Z84"/>
      <c r="AA84"/>
      <c r="AB84"/>
      <c r="AC84"/>
      <c r="AD84"/>
      <c r="AE84"/>
      <c r="AF84"/>
      <c r="AG84"/>
      <c r="AH84"/>
      <c r="AI84"/>
      <c r="AJ84"/>
      <c r="AK84"/>
      <c r="AL84"/>
      <c r="AM84"/>
      <c r="AN84"/>
      <c r="AO84"/>
      <c r="AP84"/>
      <c r="AQ84"/>
      <c r="AR84"/>
    </row>
    <row r="85" spans="1:44" s="100" customFormat="1" ht="27.95" customHeight="1">
      <c r="A85">
        <v>44</v>
      </c>
      <c r="B85" s="34"/>
      <c r="C85" s="37"/>
      <c r="D85" s="706"/>
      <c r="E85" s="305"/>
      <c r="F85" s="306"/>
      <c r="G85" s="307"/>
      <c r="H85" s="321" t="s">
        <v>73</v>
      </c>
      <c r="I85" s="321" t="s">
        <v>73</v>
      </c>
      <c r="J85" s="325" t="s">
        <v>73</v>
      </c>
      <c r="K85" s="705"/>
      <c r="L85" s="308" t="str">
        <f t="shared" si="7"/>
        <v/>
      </c>
      <c r="M85" s="697"/>
      <c r="N85" s="308" t="str">
        <f t="shared" si="1"/>
        <v/>
      </c>
      <c r="O85" s="697"/>
      <c r="P85" s="78"/>
      <c r="Q85" s="86" t="str">
        <f t="shared" si="3"/>
        <v/>
      </c>
      <c r="R85" s="86" t="str">
        <f t="shared" si="2"/>
        <v/>
      </c>
      <c r="S85" s="370"/>
      <c r="T85"/>
      <c r="U85"/>
      <c r="V85"/>
      <c r="W85"/>
      <c r="X85"/>
      <c r="Y85"/>
      <c r="Z85"/>
      <c r="AA85"/>
      <c r="AB85"/>
      <c r="AC85"/>
      <c r="AD85"/>
      <c r="AE85"/>
      <c r="AF85"/>
      <c r="AG85"/>
      <c r="AH85"/>
      <c r="AI85"/>
      <c r="AJ85"/>
      <c r="AK85"/>
      <c r="AL85"/>
      <c r="AM85"/>
      <c r="AN85"/>
      <c r="AO85"/>
      <c r="AP85"/>
      <c r="AQ85"/>
      <c r="AR85"/>
    </row>
    <row r="86" spans="1:44" s="100" customFormat="1" ht="27.95" customHeight="1">
      <c r="A86">
        <v>45</v>
      </c>
      <c r="B86" s="34"/>
      <c r="C86" s="37"/>
      <c r="D86" s="706"/>
      <c r="E86" s="305"/>
      <c r="F86" s="306"/>
      <c r="G86" s="307"/>
      <c r="H86" s="321" t="s">
        <v>73</v>
      </c>
      <c r="I86" s="321" t="s">
        <v>73</v>
      </c>
      <c r="J86" s="325" t="s">
        <v>73</v>
      </c>
      <c r="K86" s="705"/>
      <c r="L86" s="308" t="str">
        <f t="shared" si="7"/>
        <v/>
      </c>
      <c r="M86" s="697"/>
      <c r="N86" s="308" t="str">
        <f t="shared" si="1"/>
        <v/>
      </c>
      <c r="O86" s="697"/>
      <c r="P86" s="78"/>
      <c r="Q86" s="86" t="str">
        <f t="shared" si="3"/>
        <v/>
      </c>
      <c r="R86" s="86" t="str">
        <f t="shared" si="2"/>
        <v/>
      </c>
      <c r="S86" s="370"/>
      <c r="T86"/>
      <c r="U86"/>
      <c r="V86"/>
      <c r="W86"/>
      <c r="X86"/>
      <c r="Y86"/>
      <c r="Z86"/>
      <c r="AA86"/>
      <c r="AB86"/>
      <c r="AC86"/>
      <c r="AD86"/>
      <c r="AE86"/>
      <c r="AF86"/>
      <c r="AG86"/>
      <c r="AH86"/>
      <c r="AI86"/>
      <c r="AJ86"/>
      <c r="AK86"/>
      <c r="AL86"/>
      <c r="AM86"/>
      <c r="AN86"/>
      <c r="AO86"/>
      <c r="AP86"/>
      <c r="AQ86"/>
      <c r="AR86"/>
    </row>
    <row r="87" spans="1:44" s="100" customFormat="1" ht="27.95" customHeight="1">
      <c r="A87">
        <v>46</v>
      </c>
      <c r="B87" s="34"/>
      <c r="C87" s="37"/>
      <c r="D87" s="706"/>
      <c r="E87" s="305"/>
      <c r="F87" s="306"/>
      <c r="G87" s="307"/>
      <c r="H87" s="321" t="s">
        <v>73</v>
      </c>
      <c r="I87" s="321" t="s">
        <v>73</v>
      </c>
      <c r="J87" s="325" t="s">
        <v>73</v>
      </c>
      <c r="K87" s="705"/>
      <c r="L87" s="308" t="str">
        <f t="shared" si="7"/>
        <v/>
      </c>
      <c r="M87" s="697"/>
      <c r="N87" s="308" t="str">
        <f t="shared" si="1"/>
        <v/>
      </c>
      <c r="O87" s="697"/>
      <c r="P87" s="78"/>
      <c r="Q87" s="86" t="str">
        <f t="shared" si="3"/>
        <v/>
      </c>
      <c r="R87" s="86" t="str">
        <f t="shared" si="2"/>
        <v/>
      </c>
      <c r="S87" s="370"/>
      <c r="T87"/>
      <c r="U87"/>
      <c r="V87"/>
      <c r="W87"/>
      <c r="X87"/>
      <c r="Y87"/>
      <c r="Z87"/>
      <c r="AA87"/>
      <c r="AB87"/>
      <c r="AC87"/>
      <c r="AD87"/>
      <c r="AE87"/>
      <c r="AF87"/>
      <c r="AG87"/>
      <c r="AH87"/>
      <c r="AI87"/>
      <c r="AJ87"/>
      <c r="AK87"/>
      <c r="AL87"/>
      <c r="AM87"/>
      <c r="AN87"/>
      <c r="AO87"/>
      <c r="AP87"/>
      <c r="AQ87"/>
      <c r="AR87"/>
    </row>
    <row r="88" spans="1:44" s="100" customFormat="1" ht="27.95" customHeight="1">
      <c r="A88">
        <v>47</v>
      </c>
      <c r="B88" s="34"/>
      <c r="C88" s="37"/>
      <c r="D88" s="706"/>
      <c r="E88" s="305"/>
      <c r="F88" s="306"/>
      <c r="G88" s="307"/>
      <c r="H88" s="321" t="s">
        <v>73</v>
      </c>
      <c r="I88" s="321" t="s">
        <v>73</v>
      </c>
      <c r="J88" s="325" t="s">
        <v>73</v>
      </c>
      <c r="K88" s="705"/>
      <c r="L88" s="308" t="str">
        <f t="shared" si="7"/>
        <v/>
      </c>
      <c r="M88" s="697"/>
      <c r="N88" s="308" t="str">
        <f t="shared" si="1"/>
        <v/>
      </c>
      <c r="O88" s="697"/>
      <c r="P88" s="78"/>
      <c r="Q88" s="86" t="str">
        <f t="shared" si="3"/>
        <v/>
      </c>
      <c r="R88" s="86" t="str">
        <f t="shared" si="2"/>
        <v/>
      </c>
      <c r="S88" s="370"/>
      <c r="T88"/>
      <c r="U88"/>
      <c r="V88"/>
      <c r="W88"/>
      <c r="X88"/>
      <c r="Y88"/>
      <c r="Z88"/>
      <c r="AA88"/>
      <c r="AB88"/>
      <c r="AC88"/>
      <c r="AD88"/>
      <c r="AE88"/>
      <c r="AF88"/>
      <c r="AG88"/>
      <c r="AH88"/>
      <c r="AI88"/>
      <c r="AJ88"/>
      <c r="AK88"/>
      <c r="AL88"/>
      <c r="AM88"/>
      <c r="AN88"/>
      <c r="AO88"/>
      <c r="AP88"/>
      <c r="AQ88"/>
      <c r="AR88"/>
    </row>
    <row r="89" spans="1:44" s="100" customFormat="1" ht="27.95" customHeight="1">
      <c r="A89">
        <v>42</v>
      </c>
      <c r="B89" s="34"/>
      <c r="C89" s="37"/>
      <c r="D89" s="706"/>
      <c r="E89" s="305"/>
      <c r="F89" s="306"/>
      <c r="G89" s="307"/>
      <c r="H89" s="321" t="s">
        <v>73</v>
      </c>
      <c r="I89" s="321" t="s">
        <v>73</v>
      </c>
      <c r="J89" s="325" t="s">
        <v>73</v>
      </c>
      <c r="K89" s="705"/>
      <c r="L89" s="308" t="str">
        <f t="shared" si="7"/>
        <v/>
      </c>
      <c r="M89" s="697"/>
      <c r="N89" s="308" t="str">
        <f t="shared" si="1"/>
        <v/>
      </c>
      <c r="O89" s="697"/>
      <c r="P89" s="78"/>
      <c r="Q89" s="86" t="str">
        <f t="shared" si="3"/>
        <v/>
      </c>
      <c r="R89" s="86" t="str">
        <f t="shared" si="2"/>
        <v/>
      </c>
      <c r="S89" s="370"/>
      <c r="T89"/>
      <c r="U89"/>
      <c r="V89"/>
      <c r="W89"/>
      <c r="X89"/>
      <c r="Y89"/>
      <c r="Z89"/>
      <c r="AA89"/>
      <c r="AB89"/>
      <c r="AC89"/>
      <c r="AD89"/>
      <c r="AE89"/>
      <c r="AF89"/>
      <c r="AG89"/>
      <c r="AH89"/>
      <c r="AI89"/>
      <c r="AJ89"/>
      <c r="AK89"/>
      <c r="AL89"/>
      <c r="AM89"/>
      <c r="AN89"/>
      <c r="AO89"/>
      <c r="AP89"/>
      <c r="AQ89"/>
      <c r="AR89"/>
    </row>
    <row r="90" spans="1:44" s="100" customFormat="1" ht="27.95" customHeight="1">
      <c r="A90">
        <v>43</v>
      </c>
      <c r="B90" s="34"/>
      <c r="C90" s="37"/>
      <c r="D90" s="706"/>
      <c r="E90" s="305"/>
      <c r="F90" s="306"/>
      <c r="G90" s="307"/>
      <c r="H90" s="321" t="s">
        <v>73</v>
      </c>
      <c r="I90" s="321" t="s">
        <v>73</v>
      </c>
      <c r="J90" s="325" t="s">
        <v>73</v>
      </c>
      <c r="K90" s="705"/>
      <c r="L90" s="308" t="str">
        <f t="shared" si="7"/>
        <v/>
      </c>
      <c r="M90" s="697"/>
      <c r="N90" s="308" t="str">
        <f t="shared" si="1"/>
        <v/>
      </c>
      <c r="O90" s="697"/>
      <c r="P90" s="78"/>
      <c r="Q90" s="86" t="str">
        <f t="shared" si="3"/>
        <v/>
      </c>
      <c r="R90" s="86" t="str">
        <f t="shared" si="2"/>
        <v/>
      </c>
      <c r="S90" s="370"/>
      <c r="T90"/>
      <c r="U90"/>
      <c r="V90"/>
      <c r="W90"/>
      <c r="X90"/>
      <c r="Y90"/>
      <c r="Z90"/>
      <c r="AA90"/>
      <c r="AB90"/>
      <c r="AC90"/>
      <c r="AD90"/>
      <c r="AE90"/>
      <c r="AF90"/>
      <c r="AG90"/>
      <c r="AH90"/>
      <c r="AI90"/>
      <c r="AJ90"/>
      <c r="AK90"/>
      <c r="AL90"/>
      <c r="AM90"/>
      <c r="AN90"/>
      <c r="AO90"/>
      <c r="AP90"/>
      <c r="AQ90"/>
      <c r="AR90"/>
    </row>
    <row r="91" spans="1:44" s="100" customFormat="1" ht="27.95" customHeight="1">
      <c r="A91">
        <v>44</v>
      </c>
      <c r="B91" s="34"/>
      <c r="C91" s="37"/>
      <c r="D91" s="706"/>
      <c r="E91" s="305"/>
      <c r="F91" s="306"/>
      <c r="G91" s="307"/>
      <c r="H91" s="321" t="s">
        <v>73</v>
      </c>
      <c r="I91" s="321" t="s">
        <v>73</v>
      </c>
      <c r="J91" s="325" t="s">
        <v>73</v>
      </c>
      <c r="K91" s="705"/>
      <c r="L91" s="308" t="str">
        <f t="shared" si="7"/>
        <v/>
      </c>
      <c r="M91" s="697"/>
      <c r="N91" s="308" t="str">
        <f t="shared" si="1"/>
        <v/>
      </c>
      <c r="O91" s="697"/>
      <c r="P91" s="78"/>
      <c r="Q91" s="86" t="str">
        <f t="shared" si="3"/>
        <v/>
      </c>
      <c r="R91" s="86" t="str">
        <f t="shared" si="2"/>
        <v/>
      </c>
      <c r="S91" s="370"/>
      <c r="T91"/>
      <c r="U91"/>
      <c r="V91"/>
      <c r="W91"/>
      <c r="X91"/>
      <c r="Y91"/>
      <c r="Z91"/>
      <c r="AA91"/>
      <c r="AB91"/>
      <c r="AC91"/>
      <c r="AD91"/>
      <c r="AE91"/>
      <c r="AF91"/>
      <c r="AG91"/>
      <c r="AH91"/>
      <c r="AI91"/>
      <c r="AJ91"/>
      <c r="AK91"/>
      <c r="AL91"/>
      <c r="AM91"/>
      <c r="AN91"/>
      <c r="AO91"/>
      <c r="AP91"/>
      <c r="AQ91"/>
      <c r="AR91"/>
    </row>
    <row r="92" spans="1:44" s="100" customFormat="1" ht="27.95" customHeight="1">
      <c r="A92">
        <v>45</v>
      </c>
      <c r="B92" s="34"/>
      <c r="C92" s="37"/>
      <c r="D92" s="706"/>
      <c r="E92" s="305"/>
      <c r="F92" s="306"/>
      <c r="G92" s="307"/>
      <c r="H92" s="321" t="s">
        <v>73</v>
      </c>
      <c r="I92" s="321" t="s">
        <v>73</v>
      </c>
      <c r="J92" s="325" t="s">
        <v>73</v>
      </c>
      <c r="K92" s="705"/>
      <c r="L92" s="308" t="str">
        <f t="shared" si="7"/>
        <v/>
      </c>
      <c r="M92" s="697"/>
      <c r="N92" s="308" t="str">
        <f t="shared" si="1"/>
        <v/>
      </c>
      <c r="O92" s="697"/>
      <c r="P92" s="78"/>
      <c r="Q92" s="86" t="str">
        <f t="shared" si="3"/>
        <v/>
      </c>
      <c r="R92" s="86" t="str">
        <f t="shared" si="2"/>
        <v/>
      </c>
      <c r="S92" s="370"/>
      <c r="T92"/>
      <c r="U92"/>
      <c r="V92"/>
      <c r="W92"/>
      <c r="X92"/>
      <c r="Y92"/>
      <c r="Z92"/>
      <c r="AA92"/>
      <c r="AB92"/>
      <c r="AC92"/>
      <c r="AD92"/>
      <c r="AE92"/>
      <c r="AF92"/>
      <c r="AG92"/>
      <c r="AH92"/>
      <c r="AI92"/>
      <c r="AJ92"/>
      <c r="AK92"/>
      <c r="AL92"/>
      <c r="AM92"/>
      <c r="AN92"/>
      <c r="AO92"/>
      <c r="AP92"/>
      <c r="AQ92"/>
      <c r="AR92"/>
    </row>
    <row r="93" spans="1:44" s="100" customFormat="1" ht="27.95" customHeight="1">
      <c r="A93">
        <v>46</v>
      </c>
      <c r="B93" s="34"/>
      <c r="C93" s="37"/>
      <c r="D93" s="706"/>
      <c r="E93" s="305"/>
      <c r="F93" s="306"/>
      <c r="G93" s="307"/>
      <c r="H93" s="321" t="s">
        <v>73</v>
      </c>
      <c r="I93" s="321" t="s">
        <v>73</v>
      </c>
      <c r="J93" s="325" t="s">
        <v>73</v>
      </c>
      <c r="K93" s="705"/>
      <c r="L93" s="308" t="str">
        <f t="shared" si="7"/>
        <v/>
      </c>
      <c r="M93" s="697"/>
      <c r="N93" s="308" t="str">
        <f t="shared" si="1"/>
        <v/>
      </c>
      <c r="O93" s="697"/>
      <c r="P93" s="78"/>
      <c r="Q93" s="86" t="str">
        <f t="shared" si="3"/>
        <v/>
      </c>
      <c r="R93" s="86" t="str">
        <f t="shared" si="2"/>
        <v/>
      </c>
      <c r="S93" s="370"/>
      <c r="T93"/>
      <c r="U93"/>
      <c r="V93"/>
      <c r="W93"/>
      <c r="X93"/>
      <c r="Y93"/>
      <c r="Z93"/>
      <c r="AA93"/>
      <c r="AB93"/>
      <c r="AC93"/>
      <c r="AD93"/>
      <c r="AE93"/>
      <c r="AF93"/>
      <c r="AG93"/>
      <c r="AH93"/>
      <c r="AI93"/>
      <c r="AJ93"/>
      <c r="AK93"/>
      <c r="AL93"/>
      <c r="AM93"/>
      <c r="AN93"/>
      <c r="AO93"/>
      <c r="AP93"/>
      <c r="AQ93"/>
      <c r="AR93"/>
    </row>
    <row r="94" spans="1:44" s="100" customFormat="1" ht="27.95" customHeight="1">
      <c r="A94">
        <v>45</v>
      </c>
      <c r="B94" s="34"/>
      <c r="C94" s="37"/>
      <c r="D94" s="706"/>
      <c r="E94" s="305"/>
      <c r="F94" s="306"/>
      <c r="G94" s="307"/>
      <c r="H94" s="321" t="s">
        <v>73</v>
      </c>
      <c r="I94" s="321" t="s">
        <v>73</v>
      </c>
      <c r="J94" s="325" t="s">
        <v>73</v>
      </c>
      <c r="K94" s="705"/>
      <c r="L94" s="308" t="str">
        <f t="shared" si="7"/>
        <v/>
      </c>
      <c r="M94" s="697"/>
      <c r="N94" s="308" t="str">
        <f t="shared" si="1"/>
        <v/>
      </c>
      <c r="O94" s="697"/>
      <c r="P94" s="78"/>
      <c r="Q94" s="86" t="str">
        <f t="shared" si="3"/>
        <v/>
      </c>
      <c r="R94" s="86" t="str">
        <f t="shared" si="2"/>
        <v/>
      </c>
      <c r="S94" s="370"/>
      <c r="T94"/>
      <c r="U94"/>
      <c r="V94"/>
      <c r="W94"/>
      <c r="X94"/>
      <c r="Y94"/>
      <c r="Z94"/>
      <c r="AA94"/>
      <c r="AB94"/>
      <c r="AC94"/>
      <c r="AD94"/>
      <c r="AE94"/>
      <c r="AF94"/>
      <c r="AG94"/>
      <c r="AH94"/>
      <c r="AI94"/>
      <c r="AJ94"/>
      <c r="AK94"/>
      <c r="AL94"/>
      <c r="AM94"/>
      <c r="AN94"/>
      <c r="AO94"/>
      <c r="AP94"/>
      <c r="AQ94"/>
      <c r="AR94"/>
    </row>
    <row r="95" spans="1:44" s="100" customFormat="1" ht="27.95" customHeight="1">
      <c r="A95">
        <v>46</v>
      </c>
      <c r="B95" s="34"/>
      <c r="C95" s="37"/>
      <c r="D95" s="706"/>
      <c r="E95" s="305"/>
      <c r="F95" s="306"/>
      <c r="G95" s="307"/>
      <c r="H95" s="321" t="s">
        <v>73</v>
      </c>
      <c r="I95" s="321" t="s">
        <v>73</v>
      </c>
      <c r="J95" s="325" t="s">
        <v>73</v>
      </c>
      <c r="K95" s="705"/>
      <c r="L95" s="308" t="str">
        <f t="shared" si="7"/>
        <v/>
      </c>
      <c r="M95" s="697"/>
      <c r="N95" s="308" t="str">
        <f t="shared" si="1"/>
        <v/>
      </c>
      <c r="O95" s="697"/>
      <c r="P95" s="78"/>
      <c r="Q95" s="86" t="str">
        <f t="shared" si="3"/>
        <v/>
      </c>
      <c r="R95" s="86" t="str">
        <f t="shared" si="2"/>
        <v/>
      </c>
      <c r="S95" s="370"/>
      <c r="T95"/>
      <c r="U95"/>
      <c r="V95"/>
      <c r="W95"/>
      <c r="X95"/>
      <c r="Y95"/>
      <c r="Z95"/>
      <c r="AA95"/>
      <c r="AB95"/>
      <c r="AC95"/>
      <c r="AD95"/>
      <c r="AE95"/>
      <c r="AF95"/>
      <c r="AG95"/>
      <c r="AH95"/>
      <c r="AI95"/>
      <c r="AJ95"/>
      <c r="AK95"/>
      <c r="AL95"/>
      <c r="AM95"/>
      <c r="AN95"/>
      <c r="AO95"/>
      <c r="AP95"/>
      <c r="AQ95"/>
      <c r="AR95"/>
    </row>
    <row r="96" spans="1:44" s="100" customFormat="1" ht="27.95" customHeight="1">
      <c r="A96">
        <v>47</v>
      </c>
      <c r="B96" s="34"/>
      <c r="C96" s="37"/>
      <c r="D96" s="706"/>
      <c r="E96" s="305"/>
      <c r="F96" s="306"/>
      <c r="G96" s="307"/>
      <c r="H96" s="321" t="s">
        <v>73</v>
      </c>
      <c r="I96" s="321" t="s">
        <v>73</v>
      </c>
      <c r="J96" s="325" t="s">
        <v>73</v>
      </c>
      <c r="K96" s="705"/>
      <c r="L96" s="308" t="str">
        <f t="shared" si="7"/>
        <v/>
      </c>
      <c r="M96" s="697"/>
      <c r="N96" s="308" t="str">
        <f t="shared" si="1"/>
        <v/>
      </c>
      <c r="O96" s="697"/>
      <c r="P96" s="78"/>
      <c r="Q96" s="86" t="str">
        <f t="shared" si="3"/>
        <v/>
      </c>
      <c r="R96" s="86" t="str">
        <f t="shared" si="2"/>
        <v/>
      </c>
      <c r="S96" s="370"/>
      <c r="T96"/>
      <c r="U96"/>
      <c r="V96"/>
      <c r="W96"/>
      <c r="X96"/>
      <c r="Y96"/>
      <c r="Z96"/>
      <c r="AA96"/>
      <c r="AB96"/>
      <c r="AC96"/>
      <c r="AD96"/>
      <c r="AE96"/>
      <c r="AF96"/>
      <c r="AG96"/>
      <c r="AH96"/>
      <c r="AI96"/>
      <c r="AJ96"/>
      <c r="AK96"/>
      <c r="AL96"/>
      <c r="AM96"/>
      <c r="AN96"/>
      <c r="AO96"/>
      <c r="AP96"/>
      <c r="AQ96"/>
      <c r="AR96"/>
    </row>
    <row r="97" spans="1:44" s="100" customFormat="1" ht="27.95" customHeight="1">
      <c r="A97">
        <v>42</v>
      </c>
      <c r="B97" s="34"/>
      <c r="C97" s="37"/>
      <c r="D97" s="706"/>
      <c r="E97" s="305"/>
      <c r="F97" s="306"/>
      <c r="G97" s="307"/>
      <c r="H97" s="321" t="s">
        <v>73</v>
      </c>
      <c r="I97" s="321" t="s">
        <v>73</v>
      </c>
      <c r="J97" s="325" t="s">
        <v>73</v>
      </c>
      <c r="K97" s="705"/>
      <c r="L97" s="308" t="str">
        <f t="shared" si="7"/>
        <v/>
      </c>
      <c r="M97" s="697"/>
      <c r="N97" s="308" t="str">
        <f t="shared" si="1"/>
        <v/>
      </c>
      <c r="O97" s="697"/>
      <c r="P97" s="78"/>
      <c r="Q97" s="86" t="str">
        <f t="shared" si="3"/>
        <v/>
      </c>
      <c r="R97" s="86" t="str">
        <f t="shared" si="2"/>
        <v/>
      </c>
      <c r="S97" s="370"/>
      <c r="T97"/>
      <c r="U97"/>
      <c r="V97"/>
      <c r="W97"/>
      <c r="X97"/>
      <c r="Y97"/>
      <c r="Z97"/>
      <c r="AA97"/>
      <c r="AB97"/>
      <c r="AC97"/>
      <c r="AD97"/>
      <c r="AE97"/>
      <c r="AF97"/>
      <c r="AG97"/>
      <c r="AH97"/>
      <c r="AI97"/>
      <c r="AJ97"/>
      <c r="AK97"/>
      <c r="AL97"/>
      <c r="AM97"/>
      <c r="AN97"/>
      <c r="AO97"/>
      <c r="AP97"/>
      <c r="AQ97"/>
      <c r="AR97"/>
    </row>
    <row r="98" spans="1:44" s="100" customFormat="1" ht="27.95" customHeight="1">
      <c r="A98">
        <v>43</v>
      </c>
      <c r="B98" s="34"/>
      <c r="C98" s="37"/>
      <c r="D98" s="706"/>
      <c r="E98" s="305"/>
      <c r="F98" s="306"/>
      <c r="G98" s="307"/>
      <c r="H98" s="321" t="s">
        <v>73</v>
      </c>
      <c r="I98" s="321" t="s">
        <v>73</v>
      </c>
      <c r="J98" s="325" t="s">
        <v>73</v>
      </c>
      <c r="K98" s="705"/>
      <c r="L98" s="308" t="str">
        <f t="shared" si="7"/>
        <v/>
      </c>
      <c r="M98" s="697"/>
      <c r="N98" s="308" t="str">
        <f t="shared" si="1"/>
        <v/>
      </c>
      <c r="O98" s="697"/>
      <c r="P98" s="78"/>
      <c r="Q98" s="86" t="str">
        <f t="shared" si="3"/>
        <v/>
      </c>
      <c r="R98" s="86" t="str">
        <f t="shared" si="2"/>
        <v/>
      </c>
      <c r="S98" s="370"/>
      <c r="T98"/>
      <c r="U98"/>
      <c r="V98"/>
      <c r="W98"/>
      <c r="X98"/>
      <c r="Y98"/>
      <c r="Z98"/>
      <c r="AA98"/>
      <c r="AB98"/>
      <c r="AC98"/>
      <c r="AD98"/>
      <c r="AE98"/>
      <c r="AF98"/>
      <c r="AG98"/>
      <c r="AH98"/>
      <c r="AI98"/>
      <c r="AJ98"/>
      <c r="AK98"/>
      <c r="AL98"/>
      <c r="AM98"/>
      <c r="AN98"/>
      <c r="AO98"/>
      <c r="AP98"/>
      <c r="AQ98"/>
      <c r="AR98"/>
    </row>
    <row r="99" spans="1:44" s="100" customFormat="1" ht="27.95" customHeight="1">
      <c r="A99">
        <v>44</v>
      </c>
      <c r="B99" s="34"/>
      <c r="C99" s="326"/>
      <c r="D99" s="707"/>
      <c r="E99" s="309"/>
      <c r="F99" s="310"/>
      <c r="G99" s="327"/>
      <c r="H99" s="322" t="s">
        <v>73</v>
      </c>
      <c r="I99" s="322" t="s">
        <v>73</v>
      </c>
      <c r="J99" s="328" t="s">
        <v>73</v>
      </c>
      <c r="K99" s="705"/>
      <c r="L99" s="308" t="str">
        <f t="shared" si="7"/>
        <v/>
      </c>
      <c r="M99" s="697"/>
      <c r="N99" s="308" t="str">
        <f t="shared" si="1"/>
        <v/>
      </c>
      <c r="O99" s="697"/>
      <c r="P99" s="78"/>
      <c r="Q99" s="86" t="str">
        <f t="shared" si="3"/>
        <v/>
      </c>
      <c r="R99" s="86" t="str">
        <f t="shared" si="2"/>
        <v/>
      </c>
      <c r="S99" s="370"/>
      <c r="T99"/>
      <c r="U99"/>
      <c r="V99"/>
      <c r="W99"/>
      <c r="X99"/>
      <c r="Y99"/>
      <c r="Z99"/>
      <c r="AA99"/>
      <c r="AB99"/>
      <c r="AC99"/>
      <c r="AD99"/>
      <c r="AE99"/>
      <c r="AF99"/>
      <c r="AG99"/>
      <c r="AH99"/>
      <c r="AI99"/>
      <c r="AJ99"/>
      <c r="AK99"/>
      <c r="AL99"/>
      <c r="AM99"/>
      <c r="AN99"/>
      <c r="AO99"/>
      <c r="AP99"/>
      <c r="AQ99"/>
      <c r="AR99"/>
    </row>
    <row r="100" spans="1:44" ht="30" customHeight="1">
      <c r="B100" s="34"/>
      <c r="C100" s="299" t="s">
        <v>172</v>
      </c>
      <c r="D100" s="298"/>
      <c r="E100" s="41"/>
      <c r="F100" s="41"/>
      <c r="G100" s="167"/>
      <c r="H100" s="41"/>
      <c r="I100" s="41"/>
      <c r="J100" s="41"/>
      <c r="K100" s="165"/>
      <c r="L100" s="708"/>
      <c r="M100" s="698"/>
      <c r="N100" s="698"/>
      <c r="O100" s="699"/>
      <c r="P100" s="79"/>
      <c r="Q100" s="88" t="str">
        <f t="shared" si="3"/>
        <v/>
      </c>
      <c r="R100" s="88" t="str">
        <f t="shared" si="2"/>
        <v/>
      </c>
      <c r="S100" s="370" t="s">
        <v>261</v>
      </c>
    </row>
    <row r="101" spans="1:44" ht="27.95" customHeight="1">
      <c r="A101">
        <v>45</v>
      </c>
      <c r="B101" s="34"/>
      <c r="C101" s="299"/>
      <c r="D101" s="41"/>
      <c r="E101" s="72"/>
      <c r="F101" s="329"/>
      <c r="G101" s="303"/>
      <c r="H101" s="323"/>
      <c r="I101" s="330" t="str">
        <f>IF(G101&gt;0,"○","")</f>
        <v/>
      </c>
      <c r="J101" s="323"/>
      <c r="K101" s="704">
        <f>SUM(G101:G102)</f>
        <v>0</v>
      </c>
      <c r="L101" s="709"/>
      <c r="M101" s="700"/>
      <c r="N101" s="700"/>
      <c r="O101" s="701"/>
      <c r="P101" s="79"/>
      <c r="Q101" s="85" t="str">
        <f t="shared" si="3"/>
        <v/>
      </c>
      <c r="R101" s="85" t="str">
        <f t="shared" ref="R101:R105" si="8">IF(H101="○","",IF(J101="○",IF(I101="○",ROUNDDOWN(G101,-3)/1000,""),""))</f>
        <v/>
      </c>
      <c r="S101" s="351" t="s">
        <v>262</v>
      </c>
    </row>
    <row r="102" spans="1:44" ht="27.95" customHeight="1">
      <c r="A102">
        <v>47</v>
      </c>
      <c r="B102" s="34"/>
      <c r="C102" s="300"/>
      <c r="D102" s="71"/>
      <c r="E102" s="73"/>
      <c r="F102" s="331"/>
      <c r="G102" s="327"/>
      <c r="H102" s="332" t="s">
        <v>73</v>
      </c>
      <c r="I102" s="332" t="str">
        <f>IF(G102&gt;0,"○","")</f>
        <v/>
      </c>
      <c r="J102" s="332"/>
      <c r="K102" s="711"/>
      <c r="L102" s="709"/>
      <c r="M102" s="700"/>
      <c r="N102" s="700"/>
      <c r="O102" s="701"/>
      <c r="P102" s="79"/>
      <c r="Q102" s="87" t="str">
        <f t="shared" si="3"/>
        <v/>
      </c>
      <c r="R102" s="87" t="str">
        <f t="shared" si="8"/>
        <v/>
      </c>
      <c r="S102" s="370"/>
    </row>
    <row r="103" spans="1:44" ht="30" customHeight="1">
      <c r="B103" s="34"/>
      <c r="C103" s="299" t="s">
        <v>83</v>
      </c>
      <c r="D103" s="41"/>
      <c r="E103" s="41"/>
      <c r="F103" s="167"/>
      <c r="G103" s="167"/>
      <c r="H103" s="167"/>
      <c r="I103" s="167"/>
      <c r="J103" s="167"/>
      <c r="K103" s="165"/>
      <c r="L103" s="709"/>
      <c r="M103" s="700"/>
      <c r="N103" s="700"/>
      <c r="O103" s="701"/>
      <c r="P103" s="79"/>
      <c r="Q103" s="88" t="str">
        <f t="shared" si="3"/>
        <v/>
      </c>
      <c r="R103" s="88" t="str">
        <f t="shared" si="8"/>
        <v/>
      </c>
      <c r="S103" s="370"/>
    </row>
    <row r="104" spans="1:44" ht="27.95" customHeight="1">
      <c r="A104">
        <v>48</v>
      </c>
      <c r="B104" s="34"/>
      <c r="C104" s="40"/>
      <c r="D104" s="41"/>
      <c r="E104" s="72"/>
      <c r="F104" s="333"/>
      <c r="G104" s="303"/>
      <c r="H104" s="323"/>
      <c r="I104" s="330" t="str">
        <f>IF(G104&gt;0,"○","")</f>
        <v/>
      </c>
      <c r="J104" s="323"/>
      <c r="K104" s="704">
        <f>SUM(G104:G105)</f>
        <v>0</v>
      </c>
      <c r="L104" s="709"/>
      <c r="M104" s="700"/>
      <c r="N104" s="700"/>
      <c r="O104" s="701"/>
      <c r="P104" s="79"/>
      <c r="Q104" s="85" t="str">
        <f t="shared" si="3"/>
        <v/>
      </c>
      <c r="R104" s="85" t="str">
        <f t="shared" si="8"/>
        <v/>
      </c>
      <c r="S104" s="370"/>
    </row>
    <row r="105" spans="1:44" ht="27.95" customHeight="1" thickBot="1">
      <c r="A105">
        <v>50</v>
      </c>
      <c r="B105" s="34"/>
      <c r="C105" s="70"/>
      <c r="D105" s="71"/>
      <c r="E105" s="73"/>
      <c r="F105" s="331"/>
      <c r="G105" s="307"/>
      <c r="H105" s="332" t="s">
        <v>73</v>
      </c>
      <c r="I105" s="332" t="str">
        <f>IF(G105&gt;0,"○","")</f>
        <v/>
      </c>
      <c r="J105" s="332" t="s">
        <v>73</v>
      </c>
      <c r="K105" s="705"/>
      <c r="L105" s="709"/>
      <c r="M105" s="700"/>
      <c r="N105" s="700"/>
      <c r="O105" s="701"/>
      <c r="P105" s="79"/>
      <c r="Q105" s="87" t="str">
        <f t="shared" si="3"/>
        <v/>
      </c>
      <c r="R105" s="87" t="str">
        <f t="shared" si="8"/>
        <v/>
      </c>
      <c r="S105" s="370"/>
    </row>
    <row r="106" spans="1:44" ht="39.950000000000003" customHeight="1" thickBot="1">
      <c r="B106" s="34"/>
      <c r="C106" s="35" t="s">
        <v>93</v>
      </c>
      <c r="D106" s="36"/>
      <c r="E106" s="36"/>
      <c r="F106" s="36"/>
      <c r="G106" s="168"/>
      <c r="H106" s="36"/>
      <c r="I106" s="36"/>
      <c r="J106" s="36"/>
      <c r="K106" s="158">
        <f>K107</f>
        <v>0</v>
      </c>
      <c r="L106" s="709"/>
      <c r="M106" s="700"/>
      <c r="N106" s="700"/>
      <c r="O106" s="701"/>
      <c r="P106" s="79"/>
      <c r="Q106" s="79"/>
      <c r="R106" s="79"/>
      <c r="S106" s="370" t="s">
        <v>210</v>
      </c>
    </row>
    <row r="107" spans="1:44" ht="27.95" customHeight="1">
      <c r="A107">
        <v>51</v>
      </c>
      <c r="B107" s="34"/>
      <c r="C107" s="42"/>
      <c r="D107" s="43"/>
      <c r="E107" s="44"/>
      <c r="F107" s="301"/>
      <c r="G107" s="303"/>
      <c r="H107" s="314"/>
      <c r="I107" s="314"/>
      <c r="J107" s="336"/>
      <c r="K107" s="705">
        <f>SUM($G$107:$G$110)</f>
        <v>0</v>
      </c>
      <c r="L107" s="709"/>
      <c r="M107" s="700"/>
      <c r="N107" s="700"/>
      <c r="O107" s="701"/>
      <c r="P107" s="79"/>
      <c r="Q107" s="79"/>
      <c r="R107" s="79"/>
      <c r="S107" s="370"/>
    </row>
    <row r="108" spans="1:44" ht="27.95" customHeight="1">
      <c r="A108">
        <v>52</v>
      </c>
      <c r="B108" s="34"/>
      <c r="C108" s="42"/>
      <c r="D108" s="43"/>
      <c r="E108" s="44"/>
      <c r="F108" s="305"/>
      <c r="G108" s="307"/>
      <c r="H108" s="318"/>
      <c r="I108" s="318"/>
      <c r="J108" s="337"/>
      <c r="K108" s="705"/>
      <c r="L108" s="709"/>
      <c r="M108" s="700"/>
      <c r="N108" s="700"/>
      <c r="O108" s="701"/>
      <c r="P108" s="79"/>
      <c r="Q108" s="79"/>
      <c r="R108" s="79"/>
      <c r="S108" s="370"/>
    </row>
    <row r="109" spans="1:44" ht="27.95" customHeight="1">
      <c r="A109">
        <v>53</v>
      </c>
      <c r="B109" s="34"/>
      <c r="C109" s="42"/>
      <c r="D109" s="43"/>
      <c r="E109" s="44"/>
      <c r="F109" s="305"/>
      <c r="G109" s="307"/>
      <c r="H109" s="318"/>
      <c r="I109" s="318"/>
      <c r="J109" s="337"/>
      <c r="K109" s="705"/>
      <c r="L109" s="709"/>
      <c r="M109" s="700"/>
      <c r="N109" s="700"/>
      <c r="O109" s="701"/>
      <c r="P109" s="79"/>
      <c r="Q109" s="79"/>
      <c r="R109" s="79"/>
      <c r="S109" s="370"/>
    </row>
    <row r="110" spans="1:44" ht="27.75" customHeight="1" thickBot="1">
      <c r="A110">
        <v>54</v>
      </c>
      <c r="B110" s="49"/>
      <c r="C110" s="50"/>
      <c r="D110" s="51"/>
      <c r="E110" s="52"/>
      <c r="F110" s="334"/>
      <c r="G110" s="335"/>
      <c r="H110" s="338"/>
      <c r="I110" s="338"/>
      <c r="J110" s="339"/>
      <c r="K110" s="712"/>
      <c r="L110" s="710"/>
      <c r="M110" s="702"/>
      <c r="N110" s="702"/>
      <c r="O110" s="703"/>
      <c r="P110" s="79"/>
      <c r="Q110" s="79"/>
      <c r="R110" s="79"/>
      <c r="S110" s="370"/>
    </row>
    <row r="111" spans="1:44" ht="27.75" customHeight="1" thickBot="1">
      <c r="B111" s="695"/>
      <c r="C111" s="695"/>
      <c r="D111" s="695"/>
      <c r="E111" s="695"/>
      <c r="F111" s="695"/>
      <c r="G111" s="695"/>
      <c r="H111" s="110"/>
      <c r="I111" s="110"/>
      <c r="J111" s="111"/>
      <c r="K111" s="115" t="s">
        <v>198</v>
      </c>
      <c r="L111" s="114"/>
      <c r="M111" s="693">
        <f>総表!J49</f>
        <v>0</v>
      </c>
      <c r="N111" s="693"/>
      <c r="O111" s="694"/>
      <c r="S111" s="370"/>
    </row>
  </sheetData>
  <sheetProtection insertRows="0" deleteRows="0"/>
  <mergeCells count="36">
    <mergeCell ref="O19:O35"/>
    <mergeCell ref="O37:O42"/>
    <mergeCell ref="B1:D1"/>
    <mergeCell ref="E1:G1"/>
    <mergeCell ref="B2:E2"/>
    <mergeCell ref="F2:H2"/>
    <mergeCell ref="M19:M35"/>
    <mergeCell ref="K37:K42"/>
    <mergeCell ref="M37:M42"/>
    <mergeCell ref="E7:F7"/>
    <mergeCell ref="E8:F8"/>
    <mergeCell ref="D10:F10"/>
    <mergeCell ref="K19:K35"/>
    <mergeCell ref="D12:F12"/>
    <mergeCell ref="D11:F11"/>
    <mergeCell ref="L15:L16"/>
    <mergeCell ref="S10:S12"/>
    <mergeCell ref="D13:F13"/>
    <mergeCell ref="I1:O1"/>
    <mergeCell ref="N15:N16"/>
    <mergeCell ref="C4:F4"/>
    <mergeCell ref="D5:F5"/>
    <mergeCell ref="D9:F9"/>
    <mergeCell ref="B15:C15"/>
    <mergeCell ref="E6:F6"/>
    <mergeCell ref="M111:O111"/>
    <mergeCell ref="B111:G111"/>
    <mergeCell ref="O44:O99"/>
    <mergeCell ref="M100:O110"/>
    <mergeCell ref="K44:K99"/>
    <mergeCell ref="M44:M99"/>
    <mergeCell ref="D60:D99"/>
    <mergeCell ref="L100:L110"/>
    <mergeCell ref="K101:K102"/>
    <mergeCell ref="K104:K105"/>
    <mergeCell ref="K107:K110"/>
  </mergeCells>
  <phoneticPr fontId="17"/>
  <dataValidations count="12">
    <dataValidation type="list" allowBlank="1" showInputMessage="1" showErrorMessage="1" sqref="E44:E99" xr:uid="{00000000-0002-0000-0300-000000000000}">
      <formula1>$W$16:$W$34</formula1>
    </dataValidation>
    <dataValidation type="list" imeMode="halfAlpha" operator="greaterThanOrEqual" allowBlank="1" showInputMessage="1" showErrorMessage="1" sqref="H19:J35 J37:J42 H44:J99 J101:J102 J104:J105" xr:uid="{00000000-0002-0000-0300-000001000000}">
      <formula1>"○,　"</formula1>
    </dataValidation>
    <dataValidation imeMode="halfAlpha" operator="greaterThanOrEqual" allowBlank="1" showInputMessage="1" showErrorMessage="1" sqref="H15:I15 H37:I42" xr:uid="{00000000-0002-0000-0300-000002000000}"/>
    <dataValidation type="whole" imeMode="halfAlpha" operator="greaterThanOrEqual" allowBlank="1" showInputMessage="1" showErrorMessage="1" sqref="H16:I18 H36:I36 H43:I43 H100:I100 H106:I110 G16:G110" xr:uid="{00000000-0002-0000-0300-000003000000}">
      <formula1>0</formula1>
    </dataValidation>
    <dataValidation type="list" allowBlank="1" showInputMessage="1" showErrorMessage="1" sqref="F107:F110" xr:uid="{00000000-0002-0000-0300-000004000000}">
      <formula1>助成対象外経費</formula1>
    </dataValidation>
    <dataValidation type="list" allowBlank="1" showInputMessage="1" sqref="F42 F19:F35 F44:F99" xr:uid="{00000000-0002-0000-0300-000005000000}">
      <formula1>INDIRECT($E19)</formula1>
    </dataValidation>
    <dataValidation type="list" allowBlank="1" showInputMessage="1" showErrorMessage="1" sqref="E37:E42" xr:uid="{00000000-0002-0000-0300-000006000000}">
      <formula1>スタッフ費・キャスト費</formula1>
    </dataValidation>
    <dataValidation type="list" allowBlank="1" showInputMessage="1" showErrorMessage="1" sqref="E19:E35" xr:uid="{00000000-0002-0000-0300-000007000000}">
      <formula1>INDIRECT($U$15)</formula1>
    </dataValidation>
    <dataValidation imeMode="halfAlpha" allowBlank="1" showInputMessage="1" showErrorMessage="1" sqref="G112:G65524 H111:I65524 K111" xr:uid="{00000000-0002-0000-0300-000008000000}"/>
    <dataValidation type="list" allowBlank="1" showInputMessage="1" showErrorMessage="1" sqref="F37:F41" xr:uid="{00000000-0002-0000-0300-000009000000}">
      <formula1>INDIRECT($E37)</formula1>
    </dataValidation>
    <dataValidation type="list" allowBlank="1" showInputMessage="1" showErrorMessage="1" sqref="F101:F102" xr:uid="{00000000-0002-0000-0300-00000A000000}">
      <formula1>バリアフリー字幕制作費</formula1>
    </dataValidation>
    <dataValidation type="list" allowBlank="1" showInputMessage="1" showErrorMessage="1" sqref="F104:F105" xr:uid="{00000000-0002-0000-0300-00000B000000}">
      <formula1>音声ガイド制作費</formula1>
    </dataValidation>
  </dataValidations>
  <printOptions horizontalCentered="1"/>
  <pageMargins left="0.78740157480314965" right="0.19685039370078741" top="0.59055118110236227" bottom="0.39370078740157483" header="0.31496062992125984" footer="0.31496062992125984"/>
  <pageSetup paperSize="9" scale="49" fitToHeight="2" orientation="portrait" r:id="rId1"/>
  <headerFooter>
    <oddHeader>&amp;L&amp;12活動の収支予算　（支出）【 ２か年度助成 】</oddHeader>
    <oddFooter>&amp;C&amp;P/&amp;N</oddFooter>
    <firstFooter>&amp;C&amp;P/&amp;N</firstFooter>
  </headerFooter>
  <rowBreaks count="1" manualBreakCount="1">
    <brk id="58" max="16383" man="1"/>
  </rowBreaks>
  <colBreaks count="1" manualBreakCount="1">
    <brk id="4"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9"/>
  <sheetViews>
    <sheetView view="pageBreakPreview" zoomScaleNormal="100" zoomScaleSheetLayoutView="100" workbookViewId="0">
      <selection activeCell="G6" sqref="G6"/>
    </sheetView>
  </sheetViews>
  <sheetFormatPr defaultColWidth="13" defaultRowHeight="19.5"/>
  <cols>
    <col min="1" max="2" width="25.875" style="57" customWidth="1"/>
    <col min="3" max="3" width="4.375" style="57" customWidth="1"/>
    <col min="4" max="4" width="10.75" style="68" customWidth="1"/>
    <col min="5" max="5" width="9" style="57" bestFit="1" customWidth="1"/>
    <col min="6" max="6" width="15" style="57" customWidth="1"/>
    <col min="7" max="7" width="15.875" style="57" customWidth="1"/>
    <col min="8" max="8" width="15.875" style="105" customWidth="1"/>
    <col min="9" max="16384" width="13" style="57"/>
  </cols>
  <sheetData>
    <row r="1" spans="1:8" ht="30.75">
      <c r="A1" s="54" t="s">
        <v>174</v>
      </c>
      <c r="B1" s="55" t="s">
        <v>282</v>
      </c>
      <c r="C1" s="56"/>
      <c r="D1" s="61"/>
      <c r="E1" s="341" t="s">
        <v>175</v>
      </c>
      <c r="F1" s="752">
        <f>総表!C27</f>
        <v>0</v>
      </c>
      <c r="G1" s="753"/>
      <c r="H1" s="754"/>
    </row>
    <row r="2" spans="1:8" ht="45">
      <c r="A2" s="94" t="s">
        <v>176</v>
      </c>
      <c r="B2" s="95" t="s">
        <v>177</v>
      </c>
      <c r="C2" s="747" t="s">
        <v>178</v>
      </c>
      <c r="D2" s="748"/>
      <c r="E2" s="96" t="s">
        <v>179</v>
      </c>
      <c r="F2" s="97" t="s">
        <v>180</v>
      </c>
      <c r="G2" s="384" t="s">
        <v>407</v>
      </c>
      <c r="H2" s="385" t="s">
        <v>304</v>
      </c>
    </row>
    <row r="3" spans="1:8" s="170" customFormat="1" ht="18.75" customHeight="1">
      <c r="A3" s="116"/>
      <c r="B3" s="144"/>
      <c r="C3" s="169" t="s">
        <v>181</v>
      </c>
      <c r="D3" s="139"/>
      <c r="E3" s="140"/>
      <c r="F3" s="131">
        <f>IF(E3="",D3,D3*E3)</f>
        <v>0</v>
      </c>
      <c r="G3" s="132"/>
      <c r="H3" s="132"/>
    </row>
    <row r="4" spans="1:8" s="170" customFormat="1" ht="18.75" customHeight="1">
      <c r="A4" s="117"/>
      <c r="B4" s="64"/>
      <c r="C4" s="171" t="s">
        <v>181</v>
      </c>
      <c r="D4" s="141"/>
      <c r="E4" s="58"/>
      <c r="F4" s="133">
        <f t="shared" ref="F4:F54" si="0">IF(E4="",D4,D4*E4)</f>
        <v>0</v>
      </c>
      <c r="G4" s="134"/>
      <c r="H4" s="134"/>
    </row>
    <row r="5" spans="1:8" s="170" customFormat="1" ht="18.75" customHeight="1">
      <c r="A5" s="117"/>
      <c r="B5" s="64"/>
      <c r="C5" s="171" t="s">
        <v>181</v>
      </c>
      <c r="D5" s="141"/>
      <c r="E5" s="58"/>
      <c r="F5" s="133">
        <f t="shared" si="0"/>
        <v>0</v>
      </c>
      <c r="G5" s="134"/>
      <c r="H5" s="134"/>
    </row>
    <row r="6" spans="1:8" s="170" customFormat="1" ht="18.75" customHeight="1">
      <c r="A6" s="117"/>
      <c r="B6" s="64"/>
      <c r="C6" s="171" t="s">
        <v>181</v>
      </c>
      <c r="D6" s="141"/>
      <c r="E6" s="58"/>
      <c r="F6" s="133">
        <f t="shared" si="0"/>
        <v>0</v>
      </c>
      <c r="G6" s="134"/>
      <c r="H6" s="134"/>
    </row>
    <row r="7" spans="1:8" s="170" customFormat="1" ht="18.75" customHeight="1">
      <c r="A7" s="117"/>
      <c r="B7" s="64"/>
      <c r="C7" s="171" t="s">
        <v>181</v>
      </c>
      <c r="D7" s="141"/>
      <c r="E7" s="58"/>
      <c r="F7" s="133">
        <f t="shared" si="0"/>
        <v>0</v>
      </c>
      <c r="G7" s="134"/>
      <c r="H7" s="134"/>
    </row>
    <row r="8" spans="1:8" s="170" customFormat="1" ht="18.75" customHeight="1">
      <c r="A8" s="117"/>
      <c r="B8" s="64"/>
      <c r="C8" s="171" t="s">
        <v>181</v>
      </c>
      <c r="D8" s="141"/>
      <c r="E8" s="58"/>
      <c r="F8" s="133">
        <f t="shared" si="0"/>
        <v>0</v>
      </c>
      <c r="G8" s="134"/>
      <c r="H8" s="134"/>
    </row>
    <row r="9" spans="1:8" s="170" customFormat="1" ht="18.75" customHeight="1">
      <c r="A9" s="117"/>
      <c r="B9" s="64"/>
      <c r="C9" s="171" t="s">
        <v>181</v>
      </c>
      <c r="D9" s="141"/>
      <c r="E9" s="58"/>
      <c r="F9" s="133">
        <f t="shared" si="0"/>
        <v>0</v>
      </c>
      <c r="G9" s="134"/>
      <c r="H9" s="134"/>
    </row>
    <row r="10" spans="1:8" s="170" customFormat="1" ht="18.75" customHeight="1">
      <c r="A10" s="117"/>
      <c r="B10" s="64"/>
      <c r="C10" s="171" t="s">
        <v>181</v>
      </c>
      <c r="D10" s="141"/>
      <c r="E10" s="58"/>
      <c r="F10" s="133">
        <f t="shared" si="0"/>
        <v>0</v>
      </c>
      <c r="G10" s="134"/>
      <c r="H10" s="134"/>
    </row>
    <row r="11" spans="1:8" s="170" customFormat="1" ht="18.75" customHeight="1">
      <c r="A11" s="117"/>
      <c r="B11" s="64"/>
      <c r="C11" s="171" t="s">
        <v>181</v>
      </c>
      <c r="D11" s="141"/>
      <c r="E11" s="58"/>
      <c r="F11" s="133">
        <f t="shared" si="0"/>
        <v>0</v>
      </c>
      <c r="G11" s="134"/>
      <c r="H11" s="134"/>
    </row>
    <row r="12" spans="1:8" s="170" customFormat="1" ht="18.75" customHeight="1">
      <c r="A12" s="117"/>
      <c r="B12" s="64"/>
      <c r="C12" s="171" t="s">
        <v>181</v>
      </c>
      <c r="D12" s="141"/>
      <c r="E12" s="58"/>
      <c r="F12" s="133">
        <f t="shared" si="0"/>
        <v>0</v>
      </c>
      <c r="G12" s="134"/>
      <c r="H12" s="134"/>
    </row>
    <row r="13" spans="1:8" s="170" customFormat="1" ht="18.75" customHeight="1">
      <c r="A13" s="117"/>
      <c r="B13" s="64"/>
      <c r="C13" s="171" t="s">
        <v>181</v>
      </c>
      <c r="D13" s="141"/>
      <c r="E13" s="58"/>
      <c r="F13" s="133">
        <f t="shared" si="0"/>
        <v>0</v>
      </c>
      <c r="G13" s="134"/>
      <c r="H13" s="134"/>
    </row>
    <row r="14" spans="1:8" s="170" customFormat="1" ht="18.75" customHeight="1">
      <c r="A14" s="386"/>
      <c r="B14" s="64"/>
      <c r="C14" s="171" t="s">
        <v>181</v>
      </c>
      <c r="D14" s="141"/>
      <c r="E14" s="58"/>
      <c r="F14" s="133">
        <f t="shared" si="0"/>
        <v>0</v>
      </c>
      <c r="G14" s="134"/>
      <c r="H14" s="134"/>
    </row>
    <row r="15" spans="1:8" s="170" customFormat="1" ht="18.75" customHeight="1">
      <c r="A15" s="386"/>
      <c r="B15" s="64"/>
      <c r="C15" s="171" t="s">
        <v>181</v>
      </c>
      <c r="D15" s="141"/>
      <c r="E15" s="58"/>
      <c r="F15" s="133">
        <f t="shared" si="0"/>
        <v>0</v>
      </c>
      <c r="G15" s="134"/>
      <c r="H15" s="134"/>
    </row>
    <row r="16" spans="1:8" s="170" customFormat="1" ht="18.75" customHeight="1">
      <c r="A16" s="117"/>
      <c r="B16" s="64"/>
      <c r="C16" s="171" t="s">
        <v>181</v>
      </c>
      <c r="D16" s="141"/>
      <c r="E16" s="58"/>
      <c r="F16" s="133">
        <f t="shared" si="0"/>
        <v>0</v>
      </c>
      <c r="G16" s="134"/>
      <c r="H16" s="134"/>
    </row>
    <row r="17" spans="1:8" s="170" customFormat="1" ht="18.75" customHeight="1">
      <c r="A17" s="117"/>
      <c r="B17" s="64"/>
      <c r="C17" s="171" t="s">
        <v>181</v>
      </c>
      <c r="D17" s="141"/>
      <c r="E17" s="58"/>
      <c r="F17" s="133">
        <f t="shared" si="0"/>
        <v>0</v>
      </c>
      <c r="G17" s="134"/>
      <c r="H17" s="134"/>
    </row>
    <row r="18" spans="1:8" s="170" customFormat="1" ht="18.75" customHeight="1">
      <c r="A18" s="117"/>
      <c r="B18" s="64"/>
      <c r="C18" s="171" t="s">
        <v>181</v>
      </c>
      <c r="D18" s="141"/>
      <c r="E18" s="58"/>
      <c r="F18" s="133">
        <f t="shared" si="0"/>
        <v>0</v>
      </c>
      <c r="G18" s="134"/>
      <c r="H18" s="134"/>
    </row>
    <row r="19" spans="1:8" s="170" customFormat="1" ht="18.75" customHeight="1">
      <c r="A19" s="117"/>
      <c r="B19" s="64"/>
      <c r="C19" s="171" t="s">
        <v>181</v>
      </c>
      <c r="D19" s="141"/>
      <c r="E19" s="58"/>
      <c r="F19" s="133">
        <f t="shared" si="0"/>
        <v>0</v>
      </c>
      <c r="G19" s="134"/>
      <c r="H19" s="134"/>
    </row>
    <row r="20" spans="1:8" s="170" customFormat="1" ht="18.75" customHeight="1">
      <c r="A20" s="117"/>
      <c r="B20" s="64"/>
      <c r="C20" s="171" t="s">
        <v>181</v>
      </c>
      <c r="D20" s="141"/>
      <c r="E20" s="58"/>
      <c r="F20" s="133">
        <f t="shared" si="0"/>
        <v>0</v>
      </c>
      <c r="G20" s="134"/>
      <c r="H20" s="134"/>
    </row>
    <row r="21" spans="1:8" s="170" customFormat="1" ht="18.75" customHeight="1">
      <c r="A21" s="117"/>
      <c r="B21" s="64"/>
      <c r="C21" s="171" t="s">
        <v>181</v>
      </c>
      <c r="D21" s="141"/>
      <c r="E21" s="58"/>
      <c r="F21" s="133">
        <f t="shared" si="0"/>
        <v>0</v>
      </c>
      <c r="G21" s="134"/>
      <c r="H21" s="134"/>
    </row>
    <row r="22" spans="1:8" s="170" customFormat="1" ht="18.75" customHeight="1">
      <c r="A22" s="117"/>
      <c r="B22" s="64"/>
      <c r="C22" s="171" t="s">
        <v>181</v>
      </c>
      <c r="D22" s="141"/>
      <c r="E22" s="58"/>
      <c r="F22" s="133">
        <f t="shared" si="0"/>
        <v>0</v>
      </c>
      <c r="G22" s="134"/>
      <c r="H22" s="134"/>
    </row>
    <row r="23" spans="1:8" s="170" customFormat="1" ht="18.75" customHeight="1">
      <c r="A23" s="117"/>
      <c r="B23" s="64"/>
      <c r="C23" s="171" t="s">
        <v>181</v>
      </c>
      <c r="D23" s="141"/>
      <c r="E23" s="58"/>
      <c r="F23" s="133">
        <f t="shared" si="0"/>
        <v>0</v>
      </c>
      <c r="G23" s="134"/>
      <c r="H23" s="134"/>
    </row>
    <row r="24" spans="1:8" s="170" customFormat="1" ht="18.75" customHeight="1">
      <c r="A24" s="117"/>
      <c r="B24" s="64"/>
      <c r="C24" s="171" t="s">
        <v>181</v>
      </c>
      <c r="D24" s="141"/>
      <c r="E24" s="58"/>
      <c r="F24" s="133">
        <f t="shared" si="0"/>
        <v>0</v>
      </c>
      <c r="G24" s="134"/>
      <c r="H24" s="134"/>
    </row>
    <row r="25" spans="1:8" s="170" customFormat="1" ht="18.75" customHeight="1">
      <c r="A25" s="117"/>
      <c r="B25" s="64"/>
      <c r="C25" s="171" t="s">
        <v>181</v>
      </c>
      <c r="D25" s="141"/>
      <c r="E25" s="58"/>
      <c r="F25" s="133">
        <f t="shared" si="0"/>
        <v>0</v>
      </c>
      <c r="G25" s="134"/>
      <c r="H25" s="134"/>
    </row>
    <row r="26" spans="1:8" s="170" customFormat="1" ht="18.75" customHeight="1">
      <c r="A26" s="117"/>
      <c r="B26" s="64"/>
      <c r="C26" s="171" t="s">
        <v>181</v>
      </c>
      <c r="D26" s="141"/>
      <c r="E26" s="58"/>
      <c r="F26" s="133">
        <f t="shared" si="0"/>
        <v>0</v>
      </c>
      <c r="G26" s="134"/>
      <c r="H26" s="134"/>
    </row>
    <row r="27" spans="1:8" s="170" customFormat="1" ht="18.75" customHeight="1">
      <c r="A27" s="117"/>
      <c r="B27" s="64"/>
      <c r="C27" s="171" t="s">
        <v>181</v>
      </c>
      <c r="D27" s="141"/>
      <c r="E27" s="58"/>
      <c r="F27" s="133">
        <f t="shared" si="0"/>
        <v>0</v>
      </c>
      <c r="G27" s="134"/>
      <c r="H27" s="134"/>
    </row>
    <row r="28" spans="1:8" s="170" customFormat="1" ht="18.75" customHeight="1">
      <c r="A28" s="117"/>
      <c r="B28" s="64"/>
      <c r="C28" s="171" t="s">
        <v>181</v>
      </c>
      <c r="D28" s="141"/>
      <c r="E28" s="58"/>
      <c r="F28" s="133">
        <f t="shared" ref="F28:F35" si="1">IF(E28="",D28,D28*E28)</f>
        <v>0</v>
      </c>
      <c r="G28" s="134"/>
      <c r="H28" s="134"/>
    </row>
    <row r="29" spans="1:8" s="170" customFormat="1" ht="18.75" customHeight="1">
      <c r="A29" s="117"/>
      <c r="B29" s="64"/>
      <c r="C29" s="171" t="s">
        <v>181</v>
      </c>
      <c r="D29" s="141"/>
      <c r="E29" s="58"/>
      <c r="F29" s="133">
        <f t="shared" si="1"/>
        <v>0</v>
      </c>
      <c r="G29" s="134"/>
      <c r="H29" s="134"/>
    </row>
    <row r="30" spans="1:8" s="170" customFormat="1" ht="18.75" customHeight="1">
      <c r="A30" s="117"/>
      <c r="B30" s="64"/>
      <c r="C30" s="171" t="s">
        <v>181</v>
      </c>
      <c r="D30" s="141"/>
      <c r="E30" s="58"/>
      <c r="F30" s="133">
        <f t="shared" si="1"/>
        <v>0</v>
      </c>
      <c r="G30" s="134"/>
      <c r="H30" s="134"/>
    </row>
    <row r="31" spans="1:8" s="170" customFormat="1" ht="18.75" customHeight="1">
      <c r="A31" s="117"/>
      <c r="B31" s="64"/>
      <c r="C31" s="171" t="s">
        <v>181</v>
      </c>
      <c r="D31" s="141"/>
      <c r="E31" s="58"/>
      <c r="F31" s="133">
        <f t="shared" si="1"/>
        <v>0</v>
      </c>
      <c r="G31" s="134"/>
      <c r="H31" s="134"/>
    </row>
    <row r="32" spans="1:8" s="170" customFormat="1" ht="18.75" customHeight="1">
      <c r="A32" s="387"/>
      <c r="B32" s="64"/>
      <c r="C32" s="171" t="s">
        <v>181</v>
      </c>
      <c r="D32" s="141"/>
      <c r="E32" s="58"/>
      <c r="F32" s="133">
        <f t="shared" si="1"/>
        <v>0</v>
      </c>
      <c r="G32" s="134"/>
      <c r="H32" s="134"/>
    </row>
    <row r="33" spans="1:8" s="170" customFormat="1" ht="18.75" customHeight="1">
      <c r="A33" s="117"/>
      <c r="B33" s="145"/>
      <c r="C33" s="171" t="s">
        <v>181</v>
      </c>
      <c r="D33" s="141"/>
      <c r="E33" s="59"/>
      <c r="F33" s="133">
        <f t="shared" si="1"/>
        <v>0</v>
      </c>
      <c r="G33" s="134"/>
      <c r="H33" s="134"/>
    </row>
    <row r="34" spans="1:8" s="170" customFormat="1" ht="18.75" customHeight="1">
      <c r="A34" s="117"/>
      <c r="B34" s="145"/>
      <c r="C34" s="171" t="s">
        <v>181</v>
      </c>
      <c r="D34" s="141"/>
      <c r="E34" s="59"/>
      <c r="F34" s="133">
        <f t="shared" si="1"/>
        <v>0</v>
      </c>
      <c r="G34" s="134"/>
      <c r="H34" s="134"/>
    </row>
    <row r="35" spans="1:8" s="170" customFormat="1" ht="18.75" customHeight="1">
      <c r="A35" s="117"/>
      <c r="B35" s="145"/>
      <c r="C35" s="171" t="s">
        <v>181</v>
      </c>
      <c r="D35" s="141"/>
      <c r="E35" s="59"/>
      <c r="F35" s="133">
        <f t="shared" si="1"/>
        <v>0</v>
      </c>
      <c r="G35" s="134"/>
      <c r="H35" s="134"/>
    </row>
    <row r="36" spans="1:8" s="170" customFormat="1" ht="18.75" customHeight="1">
      <c r="A36" s="117"/>
      <c r="B36" s="64"/>
      <c r="C36" s="171" t="s">
        <v>181</v>
      </c>
      <c r="D36" s="141"/>
      <c r="E36" s="58"/>
      <c r="F36" s="133">
        <f t="shared" si="0"/>
        <v>0</v>
      </c>
      <c r="G36" s="134"/>
      <c r="H36" s="134"/>
    </row>
    <row r="37" spans="1:8" s="170" customFormat="1" ht="18.75" customHeight="1">
      <c r="A37" s="117"/>
      <c r="B37" s="64"/>
      <c r="C37" s="171" t="s">
        <v>181</v>
      </c>
      <c r="D37" s="141"/>
      <c r="E37" s="58"/>
      <c r="F37" s="133">
        <f t="shared" si="0"/>
        <v>0</v>
      </c>
      <c r="G37" s="134"/>
      <c r="H37" s="134"/>
    </row>
    <row r="38" spans="1:8" s="170" customFormat="1" ht="18.75" customHeight="1">
      <c r="A38" s="117"/>
      <c r="B38" s="64"/>
      <c r="C38" s="171" t="s">
        <v>181</v>
      </c>
      <c r="D38" s="141"/>
      <c r="E38" s="58"/>
      <c r="F38" s="133">
        <f t="shared" si="0"/>
        <v>0</v>
      </c>
      <c r="G38" s="134"/>
      <c r="H38" s="134"/>
    </row>
    <row r="39" spans="1:8" s="170" customFormat="1" ht="18.75" customHeight="1">
      <c r="A39" s="117"/>
      <c r="B39" s="64"/>
      <c r="C39" s="171" t="s">
        <v>181</v>
      </c>
      <c r="D39" s="141"/>
      <c r="E39" s="58"/>
      <c r="F39" s="133">
        <f t="shared" si="0"/>
        <v>0</v>
      </c>
      <c r="G39" s="134"/>
      <c r="H39" s="134"/>
    </row>
    <row r="40" spans="1:8" s="170" customFormat="1" ht="18.75" customHeight="1">
      <c r="A40" s="117"/>
      <c r="B40" s="64"/>
      <c r="C40" s="171" t="s">
        <v>181</v>
      </c>
      <c r="D40" s="141"/>
      <c r="E40" s="58"/>
      <c r="F40" s="133">
        <f t="shared" si="0"/>
        <v>0</v>
      </c>
      <c r="G40" s="134"/>
      <c r="H40" s="134"/>
    </row>
    <row r="41" spans="1:8" s="170" customFormat="1" ht="18.75" customHeight="1">
      <c r="A41" s="387"/>
      <c r="B41" s="64"/>
      <c r="C41" s="171" t="s">
        <v>181</v>
      </c>
      <c r="D41" s="141"/>
      <c r="E41" s="58"/>
      <c r="F41" s="133">
        <f t="shared" si="0"/>
        <v>0</v>
      </c>
      <c r="G41" s="134"/>
      <c r="H41" s="134"/>
    </row>
    <row r="42" spans="1:8" s="170" customFormat="1" ht="18.75" customHeight="1">
      <c r="A42" s="117"/>
      <c r="B42" s="145"/>
      <c r="C42" s="171" t="s">
        <v>181</v>
      </c>
      <c r="D42" s="141"/>
      <c r="E42" s="59"/>
      <c r="F42" s="133">
        <f t="shared" si="0"/>
        <v>0</v>
      </c>
      <c r="G42" s="134"/>
      <c r="H42" s="134"/>
    </row>
    <row r="43" spans="1:8" s="170" customFormat="1" ht="18.75" customHeight="1">
      <c r="A43" s="117"/>
      <c r="B43" s="145"/>
      <c r="C43" s="171" t="s">
        <v>181</v>
      </c>
      <c r="D43" s="141"/>
      <c r="E43" s="59"/>
      <c r="F43" s="133">
        <f t="shared" si="0"/>
        <v>0</v>
      </c>
      <c r="G43" s="134"/>
      <c r="H43" s="134"/>
    </row>
    <row r="44" spans="1:8" s="170" customFormat="1" ht="18.75" customHeight="1">
      <c r="A44" s="117"/>
      <c r="B44" s="145"/>
      <c r="C44" s="171" t="s">
        <v>181</v>
      </c>
      <c r="D44" s="141"/>
      <c r="E44" s="59"/>
      <c r="F44" s="133">
        <f t="shared" si="0"/>
        <v>0</v>
      </c>
      <c r="G44" s="134"/>
      <c r="H44" s="134"/>
    </row>
    <row r="45" spans="1:8" s="170" customFormat="1" ht="18.75" customHeight="1">
      <c r="A45" s="117"/>
      <c r="B45" s="145"/>
      <c r="C45" s="171" t="s">
        <v>181</v>
      </c>
      <c r="D45" s="141"/>
      <c r="E45" s="59"/>
      <c r="F45" s="133">
        <f t="shared" si="0"/>
        <v>0</v>
      </c>
      <c r="G45" s="134"/>
      <c r="H45" s="134"/>
    </row>
    <row r="46" spans="1:8" s="170" customFormat="1" ht="18.75" customHeight="1">
      <c r="A46" s="117"/>
      <c r="B46" s="145"/>
      <c r="C46" s="171" t="s">
        <v>181</v>
      </c>
      <c r="D46" s="141"/>
      <c r="E46" s="59"/>
      <c r="F46" s="133">
        <f t="shared" si="0"/>
        <v>0</v>
      </c>
      <c r="G46" s="134"/>
      <c r="H46" s="134"/>
    </row>
    <row r="47" spans="1:8" s="170" customFormat="1" ht="18.75" customHeight="1">
      <c r="A47" s="117"/>
      <c r="B47" s="145"/>
      <c r="C47" s="171" t="s">
        <v>181</v>
      </c>
      <c r="D47" s="141"/>
      <c r="E47" s="59"/>
      <c r="F47" s="133">
        <f t="shared" si="0"/>
        <v>0</v>
      </c>
      <c r="G47" s="134"/>
      <c r="H47" s="134"/>
    </row>
    <row r="48" spans="1:8" s="170" customFormat="1" ht="18.75" customHeight="1">
      <c r="A48" s="117"/>
      <c r="B48" s="145"/>
      <c r="C48" s="171" t="s">
        <v>181</v>
      </c>
      <c r="D48" s="141"/>
      <c r="E48" s="59"/>
      <c r="F48" s="133">
        <f t="shared" si="0"/>
        <v>0</v>
      </c>
      <c r="G48" s="134"/>
      <c r="H48" s="134"/>
    </row>
    <row r="49" spans="1:8" s="170" customFormat="1" ht="18.75" customHeight="1">
      <c r="A49" s="118"/>
      <c r="B49" s="64"/>
      <c r="C49" s="171" t="s">
        <v>181</v>
      </c>
      <c r="D49" s="142"/>
      <c r="E49" s="59"/>
      <c r="F49" s="133">
        <f t="shared" si="0"/>
        <v>0</v>
      </c>
      <c r="G49" s="134"/>
      <c r="H49" s="134"/>
    </row>
    <row r="50" spans="1:8" s="170" customFormat="1" ht="18.75" customHeight="1">
      <c r="A50" s="117"/>
      <c r="B50" s="64"/>
      <c r="C50" s="171" t="s">
        <v>181</v>
      </c>
      <c r="D50" s="141"/>
      <c r="E50" s="58"/>
      <c r="F50" s="133">
        <f t="shared" si="0"/>
        <v>0</v>
      </c>
      <c r="G50" s="134"/>
      <c r="H50" s="134"/>
    </row>
    <row r="51" spans="1:8" s="170" customFormat="1" ht="18.75" customHeight="1">
      <c r="A51" s="117"/>
      <c r="B51" s="64"/>
      <c r="C51" s="171" t="s">
        <v>181</v>
      </c>
      <c r="D51" s="141"/>
      <c r="E51" s="58"/>
      <c r="F51" s="133">
        <f t="shared" si="0"/>
        <v>0</v>
      </c>
      <c r="G51" s="134"/>
      <c r="H51" s="134"/>
    </row>
    <row r="52" spans="1:8" s="170" customFormat="1" ht="18.75" customHeight="1">
      <c r="A52" s="117"/>
      <c r="B52" s="64"/>
      <c r="C52" s="171" t="s">
        <v>181</v>
      </c>
      <c r="D52" s="141"/>
      <c r="E52" s="58"/>
      <c r="F52" s="133">
        <f t="shared" si="0"/>
        <v>0</v>
      </c>
      <c r="G52" s="134"/>
      <c r="H52" s="134"/>
    </row>
    <row r="53" spans="1:8" s="170" customFormat="1" ht="18.75" customHeight="1">
      <c r="A53" s="117"/>
      <c r="B53" s="145"/>
      <c r="C53" s="171" t="s">
        <v>181</v>
      </c>
      <c r="D53" s="141"/>
      <c r="E53" s="59"/>
      <c r="F53" s="133">
        <f t="shared" si="0"/>
        <v>0</v>
      </c>
      <c r="G53" s="134"/>
      <c r="H53" s="134"/>
    </row>
    <row r="54" spans="1:8" s="170" customFormat="1" ht="18.75" customHeight="1">
      <c r="A54" s="146"/>
      <c r="B54" s="147"/>
      <c r="C54" s="172" t="s">
        <v>181</v>
      </c>
      <c r="D54" s="143"/>
      <c r="E54" s="119"/>
      <c r="F54" s="135">
        <f t="shared" si="0"/>
        <v>0</v>
      </c>
      <c r="G54" s="136"/>
      <c r="H54" s="136"/>
    </row>
    <row r="55" spans="1:8" s="170" customFormat="1" ht="18.75" customHeight="1">
      <c r="A55" s="749" t="s">
        <v>182</v>
      </c>
      <c r="B55" s="750"/>
      <c r="C55" s="750"/>
      <c r="D55" s="750"/>
      <c r="E55" s="751"/>
      <c r="F55" s="137">
        <f>SUM(F3:F54)</f>
        <v>0</v>
      </c>
      <c r="G55" s="137">
        <f>SUM(G3:G54)</f>
        <v>0</v>
      </c>
      <c r="H55" s="138">
        <f>SUM(H3:H54)</f>
        <v>0</v>
      </c>
    </row>
    <row r="56" spans="1:8">
      <c r="E56" s="106"/>
      <c r="F56" s="107" t="s">
        <v>253</v>
      </c>
      <c r="G56" s="755">
        <f>総表!J49</f>
        <v>0</v>
      </c>
      <c r="H56" s="756"/>
    </row>
    <row r="58" spans="1:8">
      <c r="F58" s="342" t="s">
        <v>303</v>
      </c>
    </row>
    <row r="59" spans="1:8">
      <c r="F59" s="113">
        <f>F55-G55-H55</f>
        <v>0</v>
      </c>
    </row>
  </sheetData>
  <mergeCells count="4">
    <mergeCell ref="C2:D2"/>
    <mergeCell ref="A55:E55"/>
    <mergeCell ref="F1:H1"/>
    <mergeCell ref="G56:H56"/>
  </mergeCells>
  <phoneticPr fontId="17"/>
  <dataValidations count="2">
    <dataValidation type="whole" operator="lessThanOrEqual" allowBlank="1" showInputMessage="1" showErrorMessage="1" sqref="G3:G54" xr:uid="{00000000-0002-0000-0400-000000000000}">
      <formula1>F3</formula1>
    </dataValidation>
    <dataValidation type="whole" operator="lessThanOrEqual" allowBlank="1" showInputMessage="1" showErrorMessage="1" sqref="H3:H54" xr:uid="{00000000-0002-0000-0400-000001000000}">
      <formula1>F3</formula1>
    </dataValidation>
  </dataValidations>
  <printOptions horizontalCentered="1"/>
  <pageMargins left="0.78740157480314965" right="0.19685039370078741" top="0.59055118110236227" bottom="0.39370078740157483" header="0.31496062992125984" footer="0.19685039370078741"/>
  <pageSetup paperSize="9" scale="69" fitToHeight="2" orientation="portrait" horizontalDpi="4294967292" verticalDpi="4294967292"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4"/>
  <sheetViews>
    <sheetView view="pageBreakPreview" zoomScaleNormal="100" zoomScaleSheetLayoutView="100" workbookViewId="0">
      <selection activeCell="H2" sqref="H2"/>
    </sheetView>
  </sheetViews>
  <sheetFormatPr defaultColWidth="13" defaultRowHeight="19.5"/>
  <cols>
    <col min="1" max="1" width="13" style="57"/>
    <col min="2" max="3" width="18.75" style="57" customWidth="1"/>
    <col min="4" max="4" width="4.375" style="57" customWidth="1"/>
    <col min="5" max="5" width="10.75" style="68" customWidth="1"/>
    <col min="6" max="6" width="9" style="57" bestFit="1" customWidth="1"/>
    <col min="7" max="7" width="15" style="57" customWidth="1"/>
    <col min="8" max="8" width="15.875" style="69" customWidth="1"/>
    <col min="9" max="9" width="15.875" style="105" customWidth="1"/>
    <col min="10" max="16384" width="13" style="57"/>
  </cols>
  <sheetData>
    <row r="1" spans="1:9" ht="30.75">
      <c r="A1" s="54" t="s">
        <v>183</v>
      </c>
      <c r="B1" s="60"/>
      <c r="C1" s="55" t="s">
        <v>282</v>
      </c>
      <c r="D1" s="56"/>
      <c r="E1" s="61"/>
      <c r="F1" s="340" t="s">
        <v>175</v>
      </c>
      <c r="G1" s="760">
        <f>総表!C27</f>
        <v>0</v>
      </c>
      <c r="H1" s="761"/>
      <c r="I1" s="762"/>
    </row>
    <row r="2" spans="1:9" ht="45">
      <c r="A2" s="94" t="s">
        <v>184</v>
      </c>
      <c r="B2" s="98" t="s">
        <v>185</v>
      </c>
      <c r="C2" s="98" t="s">
        <v>186</v>
      </c>
      <c r="D2" s="757" t="s">
        <v>178</v>
      </c>
      <c r="E2" s="748"/>
      <c r="F2" s="99" t="s">
        <v>179</v>
      </c>
      <c r="G2" s="97" t="s">
        <v>180</v>
      </c>
      <c r="H2" s="384" t="s">
        <v>407</v>
      </c>
      <c r="I2" s="385" t="s">
        <v>304</v>
      </c>
    </row>
    <row r="3" spans="1:9" s="170" customFormat="1">
      <c r="A3" s="120" t="s">
        <v>187</v>
      </c>
      <c r="B3" s="62"/>
      <c r="C3" s="388"/>
      <c r="D3" s="169" t="s">
        <v>181</v>
      </c>
      <c r="E3" s="173"/>
      <c r="F3" s="63"/>
      <c r="G3" s="131">
        <f>IF(F3="",E3,E3*F3)</f>
        <v>0</v>
      </c>
      <c r="H3" s="121"/>
      <c r="I3" s="132"/>
    </row>
    <row r="4" spans="1:9" s="170" customFormat="1">
      <c r="A4" s="122"/>
      <c r="B4" s="64"/>
      <c r="C4" s="388"/>
      <c r="D4" s="171" t="s">
        <v>181</v>
      </c>
      <c r="E4" s="174"/>
      <c r="F4" s="65"/>
      <c r="G4" s="128">
        <f t="shared" ref="G4:G49" si="0">IF(F4="",E4,E4*F4)</f>
        <v>0</v>
      </c>
      <c r="H4" s="123"/>
      <c r="I4" s="134"/>
    </row>
    <row r="5" spans="1:9" s="170" customFormat="1">
      <c r="A5" s="122"/>
      <c r="B5" s="389"/>
      <c r="C5" s="388"/>
      <c r="D5" s="171" t="s">
        <v>181</v>
      </c>
      <c r="E5" s="174"/>
      <c r="F5" s="65"/>
      <c r="G5" s="128">
        <f t="shared" si="0"/>
        <v>0</v>
      </c>
      <c r="H5" s="123"/>
      <c r="I5" s="134"/>
    </row>
    <row r="6" spans="1:9" s="170" customFormat="1">
      <c r="A6" s="122"/>
      <c r="B6" s="389"/>
      <c r="C6" s="388"/>
      <c r="D6" s="171" t="s">
        <v>181</v>
      </c>
      <c r="E6" s="174"/>
      <c r="F6" s="65"/>
      <c r="G6" s="128">
        <f t="shared" si="0"/>
        <v>0</v>
      </c>
      <c r="H6" s="123"/>
      <c r="I6" s="134"/>
    </row>
    <row r="7" spans="1:9" s="170" customFormat="1">
      <c r="A7" s="122"/>
      <c r="B7" s="389"/>
      <c r="C7" s="388"/>
      <c r="D7" s="171" t="s">
        <v>181</v>
      </c>
      <c r="E7" s="174"/>
      <c r="F7" s="65"/>
      <c r="G7" s="128">
        <f t="shared" si="0"/>
        <v>0</v>
      </c>
      <c r="H7" s="123"/>
      <c r="I7" s="134"/>
    </row>
    <row r="8" spans="1:9" s="170" customFormat="1">
      <c r="A8" s="124"/>
      <c r="B8" s="66"/>
      <c r="C8" s="390"/>
      <c r="D8" s="175" t="s">
        <v>181</v>
      </c>
      <c r="E8" s="176"/>
      <c r="F8" s="67"/>
      <c r="G8" s="129">
        <f t="shared" si="0"/>
        <v>0</v>
      </c>
      <c r="H8" s="125"/>
      <c r="I8" s="136"/>
    </row>
    <row r="9" spans="1:9" s="170" customFormat="1">
      <c r="A9" s="122" t="s">
        <v>188</v>
      </c>
      <c r="B9" s="391"/>
      <c r="C9" s="388"/>
      <c r="D9" s="169" t="s">
        <v>181</v>
      </c>
      <c r="E9" s="173"/>
      <c r="F9" s="63"/>
      <c r="G9" s="130">
        <f t="shared" si="0"/>
        <v>0</v>
      </c>
      <c r="H9" s="126"/>
      <c r="I9" s="177"/>
    </row>
    <row r="10" spans="1:9" s="170" customFormat="1">
      <c r="A10" s="122"/>
      <c r="B10" s="392"/>
      <c r="C10" s="388"/>
      <c r="D10" s="171" t="s">
        <v>181</v>
      </c>
      <c r="E10" s="174"/>
      <c r="F10" s="65"/>
      <c r="G10" s="128">
        <f t="shared" si="0"/>
        <v>0</v>
      </c>
      <c r="H10" s="123"/>
      <c r="I10" s="134"/>
    </row>
    <row r="11" spans="1:9" s="170" customFormat="1">
      <c r="A11" s="122"/>
      <c r="B11" s="392"/>
      <c r="C11" s="388"/>
      <c r="D11" s="171" t="s">
        <v>181</v>
      </c>
      <c r="E11" s="174"/>
      <c r="F11" s="65"/>
      <c r="G11" s="128">
        <f t="shared" si="0"/>
        <v>0</v>
      </c>
      <c r="H11" s="123"/>
      <c r="I11" s="134"/>
    </row>
    <row r="12" spans="1:9" s="170" customFormat="1">
      <c r="A12" s="122"/>
      <c r="B12" s="392"/>
      <c r="C12" s="388"/>
      <c r="D12" s="171" t="s">
        <v>181</v>
      </c>
      <c r="E12" s="174"/>
      <c r="F12" s="65"/>
      <c r="G12" s="128">
        <f t="shared" si="0"/>
        <v>0</v>
      </c>
      <c r="H12" s="123"/>
      <c r="I12" s="134"/>
    </row>
    <row r="13" spans="1:9" s="170" customFormat="1">
      <c r="A13" s="122"/>
      <c r="B13" s="392"/>
      <c r="C13" s="388"/>
      <c r="D13" s="171" t="s">
        <v>181</v>
      </c>
      <c r="E13" s="174"/>
      <c r="F13" s="65"/>
      <c r="G13" s="128">
        <f t="shared" si="0"/>
        <v>0</v>
      </c>
      <c r="H13" s="123"/>
      <c r="I13" s="134"/>
    </row>
    <row r="14" spans="1:9" s="170" customFormat="1">
      <c r="A14" s="122"/>
      <c r="B14" s="392"/>
      <c r="C14" s="388"/>
      <c r="D14" s="171" t="s">
        <v>181</v>
      </c>
      <c r="E14" s="174"/>
      <c r="F14" s="65"/>
      <c r="G14" s="128">
        <f t="shared" si="0"/>
        <v>0</v>
      </c>
      <c r="H14" s="123"/>
      <c r="I14" s="134"/>
    </row>
    <row r="15" spans="1:9" s="170" customFormat="1">
      <c r="A15" s="122"/>
      <c r="B15" s="392"/>
      <c r="C15" s="388"/>
      <c r="D15" s="171" t="s">
        <v>181</v>
      </c>
      <c r="E15" s="174"/>
      <c r="F15" s="65"/>
      <c r="G15" s="128">
        <f t="shared" si="0"/>
        <v>0</v>
      </c>
      <c r="H15" s="123"/>
      <c r="I15" s="134"/>
    </row>
    <row r="16" spans="1:9" s="170" customFormat="1">
      <c r="A16" s="122"/>
      <c r="B16" s="392"/>
      <c r="C16" s="388"/>
      <c r="D16" s="171" t="s">
        <v>181</v>
      </c>
      <c r="E16" s="174"/>
      <c r="F16" s="65"/>
      <c r="G16" s="128">
        <f t="shared" si="0"/>
        <v>0</v>
      </c>
      <c r="H16" s="123"/>
      <c r="I16" s="134"/>
    </row>
    <row r="17" spans="1:9" s="170" customFormat="1">
      <c r="A17" s="122"/>
      <c r="B17" s="392"/>
      <c r="C17" s="388"/>
      <c r="D17" s="171" t="s">
        <v>181</v>
      </c>
      <c r="E17" s="174"/>
      <c r="F17" s="65"/>
      <c r="G17" s="128">
        <f t="shared" si="0"/>
        <v>0</v>
      </c>
      <c r="H17" s="123"/>
      <c r="I17" s="134"/>
    </row>
    <row r="18" spans="1:9" s="170" customFormat="1">
      <c r="A18" s="122"/>
      <c r="B18" s="392"/>
      <c r="C18" s="388"/>
      <c r="D18" s="171" t="s">
        <v>181</v>
      </c>
      <c r="E18" s="174"/>
      <c r="F18" s="65"/>
      <c r="G18" s="128">
        <f t="shared" si="0"/>
        <v>0</v>
      </c>
      <c r="H18" s="123"/>
      <c r="I18" s="134"/>
    </row>
    <row r="19" spans="1:9" s="170" customFormat="1">
      <c r="A19" s="122"/>
      <c r="B19" s="392"/>
      <c r="C19" s="388"/>
      <c r="D19" s="171" t="s">
        <v>181</v>
      </c>
      <c r="E19" s="174"/>
      <c r="F19" s="65"/>
      <c r="G19" s="128">
        <f t="shared" si="0"/>
        <v>0</v>
      </c>
      <c r="H19" s="123"/>
      <c r="I19" s="134"/>
    </row>
    <row r="20" spans="1:9" s="170" customFormat="1">
      <c r="A20" s="122"/>
      <c r="B20" s="392"/>
      <c r="C20" s="388"/>
      <c r="D20" s="171" t="s">
        <v>181</v>
      </c>
      <c r="E20" s="174"/>
      <c r="F20" s="65"/>
      <c r="G20" s="128">
        <f t="shared" si="0"/>
        <v>0</v>
      </c>
      <c r="H20" s="123"/>
      <c r="I20" s="134"/>
    </row>
    <row r="21" spans="1:9" s="170" customFormat="1">
      <c r="A21" s="122"/>
      <c r="B21" s="392"/>
      <c r="C21" s="388"/>
      <c r="D21" s="171" t="s">
        <v>181</v>
      </c>
      <c r="E21" s="174"/>
      <c r="F21" s="65"/>
      <c r="G21" s="128">
        <f t="shared" si="0"/>
        <v>0</v>
      </c>
      <c r="H21" s="123"/>
      <c r="I21" s="134"/>
    </row>
    <row r="22" spans="1:9" s="170" customFormat="1">
      <c r="A22" s="122"/>
      <c r="B22" s="392"/>
      <c r="C22" s="388"/>
      <c r="D22" s="171" t="s">
        <v>181</v>
      </c>
      <c r="E22" s="174"/>
      <c r="F22" s="65"/>
      <c r="G22" s="128">
        <f t="shared" si="0"/>
        <v>0</v>
      </c>
      <c r="H22" s="123"/>
      <c r="I22" s="134"/>
    </row>
    <row r="23" spans="1:9" s="170" customFormat="1">
      <c r="A23" s="122"/>
      <c r="B23" s="392"/>
      <c r="C23" s="388"/>
      <c r="D23" s="171" t="s">
        <v>181</v>
      </c>
      <c r="E23" s="174"/>
      <c r="F23" s="65"/>
      <c r="G23" s="128">
        <f t="shared" ref="G23:G28" si="1">IF(F23="",E23,E23*F23)</f>
        <v>0</v>
      </c>
      <c r="H23" s="123"/>
      <c r="I23" s="134"/>
    </row>
    <row r="24" spans="1:9" s="170" customFormat="1">
      <c r="A24" s="122"/>
      <c r="B24" s="392"/>
      <c r="C24" s="388"/>
      <c r="D24" s="171" t="s">
        <v>181</v>
      </c>
      <c r="E24" s="174"/>
      <c r="F24" s="65"/>
      <c r="G24" s="128">
        <f t="shared" si="1"/>
        <v>0</v>
      </c>
      <c r="H24" s="123"/>
      <c r="I24" s="134"/>
    </row>
    <row r="25" spans="1:9" s="170" customFormat="1">
      <c r="A25" s="122"/>
      <c r="B25" s="392"/>
      <c r="C25" s="388"/>
      <c r="D25" s="171" t="s">
        <v>181</v>
      </c>
      <c r="E25" s="174"/>
      <c r="F25" s="65"/>
      <c r="G25" s="128">
        <f t="shared" si="1"/>
        <v>0</v>
      </c>
      <c r="H25" s="123"/>
      <c r="I25" s="134"/>
    </row>
    <row r="26" spans="1:9" s="170" customFormat="1">
      <c r="A26" s="122"/>
      <c r="B26" s="392"/>
      <c r="C26" s="388"/>
      <c r="D26" s="171" t="s">
        <v>181</v>
      </c>
      <c r="E26" s="174"/>
      <c r="F26" s="65"/>
      <c r="G26" s="128">
        <f t="shared" si="1"/>
        <v>0</v>
      </c>
      <c r="H26" s="123"/>
      <c r="I26" s="134"/>
    </row>
    <row r="27" spans="1:9" s="170" customFormat="1">
      <c r="A27" s="122"/>
      <c r="B27" s="392"/>
      <c r="C27" s="388"/>
      <c r="D27" s="171" t="s">
        <v>181</v>
      </c>
      <c r="E27" s="174"/>
      <c r="F27" s="65"/>
      <c r="G27" s="128">
        <f t="shared" si="1"/>
        <v>0</v>
      </c>
      <c r="H27" s="123"/>
      <c r="I27" s="134"/>
    </row>
    <row r="28" spans="1:9" s="170" customFormat="1">
      <c r="A28" s="122"/>
      <c r="B28" s="392"/>
      <c r="C28" s="388"/>
      <c r="D28" s="171" t="s">
        <v>181</v>
      </c>
      <c r="E28" s="174"/>
      <c r="F28" s="65"/>
      <c r="G28" s="128">
        <f t="shared" si="1"/>
        <v>0</v>
      </c>
      <c r="H28" s="123"/>
      <c r="I28" s="134"/>
    </row>
    <row r="29" spans="1:9" s="170" customFormat="1">
      <c r="A29" s="122"/>
      <c r="B29" s="392"/>
      <c r="C29" s="388"/>
      <c r="D29" s="171" t="s">
        <v>181</v>
      </c>
      <c r="E29" s="174"/>
      <c r="F29" s="65"/>
      <c r="G29" s="128">
        <f>IF(F29="",E29,E29*F29)</f>
        <v>0</v>
      </c>
      <c r="H29" s="123"/>
      <c r="I29" s="134"/>
    </row>
    <row r="30" spans="1:9" s="170" customFormat="1">
      <c r="A30" s="122"/>
      <c r="B30" s="392"/>
      <c r="C30" s="388"/>
      <c r="D30" s="171" t="s">
        <v>181</v>
      </c>
      <c r="E30" s="174"/>
      <c r="F30" s="65"/>
      <c r="G30" s="128">
        <f>IF(F30="",E30,E30*F30)</f>
        <v>0</v>
      </c>
      <c r="H30" s="123"/>
      <c r="I30" s="134"/>
    </row>
    <row r="31" spans="1:9" s="170" customFormat="1">
      <c r="A31" s="122"/>
      <c r="B31" s="392"/>
      <c r="C31" s="388"/>
      <c r="D31" s="171" t="s">
        <v>181</v>
      </c>
      <c r="E31" s="174"/>
      <c r="F31" s="65"/>
      <c r="G31" s="128">
        <f t="shared" ref="G31:G33" si="2">IF(F31="",E31,E31*F31)</f>
        <v>0</v>
      </c>
      <c r="H31" s="123"/>
      <c r="I31" s="134"/>
    </row>
    <row r="32" spans="1:9" s="170" customFormat="1">
      <c r="A32" s="122"/>
      <c r="B32" s="392"/>
      <c r="C32" s="388"/>
      <c r="D32" s="171" t="s">
        <v>181</v>
      </c>
      <c r="E32" s="174"/>
      <c r="F32" s="65"/>
      <c r="G32" s="128">
        <f t="shared" si="2"/>
        <v>0</v>
      </c>
      <c r="H32" s="123"/>
      <c r="I32" s="134"/>
    </row>
    <row r="33" spans="1:10" s="170" customFormat="1">
      <c r="A33" s="122"/>
      <c r="B33" s="392"/>
      <c r="C33" s="388"/>
      <c r="D33" s="171" t="s">
        <v>181</v>
      </c>
      <c r="E33" s="174"/>
      <c r="F33" s="65"/>
      <c r="G33" s="128">
        <f t="shared" si="2"/>
        <v>0</v>
      </c>
      <c r="H33" s="123"/>
      <c r="I33" s="134"/>
    </row>
    <row r="34" spans="1:10" s="170" customFormat="1">
      <c r="A34" s="122"/>
      <c r="B34" s="392"/>
      <c r="C34" s="388"/>
      <c r="D34" s="171" t="s">
        <v>181</v>
      </c>
      <c r="E34" s="174"/>
      <c r="F34" s="65"/>
      <c r="G34" s="128">
        <f t="shared" si="0"/>
        <v>0</v>
      </c>
      <c r="H34" s="123"/>
      <c r="I34" s="134"/>
    </row>
    <row r="35" spans="1:10" s="170" customFormat="1">
      <c r="A35" s="122"/>
      <c r="B35" s="392"/>
      <c r="C35" s="388"/>
      <c r="D35" s="171" t="s">
        <v>181</v>
      </c>
      <c r="E35" s="174"/>
      <c r="F35" s="65"/>
      <c r="G35" s="128">
        <f t="shared" si="0"/>
        <v>0</v>
      </c>
      <c r="H35" s="123"/>
      <c r="I35" s="134"/>
    </row>
    <row r="36" spans="1:10" s="170" customFormat="1">
      <c r="A36" s="122"/>
      <c r="B36" s="392"/>
      <c r="C36" s="388"/>
      <c r="D36" s="171" t="s">
        <v>181</v>
      </c>
      <c r="E36" s="174"/>
      <c r="F36" s="65"/>
      <c r="G36" s="128">
        <f t="shared" si="0"/>
        <v>0</v>
      </c>
      <c r="H36" s="123"/>
      <c r="I36" s="134"/>
    </row>
    <row r="37" spans="1:10" s="170" customFormat="1">
      <c r="A37" s="122"/>
      <c r="B37" s="392"/>
      <c r="C37" s="388"/>
      <c r="D37" s="171" t="s">
        <v>181</v>
      </c>
      <c r="E37" s="174"/>
      <c r="F37" s="65"/>
      <c r="G37" s="128">
        <f t="shared" si="0"/>
        <v>0</v>
      </c>
      <c r="H37" s="123"/>
      <c r="I37" s="134"/>
    </row>
    <row r="38" spans="1:10" s="170" customFormat="1">
      <c r="A38" s="122"/>
      <c r="B38" s="392"/>
      <c r="C38" s="388"/>
      <c r="D38" s="171" t="s">
        <v>181</v>
      </c>
      <c r="E38" s="174"/>
      <c r="F38" s="65"/>
      <c r="G38" s="128">
        <f t="shared" si="0"/>
        <v>0</v>
      </c>
      <c r="H38" s="123"/>
      <c r="I38" s="134"/>
    </row>
    <row r="39" spans="1:10" s="170" customFormat="1">
      <c r="A39" s="122"/>
      <c r="B39" s="392"/>
      <c r="C39" s="388"/>
      <c r="D39" s="171" t="s">
        <v>181</v>
      </c>
      <c r="E39" s="174"/>
      <c r="F39" s="65"/>
      <c r="G39" s="128">
        <f>IF(F39="",E39,E39*F39)</f>
        <v>0</v>
      </c>
      <c r="H39" s="123"/>
      <c r="I39" s="134"/>
    </row>
    <row r="40" spans="1:10" s="170" customFormat="1">
      <c r="A40" s="122"/>
      <c r="B40" s="392"/>
      <c r="C40" s="388"/>
      <c r="D40" s="171" t="s">
        <v>181</v>
      </c>
      <c r="E40" s="174"/>
      <c r="F40" s="65"/>
      <c r="G40" s="128">
        <f>IF(F40="",E40,E40*F40)</f>
        <v>0</v>
      </c>
      <c r="H40" s="123"/>
      <c r="I40" s="134"/>
    </row>
    <row r="41" spans="1:10" s="170" customFormat="1">
      <c r="A41" s="122"/>
      <c r="B41" s="392"/>
      <c r="C41" s="388"/>
      <c r="D41" s="171" t="s">
        <v>181</v>
      </c>
      <c r="E41" s="174"/>
      <c r="F41" s="65"/>
      <c r="G41" s="128">
        <f t="shared" si="0"/>
        <v>0</v>
      </c>
      <c r="H41" s="123"/>
      <c r="I41" s="134"/>
    </row>
    <row r="42" spans="1:10" s="170" customFormat="1">
      <c r="A42" s="122"/>
      <c r="B42" s="392"/>
      <c r="C42" s="388"/>
      <c r="D42" s="171" t="s">
        <v>181</v>
      </c>
      <c r="E42" s="174"/>
      <c r="F42" s="65"/>
      <c r="G42" s="128">
        <f t="shared" si="0"/>
        <v>0</v>
      </c>
      <c r="H42" s="123"/>
      <c r="I42" s="134"/>
    </row>
    <row r="43" spans="1:10" s="170" customFormat="1">
      <c r="A43" s="122"/>
      <c r="B43" s="392"/>
      <c r="C43" s="388"/>
      <c r="D43" s="171" t="s">
        <v>181</v>
      </c>
      <c r="E43" s="174"/>
      <c r="F43" s="65"/>
      <c r="G43" s="128">
        <f t="shared" si="0"/>
        <v>0</v>
      </c>
      <c r="H43" s="123"/>
      <c r="I43" s="134"/>
    </row>
    <row r="44" spans="1:10" s="170" customFormat="1">
      <c r="A44" s="122"/>
      <c r="B44" s="392"/>
      <c r="C44" s="388"/>
      <c r="D44" s="171" t="s">
        <v>181</v>
      </c>
      <c r="E44" s="174"/>
      <c r="F44" s="65"/>
      <c r="G44" s="128">
        <f t="shared" si="0"/>
        <v>0</v>
      </c>
      <c r="H44" s="123"/>
      <c r="I44" s="134"/>
    </row>
    <row r="45" spans="1:10" s="170" customFormat="1">
      <c r="A45" s="124"/>
      <c r="B45" s="393"/>
      <c r="C45" s="390"/>
      <c r="D45" s="175" t="s">
        <v>181</v>
      </c>
      <c r="E45" s="176"/>
      <c r="F45" s="67"/>
      <c r="G45" s="129">
        <f t="shared" si="0"/>
        <v>0</v>
      </c>
      <c r="H45" s="125"/>
      <c r="I45" s="136"/>
    </row>
    <row r="46" spans="1:10" s="170" customFormat="1">
      <c r="A46" s="394" t="s">
        <v>189</v>
      </c>
      <c r="B46" s="62"/>
      <c r="C46" s="388"/>
      <c r="D46" s="169" t="s">
        <v>181</v>
      </c>
      <c r="E46" s="173"/>
      <c r="F46" s="63"/>
      <c r="G46" s="130">
        <f t="shared" si="0"/>
        <v>0</v>
      </c>
      <c r="H46" s="126"/>
      <c r="I46" s="177"/>
    </row>
    <row r="47" spans="1:10" s="170" customFormat="1">
      <c r="A47" s="394"/>
      <c r="B47" s="64"/>
      <c r="C47" s="388"/>
      <c r="D47" s="171" t="s">
        <v>181</v>
      </c>
      <c r="E47" s="174"/>
      <c r="F47" s="65"/>
      <c r="G47" s="128">
        <f t="shared" si="0"/>
        <v>0</v>
      </c>
      <c r="H47" s="123"/>
      <c r="I47" s="134"/>
    </row>
    <row r="48" spans="1:10" s="170" customFormat="1">
      <c r="A48" s="394"/>
      <c r="B48" s="64"/>
      <c r="C48" s="388"/>
      <c r="D48" s="171" t="s">
        <v>181</v>
      </c>
      <c r="E48" s="174"/>
      <c r="F48" s="65"/>
      <c r="G48" s="128">
        <f t="shared" si="0"/>
        <v>0</v>
      </c>
      <c r="H48" s="127"/>
      <c r="I48" s="134"/>
      <c r="J48" s="178"/>
    </row>
    <row r="49" spans="1:9" s="170" customFormat="1">
      <c r="A49" s="394"/>
      <c r="B49" s="64"/>
      <c r="C49" s="388"/>
      <c r="D49" s="175" t="s">
        <v>181</v>
      </c>
      <c r="E49" s="176"/>
      <c r="F49" s="65"/>
      <c r="G49" s="128">
        <f t="shared" si="0"/>
        <v>0</v>
      </c>
      <c r="H49" s="125"/>
      <c r="I49" s="136"/>
    </row>
    <row r="50" spans="1:9" s="170" customFormat="1" ht="18.75" customHeight="1">
      <c r="A50" s="758" t="s">
        <v>190</v>
      </c>
      <c r="B50" s="759"/>
      <c r="C50" s="759"/>
      <c r="D50" s="759"/>
      <c r="E50" s="759"/>
      <c r="F50" s="759"/>
      <c r="G50" s="179">
        <f>SUM(G3:G49)</f>
        <v>0</v>
      </c>
      <c r="H50" s="180">
        <f>SUM(H3:H49)</f>
        <v>0</v>
      </c>
      <c r="I50" s="138">
        <f>SUM(I3:I49)</f>
        <v>0</v>
      </c>
    </row>
    <row r="51" spans="1:9">
      <c r="F51" s="106"/>
      <c r="G51" s="107" t="s">
        <v>253</v>
      </c>
      <c r="H51" s="755">
        <f>総表!J49</f>
        <v>0</v>
      </c>
      <c r="I51" s="756"/>
    </row>
    <row r="53" spans="1:9">
      <c r="G53" s="342" t="s">
        <v>303</v>
      </c>
    </row>
    <row r="54" spans="1:9">
      <c r="G54" s="113">
        <f>G50-H50-I50</f>
        <v>0</v>
      </c>
    </row>
  </sheetData>
  <sheetProtection insertRows="0" deleteRows="0"/>
  <mergeCells count="4">
    <mergeCell ref="D2:E2"/>
    <mergeCell ref="A50:F50"/>
    <mergeCell ref="G1:I1"/>
    <mergeCell ref="H51:I51"/>
  </mergeCells>
  <phoneticPr fontId="17"/>
  <printOptions horizontalCentered="1"/>
  <pageMargins left="0.78740157480314965" right="0.19685039370078741" top="0.59055118110236227" bottom="0.39370078740157483" header="0.31496062992125984" footer="0.31496062992125984"/>
  <pageSetup paperSize="9" scale="70"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4CE71-A888-45CC-9658-F2574C1102B3}">
  <dimension ref="A1:K32"/>
  <sheetViews>
    <sheetView view="pageBreakPreview" zoomScaleNormal="100" zoomScaleSheetLayoutView="100" workbookViewId="0">
      <selection sqref="A1:J3"/>
    </sheetView>
  </sheetViews>
  <sheetFormatPr defaultColWidth="9" defaultRowHeight="24"/>
  <cols>
    <col min="1" max="4" width="10" style="2" customWidth="1"/>
    <col min="5" max="5" width="4.125" style="2" customWidth="1"/>
    <col min="6" max="7" width="10" style="2" customWidth="1"/>
    <col min="8" max="9" width="6.75" style="2" customWidth="1"/>
    <col min="10" max="10" width="11.5" style="408" customWidth="1"/>
    <col min="11" max="11" width="82.5" customWidth="1"/>
  </cols>
  <sheetData>
    <row r="1" spans="1:11" ht="18.75">
      <c r="A1" s="763" t="s">
        <v>318</v>
      </c>
      <c r="B1" s="763"/>
      <c r="C1" s="763"/>
      <c r="D1" s="763"/>
      <c r="E1" s="763"/>
      <c r="F1" s="763"/>
      <c r="G1" s="763"/>
      <c r="H1" s="763"/>
      <c r="I1" s="763"/>
      <c r="J1" s="763"/>
    </row>
    <row r="2" spans="1:11" ht="18.75">
      <c r="A2" s="763"/>
      <c r="B2" s="763"/>
      <c r="C2" s="763"/>
      <c r="D2" s="763"/>
      <c r="E2" s="763"/>
      <c r="F2" s="763"/>
      <c r="G2" s="763"/>
      <c r="H2" s="763"/>
      <c r="I2" s="763"/>
      <c r="J2" s="763"/>
    </row>
    <row r="3" spans="1:11" ht="18.75">
      <c r="A3" s="763"/>
      <c r="B3" s="763"/>
      <c r="C3" s="763"/>
      <c r="D3" s="763"/>
      <c r="E3" s="763"/>
      <c r="F3" s="763"/>
      <c r="G3" s="763"/>
      <c r="H3" s="763"/>
      <c r="I3" s="763"/>
      <c r="J3" s="763"/>
    </row>
    <row r="4" spans="1:11" ht="24.75" thickBot="1"/>
    <row r="5" spans="1:11" ht="24.75" thickBot="1">
      <c r="F5" s="409" t="s">
        <v>319</v>
      </c>
      <c r="G5" s="764">
        <f>総表!C15</f>
        <v>0</v>
      </c>
      <c r="H5" s="765"/>
      <c r="I5" s="765"/>
      <c r="J5" s="766"/>
    </row>
    <row r="6" spans="1:11" ht="33.75" customHeight="1">
      <c r="A6" s="767" t="s">
        <v>320</v>
      </c>
      <c r="B6" s="768"/>
      <c r="C6" s="769">
        <f>総表!C27</f>
        <v>0</v>
      </c>
      <c r="D6" s="769"/>
      <c r="E6" s="769"/>
      <c r="F6" s="769"/>
      <c r="G6" s="769"/>
      <c r="H6" s="769"/>
      <c r="I6" s="769"/>
      <c r="J6" s="770"/>
    </row>
    <row r="7" spans="1:11" ht="21" customHeight="1">
      <c r="A7" s="771" t="s">
        <v>321</v>
      </c>
      <c r="B7" s="772"/>
      <c r="C7" s="775" t="s">
        <v>322</v>
      </c>
      <c r="D7" s="776"/>
      <c r="E7" s="410" t="s">
        <v>323</v>
      </c>
      <c r="F7" s="776" t="s">
        <v>324</v>
      </c>
      <c r="G7" s="777"/>
      <c r="H7" s="778" t="s">
        <v>325</v>
      </c>
      <c r="I7" s="778"/>
      <c r="J7" s="411" t="s">
        <v>326</v>
      </c>
    </row>
    <row r="8" spans="1:11" ht="33.75" customHeight="1">
      <c r="A8" s="773"/>
      <c r="B8" s="774"/>
      <c r="C8" s="779">
        <f>個表!E21</f>
        <v>45232</v>
      </c>
      <c r="D8" s="780"/>
      <c r="E8" s="412" t="s">
        <v>323</v>
      </c>
      <c r="F8" s="780">
        <f>個表!G21</f>
        <v>45253</v>
      </c>
      <c r="G8" s="781"/>
      <c r="H8" s="413">
        <f>個表!H21</f>
        <v>3</v>
      </c>
      <c r="I8" s="414" t="str">
        <f>個表!I21</f>
        <v>週間</v>
      </c>
      <c r="J8" s="415" t="str">
        <f>個表!J21</f>
        <v>予定</v>
      </c>
    </row>
    <row r="9" spans="1:11" ht="33.75" customHeight="1">
      <c r="A9" s="792" t="s">
        <v>327</v>
      </c>
      <c r="B9" s="793"/>
      <c r="C9" s="794" t="str">
        <f>個表!E22</f>
        <v>劇場公開</v>
      </c>
      <c r="D9" s="794"/>
      <c r="E9" s="794"/>
      <c r="F9" s="794"/>
      <c r="G9" s="794"/>
      <c r="H9" s="794"/>
      <c r="I9" s="794"/>
      <c r="J9" s="416" t="str">
        <f>個表!J22</f>
        <v>確定</v>
      </c>
    </row>
    <row r="10" spans="1:11" ht="33.75" customHeight="1">
      <c r="A10" s="792" t="s">
        <v>328</v>
      </c>
      <c r="B10" s="793"/>
      <c r="C10" s="795" t="s">
        <v>329</v>
      </c>
      <c r="D10" s="795"/>
      <c r="E10" s="795"/>
      <c r="F10" s="795"/>
      <c r="G10" s="795"/>
      <c r="H10" s="795"/>
      <c r="I10" s="795"/>
      <c r="J10" s="417" t="s">
        <v>237</v>
      </c>
      <c r="K10" t="s">
        <v>330</v>
      </c>
    </row>
    <row r="11" spans="1:11" ht="33.75" customHeight="1">
      <c r="A11" s="796" t="s">
        <v>331</v>
      </c>
      <c r="B11" s="797"/>
      <c r="C11" s="418" t="s">
        <v>332</v>
      </c>
      <c r="D11" s="802" t="str">
        <f>個表!E23</f>
        <v>●●株式会社</v>
      </c>
      <c r="E11" s="802"/>
      <c r="F11" s="802"/>
      <c r="G11" s="802"/>
      <c r="H11" s="802"/>
      <c r="I11" s="802"/>
      <c r="J11" s="419" t="s">
        <v>333</v>
      </c>
      <c r="K11" t="s">
        <v>334</v>
      </c>
    </row>
    <row r="12" spans="1:11" ht="33.75" customHeight="1">
      <c r="A12" s="798"/>
      <c r="B12" s="799"/>
      <c r="C12" s="420" t="s">
        <v>335</v>
      </c>
      <c r="D12" s="803"/>
      <c r="E12" s="803"/>
      <c r="F12" s="803"/>
      <c r="G12" s="803"/>
      <c r="H12" s="803"/>
      <c r="I12" s="803"/>
      <c r="J12" s="804"/>
    </row>
    <row r="13" spans="1:11" ht="33.75" customHeight="1">
      <c r="A13" s="800"/>
      <c r="B13" s="801"/>
      <c r="C13" s="421" t="s">
        <v>336</v>
      </c>
      <c r="D13" s="805"/>
      <c r="E13" s="805"/>
      <c r="F13" s="805"/>
      <c r="G13" s="805"/>
      <c r="H13" s="805"/>
      <c r="I13" s="805"/>
      <c r="J13" s="806"/>
    </row>
    <row r="14" spans="1:11" ht="33.75" customHeight="1">
      <c r="A14" s="771" t="s">
        <v>337</v>
      </c>
      <c r="B14" s="772"/>
      <c r="C14" s="786"/>
      <c r="D14" s="786"/>
      <c r="E14" s="786"/>
      <c r="F14" s="786"/>
      <c r="G14" s="786"/>
      <c r="H14" s="786"/>
      <c r="I14" s="786"/>
      <c r="J14" s="787"/>
      <c r="K14" s="422" t="s">
        <v>338</v>
      </c>
    </row>
    <row r="15" spans="1:11" ht="33.75" customHeight="1">
      <c r="A15" s="782"/>
      <c r="B15" s="783"/>
      <c r="C15" s="788"/>
      <c r="D15" s="788"/>
      <c r="E15" s="788"/>
      <c r="F15" s="788"/>
      <c r="G15" s="788"/>
      <c r="H15" s="788"/>
      <c r="I15" s="788"/>
      <c r="J15" s="789"/>
      <c r="K15" s="423" t="s">
        <v>339</v>
      </c>
    </row>
    <row r="16" spans="1:11" ht="33.75" customHeight="1">
      <c r="A16" s="782"/>
      <c r="B16" s="783"/>
      <c r="C16" s="788"/>
      <c r="D16" s="788"/>
      <c r="E16" s="788"/>
      <c r="F16" s="788"/>
      <c r="G16" s="788"/>
      <c r="H16" s="788"/>
      <c r="I16" s="788"/>
      <c r="J16" s="789"/>
      <c r="K16" s="423" t="s">
        <v>340</v>
      </c>
    </row>
    <row r="17" spans="1:11" ht="33.75" customHeight="1">
      <c r="A17" s="782"/>
      <c r="B17" s="783"/>
      <c r="C17" s="788"/>
      <c r="D17" s="788"/>
      <c r="E17" s="788"/>
      <c r="F17" s="788"/>
      <c r="G17" s="788"/>
      <c r="H17" s="788"/>
      <c r="I17" s="788"/>
      <c r="J17" s="789"/>
      <c r="K17" s="423"/>
    </row>
    <row r="18" spans="1:11" ht="33.75" customHeight="1">
      <c r="A18" s="782"/>
      <c r="B18" s="783"/>
      <c r="C18" s="788"/>
      <c r="D18" s="788"/>
      <c r="E18" s="788"/>
      <c r="F18" s="788"/>
      <c r="G18" s="788"/>
      <c r="H18" s="788"/>
      <c r="I18" s="788"/>
      <c r="J18" s="789"/>
    </row>
    <row r="19" spans="1:11" ht="33.75" customHeight="1">
      <c r="A19" s="782"/>
      <c r="B19" s="783"/>
      <c r="C19" s="788"/>
      <c r="D19" s="788"/>
      <c r="E19" s="788"/>
      <c r="F19" s="788"/>
      <c r="G19" s="788"/>
      <c r="H19" s="788"/>
      <c r="I19" s="788"/>
      <c r="J19" s="789"/>
    </row>
    <row r="20" spans="1:11" ht="33.75" customHeight="1">
      <c r="A20" s="782"/>
      <c r="B20" s="783"/>
      <c r="C20" s="788"/>
      <c r="D20" s="788"/>
      <c r="E20" s="788"/>
      <c r="F20" s="788"/>
      <c r="G20" s="788"/>
      <c r="H20" s="788"/>
      <c r="I20" s="788"/>
      <c r="J20" s="789"/>
    </row>
    <row r="21" spans="1:11" ht="33.75" customHeight="1">
      <c r="A21" s="782"/>
      <c r="B21" s="783"/>
      <c r="C21" s="788"/>
      <c r="D21" s="788"/>
      <c r="E21" s="788"/>
      <c r="F21" s="788"/>
      <c r="G21" s="788"/>
      <c r="H21" s="788"/>
      <c r="I21" s="788"/>
      <c r="J21" s="789"/>
    </row>
    <row r="22" spans="1:11" ht="33.75" customHeight="1">
      <c r="A22" s="782"/>
      <c r="B22" s="783"/>
      <c r="C22" s="788"/>
      <c r="D22" s="788"/>
      <c r="E22" s="788"/>
      <c r="F22" s="788"/>
      <c r="G22" s="788"/>
      <c r="H22" s="788"/>
      <c r="I22" s="788"/>
      <c r="J22" s="789"/>
    </row>
    <row r="23" spans="1:11" ht="33.75" customHeight="1">
      <c r="A23" s="782"/>
      <c r="B23" s="783"/>
      <c r="C23" s="788"/>
      <c r="D23" s="788"/>
      <c r="E23" s="788"/>
      <c r="F23" s="788"/>
      <c r="G23" s="788"/>
      <c r="H23" s="788"/>
      <c r="I23" s="788"/>
      <c r="J23" s="789"/>
    </row>
    <row r="24" spans="1:11" ht="33.75" customHeight="1">
      <c r="A24" s="782"/>
      <c r="B24" s="783"/>
      <c r="C24" s="788"/>
      <c r="D24" s="788"/>
      <c r="E24" s="788"/>
      <c r="F24" s="788"/>
      <c r="G24" s="788"/>
      <c r="H24" s="788"/>
      <c r="I24" s="788"/>
      <c r="J24" s="789"/>
    </row>
    <row r="25" spans="1:11" ht="33.75" customHeight="1" thickBot="1">
      <c r="A25" s="784"/>
      <c r="B25" s="785"/>
      <c r="C25" s="790"/>
      <c r="D25" s="790"/>
      <c r="E25" s="790"/>
      <c r="F25" s="790"/>
      <c r="G25" s="790"/>
      <c r="H25" s="790"/>
      <c r="I25" s="790"/>
      <c r="J25" s="791"/>
    </row>
    <row r="26" spans="1:11" ht="33.75" customHeight="1"/>
    <row r="27" spans="1:11" ht="33.75" customHeight="1"/>
    <row r="28" spans="1:11" ht="33.75" customHeight="1"/>
    <row r="29" spans="1:11" ht="33.75" customHeight="1"/>
    <row r="30" spans="1:11" ht="33.75" customHeight="1"/>
    <row r="31" spans="1:11" ht="33.75" customHeight="1"/>
    <row r="32" spans="1:11" ht="33.75" customHeight="1"/>
  </sheetData>
  <mergeCells count="20">
    <mergeCell ref="A14:B25"/>
    <mergeCell ref="C14:J25"/>
    <mergeCell ref="A9:B9"/>
    <mergeCell ref="C9:I9"/>
    <mergeCell ref="A10:B10"/>
    <mergeCell ref="C10:I10"/>
    <mergeCell ref="A11:B13"/>
    <mergeCell ref="D11:I11"/>
    <mergeCell ref="D12:J12"/>
    <mergeCell ref="D13:J13"/>
    <mergeCell ref="A1:J3"/>
    <mergeCell ref="G5:J5"/>
    <mergeCell ref="A6:B6"/>
    <mergeCell ref="C6:J6"/>
    <mergeCell ref="A7:B8"/>
    <mergeCell ref="C7:D7"/>
    <mergeCell ref="F7:G7"/>
    <mergeCell ref="H7:I7"/>
    <mergeCell ref="C8:D8"/>
    <mergeCell ref="F8:G8"/>
  </mergeCells>
  <phoneticPr fontId="39"/>
  <dataValidations count="1">
    <dataValidation type="list" allowBlank="1" showInputMessage="1" showErrorMessage="1" sqref="J10:J11" xr:uid="{BF84A5BE-DA30-4FB9-AED4-F05499CF0FE5}">
      <formula1>"確定,交渉中,予定"</formula1>
    </dataValidation>
  </dataValidations>
  <printOptions horizontalCentered="1"/>
  <pageMargins left="0.78740157480314965" right="0.39370078740157483" top="0.74803149606299213" bottom="0.74803149606299213" header="0.31496062992125984" footer="0.31496062992125984"/>
  <pageSetup paperSize="9" scale="9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38971-9966-484E-A84F-CEACBA754858}">
  <sheetPr>
    <pageSetUpPr fitToPage="1"/>
  </sheetPr>
  <dimension ref="A1:M38"/>
  <sheetViews>
    <sheetView view="pageBreakPreview" zoomScaleNormal="100" zoomScaleSheetLayoutView="100" workbookViewId="0">
      <selection sqref="A1:L1"/>
    </sheetView>
  </sheetViews>
  <sheetFormatPr defaultColWidth="9" defaultRowHeight="18.75"/>
  <cols>
    <col min="1" max="1" width="1.25" customWidth="1"/>
    <col min="2" max="2" width="15.5" customWidth="1"/>
    <col min="3" max="3" width="4.875" customWidth="1"/>
    <col min="4" max="4" width="8.375" customWidth="1"/>
    <col min="5" max="5" width="13.5" customWidth="1"/>
    <col min="6" max="6" width="18.5" customWidth="1"/>
    <col min="7" max="7" width="1.875" customWidth="1"/>
    <col min="8" max="8" width="15.75" customWidth="1"/>
    <col min="9" max="9" width="5.5" customWidth="1"/>
    <col min="10" max="11" width="15.75" customWidth="1"/>
    <col min="13" max="13" width="65.25" customWidth="1"/>
  </cols>
  <sheetData>
    <row r="1" spans="1:13" ht="60.75" customHeight="1">
      <c r="A1" s="808"/>
      <c r="B1" s="808"/>
      <c r="C1" s="808"/>
      <c r="D1" s="808"/>
      <c r="E1" s="808"/>
      <c r="F1" s="808"/>
      <c r="G1" s="808"/>
      <c r="H1" s="808"/>
      <c r="I1" s="808"/>
      <c r="J1" s="808"/>
      <c r="K1" s="808"/>
      <c r="L1" s="808"/>
      <c r="M1" s="1"/>
    </row>
    <row r="2" spans="1:13" ht="37.5" customHeight="1">
      <c r="A2" s="809" t="s">
        <v>365</v>
      </c>
      <c r="B2" s="809"/>
      <c r="C2" s="809"/>
      <c r="D2" s="809"/>
      <c r="E2" s="809"/>
      <c r="F2" s="809"/>
      <c r="G2" s="809"/>
      <c r="H2" s="809"/>
      <c r="I2" s="809"/>
      <c r="J2" s="809"/>
      <c r="K2" s="809"/>
      <c r="L2" s="809"/>
      <c r="M2" s="812"/>
    </row>
    <row r="3" spans="1:13" ht="35.25">
      <c r="A3" s="809" t="s">
        <v>341</v>
      </c>
      <c r="B3" s="809"/>
      <c r="C3" s="809"/>
      <c r="D3" s="809"/>
      <c r="E3" s="809"/>
      <c r="F3" s="809"/>
      <c r="G3" s="809"/>
      <c r="H3" s="809"/>
      <c r="I3" s="809"/>
      <c r="J3" s="809"/>
      <c r="K3" s="809"/>
      <c r="L3" s="809"/>
      <c r="M3" s="812"/>
    </row>
    <row r="4" spans="1:13" ht="36" customHeight="1">
      <c r="A4" s="763" t="s">
        <v>342</v>
      </c>
      <c r="B4" s="763"/>
      <c r="C4" s="763"/>
      <c r="D4" s="763"/>
      <c r="E4" s="763"/>
      <c r="F4" s="763"/>
      <c r="G4" s="763"/>
      <c r="H4" s="763"/>
      <c r="I4" s="763"/>
      <c r="J4" s="763"/>
      <c r="K4" s="763"/>
      <c r="L4" s="763"/>
    </row>
    <row r="5" spans="1:13" ht="28.5" customHeight="1">
      <c r="A5" s="814" t="s">
        <v>343</v>
      </c>
      <c r="B5" s="814"/>
      <c r="C5" s="814"/>
      <c r="D5" s="814"/>
      <c r="E5" s="814"/>
      <c r="F5" s="814"/>
      <c r="G5" s="814"/>
      <c r="H5" s="814"/>
      <c r="I5" s="814"/>
      <c r="J5" s="814"/>
      <c r="K5" s="814"/>
      <c r="L5" s="814"/>
    </row>
    <row r="6" spans="1:13" ht="28.5" customHeight="1">
      <c r="A6" s="810"/>
      <c r="B6" s="810"/>
      <c r="C6" s="810"/>
      <c r="D6" s="810"/>
      <c r="E6" s="810"/>
      <c r="F6" s="810"/>
      <c r="G6" s="810"/>
      <c r="H6" s="810"/>
      <c r="I6" s="810"/>
      <c r="J6" s="424" t="s">
        <v>344</v>
      </c>
      <c r="K6" s="811"/>
      <c r="L6" s="811"/>
      <c r="M6" s="812" t="s">
        <v>345</v>
      </c>
    </row>
    <row r="7" spans="1:13" ht="45" customHeight="1">
      <c r="A7" s="2"/>
      <c r="B7" s="813" t="s">
        <v>346</v>
      </c>
      <c r="C7" s="813"/>
      <c r="D7" s="813"/>
      <c r="E7" s="813"/>
      <c r="F7" s="813"/>
      <c r="G7" s="813"/>
      <c r="H7" s="813"/>
      <c r="I7" s="813"/>
      <c r="J7" s="813"/>
      <c r="K7" s="813"/>
      <c r="L7" s="813"/>
      <c r="M7" s="812"/>
    </row>
    <row r="8" spans="1:13" ht="24">
      <c r="A8" s="649"/>
      <c r="B8" s="649"/>
      <c r="C8" s="649"/>
      <c r="D8" s="649"/>
      <c r="E8" s="649"/>
      <c r="F8" s="649"/>
      <c r="G8" s="649"/>
      <c r="H8" s="649"/>
      <c r="I8" s="649"/>
      <c r="J8" s="649"/>
      <c r="K8" s="649"/>
      <c r="L8" s="649"/>
    </row>
    <row r="9" spans="1:13" ht="33.75" customHeight="1">
      <c r="A9" s="649"/>
      <c r="B9" s="649"/>
      <c r="C9" s="649"/>
      <c r="D9" s="649"/>
      <c r="E9" s="649"/>
      <c r="F9" s="425" t="s">
        <v>347</v>
      </c>
      <c r="G9" s="426"/>
      <c r="H9" s="807">
        <f>総表!C15</f>
        <v>0</v>
      </c>
      <c r="I9" s="807"/>
      <c r="J9" s="807"/>
      <c r="K9" s="807"/>
      <c r="L9" s="807"/>
      <c r="M9" s="427" t="s">
        <v>348</v>
      </c>
    </row>
    <row r="10" spans="1:13" ht="33.75" customHeight="1">
      <c r="A10" s="649"/>
      <c r="B10" s="649"/>
      <c r="C10" s="649"/>
      <c r="D10" s="649"/>
      <c r="E10" s="649"/>
      <c r="F10" s="425" t="s">
        <v>349</v>
      </c>
      <c r="G10" s="426"/>
      <c r="H10" s="807">
        <f>総表!C16</f>
        <v>0</v>
      </c>
      <c r="I10" s="807"/>
      <c r="J10" s="807"/>
      <c r="K10" s="807"/>
      <c r="L10" s="807"/>
    </row>
    <row r="11" spans="1:13" ht="33.75" customHeight="1">
      <c r="A11" s="649"/>
      <c r="B11" s="649"/>
      <c r="C11" s="649"/>
      <c r="D11" s="649"/>
      <c r="E11" s="649"/>
      <c r="F11" s="425" t="s">
        <v>350</v>
      </c>
      <c r="G11" s="426"/>
      <c r="H11" s="807">
        <f>総表!C17</f>
        <v>0</v>
      </c>
      <c r="I11" s="807"/>
      <c r="J11" s="807"/>
      <c r="K11" s="807"/>
      <c r="L11" s="807"/>
      <c r="M11" s="428" t="s">
        <v>351</v>
      </c>
    </row>
    <row r="12" spans="1:13" ht="30" customHeight="1">
      <c r="A12" s="649"/>
      <c r="B12" s="649"/>
      <c r="C12" s="649"/>
      <c r="D12" s="649"/>
      <c r="E12" s="649"/>
      <c r="F12" s="649"/>
      <c r="G12" s="649"/>
      <c r="H12" s="649"/>
      <c r="I12" s="649"/>
      <c r="J12" s="649"/>
      <c r="K12" s="649"/>
      <c r="L12" s="649"/>
    </row>
    <row r="13" spans="1:13" ht="34.5" customHeight="1">
      <c r="A13" s="2"/>
      <c r="B13" s="815" t="s">
        <v>352</v>
      </c>
      <c r="C13" s="816"/>
      <c r="D13" s="817">
        <f>総表!C27</f>
        <v>0</v>
      </c>
      <c r="E13" s="817"/>
      <c r="F13" s="817"/>
      <c r="G13" s="817"/>
      <c r="H13" s="817"/>
      <c r="I13" s="817"/>
      <c r="J13" s="817"/>
      <c r="K13" s="817"/>
      <c r="L13" s="817"/>
      <c r="M13" t="s">
        <v>353</v>
      </c>
    </row>
    <row r="14" spans="1:13" ht="21.75" customHeight="1">
      <c r="A14" s="649"/>
      <c r="B14" s="649"/>
      <c r="C14" s="649"/>
      <c r="D14" s="649"/>
      <c r="E14" s="649"/>
      <c r="F14" s="649"/>
      <c r="G14" s="649"/>
      <c r="H14" s="649"/>
      <c r="I14" s="649"/>
      <c r="J14" s="649"/>
      <c r="K14" s="649"/>
      <c r="L14" s="649"/>
    </row>
    <row r="15" spans="1:13" ht="24">
      <c r="A15" s="2"/>
      <c r="B15" s="2" t="s">
        <v>354</v>
      </c>
      <c r="C15" s="2"/>
      <c r="D15" s="2"/>
      <c r="E15" s="2"/>
      <c r="F15" s="2"/>
      <c r="G15" s="2"/>
      <c r="H15" s="2"/>
      <c r="I15" s="2"/>
      <c r="J15" s="2"/>
      <c r="K15" s="2"/>
      <c r="L15" s="2"/>
    </row>
    <row r="16" spans="1:13" ht="24">
      <c r="A16" s="2"/>
      <c r="B16" s="408" t="s">
        <v>355</v>
      </c>
      <c r="C16" s="649"/>
      <c r="D16" s="649"/>
      <c r="E16" s="649"/>
      <c r="F16" s="649"/>
      <c r="G16" s="649"/>
      <c r="H16" s="649"/>
      <c r="I16" s="649"/>
      <c r="J16" s="649"/>
      <c r="K16" s="649"/>
      <c r="L16" s="649"/>
    </row>
    <row r="17" spans="1:13" ht="24">
      <c r="A17" s="2"/>
      <c r="B17" s="429" t="s">
        <v>356</v>
      </c>
      <c r="C17" s="803"/>
      <c r="D17" s="803"/>
      <c r="E17" s="803"/>
      <c r="F17" s="803"/>
      <c r="G17" s="803"/>
      <c r="H17" s="803"/>
      <c r="I17" s="803"/>
      <c r="J17" s="803"/>
      <c r="K17" s="803"/>
      <c r="L17" s="803"/>
      <c r="M17" s="812" t="s">
        <v>357</v>
      </c>
    </row>
    <row r="18" spans="1:13" ht="24">
      <c r="A18" s="2"/>
      <c r="B18" s="429" t="s">
        <v>358</v>
      </c>
      <c r="C18" s="818"/>
      <c r="D18" s="818"/>
      <c r="E18" s="818"/>
      <c r="F18" s="818"/>
      <c r="G18" s="818"/>
      <c r="H18" s="818"/>
      <c r="I18" s="818"/>
      <c r="J18" s="818"/>
      <c r="K18" s="818"/>
      <c r="L18" s="818"/>
      <c r="M18" s="812"/>
    </row>
    <row r="19" spans="1:13" ht="24">
      <c r="A19" s="2"/>
      <c r="B19" s="429" t="s">
        <v>359</v>
      </c>
      <c r="C19" s="818"/>
      <c r="D19" s="818"/>
      <c r="E19" s="818"/>
      <c r="F19" s="818"/>
      <c r="G19" s="818"/>
      <c r="H19" s="818"/>
      <c r="I19" s="818"/>
      <c r="J19" s="818"/>
      <c r="K19" s="818"/>
      <c r="L19" s="818"/>
      <c r="M19" s="812" t="s">
        <v>360</v>
      </c>
    </row>
    <row r="20" spans="1:13" ht="24">
      <c r="A20" s="2"/>
      <c r="B20" s="429" t="s">
        <v>361</v>
      </c>
      <c r="C20" s="819"/>
      <c r="D20" s="819"/>
      <c r="E20" s="819"/>
      <c r="F20" s="819"/>
      <c r="G20" s="819"/>
      <c r="H20" s="819"/>
      <c r="I20" s="819"/>
      <c r="J20" s="819"/>
      <c r="K20" s="819"/>
      <c r="L20" s="819"/>
      <c r="M20" s="812"/>
    </row>
    <row r="21" spans="1:13" ht="24">
      <c r="A21" s="649"/>
      <c r="B21" s="649"/>
      <c r="C21" s="649"/>
      <c r="D21" s="649"/>
      <c r="E21" s="649"/>
      <c r="F21" s="649"/>
      <c r="G21" s="649"/>
      <c r="H21" s="649"/>
      <c r="I21" s="649"/>
      <c r="J21" s="649"/>
      <c r="K21" s="649"/>
      <c r="L21" s="649"/>
    </row>
    <row r="22" spans="1:13" ht="24">
      <c r="A22" s="408"/>
      <c r="B22" s="408" t="s">
        <v>362</v>
      </c>
      <c r="C22" s="408"/>
      <c r="D22" s="408"/>
      <c r="E22" s="408"/>
      <c r="F22" s="408"/>
      <c r="G22" s="408"/>
      <c r="H22" s="408"/>
      <c r="I22" s="408"/>
      <c r="J22" s="408"/>
      <c r="K22" s="408"/>
      <c r="L22" s="408"/>
    </row>
    <row r="23" spans="1:13" ht="24">
      <c r="A23" s="2"/>
      <c r="B23" s="429" t="s">
        <v>356</v>
      </c>
      <c r="C23" s="803"/>
      <c r="D23" s="803"/>
      <c r="E23" s="803"/>
      <c r="F23" s="803"/>
      <c r="G23" s="803"/>
      <c r="H23" s="803"/>
      <c r="I23" s="803"/>
      <c r="J23" s="803"/>
      <c r="K23" s="803"/>
      <c r="L23" s="803"/>
    </row>
    <row r="24" spans="1:13" ht="24">
      <c r="A24" s="2"/>
      <c r="B24" s="429" t="s">
        <v>358</v>
      </c>
      <c r="C24" s="818"/>
      <c r="D24" s="818"/>
      <c r="E24" s="818"/>
      <c r="F24" s="818"/>
      <c r="G24" s="818"/>
      <c r="H24" s="818"/>
      <c r="I24" s="818"/>
      <c r="J24" s="818"/>
      <c r="K24" s="818"/>
      <c r="L24" s="818"/>
    </row>
    <row r="25" spans="1:13" ht="24">
      <c r="A25" s="2"/>
      <c r="B25" s="429" t="s">
        <v>359</v>
      </c>
      <c r="C25" s="818"/>
      <c r="D25" s="818"/>
      <c r="E25" s="818"/>
      <c r="F25" s="818"/>
      <c r="G25" s="818"/>
      <c r="H25" s="818"/>
      <c r="I25" s="818"/>
      <c r="J25" s="818"/>
      <c r="K25" s="818"/>
      <c r="L25" s="818"/>
    </row>
    <row r="26" spans="1:13" ht="24">
      <c r="A26" s="2"/>
      <c r="B26" s="429" t="s">
        <v>361</v>
      </c>
      <c r="C26" s="819"/>
      <c r="D26" s="819"/>
      <c r="E26" s="819"/>
      <c r="F26" s="819"/>
      <c r="G26" s="819"/>
      <c r="H26" s="819"/>
      <c r="I26" s="819"/>
      <c r="J26" s="819"/>
      <c r="K26" s="819"/>
      <c r="L26" s="819"/>
    </row>
    <row r="27" spans="1:13" ht="24">
      <c r="A27" s="649"/>
      <c r="B27" s="649"/>
      <c r="C27" s="649"/>
      <c r="D27" s="649"/>
      <c r="E27" s="649"/>
      <c r="F27" s="649"/>
      <c r="G27" s="649"/>
      <c r="H27" s="649"/>
      <c r="I27" s="649"/>
      <c r="J27" s="649"/>
      <c r="K27" s="649"/>
      <c r="L27" s="649"/>
    </row>
    <row r="28" spans="1:13" ht="24">
      <c r="A28" s="408"/>
      <c r="B28" s="408" t="s">
        <v>363</v>
      </c>
      <c r="C28" s="408"/>
      <c r="D28" s="408"/>
      <c r="E28" s="408"/>
      <c r="F28" s="408"/>
      <c r="G28" s="408"/>
      <c r="H28" s="408"/>
      <c r="I28" s="408"/>
      <c r="J28" s="408"/>
      <c r="K28" s="408"/>
      <c r="L28" s="408"/>
    </row>
    <row r="29" spans="1:13" ht="24">
      <c r="A29" s="2"/>
      <c r="B29" s="429" t="s">
        <v>356</v>
      </c>
      <c r="C29" s="803"/>
      <c r="D29" s="803"/>
      <c r="E29" s="803"/>
      <c r="F29" s="803"/>
      <c r="G29" s="803"/>
      <c r="H29" s="803"/>
      <c r="I29" s="803"/>
      <c r="J29" s="803"/>
      <c r="K29" s="803"/>
      <c r="L29" s="803"/>
    </row>
    <row r="30" spans="1:13" ht="24">
      <c r="A30" s="2"/>
      <c r="B30" s="429" t="s">
        <v>358</v>
      </c>
      <c r="C30" s="818"/>
      <c r="D30" s="818"/>
      <c r="E30" s="818"/>
      <c r="F30" s="818"/>
      <c r="G30" s="818"/>
      <c r="H30" s="818"/>
      <c r="I30" s="818"/>
      <c r="J30" s="818"/>
      <c r="K30" s="818"/>
      <c r="L30" s="818"/>
    </row>
    <row r="31" spans="1:13" ht="24">
      <c r="A31" s="2"/>
      <c r="B31" s="429" t="s">
        <v>359</v>
      </c>
      <c r="C31" s="818"/>
      <c r="D31" s="818"/>
      <c r="E31" s="818"/>
      <c r="F31" s="818"/>
      <c r="G31" s="818"/>
      <c r="H31" s="818"/>
      <c r="I31" s="818"/>
      <c r="J31" s="818"/>
      <c r="K31" s="818"/>
      <c r="L31" s="818"/>
    </row>
    <row r="32" spans="1:13" ht="24">
      <c r="A32" s="2"/>
      <c r="B32" s="429" t="s">
        <v>361</v>
      </c>
      <c r="C32" s="819"/>
      <c r="D32" s="819"/>
      <c r="E32" s="819"/>
      <c r="F32" s="819"/>
      <c r="G32" s="819"/>
      <c r="H32" s="819"/>
      <c r="I32" s="819"/>
      <c r="J32" s="819"/>
      <c r="K32" s="819"/>
      <c r="L32" s="819"/>
    </row>
    <row r="33" spans="1:12" ht="24">
      <c r="A33" s="649"/>
      <c r="B33" s="649"/>
      <c r="C33" s="649"/>
      <c r="D33" s="649"/>
      <c r="E33" s="649"/>
      <c r="F33" s="649"/>
      <c r="G33" s="649"/>
      <c r="H33" s="649"/>
      <c r="I33" s="649"/>
      <c r="J33" s="649"/>
      <c r="K33" s="649"/>
      <c r="L33" s="649"/>
    </row>
    <row r="34" spans="1:12" ht="24">
      <c r="A34" s="408"/>
      <c r="B34" s="408" t="s">
        <v>364</v>
      </c>
      <c r="C34" s="408"/>
      <c r="D34" s="408"/>
      <c r="E34" s="408"/>
      <c r="F34" s="408"/>
      <c r="G34" s="408"/>
      <c r="H34" s="408"/>
      <c r="I34" s="408"/>
      <c r="J34" s="408"/>
      <c r="K34" s="408"/>
      <c r="L34" s="408"/>
    </row>
    <row r="35" spans="1:12" ht="24">
      <c r="A35" s="2"/>
      <c r="B35" s="429" t="s">
        <v>356</v>
      </c>
      <c r="C35" s="803"/>
      <c r="D35" s="803"/>
      <c r="E35" s="803"/>
      <c r="F35" s="803"/>
      <c r="G35" s="803"/>
      <c r="H35" s="803"/>
      <c r="I35" s="803"/>
      <c r="J35" s="803"/>
      <c r="K35" s="803"/>
      <c r="L35" s="803"/>
    </row>
    <row r="36" spans="1:12" ht="24">
      <c r="A36" s="2"/>
      <c r="B36" s="429" t="s">
        <v>358</v>
      </c>
      <c r="C36" s="818"/>
      <c r="D36" s="818"/>
      <c r="E36" s="818"/>
      <c r="F36" s="818"/>
      <c r="G36" s="818"/>
      <c r="H36" s="818"/>
      <c r="I36" s="818"/>
      <c r="J36" s="818"/>
      <c r="K36" s="818"/>
      <c r="L36" s="818"/>
    </row>
    <row r="37" spans="1:12" ht="24">
      <c r="A37" s="2"/>
      <c r="B37" s="429" t="s">
        <v>359</v>
      </c>
      <c r="C37" s="818"/>
      <c r="D37" s="818"/>
      <c r="E37" s="818"/>
      <c r="F37" s="818"/>
      <c r="G37" s="818"/>
      <c r="H37" s="818"/>
      <c r="I37" s="818"/>
      <c r="J37" s="818"/>
      <c r="K37" s="818"/>
      <c r="L37" s="818"/>
    </row>
    <row r="38" spans="1:12" ht="24">
      <c r="A38" s="2"/>
      <c r="B38" s="429" t="s">
        <v>361</v>
      </c>
      <c r="C38" s="819"/>
      <c r="D38" s="819"/>
      <c r="E38" s="819"/>
      <c r="F38" s="819"/>
      <c r="G38" s="819"/>
      <c r="H38" s="819"/>
      <c r="I38" s="819"/>
      <c r="J38" s="819"/>
      <c r="K38" s="819"/>
      <c r="L38" s="819"/>
    </row>
  </sheetData>
  <mergeCells count="41">
    <mergeCell ref="C37:L37"/>
    <mergeCell ref="C38:L38"/>
    <mergeCell ref="C30:L30"/>
    <mergeCell ref="C31:L31"/>
    <mergeCell ref="C32:L32"/>
    <mergeCell ref="A33:L33"/>
    <mergeCell ref="C35:L35"/>
    <mergeCell ref="C36:L36"/>
    <mergeCell ref="C29:L29"/>
    <mergeCell ref="M17:M18"/>
    <mergeCell ref="C18:L18"/>
    <mergeCell ref="C19:L19"/>
    <mergeCell ref="M19:M20"/>
    <mergeCell ref="C20:L20"/>
    <mergeCell ref="A21:L21"/>
    <mergeCell ref="C17:L17"/>
    <mergeCell ref="C23:L23"/>
    <mergeCell ref="C24:L24"/>
    <mergeCell ref="C25:L25"/>
    <mergeCell ref="C26:L26"/>
    <mergeCell ref="A27:L27"/>
    <mergeCell ref="A12:L12"/>
    <mergeCell ref="B13:C13"/>
    <mergeCell ref="D13:L13"/>
    <mergeCell ref="A14:L14"/>
    <mergeCell ref="C16:L16"/>
    <mergeCell ref="A1:L1"/>
    <mergeCell ref="A2:L2"/>
    <mergeCell ref="A6:I6"/>
    <mergeCell ref="K6:L6"/>
    <mergeCell ref="M6:M7"/>
    <mergeCell ref="B7:L7"/>
    <mergeCell ref="M2:M3"/>
    <mergeCell ref="A3:L3"/>
    <mergeCell ref="A4:L4"/>
    <mergeCell ref="A5:L5"/>
    <mergeCell ref="A9:E11"/>
    <mergeCell ref="H9:L9"/>
    <mergeCell ref="H10:L10"/>
    <mergeCell ref="H11:L11"/>
    <mergeCell ref="A8:L8"/>
  </mergeCells>
  <phoneticPr fontId="39"/>
  <printOptions horizontalCentered="1"/>
  <pageMargins left="0.78740157480314965" right="0.19685039370078741" top="0.59055118110236227" bottom="0.39370078740157483" header="0.59055118110236227"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8AB5-0982-4CFE-8BCA-9CD60FAA9EDC}">
  <sheetPr>
    <tabColor theme="9" tint="0.59999389629810485"/>
  </sheetPr>
  <dimension ref="A1:R31"/>
  <sheetViews>
    <sheetView view="pageBreakPreview" topLeftCell="A5" zoomScale="80" zoomScaleNormal="100" zoomScaleSheetLayoutView="80" workbookViewId="0">
      <selection activeCell="I11" sqref="I11"/>
    </sheetView>
  </sheetViews>
  <sheetFormatPr defaultColWidth="9" defaultRowHeight="13.5"/>
  <cols>
    <col min="1" max="1" width="4.625" style="433" customWidth="1"/>
    <col min="2" max="2" width="17" style="433" customWidth="1"/>
    <col min="3" max="3" width="14.375" style="433" customWidth="1"/>
    <col min="4" max="4" width="5.5" style="433" customWidth="1"/>
    <col min="5" max="5" width="18.125" style="433" customWidth="1"/>
    <col min="6" max="6" width="5.5" style="433" customWidth="1"/>
    <col min="7" max="7" width="18.125" style="433" customWidth="1"/>
    <col min="8" max="8" width="5.5" style="433" customWidth="1"/>
    <col min="9" max="9" width="18.125" style="433" customWidth="1"/>
    <col min="10" max="10" width="5" style="433" customWidth="1"/>
    <col min="11" max="11" width="21.75" style="433" customWidth="1"/>
    <col min="12" max="12" width="5" style="433" customWidth="1"/>
    <col min="13" max="16384" width="9" style="433"/>
  </cols>
  <sheetData>
    <row r="1" spans="1:18" ht="30" customHeight="1">
      <c r="A1" s="821" t="s">
        <v>374</v>
      </c>
      <c r="B1" s="821"/>
      <c r="C1" s="821"/>
      <c r="D1" s="431"/>
      <c r="E1" s="432"/>
      <c r="F1" s="432"/>
      <c r="G1" s="432"/>
      <c r="H1" s="432"/>
      <c r="I1" s="432"/>
      <c r="J1" s="432"/>
      <c r="K1" s="432"/>
      <c r="L1" s="432"/>
      <c r="N1" s="434"/>
    </row>
    <row r="2" spans="1:18" ht="9.75" customHeight="1">
      <c r="A2" s="431"/>
      <c r="B2" s="431"/>
      <c r="C2" s="431"/>
      <c r="D2" s="431"/>
      <c r="E2" s="432"/>
      <c r="F2" s="432"/>
      <c r="G2" s="432"/>
      <c r="H2" s="432"/>
      <c r="I2" s="432"/>
      <c r="J2" s="432"/>
      <c r="K2" s="432"/>
      <c r="L2" s="432"/>
      <c r="N2" s="434"/>
    </row>
    <row r="3" spans="1:18" ht="28.5">
      <c r="A3" s="435"/>
      <c r="B3" s="435"/>
      <c r="C3" s="822" t="s">
        <v>375</v>
      </c>
      <c r="D3" s="822"/>
      <c r="E3" s="822"/>
      <c r="F3" s="822"/>
      <c r="G3" s="822"/>
      <c r="H3" s="822"/>
      <c r="I3" s="822"/>
      <c r="J3" s="822"/>
      <c r="K3" s="435"/>
      <c r="L3" s="435"/>
      <c r="N3" s="434"/>
    </row>
    <row r="4" spans="1:18" ht="34.5" customHeight="1">
      <c r="A4" s="436"/>
      <c r="B4" s="436"/>
      <c r="C4" s="823" t="s">
        <v>376</v>
      </c>
      <c r="D4" s="823"/>
      <c r="E4" s="823"/>
      <c r="F4" s="823"/>
      <c r="G4" s="823"/>
      <c r="H4" s="823"/>
      <c r="I4" s="823"/>
      <c r="J4" s="823"/>
      <c r="K4" s="436"/>
      <c r="L4" s="436"/>
      <c r="N4" s="434"/>
    </row>
    <row r="5" spans="1:18" ht="39.75" customHeight="1">
      <c r="A5" s="436"/>
      <c r="B5" s="436"/>
      <c r="C5" s="824" t="s">
        <v>377</v>
      </c>
      <c r="D5" s="824"/>
      <c r="E5" s="824"/>
      <c r="F5" s="824"/>
      <c r="G5" s="824"/>
      <c r="H5" s="824"/>
      <c r="I5" s="824"/>
      <c r="J5" s="824"/>
      <c r="K5" s="436"/>
      <c r="L5" s="436"/>
      <c r="M5" s="437"/>
      <c r="N5" s="437"/>
    </row>
    <row r="6" spans="1:18" ht="11.25" customHeight="1">
      <c r="A6" s="436"/>
      <c r="B6" s="436"/>
      <c r="C6" s="436"/>
      <c r="D6" s="436"/>
      <c r="E6" s="436"/>
      <c r="F6" s="436"/>
      <c r="G6" s="436"/>
      <c r="H6" s="436"/>
      <c r="I6" s="825" t="s">
        <v>343</v>
      </c>
      <c r="J6" s="825"/>
      <c r="K6" s="825"/>
      <c r="L6" s="436"/>
      <c r="M6" s="437"/>
      <c r="N6" s="437"/>
    </row>
    <row r="7" spans="1:18" ht="30.75" customHeight="1">
      <c r="A7" s="432"/>
      <c r="B7" s="439"/>
      <c r="C7" s="439"/>
      <c r="D7" s="439"/>
      <c r="E7" s="439"/>
      <c r="F7" s="439"/>
      <c r="G7" s="439"/>
      <c r="H7" s="439"/>
      <c r="I7" s="595" t="s">
        <v>404</v>
      </c>
      <c r="J7" s="595"/>
      <c r="K7" s="595"/>
      <c r="L7" s="439"/>
      <c r="M7" s="437" t="s">
        <v>378</v>
      </c>
      <c r="N7" s="437"/>
    </row>
    <row r="8" spans="1:18" ht="21" customHeight="1">
      <c r="A8" s="432"/>
      <c r="B8" s="439"/>
      <c r="C8" s="439"/>
      <c r="D8" s="439"/>
      <c r="E8" s="439"/>
      <c r="F8" s="439"/>
      <c r="G8" s="439"/>
      <c r="H8" s="439"/>
      <c r="I8" s="430"/>
      <c r="J8" s="430"/>
      <c r="K8" s="430"/>
      <c r="L8" s="439"/>
      <c r="M8" s="437"/>
      <c r="N8" s="437"/>
    </row>
    <row r="9" spans="1:18" ht="35.25" customHeight="1">
      <c r="A9" s="432"/>
      <c r="B9" s="826" t="s">
        <v>346</v>
      </c>
      <c r="C9" s="826"/>
      <c r="D9" s="826"/>
      <c r="E9" s="826"/>
      <c r="F9" s="826"/>
      <c r="G9" s="826"/>
      <c r="H9" s="826"/>
      <c r="I9" s="826"/>
      <c r="J9" s="826"/>
      <c r="K9" s="826"/>
      <c r="L9" s="439"/>
      <c r="M9" s="437"/>
      <c r="N9" s="437"/>
    </row>
    <row r="10" spans="1:18" ht="17.25" customHeight="1">
      <c r="A10" s="432"/>
      <c r="B10" s="432"/>
      <c r="C10" s="432"/>
      <c r="D10" s="432"/>
      <c r="E10" s="432"/>
      <c r="F10" s="432"/>
      <c r="G10" s="432"/>
      <c r="H10" s="432"/>
      <c r="I10" s="432"/>
      <c r="J10" s="439"/>
      <c r="K10" s="439"/>
      <c r="L10" s="439"/>
      <c r="M10" s="437"/>
      <c r="N10" s="437"/>
    </row>
    <row r="11" spans="1:18" ht="36.75" customHeight="1">
      <c r="A11" s="432"/>
      <c r="B11" s="432"/>
      <c r="C11" s="432"/>
      <c r="D11" s="432"/>
      <c r="E11" s="438" t="s">
        <v>379</v>
      </c>
      <c r="F11" s="400"/>
      <c r="G11" s="441">
        <f>総表!C11</f>
        <v>0</v>
      </c>
      <c r="H11" s="442" t="s">
        <v>8</v>
      </c>
      <c r="I11" s="443">
        <f>総表!E11</f>
        <v>0</v>
      </c>
      <c r="J11" s="442"/>
      <c r="K11" s="400"/>
      <c r="L11" s="442"/>
      <c r="M11" s="437" t="s">
        <v>378</v>
      </c>
      <c r="N11" s="437"/>
    </row>
    <row r="12" spans="1:18" ht="54" customHeight="1">
      <c r="A12" s="432"/>
      <c r="B12" s="432"/>
      <c r="C12" s="432"/>
      <c r="D12" s="432"/>
      <c r="E12" s="444" t="s">
        <v>380</v>
      </c>
      <c r="F12" s="400"/>
      <c r="G12" s="827" t="str">
        <f>総表!C13&amp;総表!D13&amp;総表!G13</f>
        <v>北海道</v>
      </c>
      <c r="H12" s="827"/>
      <c r="I12" s="827"/>
      <c r="J12" s="827"/>
      <c r="K12" s="827"/>
      <c r="L12" s="827"/>
      <c r="M12" s="437" t="s">
        <v>378</v>
      </c>
      <c r="N12" s="437"/>
    </row>
    <row r="13" spans="1:18" ht="54" customHeight="1">
      <c r="A13" s="432"/>
      <c r="B13" s="432"/>
      <c r="C13" s="432"/>
      <c r="D13" s="432"/>
      <c r="E13" s="444" t="s">
        <v>381</v>
      </c>
      <c r="F13" s="400"/>
      <c r="G13" s="827">
        <f>総表!C15</f>
        <v>0</v>
      </c>
      <c r="H13" s="827"/>
      <c r="I13" s="827"/>
      <c r="J13" s="827"/>
      <c r="K13" s="827"/>
      <c r="L13" s="827"/>
      <c r="M13" s="437" t="s">
        <v>378</v>
      </c>
      <c r="N13" s="437"/>
    </row>
    <row r="14" spans="1:18" ht="54" customHeight="1">
      <c r="A14" s="432"/>
      <c r="B14" s="432"/>
      <c r="C14" s="432"/>
      <c r="D14" s="432"/>
      <c r="E14" s="446" t="s">
        <v>382</v>
      </c>
      <c r="F14" s="400"/>
      <c r="G14" s="827">
        <f>総表!C16</f>
        <v>0</v>
      </c>
      <c r="H14" s="827"/>
      <c r="I14" s="827"/>
      <c r="J14" s="827"/>
      <c r="K14" s="827"/>
      <c r="L14" s="827"/>
      <c r="M14" s="437" t="s">
        <v>378</v>
      </c>
      <c r="N14" s="437"/>
    </row>
    <row r="15" spans="1:18" ht="54" customHeight="1">
      <c r="A15" s="432"/>
      <c r="B15" s="432"/>
      <c r="C15" s="432"/>
      <c r="D15" s="432"/>
      <c r="E15" s="446" t="s">
        <v>350</v>
      </c>
      <c r="F15" s="400"/>
      <c r="G15" s="827">
        <f>総表!C17</f>
        <v>0</v>
      </c>
      <c r="H15" s="827"/>
      <c r="I15" s="827"/>
      <c r="J15" s="827"/>
      <c r="K15" s="827"/>
      <c r="L15" s="827"/>
      <c r="M15" s="820" t="s">
        <v>383</v>
      </c>
      <c r="N15" s="820"/>
      <c r="O15" s="820"/>
      <c r="P15" s="820"/>
      <c r="Q15" s="820"/>
      <c r="R15" s="820"/>
    </row>
    <row r="16" spans="1:18" ht="9.75" customHeight="1">
      <c r="A16" s="432"/>
      <c r="B16" s="432"/>
      <c r="C16" s="432"/>
      <c r="D16" s="432"/>
      <c r="E16" s="432"/>
      <c r="F16" s="432"/>
      <c r="G16" s="432"/>
      <c r="H16" s="432"/>
      <c r="I16" s="432"/>
      <c r="J16" s="439"/>
      <c r="K16" s="439"/>
      <c r="L16" s="439"/>
    </row>
    <row r="17" spans="1:13" ht="69.75" customHeight="1">
      <c r="A17" s="432"/>
      <c r="B17" s="827" t="s">
        <v>384</v>
      </c>
      <c r="C17" s="827"/>
      <c r="D17" s="827"/>
      <c r="E17" s="827"/>
      <c r="F17" s="827"/>
      <c r="G17" s="827"/>
      <c r="H17" s="827"/>
      <c r="I17" s="827"/>
      <c r="J17" s="827"/>
      <c r="K17" s="827"/>
      <c r="L17" s="439"/>
    </row>
    <row r="18" spans="1:13" ht="4.5" customHeight="1">
      <c r="A18" s="432"/>
      <c r="B18" s="445"/>
      <c r="C18" s="445"/>
      <c r="D18" s="445"/>
      <c r="E18" s="445"/>
      <c r="F18" s="445"/>
      <c r="G18" s="445"/>
      <c r="H18" s="445"/>
      <c r="I18" s="445"/>
      <c r="J18" s="445"/>
      <c r="K18" s="445"/>
      <c r="L18" s="439"/>
    </row>
    <row r="19" spans="1:13" ht="21">
      <c r="A19" s="432"/>
      <c r="B19" s="828" t="s">
        <v>385</v>
      </c>
      <c r="C19" s="828"/>
      <c r="D19" s="828"/>
      <c r="E19" s="828"/>
      <c r="F19" s="828"/>
      <c r="G19" s="828"/>
      <c r="H19" s="828"/>
      <c r="I19" s="828"/>
      <c r="J19" s="828"/>
      <c r="K19" s="828"/>
      <c r="L19" s="439"/>
    </row>
    <row r="20" spans="1:13" ht="3.75" customHeight="1">
      <c r="A20" s="432"/>
      <c r="B20" s="447"/>
      <c r="C20" s="447"/>
      <c r="D20" s="447"/>
      <c r="E20" s="447"/>
      <c r="F20" s="447"/>
      <c r="G20" s="447"/>
      <c r="H20" s="447"/>
      <c r="I20" s="447"/>
      <c r="J20" s="447"/>
      <c r="K20" s="447"/>
      <c r="L20" s="439"/>
    </row>
    <row r="21" spans="1:13" ht="64.5" customHeight="1">
      <c r="A21" s="432"/>
      <c r="B21" s="826" t="s">
        <v>386</v>
      </c>
      <c r="C21" s="826"/>
      <c r="D21" s="440"/>
      <c r="E21" s="826">
        <f>総表!C27</f>
        <v>0</v>
      </c>
      <c r="F21" s="826"/>
      <c r="G21" s="826"/>
      <c r="H21" s="826"/>
      <c r="I21" s="826"/>
      <c r="J21" s="826"/>
      <c r="K21" s="826"/>
      <c r="L21" s="432"/>
      <c r="M21" s="448" t="s">
        <v>387</v>
      </c>
    </row>
    <row r="22" spans="1:13" ht="64.5" customHeight="1">
      <c r="A22" s="400"/>
      <c r="B22" s="826" t="s">
        <v>388</v>
      </c>
      <c r="C22" s="826"/>
      <c r="D22" s="440"/>
      <c r="E22" s="829">
        <f>総表!D43</f>
        <v>0</v>
      </c>
      <c r="F22" s="829"/>
      <c r="G22" s="829"/>
      <c r="H22" s="829"/>
      <c r="I22" s="829"/>
      <c r="J22" s="829"/>
      <c r="K22" s="829"/>
      <c r="L22" s="432"/>
      <c r="M22" s="448" t="s">
        <v>387</v>
      </c>
    </row>
    <row r="23" spans="1:13" ht="64.5" customHeight="1">
      <c r="A23" s="400"/>
      <c r="B23" s="826" t="s">
        <v>389</v>
      </c>
      <c r="C23" s="826"/>
      <c r="D23" s="440"/>
      <c r="E23" s="449"/>
      <c r="F23" s="449"/>
      <c r="G23" s="449"/>
      <c r="H23" s="449"/>
      <c r="I23" s="449"/>
      <c r="J23" s="449"/>
      <c r="K23" s="449"/>
      <c r="L23" s="432"/>
    </row>
    <row r="24" spans="1:13" ht="55.5" customHeight="1">
      <c r="B24" s="830" t="s">
        <v>390</v>
      </c>
      <c r="C24" s="831"/>
      <c r="D24" s="832" t="s">
        <v>391</v>
      </c>
      <c r="E24" s="833"/>
      <c r="F24" s="833"/>
      <c r="G24" s="833"/>
      <c r="H24" s="833"/>
      <c r="I24" s="833"/>
      <c r="J24" s="833"/>
      <c r="K24" s="834"/>
      <c r="L24" s="400"/>
      <c r="M24" s="400" t="s">
        <v>392</v>
      </c>
    </row>
    <row r="25" spans="1:13" ht="55.5" customHeight="1">
      <c r="B25" s="830" t="s">
        <v>393</v>
      </c>
      <c r="C25" s="831"/>
      <c r="D25" s="832" t="s">
        <v>394</v>
      </c>
      <c r="E25" s="833"/>
      <c r="F25" s="833"/>
      <c r="G25" s="834"/>
      <c r="H25" s="835" t="s">
        <v>395</v>
      </c>
      <c r="I25" s="836"/>
      <c r="J25" s="837">
        <v>1</v>
      </c>
      <c r="K25" s="838"/>
      <c r="L25" s="400"/>
      <c r="M25" s="400"/>
    </row>
    <row r="26" spans="1:13" ht="55.5" customHeight="1">
      <c r="B26" s="830" t="s">
        <v>396</v>
      </c>
      <c r="C26" s="842"/>
      <c r="D26" s="832" t="s">
        <v>397</v>
      </c>
      <c r="E26" s="833"/>
      <c r="F26" s="833"/>
      <c r="G26" s="843"/>
      <c r="H26" s="844"/>
      <c r="I26" s="833"/>
      <c r="J26" s="833"/>
      <c r="K26" s="834"/>
      <c r="L26" s="400"/>
      <c r="M26" s="400"/>
    </row>
    <row r="27" spans="1:13" ht="55.5" customHeight="1">
      <c r="B27" s="830" t="s">
        <v>398</v>
      </c>
      <c r="C27" s="831"/>
      <c r="D27" s="845">
        <v>123456</v>
      </c>
      <c r="E27" s="846"/>
      <c r="F27" s="846"/>
      <c r="G27" s="846"/>
      <c r="H27" s="846"/>
      <c r="I27" s="846"/>
      <c r="J27" s="846"/>
      <c r="K27" s="847"/>
      <c r="L27" s="400"/>
      <c r="M27" s="400"/>
    </row>
    <row r="28" spans="1:13" ht="73.5" customHeight="1">
      <c r="B28" s="848" t="s">
        <v>399</v>
      </c>
      <c r="C28" s="849"/>
      <c r="D28" s="839" t="s">
        <v>400</v>
      </c>
      <c r="E28" s="840"/>
      <c r="F28" s="840"/>
      <c r="G28" s="840"/>
      <c r="H28" s="840"/>
      <c r="I28" s="840"/>
      <c r="J28" s="840"/>
      <c r="K28" s="841"/>
      <c r="L28" s="400"/>
      <c r="M28" s="400" t="s">
        <v>401</v>
      </c>
    </row>
    <row r="29" spans="1:13" ht="73.5" customHeight="1">
      <c r="B29" s="830" t="s">
        <v>402</v>
      </c>
      <c r="C29" s="831"/>
      <c r="D29" s="839" t="s">
        <v>403</v>
      </c>
      <c r="E29" s="840"/>
      <c r="F29" s="840"/>
      <c r="G29" s="840"/>
      <c r="H29" s="840"/>
      <c r="I29" s="840"/>
      <c r="J29" s="840"/>
      <c r="K29" s="841"/>
      <c r="L29" s="400"/>
      <c r="M29" s="400"/>
    </row>
    <row r="30" spans="1:13" ht="25.5" customHeight="1"/>
    <row r="31" spans="1:13" ht="25.5" customHeight="1"/>
  </sheetData>
  <sheetProtection selectLockedCells="1"/>
  <mergeCells count="34">
    <mergeCell ref="B29:C29"/>
    <mergeCell ref="D29:K29"/>
    <mergeCell ref="B26:C26"/>
    <mergeCell ref="D26:G26"/>
    <mergeCell ref="H26:K26"/>
    <mergeCell ref="B27:C27"/>
    <mergeCell ref="D27:K27"/>
    <mergeCell ref="B28:C28"/>
    <mergeCell ref="D28:K28"/>
    <mergeCell ref="B23:C23"/>
    <mergeCell ref="B24:C24"/>
    <mergeCell ref="D24:K24"/>
    <mergeCell ref="B25:C25"/>
    <mergeCell ref="D25:G25"/>
    <mergeCell ref="H25:I25"/>
    <mergeCell ref="J25:K25"/>
    <mergeCell ref="B17:K17"/>
    <mergeCell ref="B19:K19"/>
    <mergeCell ref="B21:C21"/>
    <mergeCell ref="E21:K21"/>
    <mergeCell ref="B22:C22"/>
    <mergeCell ref="E22:K22"/>
    <mergeCell ref="M15:R15"/>
    <mergeCell ref="A1:C1"/>
    <mergeCell ref="C3:J3"/>
    <mergeCell ref="C4:J4"/>
    <mergeCell ref="C5:J5"/>
    <mergeCell ref="I6:K6"/>
    <mergeCell ref="I7:K7"/>
    <mergeCell ref="B9:K9"/>
    <mergeCell ref="G12:L12"/>
    <mergeCell ref="G13:L13"/>
    <mergeCell ref="G14:L14"/>
    <mergeCell ref="G15:L15"/>
  </mergeCells>
  <phoneticPr fontId="39"/>
  <conditionalFormatting sqref="H26:K26">
    <cfRule type="expression" dxfId="0" priority="1">
      <formula>NOT($D$26="その他")</formula>
    </cfRule>
  </conditionalFormatting>
  <dataValidations count="1">
    <dataValidation type="list" allowBlank="1" showInputMessage="1" showErrorMessage="1" sqref="D26:G26" xr:uid="{B006C062-F058-491B-9942-FAF428C403E7}">
      <formula1>"普通,当座,その他"</formula1>
    </dataValidation>
  </dataValidations>
  <printOptions horizontalCentered="1"/>
  <pageMargins left="0.7" right="0.7" top="0.75" bottom="0.75" header="0.3" footer="0.3"/>
  <pageSetup paperSize="9" scale="58" fitToHeight="0" orientation="portrait" r:id="rId1"/>
  <headerFooter>
    <oddHeader xml:space="preserve">&amp;L様式第4号（第7条関係）
【総表】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38</vt:i4>
      </vt:variant>
    </vt:vector>
  </HeadingPairs>
  <TitlesOfParts>
    <vt:vector size="47" baseType="lpstr">
      <vt:lpstr>総表</vt:lpstr>
      <vt:lpstr>個表</vt:lpstr>
      <vt:lpstr>収入</vt:lpstr>
      <vt:lpstr>支出 (２か年度版)</vt:lpstr>
      <vt:lpstr>スタッフ費内訳 (２か年度版)</vt:lpstr>
      <vt:lpstr>キャスト費内訳 (２か年度版)</vt:lpstr>
      <vt:lpstr>上映・配給、頒布計画書</vt:lpstr>
      <vt:lpstr>変更理由書</vt:lpstr>
      <vt:lpstr>支払申請書</vt:lpstr>
      <vt:lpstr>'キャスト費内訳 (２か年度版)'!Print_Area</vt:lpstr>
      <vt:lpstr>'スタッフ費内訳 (２か年度版)'!Print_Area</vt:lpstr>
      <vt:lpstr>個表!Print_Area</vt:lpstr>
      <vt:lpstr>'支出 (２か年度版)'!Print_Area</vt:lpstr>
      <vt:lpstr>支払申請書!Print_Area</vt:lpstr>
      <vt:lpstr>収入!Print_Area</vt:lpstr>
      <vt:lpstr>'上映・配給、頒布計画書'!Print_Area</vt:lpstr>
      <vt:lpstr>総表!Print_Area</vt:lpstr>
      <vt:lpstr>変更理由書!Print_Area</vt:lpstr>
      <vt:lpstr>'キャスト費内訳 (２か年度版)'!Print_Titles</vt:lpstr>
      <vt:lpstr>'スタッフ費内訳 (２か年度版)'!Print_Titles</vt:lpstr>
      <vt:lpstr>'支出 (２か年度版)'!Print_Titles</vt:lpstr>
      <vt:lpstr>'支出 (２か年度版)'!キャスト人件費</vt:lpstr>
      <vt:lpstr>'支出 (２か年度版)'!シナリオハンティング費</vt:lpstr>
      <vt:lpstr>'支出 (２か年度版)'!スタッフ人件費</vt:lpstr>
      <vt:lpstr>'支出 (２か年度版)'!スタッフ費・キャスト費</vt:lpstr>
      <vt:lpstr>'支出 (２か年度版)'!バリアフリー字幕制作費</vt:lpstr>
      <vt:lpstr>'支出 (２か年度版)'!ロケーションハンティング費</vt:lpstr>
      <vt:lpstr>'支出 (２か年度版)'!ロケーション費</vt:lpstr>
      <vt:lpstr>'支出 (２か年度版)'!映像媒体費</vt:lpstr>
      <vt:lpstr>'支出 (２か年度版)'!音楽費</vt:lpstr>
      <vt:lpstr>'支出 (２か年度版)'!音声ガイド制作費</vt:lpstr>
      <vt:lpstr>'支出 (２か年度版)'!企画脚本費</vt:lpstr>
      <vt:lpstr>'支出 (２か年度版)'!原作使用料</vt:lpstr>
      <vt:lpstr>'支出 (２か年度版)'!航空・列車運賃の特別料金</vt:lpstr>
      <vt:lpstr>'支出 (２か年度版)'!撮影費</vt:lpstr>
      <vt:lpstr>'支出 (２か年度版)'!仕上費</vt:lpstr>
      <vt:lpstr>'支出 (２か年度版)'!助成対象外経費</vt:lpstr>
      <vt:lpstr>'支出 (２か年度版)'!照明費</vt:lpstr>
      <vt:lpstr>'支出 (２か年度版)'!新型コロナウイルス感染症対策経費</vt:lpstr>
      <vt:lpstr>'支出 (２か年度版)'!製作企画費</vt:lpstr>
      <vt:lpstr>'支出 (２か年度版)'!製作発表に係る経費</vt:lpstr>
      <vt:lpstr>'支出 (２か年度版)'!製作費</vt:lpstr>
      <vt:lpstr>'支出 (２か年度版)'!特殊撮影費</vt:lpstr>
      <vt:lpstr>'支出 (２か年度版)'!美術費</vt:lpstr>
      <vt:lpstr>'支出 (２か年度版)'!編集費</vt:lpstr>
      <vt:lpstr>'支出 (２か年度版)'!旅費</vt:lpstr>
      <vt:lpstr>'支出 (２か年度版)'!録音費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saito arimichi</cp:lastModifiedBy>
  <cp:lastPrinted>2021-09-13T04:33:15Z</cp:lastPrinted>
  <dcterms:created xsi:type="dcterms:W3CDTF">2020-08-12T01:57:30Z</dcterms:created>
  <dcterms:modified xsi:type="dcterms:W3CDTF">2023-01-06T07:39:58Z</dcterms:modified>
</cp:coreProperties>
</file>