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2_申請書\"/>
    </mc:Choice>
  </mc:AlternateContent>
  <xr:revisionPtr revIDLastSave="0" documentId="13_ncr:1_{9C690465-669E-460E-8B04-C13CCB8737F7}"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34" r:id="rId2"/>
    <sheet name="収入" sheetId="35" r:id="rId3"/>
    <sheet name="支出 (２か年度版)" sheetId="41" r:id="rId4"/>
    <sheet name="スタッフ費内訳 (２か年度版)" sheetId="42" r:id="rId5"/>
    <sheet name="キャスト費内訳 (２か年度版)" sheetId="43" r:id="rId6"/>
    <sheet name="上映・配給、頒布計画書" sheetId="44" r:id="rId7"/>
    <sheet name="完成に係る誓約書" sheetId="46" r:id="rId8"/>
    <sheet name="変更理由書" sheetId="45" r:id="rId9"/>
  </sheets>
  <externalReferences>
    <externalReference r:id="rId10"/>
    <externalReference r:id="rId11"/>
    <externalReference r:id="rId12"/>
    <externalReference r:id="rId13"/>
    <externalReference r:id="rId14"/>
    <externalReference r:id="rId15"/>
  </externalReferences>
  <definedNames>
    <definedName name="《不適合理由》" localSheetId="7">#REF!</definedName>
    <definedName name="《不適合理由》">#REF!</definedName>
    <definedName name="《不明要件》" localSheetId="7">#REF!</definedName>
    <definedName name="《不明要件》" localSheetId="8">#REF!</definedName>
    <definedName name="《不明要件》">#REF!</definedName>
    <definedName name="_xlnm.Print_Area" localSheetId="5">'キャスト費内訳 (２か年度版)'!$A$1:$I$51</definedName>
    <definedName name="_xlnm.Print_Area" localSheetId="4">'スタッフ費内訳 (２か年度版)'!$A$1:$H$56</definedName>
    <definedName name="_xlnm.Print_Area" localSheetId="7">完成に係る誓約書!$A$1:$N$34</definedName>
    <definedName name="_xlnm.Print_Area" localSheetId="1">個表!$B$1:$P$59</definedName>
    <definedName name="_xlnm.Print_Area" localSheetId="3">'支出 (２か年度版)'!$B$1:$O$111</definedName>
    <definedName name="_xlnm.Print_Area" localSheetId="2">収入!$A$1:$F$42</definedName>
    <definedName name="_xlnm.Print_Area" localSheetId="6">'上映・配給、頒布計画書'!$A$1:$J$25</definedName>
    <definedName name="_xlnm.Print_Area" localSheetId="0">総表!$A$1:$J$49</definedName>
    <definedName name="_xlnm.Print_Area" localSheetId="8">変更理由書!$A$1:$L$38</definedName>
    <definedName name="_xlnm.Print_Titles" localSheetId="5">'キャスト費内訳 (２か年度版)'!$1:$2</definedName>
    <definedName name="_xlnm.Print_Titles" localSheetId="4">'スタッフ費内訳 (２か年度版)'!$1:$2</definedName>
    <definedName name="_xlnm.Print_Titles" localSheetId="3">'支出 (２か年度版)'!$15:$15</definedName>
    <definedName name="キャスト人件費" localSheetId="3">'支出 (２か年度版)'!$AB$16</definedName>
    <definedName name="シナリオハンティング費" localSheetId="3">'支出 (２か年度版)'!$Z$16:$Z$20</definedName>
    <definedName name="スタッフ人件費" localSheetId="3">'支出 (２か年度版)'!$AA$16</definedName>
    <definedName name="スタッフ費・キャスト費" localSheetId="7">[1]支出!$R$16:$R$17</definedName>
    <definedName name="スタッフ費・キャスト費" localSheetId="3">'支出 (２か年度版)'!$V$16:$V$17</definedName>
    <definedName name="スタッフ費・キャスト費" localSheetId="6">[2]支出!$R$16:$R$17</definedName>
    <definedName name="スタッフ費・キャスト費" localSheetId="8">[1]支出!$R$16:$R$17</definedName>
    <definedName name="スタッフ費・キャスト費">[3]支出!$R$16:$R$17</definedName>
    <definedName name="バリアフリー字幕制作費" localSheetId="7">[1]支出!$AK$15</definedName>
    <definedName name="バリアフリー字幕制作費" localSheetId="3">'支出 (２か年度版)'!$AO$15</definedName>
    <definedName name="バリアフリー字幕制作費" localSheetId="6">[2]支出!$AK$15</definedName>
    <definedName name="バリアフリー字幕制作費" localSheetId="8">[1]支出!$AK$15</definedName>
    <definedName name="バリアフリー字幕制作費">[3]支出!$AK$15</definedName>
    <definedName name="ロケーションハンティング費" localSheetId="3">'支出 (２か年度版)'!$AF$16:$AF$22</definedName>
    <definedName name="ロケーション費" localSheetId="3">'支出 (２か年度版)'!$AG$16:$AG$24</definedName>
    <definedName name="印刷費" localSheetId="7">#REF!</definedName>
    <definedName name="印刷費">#REF!</definedName>
    <definedName name="運搬費" localSheetId="7">#REF!</definedName>
    <definedName name="運搬費">#REF!</definedName>
    <definedName name="映像媒体費" localSheetId="3">'支出 (２か年度版)'!$AC$16:$AC$18</definedName>
    <definedName name="応募分野">[4]【非表示】分野・ジャンル!$A$1:$E$1</definedName>
    <definedName name="音楽費" localSheetId="7">#REF!</definedName>
    <definedName name="音楽費" localSheetId="3">'支出 (２か年度版)'!$AJ$16:$AJ$23</definedName>
    <definedName name="音楽費" localSheetId="8">#REF!</definedName>
    <definedName name="音声ガイド制作費" localSheetId="7">[1]支出!$AL$15</definedName>
    <definedName name="音声ガイド制作費" localSheetId="3">'支出 (２か年度版)'!$AP$15</definedName>
    <definedName name="音声ガイド制作費" localSheetId="6">[2]支出!$AL$15</definedName>
    <definedName name="音声ガイド制作費" localSheetId="8">[1]支出!$AL$15</definedName>
    <definedName name="音声ガイド制作費">[3]支出!$AL$15</definedName>
    <definedName name="会場費">[4]【非表示】経費一覧!$C$55:$C$56</definedName>
    <definedName name="活動区分">[5]総表!$N$1:$R$1</definedName>
    <definedName name="感染症対策経費">[6]支出!$R$14:$R$18</definedName>
    <definedName name="企画脚本費" localSheetId="3">'支出 (２か年度版)'!$Y$16:$Y$20</definedName>
    <definedName name="記録費" localSheetId="7">#REF!</definedName>
    <definedName name="記録費">#REF!</definedName>
    <definedName name="稽古費">[4]【非表示】経費一覧!$C$2:$C$3</definedName>
    <definedName name="原作使用料" localSheetId="3">'支出 (２か年度版)'!$Y$17:$Y$20</definedName>
    <definedName name="航空・列車運賃の特別料金" localSheetId="3">'支出 (２か年度版)'!$AR$16:$AR$18</definedName>
    <definedName name="撮影費" localSheetId="3">'支出 (２か年度版)'!$AD$16:$AD$19</definedName>
    <definedName name="仕上費" localSheetId="3">'支出 (２か年度版)'!$AM$16:$AM$19</definedName>
    <definedName name="資料等購入費・作成費等" localSheetId="7">#REF!</definedName>
    <definedName name="資料等購入費・作成費等">#REF!</definedName>
    <definedName name="謝金" localSheetId="7">#REF!</definedName>
    <definedName name="謝金">#REF!</definedName>
    <definedName name="謝金・旅費・宣伝費等" localSheetId="7">#REF!</definedName>
    <definedName name="謝金・旅費・宣伝費等">#REF!</definedName>
    <definedName name="出演費" localSheetId="7">#REF!</definedName>
    <definedName name="出演費">#REF!</definedName>
    <definedName name="出演費・音楽費・文芸費" localSheetId="7">#REF!</definedName>
    <definedName name="出演費・音楽費・文芸費">#REF!</definedName>
    <definedName name="助成対象外経費" localSheetId="7">[1]支出!$T$16:$T$17</definedName>
    <definedName name="助成対象外経費" localSheetId="3">'支出 (２か年度版)'!$X$16:$X$17</definedName>
    <definedName name="助成対象外経費" localSheetId="6">[2]支出!$T$16:$T$17</definedName>
    <definedName name="助成対象外経費" localSheetId="8">[1]支出!$T$16:$T$17</definedName>
    <definedName name="助成対象外経費">[3]支出!$T$16:$T$17</definedName>
    <definedName name="照明費" localSheetId="3">'支出 (２か年度版)'!$AE$16:$AE$19</definedName>
    <definedName name="新型コロナウイルス感染症対策経費" localSheetId="3">'支出 (２か年度版)'!$AN$15</definedName>
    <definedName name="製作企画費" localSheetId="3">'支出 (２か年度版)'!$U$16:$U$17</definedName>
    <definedName name="製作発表に係る経費" localSheetId="3">'支出 (２か年度版)'!$AQ$16:$AQ$18</definedName>
    <definedName name="製作費" localSheetId="3">'支出 (２か年度版)'!$W$16:$W$26</definedName>
    <definedName name="宣伝費" localSheetId="7">#REF!</definedName>
    <definedName name="宣伝費">#REF!</definedName>
    <definedName name="通信費" localSheetId="7">#REF!</definedName>
    <definedName name="通信費">#REF!</definedName>
    <definedName name="特殊撮影費" localSheetId="3">'支出 (２か年度版)'!$AI$16:$AI$21</definedName>
    <definedName name="美術費" localSheetId="3">'支出 (２か年度版)'!$AH$16:$AH$20</definedName>
    <definedName name="不適合理由" localSheetId="7">#REF!</definedName>
    <definedName name="不適合理由">#REF!</definedName>
    <definedName name="舞台費" localSheetId="7">#REF!</definedName>
    <definedName name="舞台費">#REF!</definedName>
    <definedName name="舞台費・運搬費" localSheetId="7">#REF!</definedName>
    <definedName name="舞台費・運搬費">#REF!</definedName>
    <definedName name="文芸費" localSheetId="7">#REF!</definedName>
    <definedName name="文芸費">#REF!</definedName>
    <definedName name="編集費" localSheetId="3">'支出 (２か年度版)'!$AL$16:$AL$19</definedName>
    <definedName name="旅費" localSheetId="7">#REF!</definedName>
    <definedName name="旅費" localSheetId="3">'支出 (２か年度版)'!$Z$17:$Z$20</definedName>
    <definedName name="旅費" localSheetId="8">#REF!</definedName>
    <definedName name="録音費" localSheetId="3">'支出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44" l="1"/>
  <c r="D13" i="45"/>
  <c r="M6" i="46"/>
  <c r="H17" i="46"/>
  <c r="F17" i="46"/>
  <c r="D15" i="46"/>
  <c r="L11" i="46"/>
  <c r="L10" i="46"/>
  <c r="L9" i="46"/>
  <c r="H11" i="45"/>
  <c r="H10" i="45"/>
  <c r="H9" i="45"/>
  <c r="G5" i="44"/>
  <c r="C6" i="44"/>
  <c r="J9" i="44"/>
  <c r="C9" i="44"/>
  <c r="J8" i="44"/>
  <c r="I8" i="44"/>
  <c r="H8" i="44"/>
  <c r="F8" i="44"/>
  <c r="C8" i="44"/>
  <c r="D47" i="12" l="1"/>
  <c r="D44" i="12"/>
  <c r="D42" i="12"/>
  <c r="D46" i="12"/>
  <c r="D45" i="12"/>
  <c r="D40" i="12"/>
  <c r="D39" i="12"/>
  <c r="D29" i="12" l="1"/>
  <c r="G43" i="43" l="1"/>
  <c r="G42" i="43"/>
  <c r="G41" i="43"/>
  <c r="N45" i="41" l="1"/>
  <c r="L45" i="41"/>
  <c r="L29" i="41"/>
  <c r="F1" i="42" l="1"/>
  <c r="G33" i="43" l="1"/>
  <c r="G32" i="43"/>
  <c r="G31" i="43"/>
  <c r="G30" i="43"/>
  <c r="G29" i="43"/>
  <c r="G28" i="43"/>
  <c r="G27" i="43"/>
  <c r="G26" i="43"/>
  <c r="G25" i="43"/>
  <c r="G24" i="43"/>
  <c r="G23" i="43"/>
  <c r="F35" i="42"/>
  <c r="F34" i="42"/>
  <c r="F33" i="42"/>
  <c r="F32" i="42"/>
  <c r="F31" i="42"/>
  <c r="F30" i="42"/>
  <c r="F29" i="42"/>
  <c r="F28" i="42"/>
  <c r="H51" i="43" l="1"/>
  <c r="G56" i="42"/>
  <c r="M111" i="41"/>
  <c r="E42" i="35"/>
  <c r="K59" i="34"/>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0" i="43"/>
  <c r="G42" i="41" s="1"/>
  <c r="N42" i="41" s="1"/>
  <c r="H55" i="42"/>
  <c r="H50" i="43"/>
  <c r="G41" i="41" s="1"/>
  <c r="L41" i="41" s="1"/>
  <c r="G49" i="43"/>
  <c r="G48" i="43"/>
  <c r="G47" i="43"/>
  <c r="G46" i="43"/>
  <c r="G45" i="43"/>
  <c r="G44"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5" i="42"/>
  <c r="G38" i="41" s="1"/>
  <c r="L38" i="41" s="1"/>
  <c r="F54" i="42"/>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7" i="41"/>
  <c r="K106" i="41" s="1"/>
  <c r="G13" i="41" s="1"/>
  <c r="J45" i="12" s="1"/>
  <c r="Q105" i="41"/>
  <c r="Q104" i="41"/>
  <c r="K104" i="41"/>
  <c r="G12" i="41" s="1"/>
  <c r="Q103" i="41"/>
  <c r="Q102" i="41"/>
  <c r="Q101" i="41"/>
  <c r="K101" i="41"/>
  <c r="G11" i="41"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K44" i="41"/>
  <c r="G8" i="41" s="1"/>
  <c r="Q43" i="41"/>
  <c r="Q42" i="41"/>
  <c r="Q41" i="41"/>
  <c r="Q39" i="41"/>
  <c r="Q37" i="41"/>
  <c r="Q36" i="41"/>
  <c r="Q35" i="41"/>
  <c r="Q34" i="41"/>
  <c r="Q26" i="41"/>
  <c r="Q25" i="41"/>
  <c r="Q24" i="41"/>
  <c r="Q23" i="41"/>
  <c r="Q22" i="41"/>
  <c r="Q21" i="41"/>
  <c r="Q20" i="41"/>
  <c r="K19" i="41"/>
  <c r="G6" i="41" s="1"/>
  <c r="F2" i="41"/>
  <c r="I1" i="41"/>
  <c r="E1" i="41"/>
  <c r="I1" i="34"/>
  <c r="D1" i="34"/>
  <c r="J37" i="12"/>
  <c r="L13" i="34"/>
  <c r="H38" i="12"/>
  <c r="E1" i="35"/>
  <c r="B1" i="35"/>
  <c r="E37" i="12"/>
  <c r="C38" i="12"/>
  <c r="E38" i="12"/>
  <c r="E13" i="34"/>
  <c r="C37" i="12"/>
  <c r="F37" i="35"/>
  <c r="D7" i="35" s="1"/>
  <c r="F12" i="35"/>
  <c r="D4" i="35" s="1"/>
  <c r="F31" i="35"/>
  <c r="D6" i="35" s="1"/>
  <c r="F25" i="35"/>
  <c r="D5" i="35" s="1"/>
  <c r="G39" i="41"/>
  <c r="N39" i="41" s="1"/>
  <c r="F10" i="35" l="1"/>
  <c r="G50" i="43"/>
  <c r="G40" i="41" s="1"/>
  <c r="M19" i="41"/>
  <c r="H6" i="41" s="1"/>
  <c r="O44" i="41"/>
  <c r="I8" i="41" s="1"/>
  <c r="F55" i="42"/>
  <c r="G37" i="41" s="1"/>
  <c r="M44" i="41"/>
  <c r="H8" i="41" s="1"/>
  <c r="L17" i="41"/>
  <c r="O19" i="41"/>
  <c r="M37" i="41"/>
  <c r="H7" i="41" s="1"/>
  <c r="R17" i="41"/>
  <c r="Q17" i="41"/>
  <c r="O37" i="41"/>
  <c r="I7" i="41" s="1"/>
  <c r="D3" i="35"/>
  <c r="N17" i="41"/>
  <c r="F59" i="42" l="1"/>
  <c r="G54" i="43"/>
  <c r="K37" i="41"/>
  <c r="G7" i="41" s="1"/>
  <c r="G5" i="41" s="1"/>
  <c r="G4" i="41" s="1"/>
  <c r="J47" i="12" s="1"/>
  <c r="D48" i="12" s="1"/>
  <c r="D41" i="12" s="1"/>
  <c r="H5" i="41"/>
  <c r="H9" i="41" s="1"/>
  <c r="J41" i="12" s="1"/>
  <c r="O17" i="41"/>
  <c r="M17" i="41"/>
  <c r="I6" i="41"/>
  <c r="K17" i="41" l="1"/>
  <c r="K16" i="41" s="1"/>
  <c r="J39" i="12"/>
  <c r="I5" i="41"/>
  <c r="I9" i="41" s="1"/>
  <c r="I10" i="41" s="1"/>
  <c r="J10" i="41" s="1"/>
  <c r="H10" i="41"/>
  <c r="H11" i="41" s="1"/>
  <c r="J4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DB28395C-3CC9-4CE1-B0BB-10ED9CF5BF98}">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5A8687E0-3DDB-46D8-8BF8-B8BA1E065A02}">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<sst xmlns="http://schemas.openxmlformats.org/spreadsheetml/2006/main" count="731" uniqueCount="394">
  <si>
    <t>団体情報</t>
    <rPh sb="0" eb="2">
      <t>ダンタイ</t>
    </rPh>
    <rPh sb="2" eb="4">
      <t>ジョウホウ</t>
    </rPh>
    <phoneticPr fontId="3"/>
  </si>
  <si>
    <t>要望内容</t>
    <rPh sb="0" eb="2">
      <t>ヨウボウ</t>
    </rPh>
    <rPh sb="2" eb="4">
      <t>ナイヨウ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</si>
  <si>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</si>
  <si>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</si>
  <si>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</si>
  <si>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</si>
  <si>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</si>
  <si>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</si>
  <si>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</si>
  <si>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</si>
  <si>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</si>
  <si>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</si>
  <si>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</si>
  <si>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</si>
  <si>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</si>
  <si>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</si>
  <si>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</si>
  <si>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</si>
  <si>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</si>
  <si>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</si>
  <si>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</si>
  <si>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</si>
  <si>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</si>
  <si>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</si>
  <si>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</si>
  <si>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</si>
  <si>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</si>
  <si>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</si>
  <si>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</si>
  <si>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</si>
  <si>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</si>
  <si>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</si>
  <si>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</si>
  <si>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</si>
  <si>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</si>
  <si>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</si>
  <si>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</si>
  <si>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</si>
  <si>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</si>
  <si>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</si>
  <si>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</si>
  <si>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</si>
  <si>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</si>
  <si>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</si>
  <si>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</si>
  <si>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</si>
  <si>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</si>
  <si>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</si>
  <si>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</si>
  <si>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</si>
  <si>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</si>
  <si>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</si>
  <si>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</si>
  <si>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</si>
  <si>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</si>
  <si>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完成試写予定</t>
    <rPh sb="0" eb="2">
      <t>カンセイ</t>
    </rPh>
    <rPh sb="2" eb="4">
      <t>シシャ</t>
    </rPh>
    <rPh sb="4" eb="6">
      <t>ヨテイ</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</si>
  <si>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</si>
  <si>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</si>
  <si>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</si>
  <si>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</si>
  <si>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完成試写予定</t>
    <rPh sb="0" eb="2">
      <t>カンセイ</t>
    </rPh>
    <rPh sb="2" eb="4">
      <t>シシャ</t>
    </rPh>
    <rPh sb="4" eb="6">
      <t>ヨテイ</t>
    </rPh>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</si>
  <si>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</si>
  <si>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</si>
  <si>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</si>
  <si>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</si>
  <si>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</si>
  <si>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</si>
  <si>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</si>
  <si>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</si>
  <si>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</si>
  <si>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</si>
  <si>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</si>
  <si>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</si>
  <si>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</si>
  <si>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</si>
  <si>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</si>
  <si>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</si>
  <si>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</si>
  <si>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</si>
  <si>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</si>
  <si>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</si>
  <si>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</si>
  <si>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</si>
  <si>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</si>
  <si>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</si>
  <si>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</si>
  <si>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音声ガイド制作費</t>
    <rPh sb="0" eb="2">
      <t>オンセイ</t>
    </rPh>
    <rPh sb="5" eb="8">
      <t>セイサクヒ</t>
    </rPh>
    <phoneticPr fontId="2"/>
  </si>
  <si>
    <t>助成金の額</t>
    <rPh sb="0" eb="3">
      <t>ジョセイキン</t>
    </rPh>
    <rPh sb="4" eb="5">
      <t>ガク</t>
    </rPh>
    <phoneticPr fontId="2"/>
  </si>
  <si>
    <r>
      <t>交付を受けようとする
助成金の額</t>
    </r>
    <r>
      <rPr>
        <sz val="10"/>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</si>
  <si>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</si>
  <si>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</si>
  <si>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</si>
  <si>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</si>
  <si>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</si>
  <si>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</si>
  <si>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</si>
  <si>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</si>
  <si>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</si>
  <si>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</si>
  <si>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</si>
  <si>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</si>
  <si>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</si>
  <si>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</si>
  <si>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</si>
  <si>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</si>
  <si>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</si>
  <si>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</si>
  <si>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</si>
  <si>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</si>
  <si>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</si>
  <si>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</si>
  <si>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</si>
  <si>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</si>
  <si>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</si>
  <si>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</si>
  <si>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</si>
  <si>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</si>
  <si>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</si>
  <si>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</si>
  <si>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</si>
  <si>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</si>
  <si>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</si>
  <si>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</si>
  <si>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</si>
  <si>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</si>
  <si>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</si>
  <si>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</si>
  <si>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</si>
  <si>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</si>
  <si>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</si>
  <si>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</si>
  <si>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</si>
  <si>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</si>
  <si>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</si>
  <si>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</si>
  <si>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</si>
  <si>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</si>
  <si>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</si>
  <si>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</si>
  <si>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</si>
  <si>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</si>
  <si>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</si>
  <si>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</si>
  <si>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</si>
  <si>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</si>
  <si>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</si>
  <si>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</si>
  <si>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</si>
  <si>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</si>
  <si>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</si>
  <si>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</si>
  <si>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</si>
  <si>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</si>
  <si>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</si>
  <si>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</si>
  <si>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</si>
  <si>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</si>
  <si>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</si>
  <si>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</si>
  <si>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</si>
  <si>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</si>
  <si>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</si>
  <si>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</si>
  <si>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</si>
  <si>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</si>
  <si>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</si>
  <si>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</si>
  <si>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</si>
  <si>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</si>
  <si>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</si>
  <si>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</si>
  <si>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</si>
  <si>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</si>
  <si>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</si>
  <si>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</si>
  <si>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</si>
  <si>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</si>
  <si>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</si>
  <si>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</si>
  <si>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</si>
  <si>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</si>
  <si>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</si>
  <si>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</si>
  <si>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</si>
  <si>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</si>
  <si>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</si>
  <si>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</si>
  <si>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</si>
  <si>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</si>
  <si>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</si>
  <si>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</si>
  <si>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</si>
  <si>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</si>
  <si>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</si>
  <si>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</si>
  <si>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</si>
  <si>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</si>
  <si>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</si>
  <si>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</si>
  <si>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</si>
  <si>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</si>
  <si>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</si>
  <si>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</si>
  <si>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</si>
  <si>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</si>
  <si>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</si>
  <si>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</si>
  <si>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</si>
  <si>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</si>
  <si>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</si>
  <si>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【記入要領】</t>
    <rPh sb="1" eb="5">
      <t>キニュウヨウリョウ</t>
    </rPh>
    <phoneticPr fontId="6"/>
  </si>
  <si>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</si>
  <si>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</si>
  <si>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</si>
  <si>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</si>
  <si>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</si>
  <si>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</si>
  <si>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4"/>
  </si>
  <si>
    <t>【記入要領】</t>
    <rPh sb="1" eb="3">
      <t>キニュウ</t>
    </rPh>
    <rPh sb="3" eb="5">
      <t>ヨウリョウ</t>
    </rPh>
    <phoneticPr fontId="2"/>
  </si>
  <si>
    <t>年</t>
    <rPh sb="0" eb="1">
      <t>ネン</t>
    </rPh>
    <phoneticPr fontId="4"/>
  </si>
  <si>
    <t>月</t>
    <rPh sb="0" eb="1">
      <t>ツキ</t>
    </rPh>
    <phoneticPr fontId="4"/>
  </si>
  <si>
    <t>令和</t>
    <rPh sb="0" eb="2">
      <t>レイワ</t>
    </rPh>
    <phoneticPr fontId="4"/>
  </si>
  <si>
    <t>実働日数</t>
    <rPh sb="0" eb="2">
      <t>ジツドウ</t>
    </rPh>
    <rPh sb="2" eb="4">
      <t>ニッスウ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</si>
  <si>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</si>
  <si>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</si>
  <si>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</si>
  <si>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</si>
  <si>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</si>
  <si>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</si>
  <si>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</si>
  <si>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</si>
  <si>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</si>
  <si>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</si>
  <si>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</si>
  <si>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</si>
  <si>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</si>
  <si>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</si>
  <si>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</si>
  <si>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</si>
  <si>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</si>
  <si>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予定</t>
  </si>
  <si>
    <t>劇場公開</t>
    <rPh sb="0" eb="2">
      <t>ゲキジョウ</t>
    </rPh>
    <rPh sb="2" eb="4">
      <t>コウカイ</t>
    </rPh>
    <phoneticPr fontId="4"/>
  </si>
  <si>
    <t>●●株式会社</t>
    <rPh sb="2" eb="6">
      <t>カブシキガイシャ</t>
    </rPh>
    <phoneticPr fontId="4"/>
  </si>
  <si>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</si>
  <si>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</si>
  <si>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</si>
  <si>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</si>
  <si>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</si>
  <si>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</si>
  <si>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</si>
  <si>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小計（千円）</t>
    <phoneticPr fontId="6"/>
  </si>
  <si>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</si>
  <si>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</si>
  <si>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・スタッフの決定状況（確定、交渉中、予定等）を必ず記入してください。</t>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</si>
  <si>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</si>
  <si>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</si>
  <si>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</si>
  <si>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様式第1号（第3条関係）
【総表】</t>
    <phoneticPr fontId="2"/>
  </si>
  <si>
    <t>R３年度
課税対象外経費</t>
    <rPh sb="2" eb="4">
      <t>ネンド</t>
    </rPh>
    <rPh sb="5" eb="7">
      <t>カゼイ</t>
    </rPh>
    <rPh sb="7" eb="9">
      <t>タイショウ</t>
    </rPh>
    <rPh sb="9" eb="10">
      <t>ガイ</t>
    </rPh>
    <rPh sb="10" eb="12">
      <t>ケイヒ</t>
    </rPh>
    <phoneticPr fontId="6"/>
  </si>
  <si>
    <t>R4年度
課税対象外経費</t>
    <rPh sb="2" eb="4">
      <t>ネンド</t>
    </rPh>
    <rPh sb="5" eb="7">
      <t>カゼイ</t>
    </rPh>
    <rPh sb="7" eb="9">
      <t>タイショウ</t>
    </rPh>
    <rPh sb="9" eb="10">
      <t>ガイ</t>
    </rPh>
    <rPh sb="10" eb="12">
      <t>ケイヒ</t>
    </rPh>
    <phoneticPr fontId="6"/>
  </si>
  <si>
    <t>○</t>
    <phoneticPr fontId="17"/>
  </si>
  <si>
    <t>整理番号</t>
    <rPh sb="0" eb="4">
      <t>セイリバンゴウ</t>
    </rPh>
    <phoneticPr fontId="17"/>
  </si>
  <si>
    <t>　プルダウンメニューから「○」を選択してください。</t>
    <phoneticPr fontId="17"/>
  </si>
  <si>
    <t>・「課税対象外経費」に該当する経費は、プルダウンメニューから</t>
    <rPh sb="2" eb="9">
      <t>カゼイタイショウガイケイヒ</t>
    </rPh>
    <phoneticPr fontId="6"/>
  </si>
  <si>
    <t>　「○」を選択してください。（免税事業者及び簡易課税事業者は記入不要）</t>
    <phoneticPr fontId="17"/>
  </si>
  <si>
    <t>　令和4年度に交付を
　受けようとする助成金の額</t>
    <rPh sb="1" eb="3">
      <t>レイワ</t>
    </rPh>
    <rPh sb="4" eb="6">
      <t>ネンド</t>
    </rPh>
    <rPh sb="7" eb="9">
      <t>コウフ</t>
    </rPh>
    <rPh sb="12" eb="13">
      <t>ウ</t>
    </rPh>
    <rPh sb="19" eb="22">
      <t>ジョセイキン</t>
    </rPh>
    <rPh sb="23" eb="24">
      <t>ガク</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</si>
  <si>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</si>
  <si>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</si>
  <si>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</si>
  <si>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上限額をそれぞれ1,000千円として、実費を交付します。</t>
    <rPh sb="0" eb="3">
      <t>ジョウゲンガク</t>
    </rPh>
    <rPh sb="13" eb="15">
      <t>センエン</t>
    </rPh>
    <rPh sb="19" eb="21">
      <t>ジッピ</t>
    </rPh>
    <rPh sb="22" eb="24">
      <t>コウフ</t>
    </rPh>
    <phoneticPr fontId="17"/>
  </si>
  <si>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7"/>
  </si>
  <si>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</si>
  <si>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</si>
  <si>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</si>
  <si>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</si>
  <si>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</si>
  <si>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</si>
  <si>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支出総額</t>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</si>
  <si>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</si>
  <si>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</si>
  <si>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</si>
  <si>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</si>
  <si>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</si>
  <si>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</si>
  <si>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</si>
  <si>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9"/>
  </si>
  <si>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</si>
  <si>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</si>
  <si>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</si>
  <si>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R5.4.1～R6.3.31に
支払いが完了する経費</t>
    <rPh sb="16" eb="18">
      <t>シハラ</t>
    </rPh>
    <rPh sb="20" eb="22">
      <t>カンリョウ</t>
    </rPh>
    <rPh sb="24" eb="26">
      <t>ケイヒ</t>
    </rPh>
    <phoneticPr fontId="2"/>
  </si>
  <si>
    <t>電話番号</t>
    <rPh sb="0" eb="2">
      <t>デンワ</t>
    </rPh>
    <rPh sb="2" eb="4">
      <t>バンゴウ</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</si>
  <si>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</si>
  <si>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</si>
  <si>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</si>
  <si>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</si>
  <si>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</si>
  <si>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</si>
  <si>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</si>
  <si>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</si>
  <si>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</si>
  <si>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</si>
  <si>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</si>
  <si>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</si>
  <si>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・令和５年度に交付を受けようとする助成金の額は自動計算されます。</t>
    <rPh sb="1" eb="3">
      <t>レイワ</t>
    </rPh>
    <rPh sb="4" eb="6">
      <t>ネンド</t>
    </rPh>
    <rPh sb="7" eb="9">
      <t>コウフ</t>
    </rPh>
    <rPh sb="10" eb="11">
      <t>ウ</t>
    </rPh>
    <rPh sb="17" eb="20">
      <t>ジョセイキン</t>
    </rPh>
    <rPh sb="21" eb="22">
      <t>ガク</t>
    </rPh>
    <rPh sb="23" eb="27">
      <t>ジドウケイサン</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</si>
  <si>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</si>
  <si>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</si>
  <si>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</si>
  <si>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</si>
  <si>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</si>
  <si>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</si>
  <si>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左記の金額のうち
R5.4.1～
R6.3.31の期間に
支払う額（税込／円）</t>
    <rPh sb="0" eb="2">
      <t>サキ</t>
    </rPh>
    <rPh sb="3" eb="5">
      <t>キンガク</t>
    </rPh>
    <rPh sb="25" eb="27">
      <t>キカン</t>
    </rPh>
    <rPh sb="29" eb="31">
      <t>シハラ</t>
    </rPh>
    <rPh sb="32" eb="33">
      <t>ガク</t>
    </rPh>
    <rPh sb="34" eb="36">
      <t>ゼイコ</t>
    </rPh>
    <rPh sb="37" eb="38">
      <t>エン</t>
    </rPh>
    <phoneticPr fontId="9"/>
  </si>
  <si>
    <t>令和４年度
消費税等仕入控除税額計（C）</t>
    <rPh sb="6" eb="16">
      <t>ショウヒゼイトウシイレコウジョゼイガク</t>
    </rPh>
    <phoneticPr fontId="2"/>
  </si>
  <si>
    <t>令和４年度に助成金に
算入できる経費計（D）</t>
    <rPh sb="0" eb="2">
      <t>レイワ</t>
    </rPh>
    <rPh sb="3" eb="5">
      <t>ネンド</t>
    </rPh>
    <rPh sb="11" eb="13">
      <t>サンニュウ</t>
    </rPh>
    <rPh sb="16" eb="18">
      <t>ケイヒ</t>
    </rPh>
    <rPh sb="18" eb="19">
      <t>ケイ</t>
    </rPh>
    <phoneticPr fontId="3"/>
  </si>
  <si>
    <t>　令和5年度に交付を
　受けようとする助成金の額</t>
    <rPh sb="1" eb="3">
      <t>レイワ</t>
    </rPh>
    <rPh sb="4" eb="6">
      <t>ネンド</t>
    </rPh>
    <rPh sb="7" eb="9">
      <t>コウフ</t>
    </rPh>
    <rPh sb="12" eb="13">
      <t>ウ</t>
    </rPh>
    <rPh sb="19" eb="22">
      <t>ジョセイキン</t>
    </rPh>
    <rPh sb="23" eb="24">
      <t>ガク</t>
    </rPh>
    <phoneticPr fontId="2"/>
  </si>
  <si>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</si>
  <si>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</si>
  <si>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</si>
  <si>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　下記の活動を行いたいので、文化芸術振興費補助金による助成金交付要綱第７条第１項の規定に基づき、助成金の交付を申請します。</t>
    <phoneticPr fontId="2"/>
  </si>
  <si>
    <t>２か年度助成（１年目）</t>
    <rPh sb="2" eb="4">
      <t>ネンド</t>
    </rPh>
    <rPh sb="4" eb="6">
      <t>ジョセイ</t>
    </rPh>
    <rPh sb="8" eb="10">
      <t>ネンメ</t>
    </rPh>
    <phoneticPr fontId="2"/>
  </si>
  <si>
    <r>
      <rPr>
        <b/>
        <sz val="11"/>
        <color rgb="FFFF0000"/>
        <rFont val="游ゴシック"/>
        <family val="3"/>
        <charset val="128"/>
        <scheme val="minor"/>
      </rPr>
      <t>・応募する助成期間区分が「2か年度助成（１年目）」で間違いがないかどうかを確認してください。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ネンメ</t>
    </rPh>
    <rPh sb="26" eb="28">
      <t>マチガ</t>
    </rPh>
    <rPh sb="37" eb="39">
      <t>カクニン</t>
    </rPh>
    <rPh sb="49" eb="54">
      <t>タンネンドジョセイ</t>
    </rPh>
    <rPh sb="55" eb="57">
      <t>バアイ</t>
    </rPh>
    <rPh sb="66" eb="69">
      <t>タンネンド</t>
    </rPh>
    <rPh sb="69" eb="70">
      <t>ヨウ</t>
    </rPh>
    <rPh sb="71" eb="73">
      <t>ヨウシキ</t>
    </rPh>
    <phoneticPr fontId="2"/>
  </si>
  <si>
    <t>収入総額（イ＋ロ＋ハ）</t>
    <phoneticPr fontId="2"/>
  </si>
  <si>
    <t>交付を受けようとする
助成金の総額（ハ）</t>
    <rPh sb="0" eb="2">
      <t>コウフ</t>
    </rPh>
    <rPh sb="3" eb="4">
      <t>ウ</t>
    </rPh>
    <rPh sb="11" eb="14">
      <t>ジョセイキン</t>
    </rPh>
    <rPh sb="15" eb="17">
      <t>ソウガク</t>
    </rPh>
    <phoneticPr fontId="2"/>
  </si>
  <si>
    <t>バリアフリー字幕制作費</t>
    <rPh sb="6" eb="8">
      <t>ジマク</t>
    </rPh>
    <rPh sb="8" eb="11">
      <t>セイサクヒ</t>
    </rPh>
    <phoneticPr fontId="2"/>
  </si>
  <si>
    <t>・内定通知書に記載の「令和４年度の助成金の額」を直接入力してください。</t>
    <rPh sb="1" eb="6">
      <t>ナイテイツウチショ</t>
    </rPh>
    <rPh sb="7" eb="9">
      <t>キサイ</t>
    </rPh>
    <rPh sb="11" eb="13">
      <t>レイワ</t>
    </rPh>
    <rPh sb="14" eb="16">
      <t>ネンド</t>
    </rPh>
    <rPh sb="17" eb="19">
      <t>ジョセイ</t>
    </rPh>
    <rPh sb="19" eb="20">
      <t>キン</t>
    </rPh>
    <rPh sb="21" eb="22">
      <t>ガク</t>
    </rPh>
    <rPh sb="24" eb="26">
      <t>チョクセツ</t>
    </rPh>
    <rPh sb="26" eb="28">
      <t>ニュウリョク</t>
    </rPh>
    <phoneticPr fontId="2"/>
  </si>
  <si>
    <t>助成対象活動名
（作品名）</t>
    <rPh sb="0" eb="2">
      <t>ジョセイ</t>
    </rPh>
    <rPh sb="2" eb="4">
      <t>タイショウ</t>
    </rPh>
    <rPh sb="4" eb="6">
      <t>カツドウ</t>
    </rPh>
    <rPh sb="6" eb="7">
      <t>メイ</t>
    </rPh>
    <rPh sb="9" eb="11">
      <t>サクヒン</t>
    </rPh>
    <rPh sb="11" eb="12">
      <t>メイ</t>
    </rPh>
    <phoneticPr fontId="2"/>
  </si>
  <si>
    <t>上映・配給、頒布計画書</t>
    <rPh sb="0" eb="2">
      <t>ジョウエイ</t>
    </rPh>
    <rPh sb="3" eb="5">
      <t>ハイキュウ</t>
    </rPh>
    <rPh sb="6" eb="11">
      <t>ハンプケイカクショ</t>
    </rPh>
    <phoneticPr fontId="39"/>
  </si>
  <si>
    <t>団体名</t>
    <rPh sb="0" eb="2">
      <t>ダンタイ</t>
    </rPh>
    <rPh sb="2" eb="3">
      <t>メイ</t>
    </rPh>
    <phoneticPr fontId="39"/>
  </si>
  <si>
    <t>作　品　名</t>
    <rPh sb="0" eb="1">
      <t>サク</t>
    </rPh>
    <rPh sb="2" eb="3">
      <t>ヒン</t>
    </rPh>
    <rPh sb="4" eb="5">
      <t>メイ</t>
    </rPh>
    <phoneticPr fontId="39"/>
  </si>
  <si>
    <t>公開予定時期</t>
    <rPh sb="0" eb="2">
      <t>コウカイ</t>
    </rPh>
    <rPh sb="2" eb="4">
      <t>ヨテイ</t>
    </rPh>
    <rPh sb="4" eb="6">
      <t>ジキ</t>
    </rPh>
    <phoneticPr fontId="39"/>
  </si>
  <si>
    <t>開始年月</t>
    <rPh sb="0" eb="2">
      <t>カイシ</t>
    </rPh>
    <rPh sb="2" eb="4">
      <t>ネンゲツ</t>
    </rPh>
    <phoneticPr fontId="39"/>
  </si>
  <si>
    <t>～</t>
    <phoneticPr fontId="39"/>
  </si>
  <si>
    <t>終了年月　</t>
    <rPh sb="0" eb="2">
      <t>シュウリョウ</t>
    </rPh>
    <rPh sb="2" eb="4">
      <t>ネンゲツ</t>
    </rPh>
    <phoneticPr fontId="39"/>
  </si>
  <si>
    <t>公開期間</t>
    <rPh sb="0" eb="2">
      <t>コウカイ</t>
    </rPh>
    <rPh sb="2" eb="4">
      <t>キカン</t>
    </rPh>
    <phoneticPr fontId="39"/>
  </si>
  <si>
    <t>確定状況</t>
    <rPh sb="0" eb="2">
      <t>カクテイ</t>
    </rPh>
    <rPh sb="2" eb="4">
      <t>ジョウキョウ</t>
    </rPh>
    <phoneticPr fontId="39"/>
  </si>
  <si>
    <t>公 開 方 法</t>
    <rPh sb="0" eb="1">
      <t>コウ</t>
    </rPh>
    <rPh sb="2" eb="3">
      <t>カイ</t>
    </rPh>
    <rPh sb="4" eb="5">
      <t>カタ</t>
    </rPh>
    <rPh sb="6" eb="7">
      <t>ホウ</t>
    </rPh>
    <phoneticPr fontId="39"/>
  </si>
  <si>
    <t>公開予定場所</t>
    <rPh sb="0" eb="2">
      <t>コウカイ</t>
    </rPh>
    <rPh sb="2" eb="4">
      <t>ヨテイ</t>
    </rPh>
    <rPh sb="4" eb="6">
      <t>バショ</t>
    </rPh>
    <phoneticPr fontId="39"/>
  </si>
  <si>
    <t>東京○○○・ほか順次拡大検討中</t>
    <rPh sb="0" eb="2">
      <t>トウキョウ</t>
    </rPh>
    <rPh sb="8" eb="10">
      <t>ジュンジ</t>
    </rPh>
    <rPh sb="10" eb="12">
      <t>カクダイ</t>
    </rPh>
    <rPh sb="12" eb="15">
      <t>ケントウチュウ</t>
    </rPh>
    <phoneticPr fontId="39"/>
  </si>
  <si>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9"/>
  </si>
  <si>
    <t>上映・配給、頒布等</t>
    <rPh sb="0" eb="2">
      <t>ジョウエイ</t>
    </rPh>
    <rPh sb="3" eb="5">
      <t>ハイキュウ</t>
    </rPh>
    <rPh sb="6" eb="9">
      <t>ハンプナド</t>
    </rPh>
    <phoneticPr fontId="39"/>
  </si>
  <si>
    <t>会社名等</t>
    <rPh sb="0" eb="4">
      <t>カイシャメイナド</t>
    </rPh>
    <phoneticPr fontId="39"/>
  </si>
  <si>
    <t>交渉中</t>
  </si>
  <si>
    <t>・会社名を記入のうえ、確定状況を選択してください。</t>
    <rPh sb="1" eb="4">
      <t>カイシャメイ</t>
    </rPh>
    <rPh sb="5" eb="7">
      <t>キニュウ</t>
    </rPh>
    <rPh sb="11" eb="13">
      <t>カクテイ</t>
    </rPh>
    <rPh sb="13" eb="15">
      <t>ジョウキョウ</t>
    </rPh>
    <rPh sb="16" eb="18">
      <t>センタク</t>
    </rPh>
    <phoneticPr fontId="39"/>
  </si>
  <si>
    <t>所在地</t>
    <rPh sb="0" eb="3">
      <t>ショザイチ</t>
    </rPh>
    <phoneticPr fontId="39"/>
  </si>
  <si>
    <t>実績</t>
    <rPh sb="0" eb="2">
      <t>ジッセキ</t>
    </rPh>
    <phoneticPr fontId="39"/>
  </si>
  <si>
    <t>特 記 事 項</t>
    <rPh sb="0" eb="1">
      <t>トク</t>
    </rPh>
    <rPh sb="2" eb="3">
      <t>キ</t>
    </rPh>
    <rPh sb="4" eb="5">
      <t>コト</t>
    </rPh>
    <rPh sb="6" eb="7">
      <t>コウ</t>
    </rPh>
    <phoneticPr fontId="39"/>
  </si>
  <si>
    <t>・捕捉すべきことがあれば記入してください。</t>
    <rPh sb="1" eb="3">
      <t>ホソク</t>
    </rPh>
    <rPh sb="12" eb="14">
      <t>キニュウ</t>
    </rPh>
    <phoneticPr fontId="39"/>
  </si>
  <si>
    <t>・バリアフリー字幕・音声ガイドの制作についてはここに記入してください。</t>
    <phoneticPr fontId="39"/>
  </si>
  <si>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9"/>
  </si>
  <si>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</si>
  <si>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</si>
  <si>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</si>
  <si>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9"/>
  </si>
  <si>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9"/>
  </si>
  <si>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</si>
  <si>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</si>
  <si>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9"/>
  </si>
  <si>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</si>
  <si>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</si>
  <si>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</si>
  <si>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9"/>
  </si>
  <si>
    <t>作品名は総表から転記されます。</t>
    <rPh sb="0" eb="2">
      <t>サクヒン</t>
    </rPh>
    <rPh sb="2" eb="3">
      <t>メイ</t>
    </rPh>
    <rPh sb="4" eb="6">
      <t>ソウヒョウ</t>
    </rPh>
    <rPh sb="8" eb="10">
      <t>テンキ</t>
    </rPh>
    <phoneticPr fontId="39"/>
  </si>
  <si>
    <t>変更内容</t>
    <rPh sb="0" eb="2">
      <t>ヘンコウ</t>
    </rPh>
    <rPh sb="2" eb="4">
      <t>ナイヨウ</t>
    </rPh>
    <phoneticPr fontId="39"/>
  </si>
  <si>
    <t>①</t>
    <phoneticPr fontId="39"/>
  </si>
  <si>
    <t>件名</t>
    <rPh sb="0" eb="2">
      <t>ケンメイ</t>
    </rPh>
    <phoneticPr fontId="39"/>
  </si>
  <si>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9"/>
  </si>
  <si>
    <t>[変更前]</t>
    <rPh sb="1" eb="3">
      <t>ヘンコウ</t>
    </rPh>
    <rPh sb="3" eb="4">
      <t>マエ</t>
    </rPh>
    <phoneticPr fontId="39"/>
  </si>
  <si>
    <t>[変更後]</t>
    <rPh sb="1" eb="3">
      <t>ヘンコウ</t>
    </rPh>
    <rPh sb="3" eb="4">
      <t>ゴ</t>
    </rPh>
    <phoneticPr fontId="3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</si>
  <si>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9"/>
  </si>
  <si>
    <t>[変更理由]</t>
    <rPh sb="1" eb="3">
      <t>ヘンコウ</t>
    </rPh>
    <rPh sb="3" eb="5">
      <t>リユウ</t>
    </rPh>
    <phoneticPr fontId="39"/>
  </si>
  <si>
    <t>②</t>
    <phoneticPr fontId="39"/>
  </si>
  <si>
    <t>③</t>
    <phoneticPr fontId="39"/>
  </si>
  <si>
    <t>④</t>
    <phoneticPr fontId="39"/>
  </si>
  <si>
    <t>本シートは印刷、押印、PDF提出用です。記入事項については全て「総表」より自動転記されます。</t>
    <rPh sb="0" eb="1">
      <t>ホン</t>
    </rPh>
    <rPh sb="5" eb="7">
      <t>インサツ</t>
    </rPh>
    <rPh sb="8" eb="10">
      <t>オウイン</t>
    </rPh>
    <rPh sb="14" eb="16">
      <t>テイシュツ</t>
    </rPh>
    <rPh sb="16" eb="17">
      <t>ヨウ</t>
    </rPh>
    <rPh sb="20" eb="22">
      <t>キニュウ</t>
    </rPh>
    <rPh sb="22" eb="24">
      <t>ジコウ</t>
    </rPh>
    <rPh sb="29" eb="30">
      <t>スベ</t>
    </rPh>
    <rPh sb="32" eb="34">
      <t>ソウヒョウ</t>
    </rPh>
    <rPh sb="37" eb="39">
      <t>ジドウ</t>
    </rPh>
    <rPh sb="39" eb="41">
      <t>テンキ</t>
    </rPh>
    <phoneticPr fontId="2"/>
  </si>
  <si>
    <t>映画の完成に係る誓約書</t>
    <rPh sb="0" eb="2">
      <t>エイガ</t>
    </rPh>
    <rPh sb="3" eb="5">
      <t>カンセイ</t>
    </rPh>
    <rPh sb="6" eb="7">
      <t>カカ</t>
    </rPh>
    <rPh sb="8" eb="11">
      <t>セイヤクショ</t>
    </rPh>
    <phoneticPr fontId="2"/>
  </si>
  <si>
    <t>本シートを印刷後、代表者印を押印した用紙をPDF形式で保存したうえで、データ提出してください。</t>
    <rPh sb="0" eb="1">
      <t>ホン</t>
    </rPh>
    <rPh sb="5" eb="7">
      <t>インサツ</t>
    </rPh>
    <rPh sb="7" eb="8">
      <t>ゴ</t>
    </rPh>
    <rPh sb="9" eb="11">
      <t>ダイヒョウ</t>
    </rPh>
    <rPh sb="12" eb="13">
      <t>イン</t>
    </rPh>
    <rPh sb="14" eb="16">
      <t>オウイン</t>
    </rPh>
    <rPh sb="18" eb="20">
      <t>ヨウシ</t>
    </rPh>
    <rPh sb="24" eb="26">
      <t>ケイシキ</t>
    </rPh>
    <rPh sb="27" eb="29">
      <t>ホゾン</t>
    </rPh>
    <rPh sb="38" eb="40">
      <t>テイシュツ</t>
    </rPh>
    <phoneticPr fontId="2"/>
  </si>
  <si>
    <t>本紙の各項目については、「総表」のシートから自動転記されますので、
記入する必要はありません。</t>
    <rPh sb="0" eb="2">
      <t>ホンシ</t>
    </rPh>
    <rPh sb="3" eb="4">
      <t>カク</t>
    </rPh>
    <rPh sb="4" eb="6">
      <t>コウモク</t>
    </rPh>
    <rPh sb="13" eb="15">
      <t>ソウヒョウ</t>
    </rPh>
    <rPh sb="22" eb="26">
      <t>ジドウテンキ</t>
    </rPh>
    <rPh sb="34" eb="36">
      <t>キニュウ</t>
    </rPh>
    <rPh sb="38" eb="40">
      <t>ヒツヨウ</t>
    </rPh>
    <phoneticPr fontId="2"/>
  </si>
  <si>
    <t>団　体　名</t>
  </si>
  <si>
    <t>　下記の活動を行うに当たり、映画の完成に至らなかった場合には、交付を受けた助成金を全額返還する
ことを誓約いたします。</t>
    <phoneticPr fontId="39"/>
  </si>
  <si>
    <t>助成対象活動名
（作品名）</t>
    <rPh sb="0" eb="2">
      <t>ジョセイ</t>
    </rPh>
    <rPh sb="2" eb="4">
      <t>タイショウ</t>
    </rPh>
    <rPh sb="4" eb="6">
      <t>カツドウ</t>
    </rPh>
    <rPh sb="6" eb="7">
      <t>メイ</t>
    </rPh>
    <rPh sb="9" eb="11">
      <t>サクヒン</t>
    </rPh>
    <rPh sb="11" eb="12">
      <t>メイ</t>
    </rPh>
    <phoneticPr fontId="39"/>
  </si>
  <si>
    <t>映画の完成予定日</t>
    <rPh sb="0" eb="2">
      <t>エイガ</t>
    </rPh>
    <rPh sb="3" eb="5">
      <t>カンセイ</t>
    </rPh>
    <rPh sb="5" eb="7">
      <t>ヨテイ</t>
    </rPh>
    <rPh sb="7" eb="8">
      <t>ビ</t>
    </rPh>
    <phoneticPr fontId="39"/>
  </si>
  <si>
    <t>：</t>
    <phoneticPr fontId="39"/>
  </si>
  <si>
    <t>令和</t>
    <rPh sb="0" eb="2">
      <t>レイワ</t>
    </rPh>
    <phoneticPr fontId="39"/>
  </si>
  <si>
    <t>年</t>
    <rPh sb="0" eb="1">
      <t>ネン</t>
    </rPh>
    <phoneticPr fontId="39"/>
  </si>
  <si>
    <t>月</t>
    <rPh sb="0" eb="1">
      <t>ツキ</t>
    </rPh>
    <phoneticPr fontId="39"/>
  </si>
  <si>
    <t>令和４年度　文化芸術振興費補助金</t>
    <rPh sb="6" eb="16">
      <t>ブンカゲイジュツシンコウヒホジョキン</t>
    </rPh>
    <phoneticPr fontId="2"/>
  </si>
  <si>
    <r>
      <t xml:space="preserve">令和４年度　文化芸術振興費補助金による
助　成　金　交　付　申　請　書
</t>
    </r>
    <r>
      <rPr>
        <sz val="14"/>
        <color theme="1"/>
        <rFont val="ＭＳ ゴシック"/>
        <family val="3"/>
        <charset val="128"/>
      </rPr>
      <t>（映画製作への支援　第２回募集分）</t>
    </r>
    <rPh sb="37" eb="41">
      <t>エイガセイサク</t>
    </rPh>
    <rPh sb="43" eb="45">
      <t>シエン</t>
    </rPh>
    <rPh sb="46" eb="47">
      <t>ダイ</t>
    </rPh>
    <rPh sb="48" eb="49">
      <t>カイ</t>
    </rPh>
    <rPh sb="49" eb="51">
      <t>ボシュウ</t>
    </rPh>
    <rPh sb="51" eb="52">
      <t>ブン</t>
    </rPh>
    <phoneticPr fontId="2"/>
  </si>
  <si>
    <t>R4.10.1～R5.3.31に
支払いが完了する経費</t>
    <rPh sb="17" eb="19">
      <t>シハラ</t>
    </rPh>
    <rPh sb="21" eb="23">
      <t>カンリョウ</t>
    </rPh>
    <rPh sb="25" eb="27">
      <t>ケイヒ</t>
    </rPh>
    <phoneticPr fontId="2"/>
  </si>
  <si>
    <t>・「R4.10.1～R5.3.31に支払いが完了する経費」に該当する経費は、</t>
    <rPh sb="30" eb="32">
      <t>ガイトウ</t>
    </rPh>
    <rPh sb="34" eb="36">
      <t>ケイヒ</t>
    </rPh>
    <phoneticPr fontId="6"/>
  </si>
  <si>
    <t>・「R5.4.1～R6.3.31に支払いが完了する経費」に該当する経費は、</t>
    <rPh sb="29" eb="31">
      <t>ガイトウ</t>
    </rPh>
    <rPh sb="33" eb="35">
      <t>ケイヒ</t>
    </rPh>
    <phoneticPr fontId="6"/>
  </si>
  <si>
    <t>左記の金額のうち
R4.10.1～
R5.3.31の期間に
支払う額（税込／円）</t>
    <rPh sb="0" eb="2">
      <t>サキ</t>
    </rPh>
    <rPh sb="3" eb="5">
      <t>キンガク</t>
    </rPh>
    <rPh sb="26" eb="28">
      <t>キカン</t>
    </rPh>
    <rPh sb="30" eb="32">
      <t>シハラ</t>
    </rPh>
    <rPh sb="33" eb="34">
      <t>ガク</t>
    </rPh>
    <rPh sb="35" eb="37">
      <t>ゼイコ</t>
    </rPh>
    <rPh sb="38" eb="39">
      <t>エン</t>
    </rPh>
    <phoneticPr fontId="9"/>
  </si>
  <si>
    <t>R4.9.30以前支払額</t>
    <rPh sb="7" eb="9">
      <t>イゼン</t>
    </rPh>
    <rPh sb="9" eb="11">
      <t>シハライ</t>
    </rPh>
    <rPh sb="11" eb="12">
      <t>ガク</t>
    </rPh>
    <phoneticPr fontId="2"/>
  </si>
  <si>
    <t>２か年度助成
第２回募集</t>
    <rPh sb="2" eb="4">
      <t>ネンド</t>
    </rPh>
    <rPh sb="4" eb="6">
      <t>ジョセイ</t>
    </rPh>
    <rPh sb="7" eb="8">
      <t>ダイ</t>
    </rPh>
    <rPh sb="9" eb="10">
      <t>カイ</t>
    </rPh>
    <rPh sb="10" eb="12">
      <t>ボシュウ</t>
    </rPh>
    <phoneticPr fontId="9"/>
  </si>
  <si>
    <t>押印・印刷は不要です。</t>
    <rPh sb="0" eb="2">
      <t>オウイン</t>
    </rPh>
    <rPh sb="3" eb="5">
      <t>インサツ</t>
    </rPh>
    <rPh sb="6" eb="8">
      <t>フヨウ</t>
    </rPh>
    <phoneticPr fontId="2"/>
  </si>
  <si>
    <t>・要望書と表記を同一にしてください（変更はできません。）。</t>
    <rPh sb="1" eb="4">
      <t>ヨウボウショ</t>
    </rPh>
    <rPh sb="5" eb="7">
      <t>ヒョウキ</t>
    </rPh>
    <rPh sb="8" eb="10">
      <t>ドウイツ</t>
    </rPh>
    <rPh sb="18" eb="20">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</si>
</sst>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s>
  <fonts count="60">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1"/>
      <color theme="1"/>
      <name val="ＭＳ Ｐゴシック"/>
      <family val="3"/>
      <charset val="128"/>
    </font>
    <font>
      <sz val="22"/>
      <color theme="1"/>
      <name val="ＭＳ ゴシック"/>
      <family val="3"/>
      <charset val="128"/>
    </font>
    <font>
      <sz val="14"/>
      <color theme="1"/>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游ゴシック"/>
      <family val="3"/>
      <charset val="128"/>
      <scheme val="minor"/>
    </font>
    <font>
      <b/>
      <sz val="11"/>
      <color rgb="FFC00000"/>
      <name val="游ゴシック"/>
      <family val="3"/>
      <charset val="128"/>
      <scheme val="minor"/>
    </font>
    <font>
      <b/>
      <sz val="12"/>
      <color rgb="FFFF0000"/>
      <name val="游ゴシック"/>
      <family val="3"/>
      <charset val="128"/>
      <scheme val="minor"/>
    </font>
  </fonts>
  <fills count="8">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s>
  <borders count="175">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7" fillId="0" borderId="0">
      <alignment vertical="center"/>
    </xf>
    <xf numFmtId="0" fontId="10" fillId="0" borderId="0"/>
    <xf numFmtId="0" fontId="1" fillId="0" borderId="0">
      <alignment vertical="center"/>
    </xf>
  </cellStyleXfs>
  <cellXfs count="844">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lignment vertical="center"/>
    </xf>
    <xf numFmtId="0" fontId="0" fillId="0" borderId="0" xfId="0">
      <alignment vertical="center"/>
    </xf>
    <xf numFmtId="0" fontId="27" fillId="0" borderId="0" xfId="0" applyFont="1">
      <alignment vertical="center"/>
    </xf>
    <xf numFmtId="0" fontId="25" fillId="0" borderId="0" xfId="4" applyFont="1" applyBorder="1">
      <alignment vertical="center"/>
    </xf>
    <xf numFmtId="177" fontId="18" fillId="0" borderId="0" xfId="3" applyNumberFormat="1" applyFont="1" applyBorder="1">
      <alignment vertical="center"/>
    </xf>
    <xf numFmtId="177" fontId="0" fillId="0" borderId="0" xfId="0" applyNumberFormat="1">
      <alignment vertical="center"/>
    </xf>
    <xf numFmtId="177" fontId="22" fillId="0" borderId="0" xfId="3" applyNumberFormat="1" applyFont="1" applyBorder="1" applyAlignment="1">
      <alignment horizontal="left" vertical="top"/>
    </xf>
    <xf numFmtId="0" fontId="18" fillId="0" borderId="0" xfId="4" applyFont="1" applyFill="1" applyBorder="1" applyAlignment="1">
      <alignment vertical="center" textRotation="255"/>
    </xf>
    <xf numFmtId="0" fontId="18" fillId="0" borderId="0" xfId="4" applyFont="1" applyFill="1" applyBorder="1">
      <alignment vertical="center"/>
    </xf>
    <xf numFmtId="177" fontId="18" fillId="0" borderId="0" xfId="4" applyNumberFormat="1" applyFont="1" applyFill="1" applyBorder="1">
      <alignment vertical="center"/>
    </xf>
    <xf numFmtId="0" fontId="18" fillId="0" borderId="0" xfId="4" applyFont="1" applyFill="1" applyBorder="1" applyAlignment="1">
      <alignment horizontal="left" vertical="top"/>
    </xf>
    <xf numFmtId="0" fontId="18" fillId="0" borderId="0" xfId="4" applyFont="1" applyFill="1" applyBorder="1" applyAlignment="1">
      <alignment horizontal="center" vertical="center"/>
    </xf>
    <xf numFmtId="0" fontId="18" fillId="3" borderId="31" xfId="4" applyFont="1" applyFill="1" applyBorder="1" applyAlignment="1">
      <alignment horizontal="center" vertical="center"/>
    </xf>
    <xf numFmtId="177" fontId="18" fillId="3" borderId="31" xfId="4" applyNumberFormat="1" applyFont="1" applyFill="1" applyBorder="1" applyAlignment="1">
      <alignment horizontal="center" vertical="center"/>
    </xf>
    <xf numFmtId="0" fontId="18" fillId="3" borderId="32" xfId="4" applyFont="1" applyFill="1" applyBorder="1" applyAlignment="1">
      <alignment vertical="center" textRotation="255"/>
    </xf>
    <xf numFmtId="0" fontId="18" fillId="2" borderId="40" xfId="4" applyFont="1" applyFill="1" applyBorder="1" applyAlignment="1">
      <alignment horizontal="left" vertical="center"/>
    </xf>
    <xf numFmtId="177" fontId="18" fillId="2" borderId="40" xfId="4" applyNumberFormat="1" applyFont="1" applyFill="1" applyBorder="1" applyAlignment="1">
      <alignment horizontal="left" vertical="center"/>
    </xf>
    <xf numFmtId="177" fontId="18" fillId="2" borderId="30" xfId="4" applyNumberFormat="1" applyFont="1" applyFill="1" applyBorder="1" applyAlignment="1">
      <alignment horizontal="right" vertical="top"/>
    </xf>
    <xf numFmtId="0" fontId="18" fillId="3" borderId="34" xfId="4" applyFont="1" applyFill="1" applyBorder="1" applyAlignment="1">
      <alignment vertical="center" textRotation="255"/>
    </xf>
    <xf numFmtId="0" fontId="23" fillId="3" borderId="1" xfId="4" applyFont="1" applyFill="1" applyBorder="1" applyAlignment="1">
      <alignment vertical="center"/>
    </xf>
    <xf numFmtId="0" fontId="23" fillId="3" borderId="31" xfId="4" applyFont="1" applyFill="1" applyBorder="1" applyAlignment="1">
      <alignment vertical="center"/>
    </xf>
    <xf numFmtId="177" fontId="27" fillId="3" borderId="49" xfId="4" applyNumberFormat="1" applyFont="1" applyFill="1" applyBorder="1" applyAlignment="1">
      <alignment horizontal="right" vertical="center"/>
    </xf>
    <xf numFmtId="178" fontId="0" fillId="0" borderId="0" xfId="0" applyNumberFormat="1" applyFill="1">
      <alignment vertical="center"/>
    </xf>
    <xf numFmtId="0" fontId="0" fillId="0" borderId="8" xfId="0" applyFill="1" applyBorder="1">
      <alignment vertical="center"/>
    </xf>
    <xf numFmtId="178" fontId="0" fillId="0" borderId="8" xfId="0" applyNumberFormat="1" applyFill="1" applyBorder="1">
      <alignment vertical="center"/>
    </xf>
    <xf numFmtId="0" fontId="21" fillId="0" borderId="0" xfId="4" applyFont="1" applyFill="1" applyBorder="1">
      <alignment vertical="center"/>
    </xf>
    <xf numFmtId="0" fontId="21" fillId="0" borderId="0" xfId="4" applyFont="1" applyFill="1" applyBorder="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0" fillId="0" borderId="0" xfId="0" applyFont="1">
      <alignment vertical="center"/>
    </xf>
    <xf numFmtId="0" fontId="31" fillId="3" borderId="1" xfId="0" applyFont="1" applyFill="1" applyBorder="1">
      <alignment vertical="center"/>
    </xf>
    <xf numFmtId="0" fontId="0" fillId="3" borderId="1"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177" fontId="0" fillId="3" borderId="31" xfId="0" applyNumberFormat="1" applyFont="1" applyFill="1" applyBorder="1" applyAlignment="1">
      <alignment horizontal="center" vertical="center" shrinkToFit="1"/>
    </xf>
    <xf numFmtId="177" fontId="28" fillId="3" borderId="49" xfId="0" applyNumberFormat="1" applyFont="1" applyFill="1" applyBorder="1" applyAlignment="1">
      <alignment vertical="center" shrinkToFit="1"/>
    </xf>
    <xf numFmtId="0" fontId="0" fillId="3" borderId="32" xfId="0" applyFont="1" applyFill="1" applyBorder="1">
      <alignment vertical="center"/>
    </xf>
    <xf numFmtId="0" fontId="23" fillId="4" borderId="38" xfId="0" applyFont="1" applyFill="1" applyBorder="1" applyAlignment="1">
      <alignment vertical="center"/>
    </xf>
    <xf numFmtId="0" fontId="23" fillId="4" borderId="40" xfId="0" applyFont="1" applyFill="1" applyBorder="1" applyAlignment="1">
      <alignment vertical="center"/>
    </xf>
    <xf numFmtId="0" fontId="0" fillId="4" borderId="33" xfId="0" applyFont="1" applyFill="1" applyBorder="1" applyAlignment="1">
      <alignment vertical="top"/>
    </xf>
    <xf numFmtId="0" fontId="30" fillId="2" borderId="40" xfId="0" applyFont="1" applyFill="1" applyBorder="1" applyAlignment="1">
      <alignment vertical="center"/>
    </xf>
    <xf numFmtId="0" fontId="0" fillId="4" borderId="27" xfId="0" applyFont="1" applyFill="1" applyBorder="1" applyAlignment="1">
      <alignment vertical="top"/>
    </xf>
    <xf numFmtId="0" fontId="30" fillId="2" borderId="33" xfId="0" applyFont="1" applyFill="1" applyBorder="1" applyAlignment="1">
      <alignment vertical="center"/>
    </xf>
    <xf numFmtId="0" fontId="30" fillId="2" borderId="0" xfId="0" applyFont="1" applyFill="1" applyBorder="1" applyAlignment="1">
      <alignment vertical="center"/>
    </xf>
    <xf numFmtId="0" fontId="0" fillId="4" borderId="33" xfId="0" applyFont="1" applyFill="1" applyBorder="1" applyAlignment="1">
      <alignment vertical="top" textRotation="255"/>
    </xf>
    <xf numFmtId="0" fontId="0" fillId="4" borderId="0" xfId="0" applyFont="1" applyFill="1" applyBorder="1">
      <alignment vertical="center"/>
    </xf>
    <xf numFmtId="0" fontId="0" fillId="4" borderId="0" xfId="0" applyFont="1" applyFill="1" applyBorder="1" applyAlignment="1">
      <alignment vertical="center" shrinkToFit="1"/>
    </xf>
    <xf numFmtId="0" fontId="0" fillId="0" borderId="0" xfId="0" applyFont="1" applyAlignment="1">
      <alignment vertical="center" shrinkToFit="1"/>
    </xf>
    <xf numFmtId="177" fontId="0" fillId="0" borderId="0" xfId="0" applyNumberFormat="1" applyFont="1">
      <alignment vertical="center"/>
    </xf>
    <xf numFmtId="0" fontId="0" fillId="3" borderId="0" xfId="0" applyFill="1">
      <alignment vertical="center"/>
    </xf>
    <xf numFmtId="0" fontId="18" fillId="0" borderId="0" xfId="4" applyFill="1">
      <alignment vertical="center"/>
    </xf>
    <xf numFmtId="0" fontId="18" fillId="0" borderId="8" xfId="4" applyFont="1" applyFill="1" applyBorder="1" applyAlignment="1">
      <alignment vertical="top"/>
    </xf>
    <xf numFmtId="0" fontId="18" fillId="0" borderId="8" xfId="4" applyFont="1" applyFill="1" applyBorder="1">
      <alignment vertical="center"/>
    </xf>
    <xf numFmtId="177" fontId="0" fillId="0" borderId="0" xfId="0" applyNumberFormat="1" applyFill="1" applyBorder="1">
      <alignment vertical="center"/>
    </xf>
    <xf numFmtId="0" fontId="0" fillId="0" borderId="8" xfId="0" applyBorder="1">
      <alignment vertical="center"/>
    </xf>
    <xf numFmtId="0" fontId="0" fillId="3" borderId="55" xfId="0" applyFont="1" applyFill="1" applyBorder="1">
      <alignment vertical="center"/>
    </xf>
    <xf numFmtId="0" fontId="0" fillId="4" borderId="41" xfId="0" applyFont="1" applyFill="1" applyBorder="1" applyAlignment="1">
      <alignment vertical="top" textRotation="255"/>
    </xf>
    <xf numFmtId="0" fontId="0" fillId="4" borderId="56" xfId="0" applyFont="1" applyFill="1" applyBorder="1">
      <alignment vertical="center"/>
    </xf>
    <xf numFmtId="0" fontId="0" fillId="4" borderId="56" xfId="0" applyFont="1" applyFill="1" applyBorder="1" applyAlignment="1">
      <alignment vertical="center" shrinkToFit="1"/>
    </xf>
    <xf numFmtId="177" fontId="25" fillId="3" borderId="36" xfId="0" applyNumberFormat="1" applyFont="1" applyFill="1" applyBorder="1" applyAlignment="1">
      <alignment horizontal="center" vertical="center" wrapText="1" shrinkToFit="1"/>
    </xf>
    <xf numFmtId="0" fontId="18" fillId="0" borderId="0" xfId="4" applyFont="1" applyFill="1" applyBorder="1" applyAlignment="1">
      <alignment horizontal="left" vertical="top"/>
    </xf>
    <xf numFmtId="49" fontId="8" fillId="0" borderId="14" xfId="6" applyNumberFormat="1" applyFont="1" applyFill="1" applyBorder="1" applyAlignment="1">
      <alignment horizontal="left" vertical="center"/>
    </xf>
    <xf numFmtId="4" fontId="11" fillId="0" borderId="14" xfId="7" applyNumberFormat="1" applyFont="1" applyFill="1" applyBorder="1" applyAlignment="1" applyProtection="1">
      <alignment horizontal="centerContinuous" wrapText="1"/>
    </xf>
    <xf numFmtId="4" fontId="12" fillId="0" borderId="14" xfId="7" applyNumberFormat="1" applyFont="1" applyFill="1" applyBorder="1" applyAlignment="1" applyProtection="1">
      <alignment horizontal="right"/>
    </xf>
    <xf numFmtId="0" fontId="21" fillId="0" borderId="0" xfId="5"/>
    <xf numFmtId="0" fontId="13" fillId="0" borderId="54" xfId="7" applyFont="1" applyFill="1" applyBorder="1" applyAlignment="1" applyProtection="1">
      <alignment horizontal="center" vertical="center" shrinkToFit="1"/>
      <protection locked="0"/>
    </xf>
    <xf numFmtId="0" fontId="32" fillId="0" borderId="54" xfId="7" applyFont="1" applyFill="1" applyBorder="1" applyAlignment="1" applyProtection="1">
      <alignment horizontal="center" vertical="center" shrinkToFit="1"/>
      <protection locked="0"/>
    </xf>
    <xf numFmtId="4" fontId="11" fillId="0" borderId="14" xfId="7" applyNumberFormat="1" applyFont="1" applyFill="1" applyBorder="1" applyAlignment="1" applyProtection="1">
      <alignment horizontal="centerContinuous"/>
    </xf>
    <xf numFmtId="177" fontId="12" fillId="0" borderId="71" xfId="7" applyNumberFormat="1" applyFont="1" applyFill="1" applyBorder="1" applyAlignment="1" applyProtection="1">
      <alignment horizontal="right"/>
    </xf>
    <xf numFmtId="0" fontId="13" fillId="0" borderId="72" xfId="7" applyFont="1" applyFill="1" applyBorder="1" applyAlignment="1" applyProtection="1">
      <alignment vertical="center" shrinkToFit="1"/>
      <protection locked="0"/>
    </xf>
    <xf numFmtId="177" fontId="13" fillId="0" borderId="72" xfId="7" applyNumberFormat="1" applyFont="1" applyFill="1" applyBorder="1" applyAlignment="1" applyProtection="1">
      <alignment horizontal="center" vertical="center" shrinkToFit="1"/>
      <protection locked="0"/>
    </xf>
    <xf numFmtId="0" fontId="13" fillId="0" borderId="54" xfId="7" applyFont="1" applyFill="1" applyBorder="1" applyAlignment="1" applyProtection="1">
      <alignment vertical="center" shrinkToFit="1"/>
      <protection locked="0"/>
    </xf>
    <xf numFmtId="177" fontId="13" fillId="0" borderId="54" xfId="7" applyNumberFormat="1" applyFont="1" applyFill="1" applyBorder="1" applyAlignment="1" applyProtection="1">
      <alignment horizontal="center" vertical="center" shrinkToFit="1"/>
      <protection locked="0"/>
    </xf>
    <xf numFmtId="0" fontId="13" fillId="0" borderId="70" xfId="7" applyFont="1" applyFill="1" applyBorder="1" applyAlignment="1" applyProtection="1">
      <alignment vertical="center" shrinkToFit="1"/>
      <protection locked="0"/>
    </xf>
    <xf numFmtId="177" fontId="13" fillId="0" borderId="70" xfId="7" applyNumberFormat="1" applyFont="1" applyFill="1" applyBorder="1" applyAlignment="1" applyProtection="1">
      <alignment horizontal="center" vertical="center" shrinkToFit="1"/>
      <protection locked="0"/>
    </xf>
    <xf numFmtId="0" fontId="21" fillId="0" borderId="0" xfId="5" applyAlignment="1">
      <alignment horizontal="right"/>
    </xf>
    <xf numFmtId="3" fontId="21" fillId="0" borderId="0" xfId="5" applyNumberFormat="1"/>
    <xf numFmtId="0" fontId="30" fillId="2" borderId="39" xfId="0" applyFont="1" applyFill="1" applyBorder="1" applyAlignment="1">
      <alignment vertical="center"/>
    </xf>
    <xf numFmtId="0" fontId="30" fillId="2" borderId="14" xfId="0" applyFont="1" applyFill="1" applyBorder="1" applyAlignment="1">
      <alignment vertical="center"/>
    </xf>
    <xf numFmtId="0" fontId="0" fillId="2" borderId="76" xfId="0" applyFont="1" applyFill="1" applyBorder="1" applyAlignment="1">
      <alignment vertical="center" shrinkToFit="1"/>
    </xf>
    <xf numFmtId="0" fontId="0" fillId="2" borderId="71" xfId="0" applyFont="1" applyFill="1" applyBorder="1" applyAlignment="1">
      <alignment vertical="center" shrinkToFit="1"/>
    </xf>
    <xf numFmtId="0" fontId="0" fillId="0" borderId="0" xfId="0" applyFont="1" applyFill="1" applyBorder="1" applyAlignment="1">
      <alignment horizontal="left" vertical="center" shrinkToFit="1"/>
    </xf>
    <xf numFmtId="177" fontId="0" fillId="0" borderId="0" xfId="0" applyNumberFormat="1" applyFont="1" applyFill="1">
      <alignment vertical="center"/>
    </xf>
    <xf numFmtId="177" fontId="0" fillId="0" borderId="0" xfId="0" applyNumberFormat="1" applyFill="1">
      <alignment vertical="center"/>
    </xf>
    <xf numFmtId="177" fontId="22" fillId="0" borderId="0" xfId="0" applyNumberFormat="1" applyFont="1" applyFill="1" applyBorder="1" applyAlignment="1">
      <alignment horizontal="center" vertical="center" wrapText="1" shrinkToFit="1"/>
    </xf>
    <xf numFmtId="177" fontId="28" fillId="0" borderId="0" xfId="0" applyNumberFormat="1" applyFont="1" applyFill="1" applyBorder="1" applyAlignment="1">
      <alignment vertical="center"/>
    </xf>
    <xf numFmtId="0" fontId="30" fillId="0" borderId="0" xfId="0" applyFont="1" applyFill="1" applyBorder="1" applyAlignment="1">
      <alignment vertical="center"/>
    </xf>
    <xf numFmtId="177" fontId="0" fillId="0" borderId="0" xfId="0" applyNumberFormat="1" applyFont="1" applyFill="1" applyBorder="1" applyAlignment="1">
      <alignment horizontal="right" vertical="top"/>
    </xf>
    <xf numFmtId="177" fontId="0" fillId="0" borderId="0" xfId="0" applyNumberFormat="1" applyFont="1" applyFill="1" applyBorder="1" applyAlignment="1">
      <alignment horizontal="center" vertical="top"/>
    </xf>
    <xf numFmtId="177" fontId="22" fillId="3" borderId="36" xfId="0" applyNumberFormat="1" applyFont="1" applyFill="1" applyBorder="1" applyAlignment="1">
      <alignment horizontal="center" vertical="center" wrapText="1" shrinkToFit="1"/>
    </xf>
    <xf numFmtId="177" fontId="22" fillId="0" borderId="83" xfId="0" applyNumberFormat="1" applyFont="1" applyFill="1" applyBorder="1" applyAlignment="1">
      <alignment horizontal="center" vertical="center" wrapText="1" shrinkToFit="1"/>
    </xf>
    <xf numFmtId="177" fontId="22" fillId="3" borderId="27" xfId="0" applyNumberFormat="1" applyFont="1" applyFill="1" applyBorder="1" applyAlignment="1">
      <alignment horizontal="center" vertical="center" wrapText="1" shrinkToFit="1"/>
    </xf>
    <xf numFmtId="177" fontId="28" fillId="4" borderId="8" xfId="0" applyNumberFormat="1" applyFont="1" applyFill="1" applyBorder="1" applyAlignment="1">
      <alignment vertical="center"/>
    </xf>
    <xf numFmtId="0" fontId="30" fillId="2" borderId="60" xfId="0" applyFont="1" applyFill="1" applyBorder="1" applyAlignment="1">
      <alignment vertical="center"/>
    </xf>
    <xf numFmtId="0" fontId="0" fillId="0" borderId="0" xfId="0" applyFont="1" applyFill="1">
      <alignment vertical="center"/>
    </xf>
    <xf numFmtId="177" fontId="0" fillId="2" borderId="83" xfId="0" applyNumberFormat="1" applyFont="1" applyFill="1" applyBorder="1" applyAlignment="1">
      <alignment horizontal="right" vertical="center"/>
    </xf>
    <xf numFmtId="177" fontId="0" fillId="2" borderId="27" xfId="0" applyNumberFormat="1" applyFont="1" applyFill="1" applyBorder="1" applyAlignment="1">
      <alignment horizontal="right" vertical="center"/>
    </xf>
    <xf numFmtId="177" fontId="0" fillId="2" borderId="60" xfId="0" applyNumberFormat="1" applyFont="1" applyFill="1" applyBorder="1" applyAlignment="1">
      <alignment horizontal="right" vertical="center"/>
    </xf>
    <xf numFmtId="0" fontId="30" fillId="2" borderId="8" xfId="0" applyFont="1" applyFill="1" applyBorder="1" applyAlignment="1">
      <alignment horizontal="right" vertical="center"/>
    </xf>
    <xf numFmtId="177" fontId="33" fillId="0" borderId="0" xfId="3" applyNumberFormat="1" applyFont="1" applyBorder="1" applyAlignment="1">
      <alignment vertical="top"/>
    </xf>
    <xf numFmtId="177" fontId="19" fillId="0" borderId="0" xfId="0" applyNumberFormat="1" applyFont="1">
      <alignment vertical="center"/>
    </xf>
    <xf numFmtId="177" fontId="34" fillId="0" borderId="32" xfId="3" applyNumberFormat="1" applyFont="1" applyBorder="1" applyAlignment="1">
      <alignment horizontal="left" vertical="center"/>
    </xf>
    <xf numFmtId="0" fontId="22" fillId="2" borderId="84" xfId="4" applyFont="1" applyFill="1" applyBorder="1" applyAlignment="1">
      <alignment horizontal="center" vertical="center"/>
    </xf>
    <xf numFmtId="178" fontId="18" fillId="0" borderId="32" xfId="3" applyNumberFormat="1" applyFont="1" applyFill="1" applyBorder="1">
      <alignment vertical="center"/>
    </xf>
    <xf numFmtId="0" fontId="13" fillId="6" borderId="16" xfId="7" applyFont="1" applyFill="1" applyBorder="1" applyAlignment="1" applyProtection="1">
      <alignment horizontal="center" vertical="center"/>
    </xf>
    <xf numFmtId="4" fontId="13" fillId="6" borderId="85" xfId="7" applyNumberFormat="1" applyFont="1" applyFill="1" applyBorder="1" applyAlignment="1" applyProtection="1">
      <alignment horizontal="center" vertical="center"/>
    </xf>
    <xf numFmtId="4" fontId="13" fillId="6" borderId="26" xfId="7" applyNumberFormat="1" applyFont="1" applyFill="1" applyBorder="1" applyAlignment="1" applyProtection="1">
      <alignment horizontal="center" vertical="center" wrapText="1"/>
    </xf>
    <xf numFmtId="41" fontId="7" fillId="6" borderId="8" xfId="7" applyNumberFormat="1" applyFont="1" applyFill="1" applyBorder="1" applyAlignment="1" applyProtection="1">
      <alignment horizontal="center" vertical="center" wrapText="1"/>
    </xf>
    <xf numFmtId="4" fontId="13" fillId="6" borderId="29" xfId="7" applyNumberFormat="1" applyFont="1" applyFill="1" applyBorder="1" applyAlignment="1" applyProtection="1">
      <alignment horizontal="center" vertical="center"/>
    </xf>
    <xf numFmtId="0" fontId="7" fillId="6" borderId="26" xfId="5" applyFont="1" applyFill="1" applyBorder="1" applyAlignment="1">
      <alignment horizontal="center" vertical="center" wrapText="1"/>
    </xf>
    <xf numFmtId="0" fontId="22" fillId="0" borderId="0" xfId="0" applyFont="1" applyAlignment="1">
      <alignment vertical="center" wrapText="1"/>
    </xf>
    <xf numFmtId="0" fontId="18" fillId="0" borderId="0" xfId="4" applyFont="1" applyFill="1">
      <alignment vertical="center"/>
    </xf>
    <xf numFmtId="0" fontId="0" fillId="0" borderId="0" xfId="0" applyFill="1" applyBorder="1" applyAlignment="1">
      <alignment vertical="top" wrapText="1"/>
    </xf>
    <xf numFmtId="177" fontId="22" fillId="3" borderId="89" xfId="0" applyNumberFormat="1" applyFont="1" applyFill="1" applyBorder="1" applyAlignment="1">
      <alignment horizontal="center" vertical="center" wrapText="1" shrinkToFit="1"/>
    </xf>
    <xf numFmtId="178" fontId="18" fillId="0" borderId="0" xfId="3" applyNumberFormat="1" applyFont="1" applyFill="1" applyBorder="1">
      <alignment vertical="center"/>
    </xf>
    <xf numFmtId="178" fontId="18" fillId="0" borderId="31" xfId="3" applyNumberFormat="1" applyFont="1" applyFill="1" applyBorder="1">
      <alignment vertical="center"/>
    </xf>
    <xf numFmtId="0" fontId="0" fillId="0" borderId="0" xfId="0" applyAlignment="1"/>
    <xf numFmtId="0" fontId="22" fillId="0" borderId="69" xfId="5" applyFont="1" applyFill="1" applyBorder="1" applyAlignment="1">
      <alignment horizontal="center"/>
    </xf>
    <xf numFmtId="0" fontId="35" fillId="2" borderId="8" xfId="5" applyFont="1" applyFill="1" applyBorder="1" applyAlignment="1">
      <alignment horizontal="center"/>
    </xf>
    <xf numFmtId="178" fontId="25" fillId="3" borderId="77" xfId="4" applyNumberFormat="1" applyFont="1" applyFill="1" applyBorder="1" applyAlignment="1">
      <alignment horizontal="center" vertical="center" wrapText="1"/>
    </xf>
    <xf numFmtId="178" fontId="25" fillId="3" borderId="93" xfId="4" applyNumberFormat="1" applyFont="1" applyFill="1" applyBorder="1" applyAlignment="1">
      <alignment horizontal="center" vertical="center" wrapText="1"/>
    </xf>
    <xf numFmtId="177" fontId="0" fillId="0" borderId="31" xfId="0" applyNumberFormat="1" applyFont="1" applyFill="1" applyBorder="1">
      <alignment vertical="center"/>
    </xf>
    <xf numFmtId="177" fontId="0" fillId="0" borderId="89" xfId="0" applyNumberFormat="1" applyFont="1" applyFill="1" applyBorder="1" applyAlignment="1">
      <alignment vertical="center"/>
    </xf>
    <xf numFmtId="0" fontId="26" fillId="2" borderId="2" xfId="0" applyFont="1" applyFill="1" applyBorder="1" applyAlignment="1">
      <alignment vertical="center" wrapText="1"/>
    </xf>
    <xf numFmtId="3" fontId="36" fillId="0" borderId="8" xfId="5" applyNumberFormat="1" applyFont="1" applyBorder="1"/>
    <xf numFmtId="177" fontId="0" fillId="2" borderId="102" xfId="0" applyNumberFormat="1" applyFont="1" applyFill="1" applyBorder="1" applyAlignment="1">
      <alignment vertical="center"/>
    </xf>
    <xf numFmtId="177" fontId="0" fillId="2" borderId="84" xfId="0" applyNumberFormat="1" applyFont="1" applyFill="1" applyBorder="1" applyAlignment="1">
      <alignment horizontal="center" vertical="center"/>
    </xf>
    <xf numFmtId="0" fontId="23" fillId="4" borderId="40" xfId="0" applyFont="1" applyFill="1" applyBorder="1" applyAlignment="1" applyProtection="1">
      <alignment vertical="center"/>
    </xf>
    <xf numFmtId="0" fontId="13" fillId="0" borderId="46" xfId="7" applyFont="1" applyFill="1" applyBorder="1" applyAlignment="1" applyProtection="1">
      <alignment vertical="center" shrinkToFit="1"/>
      <protection locked="0"/>
    </xf>
    <xf numFmtId="0" fontId="13" fillId="0" borderId="3" xfId="7" applyFont="1" applyFill="1" applyBorder="1" applyAlignment="1" applyProtection="1">
      <alignment vertical="center" shrinkToFit="1"/>
      <protection locked="0"/>
    </xf>
    <xf numFmtId="0" fontId="13" fillId="0" borderId="18" xfId="7" applyFont="1" applyFill="1" applyBorder="1" applyAlignment="1" applyProtection="1">
      <alignment vertical="center" shrinkToFit="1"/>
      <protection locked="0"/>
    </xf>
    <xf numFmtId="0" fontId="7" fillId="5" borderId="70" xfId="6" applyFont="1" applyFill="1" applyBorder="1" applyAlignment="1" applyProtection="1">
      <alignment horizontal="center" vertical="center" shrinkToFit="1"/>
      <protection locked="0"/>
    </xf>
    <xf numFmtId="0" fontId="13" fillId="0" borderId="51" xfId="7" applyFont="1" applyFill="1" applyBorder="1" applyAlignment="1" applyProtection="1">
      <alignment vertical="center" shrinkToFit="1"/>
      <protection locked="0"/>
    </xf>
    <xf numFmtId="3" fontId="7" fillId="0" borderId="11" xfId="6" applyNumberFormat="1" applyFont="1" applyFill="1" applyBorder="1" applyAlignment="1" applyProtection="1">
      <alignment vertical="center" shrinkToFit="1"/>
      <protection locked="0"/>
    </xf>
    <xf numFmtId="0" fontId="13" fillId="0" borderId="114" xfId="7" applyFont="1" applyFill="1" applyBorder="1" applyAlignment="1" applyProtection="1">
      <alignment vertical="center" shrinkToFit="1"/>
      <protection locked="0"/>
    </xf>
    <xf numFmtId="3" fontId="7" fillId="0" borderId="112" xfId="6" applyNumberFormat="1" applyFont="1" applyFill="1" applyBorder="1" applyAlignment="1" applyProtection="1">
      <alignment vertical="center" shrinkToFit="1"/>
      <protection locked="0"/>
    </xf>
    <xf numFmtId="0" fontId="13" fillId="0" borderId="115" xfId="7" applyFont="1" applyFill="1" applyBorder="1" applyAlignment="1" applyProtection="1">
      <alignment vertical="center" shrinkToFit="1"/>
      <protection locked="0"/>
    </xf>
    <xf numFmtId="3" fontId="7" fillId="0" borderId="12" xfId="6" applyNumberFormat="1" applyFont="1" applyFill="1" applyBorder="1" applyAlignment="1" applyProtection="1">
      <alignment vertical="center" shrinkToFit="1"/>
      <protection locked="0"/>
    </xf>
    <xf numFmtId="3" fontId="7" fillId="0" borderId="5" xfId="6" applyNumberFormat="1" applyFont="1" applyFill="1" applyBorder="1" applyAlignment="1" applyProtection="1">
      <alignment vertical="center" shrinkToFit="1"/>
      <protection locked="0"/>
    </xf>
    <xf numFmtId="3" fontId="7" fillId="0" borderId="116" xfId="6" applyNumberFormat="1" applyFont="1" applyFill="1" applyBorder="1" applyAlignment="1" applyProtection="1">
      <alignment vertical="center" shrinkToFit="1"/>
      <protection locked="0"/>
    </xf>
    <xf numFmtId="3" fontId="7" fillId="6" borderId="112" xfId="7" applyNumberFormat="1" applyFont="1" applyFill="1" applyBorder="1" applyAlignment="1" applyProtection="1">
      <alignment vertical="center" shrinkToFit="1"/>
    </xf>
    <xf numFmtId="3" fontId="7" fillId="6" borderId="12" xfId="7" applyNumberFormat="1" applyFont="1" applyFill="1" applyBorder="1" applyAlignment="1" applyProtection="1">
      <alignment vertical="center" shrinkToFit="1"/>
    </xf>
    <xf numFmtId="3" fontId="7" fillId="6" borderId="5" xfId="7" applyNumberFormat="1" applyFont="1" applyFill="1" applyBorder="1" applyAlignment="1" applyProtection="1">
      <alignment vertical="center" shrinkToFit="1"/>
    </xf>
    <xf numFmtId="3" fontId="7" fillId="6" borderId="11" xfId="7" applyNumberFormat="1" applyFont="1" applyFill="1" applyBorder="1" applyAlignment="1" applyProtection="1">
      <alignment horizontal="right" vertical="center" shrinkToFit="1"/>
    </xf>
    <xf numFmtId="3" fontId="7" fillId="0" borderId="11" xfId="6" applyNumberFormat="1" applyFont="1" applyFill="1" applyBorder="1" applyAlignment="1" applyProtection="1">
      <alignment horizontal="right" vertical="center" shrinkToFit="1"/>
      <protection locked="0"/>
    </xf>
    <xf numFmtId="3" fontId="7" fillId="6" borderId="112" xfId="7" applyNumberFormat="1" applyFont="1" applyFill="1" applyBorder="1" applyAlignment="1" applyProtection="1">
      <alignment horizontal="right" vertical="center" shrinkToFit="1"/>
    </xf>
    <xf numFmtId="3" fontId="7" fillId="0" borderId="112" xfId="6" applyNumberFormat="1" applyFont="1" applyFill="1" applyBorder="1" applyAlignment="1" applyProtection="1">
      <alignment horizontal="right" vertical="center" shrinkToFit="1"/>
      <protection locked="0"/>
    </xf>
    <xf numFmtId="3" fontId="7" fillId="6" borderId="12" xfId="7" applyNumberFormat="1" applyFont="1" applyFill="1" applyBorder="1" applyAlignment="1" applyProtection="1">
      <alignment horizontal="right" vertical="center" shrinkToFit="1"/>
    </xf>
    <xf numFmtId="3" fontId="7" fillId="0" borderId="12" xfId="6" applyNumberFormat="1" applyFont="1" applyFill="1" applyBorder="1" applyAlignment="1" applyProtection="1">
      <alignment horizontal="right" vertical="center" shrinkToFit="1"/>
      <protection locked="0"/>
    </xf>
    <xf numFmtId="3" fontId="11" fillId="6" borderId="83" xfId="7" applyNumberFormat="1" applyFont="1" applyFill="1" applyBorder="1" applyAlignment="1" applyProtection="1">
      <alignment horizontal="right" vertical="center" shrinkToFit="1"/>
    </xf>
    <xf numFmtId="3" fontId="11" fillId="2" borderId="8" xfId="7" applyNumberFormat="1" applyFont="1" applyFill="1" applyBorder="1" applyAlignment="1" applyProtection="1">
      <alignment horizontal="right" vertical="center" shrinkToFit="1"/>
    </xf>
    <xf numFmtId="177" fontId="13" fillId="0" borderId="73" xfId="7" applyNumberFormat="1" applyFont="1" applyFill="1" applyBorder="1" applyAlignment="1" applyProtection="1">
      <alignment horizontal="right" shrinkToFit="1"/>
      <protection locked="0"/>
    </xf>
    <xf numFmtId="0" fontId="13" fillId="0" borderId="53" xfId="7" applyFont="1" applyFill="1" applyBorder="1" applyAlignment="1" applyProtection="1">
      <alignment horizontal="center" vertical="center" shrinkToFit="1"/>
      <protection locked="0"/>
    </xf>
    <xf numFmtId="177" fontId="13" fillId="0" borderId="24" xfId="7" applyNumberFormat="1" applyFont="1" applyFill="1" applyBorder="1" applyAlignment="1" applyProtection="1">
      <alignment horizontal="right" shrinkToFit="1"/>
      <protection locked="0"/>
    </xf>
    <xf numFmtId="177" fontId="13" fillId="0" borderId="87" xfId="7" applyNumberFormat="1" applyFont="1" applyFill="1" applyBorder="1" applyAlignment="1" applyProtection="1">
      <alignment horizontal="right" shrinkToFit="1"/>
      <protection locked="0"/>
    </xf>
    <xf numFmtId="177" fontId="13" fillId="0" borderId="75" xfId="7" applyNumberFormat="1" applyFont="1" applyFill="1" applyBorder="1" applyAlignment="1" applyProtection="1">
      <alignment horizontal="right" shrinkToFit="1"/>
      <protection locked="0"/>
    </xf>
    <xf numFmtId="0" fontId="13" fillId="0" borderId="53" xfId="7" applyFont="1" applyFill="1" applyBorder="1" applyAlignment="1" applyProtection="1">
      <alignment vertical="center" shrinkToFit="1"/>
      <protection locked="0"/>
    </xf>
    <xf numFmtId="0" fontId="32" fillId="0" borderId="54" xfId="7" applyFont="1" applyFill="1" applyBorder="1" applyAlignment="1" applyProtection="1">
      <alignment vertical="center" shrinkToFit="1"/>
      <protection locked="0"/>
    </xf>
    <xf numFmtId="0" fontId="13" fillId="0" borderId="20" xfId="7" applyFont="1" applyFill="1" applyBorder="1" applyAlignment="1" applyProtection="1">
      <alignment vertical="center" shrinkToFit="1"/>
      <protection locked="0"/>
    </xf>
    <xf numFmtId="0" fontId="13" fillId="5" borderId="70" xfId="7" applyFont="1" applyFill="1" applyBorder="1" applyAlignment="1" applyProtection="1">
      <alignment vertical="center" shrinkToFit="1"/>
      <protection locked="0"/>
    </xf>
    <xf numFmtId="178" fontId="20" fillId="4" borderId="61" xfId="3" applyNumberFormat="1" applyFont="1" applyFill="1" applyBorder="1" applyAlignment="1">
      <alignment vertical="center" shrinkToFit="1"/>
    </xf>
    <xf numFmtId="178" fontId="20" fillId="4" borderId="94" xfId="3" applyNumberFormat="1" applyFont="1" applyFill="1" applyBorder="1" applyAlignment="1">
      <alignment vertical="center" shrinkToFit="1"/>
    </xf>
    <xf numFmtId="178" fontId="18" fillId="2" borderId="91" xfId="3" applyNumberFormat="1" applyFont="1" applyFill="1" applyBorder="1" applyAlignment="1">
      <alignment vertical="center" shrinkToFit="1"/>
    </xf>
    <xf numFmtId="178" fontId="18" fillId="2" borderId="95" xfId="3" applyNumberFormat="1" applyFont="1" applyFill="1" applyBorder="1" applyAlignment="1">
      <alignment vertical="center" shrinkToFit="1"/>
    </xf>
    <xf numFmtId="178" fontId="18" fillId="2" borderId="92" xfId="3" applyNumberFormat="1" applyFont="1" applyFill="1" applyBorder="1" applyAlignment="1">
      <alignment vertical="center" shrinkToFit="1"/>
    </xf>
    <xf numFmtId="178" fontId="18" fillId="2" borderId="96" xfId="3" applyNumberFormat="1" applyFont="1" applyFill="1" applyBorder="1" applyAlignment="1">
      <alignment vertical="center" shrinkToFit="1"/>
    </xf>
    <xf numFmtId="178" fontId="20" fillId="4" borderId="92" xfId="3" applyNumberFormat="1" applyFont="1" applyFill="1" applyBorder="1" applyAlignment="1">
      <alignment vertical="center" shrinkToFit="1"/>
    </xf>
    <xf numFmtId="178" fontId="20" fillId="4" borderId="96" xfId="3" applyNumberFormat="1" applyFont="1" applyFill="1" applyBorder="1" applyAlignment="1">
      <alignment vertical="center" shrinkToFit="1"/>
    </xf>
    <xf numFmtId="178" fontId="20" fillId="4" borderId="4" xfId="3" applyNumberFormat="1" applyFont="1" applyFill="1" applyBorder="1" applyAlignment="1">
      <alignment vertical="center" shrinkToFit="1"/>
    </xf>
    <xf numFmtId="178" fontId="20" fillId="4" borderId="97" xfId="3" applyNumberFormat="1" applyFont="1" applyFill="1" applyBorder="1" applyAlignment="1">
      <alignment vertical="center" shrinkToFit="1"/>
    </xf>
    <xf numFmtId="177" fontId="28" fillId="4" borderId="49" xfId="0" applyNumberFormat="1" applyFont="1" applyFill="1" applyBorder="1" applyAlignment="1">
      <alignment vertical="center" shrinkToFit="1"/>
    </xf>
    <xf numFmtId="177" fontId="28" fillId="4" borderId="82" xfId="0" applyNumberFormat="1" applyFont="1" applyFill="1" applyBorder="1" applyAlignment="1">
      <alignment vertical="center" shrinkToFit="1"/>
    </xf>
    <xf numFmtId="0" fontId="30" fillId="2" borderId="77" xfId="0" applyFont="1" applyFill="1" applyBorder="1" applyAlignment="1">
      <alignment vertical="center" shrinkToFit="1"/>
    </xf>
    <xf numFmtId="0" fontId="30" fillId="2" borderId="14" xfId="0" applyFont="1" applyFill="1" applyBorder="1" applyAlignment="1">
      <alignment vertical="center" shrinkToFit="1"/>
    </xf>
    <xf numFmtId="0" fontId="30" fillId="2" borderId="44" xfId="0" applyFont="1" applyFill="1" applyBorder="1" applyAlignment="1">
      <alignment vertical="center" shrinkToFit="1"/>
    </xf>
    <xf numFmtId="0" fontId="30" fillId="2" borderId="61" xfId="0" applyFont="1" applyFill="1" applyBorder="1" applyAlignment="1">
      <alignment vertical="center" shrinkToFit="1"/>
    </xf>
    <xf numFmtId="0" fontId="30" fillId="2" borderId="61" xfId="0" applyFont="1" applyFill="1" applyBorder="1" applyAlignment="1">
      <alignment horizontal="right" vertical="center" shrinkToFit="1"/>
    </xf>
    <xf numFmtId="0" fontId="30" fillId="2" borderId="78" xfId="0" applyFont="1" applyFill="1" applyBorder="1" applyAlignment="1">
      <alignment vertical="center" shrinkToFit="1"/>
    </xf>
    <xf numFmtId="0" fontId="30" fillId="2" borderId="40" xfId="0" applyFont="1" applyFill="1" applyBorder="1" applyAlignment="1" applyProtection="1">
      <alignment vertical="center" shrinkToFit="1"/>
    </xf>
    <xf numFmtId="0" fontId="30" fillId="2" borderId="0" xfId="0" applyFont="1" applyFill="1" applyBorder="1" applyAlignment="1">
      <alignment vertical="center" shrinkToFit="1"/>
    </xf>
    <xf numFmtId="0" fontId="30" fillId="2" borderId="0" xfId="0" applyFont="1" applyFill="1" applyBorder="1" applyAlignment="1" applyProtection="1">
      <alignment vertical="center" shrinkToFit="1"/>
    </xf>
    <xf numFmtId="0" fontId="23" fillId="4" borderId="40" xfId="0" applyFont="1" applyFill="1" applyBorder="1" applyAlignment="1" applyProtection="1">
      <alignment vertical="center" shrinkToFit="1"/>
    </xf>
    <xf numFmtId="177" fontId="18" fillId="6" borderId="113" xfId="7" applyNumberFormat="1" applyFont="1" applyFill="1" applyBorder="1" applyAlignment="1" applyProtection="1">
      <alignment horizontal="right" shrinkToFit="1"/>
    </xf>
    <xf numFmtId="0" fontId="21" fillId="0" borderId="0" xfId="5" applyAlignment="1">
      <alignment shrinkToFit="1"/>
    </xf>
    <xf numFmtId="177" fontId="18" fillId="6" borderId="3" xfId="7" applyNumberFormat="1" applyFont="1" applyFill="1" applyBorder="1" applyAlignment="1" applyProtection="1">
      <alignment horizontal="right" shrinkToFit="1"/>
    </xf>
    <xf numFmtId="177" fontId="7" fillId="6" borderId="106" xfId="7" applyNumberFormat="1" applyFont="1" applyFill="1" applyBorder="1" applyAlignment="1" applyProtection="1">
      <alignment horizontal="right" shrinkToFit="1"/>
    </xf>
    <xf numFmtId="3" fontId="13" fillId="0" borderId="73" xfId="7" applyNumberFormat="1" applyFont="1" applyFill="1" applyBorder="1" applyAlignment="1" applyProtection="1">
      <alignment horizontal="right" shrinkToFit="1"/>
      <protection locked="0"/>
    </xf>
    <xf numFmtId="3" fontId="13" fillId="0" borderId="24" xfId="7" applyNumberFormat="1" applyFont="1" applyFill="1" applyBorder="1" applyAlignment="1" applyProtection="1">
      <alignment horizontal="right" shrinkToFit="1"/>
      <protection locked="0"/>
    </xf>
    <xf numFmtId="177" fontId="18" fillId="6" borderId="106" xfId="7" applyNumberFormat="1" applyFont="1" applyFill="1" applyBorder="1" applyAlignment="1" applyProtection="1">
      <alignment horizontal="right" shrinkToFit="1"/>
    </xf>
    <xf numFmtId="3" fontId="13" fillId="0" borderId="75" xfId="7" applyNumberFormat="1" applyFont="1" applyFill="1" applyBorder="1" applyAlignment="1" applyProtection="1">
      <alignment horizontal="right" shrinkToFit="1"/>
      <protection locked="0"/>
    </xf>
    <xf numFmtId="3" fontId="7" fillId="0" borderId="5" xfId="6" applyNumberFormat="1" applyFont="1" applyFill="1" applyBorder="1" applyAlignment="1" applyProtection="1">
      <alignment horizontal="right" vertical="center" shrinkToFit="1"/>
      <protection locked="0"/>
    </xf>
    <xf numFmtId="41" fontId="21" fillId="0" borderId="0" xfId="5" applyNumberFormat="1" applyAlignment="1">
      <alignment shrinkToFit="1"/>
    </xf>
    <xf numFmtId="3" fontId="16" fillId="6" borderId="8" xfId="7" applyNumberFormat="1" applyFont="1" applyFill="1" applyBorder="1" applyAlignment="1" applyProtection="1">
      <alignment vertical="center" shrinkToFit="1"/>
    </xf>
    <xf numFmtId="3" fontId="16" fillId="6" borderId="62" xfId="7" applyNumberFormat="1" applyFont="1" applyFill="1" applyBorder="1" applyAlignment="1" applyProtection="1">
      <alignment vertical="center" shrinkToFit="1"/>
    </xf>
    <xf numFmtId="0" fontId="40" fillId="2" borderId="16" xfId="0" applyFont="1" applyFill="1" applyBorder="1" applyAlignment="1">
      <alignment horizontal="left" vertical="center" wrapText="1"/>
    </xf>
    <xf numFmtId="0" fontId="40" fillId="2" borderId="105" xfId="0" applyFont="1" applyFill="1" applyBorder="1" applyAlignment="1" applyProtection="1">
      <alignment horizontal="center" vertical="center" shrinkToFit="1"/>
      <protection locked="0"/>
    </xf>
    <xf numFmtId="0" fontId="40" fillId="2" borderId="1" xfId="0" applyFont="1" applyFill="1" applyBorder="1" applyAlignment="1">
      <alignment vertical="center" shrinkToFit="1"/>
    </xf>
    <xf numFmtId="0" fontId="41" fillId="2" borderId="4" xfId="0" applyFont="1" applyFill="1" applyBorder="1" applyAlignment="1">
      <alignment horizontal="left" vertical="center" shrinkToFit="1"/>
    </xf>
    <xf numFmtId="0" fontId="41" fillId="2" borderId="7" xfId="0" applyFont="1" applyFill="1" applyBorder="1" applyAlignment="1">
      <alignment vertical="center" shrinkToFit="1"/>
    </xf>
    <xf numFmtId="0" fontId="41" fillId="2" borderId="8" xfId="0" applyFont="1" applyFill="1" applyBorder="1" applyAlignment="1">
      <alignment vertical="center" shrinkToFit="1"/>
    </xf>
    <xf numFmtId="0" fontId="41" fillId="2" borderId="4" xfId="0" applyFont="1" applyFill="1" applyBorder="1" applyAlignment="1">
      <alignment vertical="center" shrinkToFit="1"/>
    </xf>
    <xf numFmtId="185" fontId="41" fillId="0" borderId="103" xfId="0" applyNumberFormat="1" applyFont="1" applyBorder="1" applyAlignment="1" applyProtection="1">
      <alignment horizontal="center" vertical="center"/>
      <protection locked="0"/>
    </xf>
    <xf numFmtId="0" fontId="41" fillId="2" borderId="104" xfId="0" applyFont="1" applyFill="1" applyBorder="1" applyAlignment="1" applyProtection="1">
      <alignment horizontal="center" vertical="center"/>
    </xf>
    <xf numFmtId="0" fontId="41" fillId="7" borderId="21" xfId="0" applyFont="1" applyFill="1" applyBorder="1" applyAlignment="1" applyProtection="1">
      <alignment horizontal="left" vertical="center" wrapText="1"/>
      <protection locked="0"/>
    </xf>
    <xf numFmtId="0" fontId="24" fillId="2" borderId="9" xfId="0" applyFont="1" applyFill="1" applyBorder="1" applyAlignment="1">
      <alignment vertical="center" shrinkToFit="1"/>
    </xf>
    <xf numFmtId="0" fontId="41" fillId="2" borderId="16" xfId="0" applyFont="1" applyFill="1" applyBorder="1" applyAlignment="1">
      <alignment horizontal="left" vertical="center"/>
    </xf>
    <xf numFmtId="0" fontId="41" fillId="0" borderId="28" xfId="0" applyFont="1" applyBorder="1" applyAlignment="1">
      <alignment vertical="center"/>
    </xf>
    <xf numFmtId="0" fontId="41" fillId="7" borderId="86" xfId="0" applyFont="1" applyFill="1" applyBorder="1" applyAlignment="1" applyProtection="1">
      <alignment horizontal="left" vertical="center"/>
      <protection locked="0"/>
    </xf>
    <xf numFmtId="182" fontId="41" fillId="2" borderId="16" xfId="0" applyNumberFormat="1" applyFont="1" applyFill="1" applyBorder="1" applyAlignment="1">
      <alignment horizontal="center" vertical="center" shrinkToFit="1"/>
    </xf>
    <xf numFmtId="182" fontId="41" fillId="2" borderId="29" xfId="0" applyNumberFormat="1" applyFont="1" applyFill="1" applyBorder="1" applyAlignment="1">
      <alignment horizontal="center" vertical="center" shrinkToFit="1"/>
    </xf>
    <xf numFmtId="182" fontId="41" fillId="2" borderId="78" xfId="0" applyNumberFormat="1" applyFont="1" applyFill="1" applyBorder="1" applyAlignment="1">
      <alignment horizontal="left" vertical="center" shrinkToFit="1"/>
    </xf>
    <xf numFmtId="0" fontId="40" fillId="2" borderId="19" xfId="0" applyFont="1" applyFill="1" applyBorder="1" applyAlignment="1">
      <alignment vertical="center" shrinkToFit="1"/>
    </xf>
    <xf numFmtId="0" fontId="40" fillId="2" borderId="99" xfId="0" applyFont="1" applyFill="1" applyBorder="1" applyAlignment="1">
      <alignment vertical="center" shrinkToFit="1"/>
    </xf>
    <xf numFmtId="0" fontId="27" fillId="2" borderId="88" xfId="0" applyFont="1" applyFill="1" applyBorder="1" applyAlignment="1">
      <alignment horizontal="center" vertical="center"/>
    </xf>
    <xf numFmtId="0" fontId="27" fillId="2" borderId="90" xfId="0" applyFont="1" applyFill="1" applyBorder="1" applyAlignment="1">
      <alignment horizontal="center" vertical="center"/>
    </xf>
    <xf numFmtId="184" fontId="27" fillId="2" borderId="0" xfId="0" applyNumberFormat="1" applyFont="1" applyFill="1" applyBorder="1" applyAlignment="1">
      <alignment vertical="center" shrinkToFit="1"/>
    </xf>
    <xf numFmtId="0" fontId="27" fillId="2" borderId="0" xfId="0" applyFont="1" applyFill="1" applyBorder="1" applyAlignment="1">
      <alignment vertical="center" shrinkToFit="1"/>
    </xf>
    <xf numFmtId="0" fontId="27" fillId="2" borderId="0" xfId="0" applyFont="1" applyFill="1" applyAlignment="1">
      <alignment vertical="center" shrinkToFit="1"/>
    </xf>
    <xf numFmtId="0" fontId="27" fillId="2" borderId="13" xfId="0" applyFont="1" applyFill="1" applyBorder="1" applyAlignment="1">
      <alignment vertical="center" shrinkToFit="1"/>
    </xf>
    <xf numFmtId="183" fontId="27" fillId="2" borderId="18" xfId="0" applyNumberFormat="1" applyFont="1" applyFill="1" applyBorder="1" applyAlignment="1">
      <alignment vertical="center" shrinkToFit="1"/>
    </xf>
    <xf numFmtId="183" fontId="27" fillId="2" borderId="19" xfId="0" applyNumberFormat="1" applyFont="1" applyFill="1" applyBorder="1" applyAlignment="1">
      <alignment vertical="center" shrinkToFit="1"/>
    </xf>
    <xf numFmtId="181" fontId="27" fillId="0" borderId="24" xfId="0" applyNumberFormat="1" applyFont="1" applyFill="1" applyBorder="1" applyAlignment="1" applyProtection="1">
      <alignment horizontal="left" vertical="center" shrinkToFit="1"/>
      <protection locked="0"/>
    </xf>
    <xf numFmtId="183" fontId="27" fillId="2" borderId="24" xfId="0" applyNumberFormat="1" applyFont="1" applyFill="1" applyBorder="1" applyAlignment="1">
      <alignment horizontal="center" vertical="center" shrinkToFit="1"/>
    </xf>
    <xf numFmtId="182" fontId="27" fillId="0" borderId="24" xfId="0" applyNumberFormat="1" applyFont="1" applyFill="1" applyBorder="1" applyAlignment="1" applyProtection="1">
      <alignment horizontal="left" vertical="center" shrinkToFit="1"/>
      <protection locked="0"/>
    </xf>
    <xf numFmtId="0" fontId="27" fillId="0" borderId="54" xfId="0" applyNumberFormat="1" applyFont="1" applyFill="1" applyBorder="1" applyAlignment="1" applyProtection="1">
      <alignment horizontal="right" vertical="center" shrinkToFit="1"/>
      <protection locked="0"/>
    </xf>
    <xf numFmtId="184" fontId="27" fillId="2" borderId="19" xfId="0" applyNumberFormat="1" applyFont="1" applyFill="1" applyBorder="1" applyAlignment="1">
      <alignment vertical="center" shrinkToFit="1"/>
    </xf>
    <xf numFmtId="183" fontId="27" fillId="2" borderId="20" xfId="0" applyNumberFormat="1" applyFont="1" applyFill="1" applyBorder="1" applyAlignment="1">
      <alignment vertical="center" shrinkToFit="1"/>
    </xf>
    <xf numFmtId="183" fontId="27" fillId="2" borderId="21" xfId="0" applyNumberFormat="1" applyFont="1" applyFill="1" applyBorder="1" applyAlignment="1">
      <alignment vertical="center" shrinkToFit="1"/>
    </xf>
    <xf numFmtId="181" fontId="27" fillId="0" borderId="75" xfId="0" applyNumberFormat="1" applyFont="1" applyFill="1" applyBorder="1" applyAlignment="1" applyProtection="1">
      <alignment horizontal="left" vertical="center" shrinkToFit="1"/>
      <protection locked="0"/>
    </xf>
    <xf numFmtId="183" fontId="27" fillId="2" borderId="75" xfId="0" applyNumberFormat="1" applyFont="1" applyFill="1" applyBorder="1" applyAlignment="1">
      <alignment horizontal="center" vertical="center" shrinkToFit="1"/>
    </xf>
    <xf numFmtId="182" fontId="27" fillId="0" borderId="75" xfId="0" applyNumberFormat="1" applyFont="1" applyFill="1" applyBorder="1" applyAlignment="1" applyProtection="1">
      <alignment horizontal="left" vertical="center" shrinkToFit="1"/>
      <protection locked="0"/>
    </xf>
    <xf numFmtId="0" fontId="27" fillId="0" borderId="70" xfId="0" applyNumberFormat="1" applyFont="1" applyFill="1" applyBorder="1" applyAlignment="1" applyProtection="1">
      <alignment horizontal="right" vertical="center" shrinkToFit="1"/>
      <protection locked="0"/>
    </xf>
    <xf numFmtId="184" fontId="27" fillId="2" borderId="92" xfId="0" applyNumberFormat="1" applyFont="1" applyFill="1" applyBorder="1" applyAlignment="1">
      <alignment vertical="center" shrinkToFit="1"/>
    </xf>
    <xf numFmtId="184" fontId="27" fillId="2" borderId="29" xfId="0" applyNumberFormat="1" applyFont="1" applyFill="1" applyBorder="1" applyAlignment="1">
      <alignment horizontal="center" vertical="center" shrinkToFit="1"/>
    </xf>
    <xf numFmtId="184" fontId="27" fillId="0" borderId="29" xfId="0" applyNumberFormat="1" applyFont="1" applyFill="1" applyBorder="1" applyAlignment="1" applyProtection="1">
      <alignment horizontal="center" vertical="center" shrinkToFit="1"/>
      <protection locked="0"/>
    </xf>
    <xf numFmtId="0" fontId="27" fillId="0" borderId="29" xfId="0" applyNumberFormat="1" applyFont="1" applyFill="1" applyBorder="1" applyAlignment="1" applyProtection="1">
      <alignment horizontal="center" vertical="center" shrinkToFit="1"/>
      <protection locked="0"/>
    </xf>
    <xf numFmtId="0" fontId="27" fillId="2" borderId="86" xfId="0" applyNumberFormat="1" applyFont="1" applyFill="1" applyBorder="1" applyAlignment="1">
      <alignment vertical="center" shrinkToFit="1"/>
    </xf>
    <xf numFmtId="183" fontId="27" fillId="2" borderId="22" xfId="0" applyNumberFormat="1" applyFont="1" applyFill="1" applyBorder="1" applyAlignment="1">
      <alignment vertical="center" shrinkToFit="1"/>
    </xf>
    <xf numFmtId="184" fontId="27" fillId="2" borderId="24" xfId="0" applyNumberFormat="1" applyFont="1" applyFill="1" applyBorder="1" applyAlignment="1">
      <alignment horizontal="center" vertical="center" shrinkToFit="1"/>
    </xf>
    <xf numFmtId="183" fontId="27" fillId="2" borderId="23" xfId="0" applyNumberFormat="1" applyFont="1" applyFill="1" applyBorder="1" applyAlignment="1">
      <alignment vertical="center" shrinkToFit="1"/>
    </xf>
    <xf numFmtId="183" fontId="27" fillId="2" borderId="24" xfId="0" applyNumberFormat="1" applyFont="1" applyFill="1" applyBorder="1" applyAlignment="1" applyProtection="1">
      <alignment horizontal="center" vertical="center" shrinkToFit="1"/>
    </xf>
    <xf numFmtId="184" fontId="27" fillId="7" borderId="19" xfId="0" applyNumberFormat="1" applyFont="1" applyFill="1" applyBorder="1" applyAlignment="1" applyProtection="1">
      <alignment vertical="center" shrinkToFit="1"/>
      <protection locked="0"/>
    </xf>
    <xf numFmtId="184" fontId="27" fillId="7" borderId="54" xfId="0" applyNumberFormat="1" applyFont="1" applyFill="1" applyBorder="1" applyAlignment="1" applyProtection="1">
      <alignment vertical="center" shrinkToFit="1"/>
      <protection locked="0"/>
    </xf>
    <xf numFmtId="0" fontId="27" fillId="2" borderId="17" xfId="0" applyFont="1" applyFill="1" applyBorder="1" applyAlignment="1">
      <alignment vertical="center" shrinkToFit="1"/>
    </xf>
    <xf numFmtId="184" fontId="27" fillId="7" borderId="70" xfId="0" applyNumberFormat="1" applyFont="1" applyFill="1" applyBorder="1" applyAlignment="1" applyProtection="1">
      <alignment vertical="center" shrinkToFit="1"/>
      <protection locked="0"/>
    </xf>
    <xf numFmtId="0" fontId="27" fillId="2" borderId="25" xfId="0" applyFont="1" applyFill="1" applyBorder="1" applyAlignment="1">
      <alignment vertical="center" shrinkToFit="1"/>
    </xf>
    <xf numFmtId="0" fontId="27" fillId="2" borderId="14" xfId="0" applyFont="1" applyFill="1" applyBorder="1" applyAlignment="1">
      <alignment vertical="center" shrinkToFit="1"/>
    </xf>
    <xf numFmtId="0" fontId="27" fillId="2" borderId="15" xfId="0" applyFont="1" applyFill="1" applyBorder="1" applyAlignment="1">
      <alignment vertical="center" shrinkToFit="1"/>
    </xf>
    <xf numFmtId="38" fontId="27" fillId="2" borderId="26" xfId="2" applyFont="1" applyFill="1" applyBorder="1" applyAlignment="1">
      <alignment vertical="center" shrinkToFit="1"/>
    </xf>
    <xf numFmtId="0" fontId="27" fillId="2" borderId="8" xfId="0" applyFont="1" applyFill="1" applyBorder="1" applyAlignment="1">
      <alignment vertical="center" shrinkToFit="1"/>
    </xf>
    <xf numFmtId="0" fontId="27" fillId="2" borderId="8" xfId="4" applyFont="1" applyFill="1" applyBorder="1" applyAlignment="1">
      <alignment horizontal="center" vertical="center" shrinkToFit="1"/>
    </xf>
    <xf numFmtId="0" fontId="27" fillId="0" borderId="0" xfId="4" applyFont="1" applyFill="1" applyBorder="1" applyAlignment="1">
      <alignment vertical="center" textRotation="255" shrinkToFit="1"/>
    </xf>
    <xf numFmtId="0" fontId="27" fillId="0" borderId="0" xfId="4" applyFont="1" applyFill="1" applyBorder="1" applyAlignment="1">
      <alignment vertical="center" shrinkToFit="1"/>
    </xf>
    <xf numFmtId="177" fontId="27" fillId="0" borderId="0" xfId="4" applyNumberFormat="1" applyFont="1" applyFill="1" applyBorder="1" applyAlignment="1">
      <alignment vertical="center" shrinkToFit="1"/>
    </xf>
    <xf numFmtId="0" fontId="27" fillId="0" borderId="0" xfId="4" applyFont="1" applyBorder="1" applyAlignment="1">
      <alignment vertical="center" shrinkToFit="1"/>
    </xf>
    <xf numFmtId="38" fontId="30" fillId="3" borderId="44" xfId="2" applyFont="1" applyFill="1" applyBorder="1" applyAlignment="1">
      <alignment vertical="center" shrinkToFit="1"/>
    </xf>
    <xf numFmtId="177" fontId="27" fillId="0" borderId="0" xfId="3" applyNumberFormat="1" applyFont="1" applyBorder="1" applyAlignment="1">
      <alignment vertical="center" shrinkToFit="1"/>
    </xf>
    <xf numFmtId="0" fontId="27" fillId="3" borderId="32" xfId="4" applyFont="1" applyFill="1" applyBorder="1" applyAlignment="1">
      <alignment vertical="center" shrinkToFit="1"/>
    </xf>
    <xf numFmtId="0" fontId="27" fillId="2" borderId="46" xfId="4" applyFont="1" applyFill="1" applyBorder="1" applyAlignment="1">
      <alignment horizontal="left" vertical="center" shrinkToFit="1"/>
    </xf>
    <xf numFmtId="38" fontId="27" fillId="2" borderId="45" xfId="2" applyFont="1" applyFill="1" applyBorder="1" applyAlignment="1">
      <alignment vertical="center" shrinkToFit="1"/>
    </xf>
    <xf numFmtId="177" fontId="27" fillId="0" borderId="0" xfId="3" applyNumberFormat="1" applyFont="1" applyBorder="1" applyAlignment="1">
      <alignment horizontal="left" vertical="top" shrinkToFit="1"/>
    </xf>
    <xf numFmtId="0" fontId="27" fillId="2" borderId="18" xfId="4" applyFont="1" applyFill="1" applyBorder="1" applyAlignment="1">
      <alignment horizontal="left" vertical="center" shrinkToFit="1"/>
    </xf>
    <xf numFmtId="38" fontId="27" fillId="2" borderId="42" xfId="2" applyFont="1" applyFill="1" applyBorder="1" applyAlignment="1">
      <alignment vertical="center" shrinkToFit="1"/>
    </xf>
    <xf numFmtId="0" fontId="27" fillId="3" borderId="34" xfId="4" applyFont="1" applyFill="1" applyBorder="1" applyAlignment="1">
      <alignment vertical="center" shrinkToFit="1"/>
    </xf>
    <xf numFmtId="0" fontId="27" fillId="2" borderId="47" xfId="4" applyFont="1" applyFill="1" applyBorder="1" applyAlignment="1">
      <alignment horizontal="left" vertical="center" shrinkToFit="1"/>
    </xf>
    <xf numFmtId="38" fontId="27" fillId="2" borderId="43" xfId="2" applyFont="1" applyFill="1" applyBorder="1" applyAlignment="1">
      <alignment vertical="center" shrinkToFit="1"/>
    </xf>
    <xf numFmtId="0" fontId="27" fillId="3" borderId="35" xfId="4" applyFont="1" applyFill="1" applyBorder="1" applyAlignment="1">
      <alignment horizontal="center" vertical="center" shrinkToFit="1"/>
    </xf>
    <xf numFmtId="0" fontId="27" fillId="3" borderId="36" xfId="4" applyFont="1" applyFill="1" applyBorder="1" applyAlignment="1">
      <alignment horizontal="center" vertical="center" shrinkToFit="1"/>
    </xf>
    <xf numFmtId="0" fontId="27" fillId="3" borderId="48" xfId="4" applyFont="1" applyFill="1" applyBorder="1" applyAlignment="1">
      <alignment horizontal="center" vertical="center" shrinkToFit="1"/>
    </xf>
    <xf numFmtId="177" fontId="27" fillId="3" borderId="36" xfId="4" applyNumberFormat="1" applyFont="1" applyFill="1" applyBorder="1" applyAlignment="1">
      <alignment horizontal="center" vertical="center" shrinkToFit="1"/>
    </xf>
    <xf numFmtId="177" fontId="27" fillId="3" borderId="37" xfId="4" applyNumberFormat="1" applyFont="1" applyFill="1" applyBorder="1" applyAlignment="1">
      <alignment horizontal="center" vertical="center" shrinkToFit="1"/>
    </xf>
    <xf numFmtId="0" fontId="42" fillId="2" borderId="38" xfId="4" applyFont="1" applyFill="1" applyBorder="1" applyAlignment="1">
      <alignment horizontal="left" vertical="center"/>
    </xf>
    <xf numFmtId="0" fontId="28" fillId="2" borderId="33" xfId="4" applyFont="1" applyFill="1" applyBorder="1" applyAlignment="1">
      <alignment vertical="center" textRotation="255"/>
    </xf>
    <xf numFmtId="0" fontId="28" fillId="2" borderId="39" xfId="4" applyFont="1" applyFill="1" applyBorder="1" applyAlignment="1">
      <alignment vertical="center" textRotation="255"/>
    </xf>
    <xf numFmtId="0" fontId="42" fillId="2" borderId="38" xfId="4" applyFont="1" applyFill="1" applyBorder="1" applyAlignment="1">
      <alignment vertical="center"/>
    </xf>
    <xf numFmtId="0" fontId="28" fillId="2" borderId="33" xfId="4" applyFont="1" applyFill="1" applyBorder="1" applyAlignment="1">
      <alignment vertical="center" textRotation="255" shrinkToFit="1"/>
    </xf>
    <xf numFmtId="0" fontId="28" fillId="2" borderId="39" xfId="4" applyFont="1" applyFill="1" applyBorder="1" applyAlignment="1">
      <alignment vertical="center" textRotation="255" shrinkToFit="1"/>
    </xf>
    <xf numFmtId="0" fontId="28" fillId="2" borderId="41" xfId="4" applyFont="1" applyFill="1" applyBorder="1" applyAlignment="1">
      <alignment vertical="center" textRotation="255" shrinkToFit="1"/>
    </xf>
    <xf numFmtId="177" fontId="27" fillId="2" borderId="13" xfId="4" applyNumberFormat="1" applyFont="1" applyFill="1" applyBorder="1" applyAlignment="1">
      <alignment horizontal="right" vertical="top" shrinkToFit="1"/>
    </xf>
    <xf numFmtId="0" fontId="27" fillId="2" borderId="40" xfId="4" applyFont="1" applyFill="1" applyBorder="1" applyAlignment="1" applyProtection="1">
      <alignment horizontal="center" vertical="center" shrinkToFit="1"/>
    </xf>
    <xf numFmtId="177" fontId="27" fillId="2" borderId="30" xfId="4" applyNumberFormat="1" applyFont="1" applyFill="1" applyBorder="1" applyAlignment="1">
      <alignment horizontal="right" vertical="top" shrinkToFit="1"/>
    </xf>
    <xf numFmtId="0" fontId="27" fillId="0" borderId="2" xfId="4" applyFont="1" applyFill="1" applyBorder="1" applyAlignment="1" applyProtection="1">
      <alignment horizontal="left" vertical="center" shrinkToFit="1"/>
      <protection locked="0"/>
    </xf>
    <xf numFmtId="0" fontId="27" fillId="0" borderId="3" xfId="4" applyFont="1" applyFill="1" applyBorder="1" applyAlignment="1" applyProtection="1">
      <alignment horizontal="left" vertical="center" shrinkToFit="1"/>
      <protection locked="0"/>
    </xf>
    <xf numFmtId="0" fontId="27" fillId="0" borderId="106" xfId="4" applyFont="1" applyFill="1" applyBorder="1" applyAlignment="1" applyProtection="1">
      <alignment horizontal="left" vertical="center" shrinkToFit="1"/>
      <protection locked="0"/>
    </xf>
    <xf numFmtId="0" fontId="27" fillId="2" borderId="40" xfId="4" applyFont="1" applyFill="1" applyBorder="1" applyAlignment="1" applyProtection="1">
      <alignment horizontal="left" vertical="center" shrinkToFit="1"/>
    </xf>
    <xf numFmtId="0" fontId="27" fillId="0" borderId="100" xfId="4" applyFont="1" applyFill="1" applyBorder="1" applyAlignment="1" applyProtection="1">
      <alignment horizontal="left" vertical="center" shrinkToFit="1"/>
      <protection locked="0"/>
    </xf>
    <xf numFmtId="177" fontId="27" fillId="0" borderId="53" xfId="4" applyNumberFormat="1" applyFont="1" applyFill="1" applyBorder="1" applyAlignment="1" applyProtection="1">
      <alignment horizontal="right" vertical="center" shrinkToFit="1"/>
      <protection locked="0"/>
    </xf>
    <xf numFmtId="177" fontId="27" fillId="0" borderId="54" xfId="4" applyNumberFormat="1" applyFont="1" applyFill="1" applyBorder="1" applyAlignment="1" applyProtection="1">
      <alignment horizontal="right" vertical="center" shrinkToFit="1"/>
      <protection locked="0"/>
    </xf>
    <xf numFmtId="177" fontId="27" fillId="0" borderId="70" xfId="4" applyNumberFormat="1" applyFont="1" applyFill="1" applyBorder="1" applyAlignment="1" applyProtection="1">
      <alignment horizontal="right" vertical="center" shrinkToFit="1"/>
      <protection locked="0"/>
    </xf>
    <xf numFmtId="177" fontId="27" fillId="2" borderId="40" xfId="4" applyNumberFormat="1" applyFont="1" applyFill="1" applyBorder="1" applyAlignment="1" applyProtection="1">
      <alignment horizontal="right" vertical="center" shrinkToFit="1"/>
    </xf>
    <xf numFmtId="177" fontId="27" fillId="0" borderId="108" xfId="4" applyNumberFormat="1" applyFont="1" applyFill="1" applyBorder="1" applyAlignment="1" applyProtection="1">
      <alignment horizontal="right" vertical="center" shrinkToFit="1"/>
      <protection locked="0"/>
    </xf>
    <xf numFmtId="177" fontId="27" fillId="0" borderId="109" xfId="4" applyNumberFormat="1" applyFont="1" applyFill="1" applyBorder="1" applyAlignment="1" applyProtection="1">
      <alignment horizontal="right" vertical="center" shrinkToFit="1"/>
      <protection locked="0"/>
    </xf>
    <xf numFmtId="177" fontId="27" fillId="0" borderId="110" xfId="4" applyNumberFormat="1" applyFont="1" applyFill="1" applyBorder="1" applyAlignment="1" applyProtection="1">
      <alignment horizontal="right" vertical="center" shrinkToFit="1"/>
      <protection locked="0"/>
    </xf>
    <xf numFmtId="177" fontId="27" fillId="0" borderId="111" xfId="4" applyNumberFormat="1" applyFont="1" applyFill="1" applyBorder="1" applyAlignment="1" applyProtection="1">
      <alignment horizontal="right" vertical="center" shrinkToFit="1"/>
      <protection locked="0"/>
    </xf>
    <xf numFmtId="14" fontId="27" fillId="0" borderId="33" xfId="0" applyNumberFormat="1" applyFont="1" applyFill="1" applyBorder="1" applyAlignment="1">
      <alignment horizontal="left" vertical="center" shrinkToFit="1"/>
    </xf>
    <xf numFmtId="0" fontId="27" fillId="0" borderId="0" xfId="0" applyFont="1" applyFill="1" applyBorder="1" applyAlignment="1">
      <alignment vertical="center" shrinkToFit="1"/>
    </xf>
    <xf numFmtId="0" fontId="27" fillId="0" borderId="0" xfId="0" applyFont="1" applyFill="1" applyBorder="1" applyAlignment="1">
      <alignment horizontal="left" vertical="center" shrinkToFit="1"/>
    </xf>
    <xf numFmtId="177" fontId="27" fillId="2" borderId="8" xfId="0" applyNumberFormat="1" applyFont="1" applyFill="1" applyBorder="1" applyAlignment="1">
      <alignment horizontal="center" vertical="center" shrinkToFit="1"/>
    </xf>
    <xf numFmtId="178" fontId="30" fillId="3" borderId="63" xfId="4" applyNumberFormat="1" applyFont="1" applyFill="1" applyBorder="1" applyAlignment="1">
      <alignment vertical="center" shrinkToFit="1"/>
    </xf>
    <xf numFmtId="178" fontId="30" fillId="4" borderId="62" xfId="3" applyNumberFormat="1" applyFont="1" applyFill="1" applyBorder="1" applyAlignment="1">
      <alignment vertical="center" shrinkToFit="1"/>
    </xf>
    <xf numFmtId="0" fontId="27" fillId="4" borderId="33" xfId="4" applyFont="1" applyFill="1" applyBorder="1" applyAlignment="1">
      <alignment vertical="center" shrinkToFit="1"/>
    </xf>
    <xf numFmtId="178" fontId="27" fillId="2" borderId="64" xfId="3" applyNumberFormat="1" applyFont="1" applyFill="1" applyBorder="1" applyAlignment="1">
      <alignment vertical="center" shrinkToFit="1"/>
    </xf>
    <xf numFmtId="0" fontId="27" fillId="4" borderId="60" xfId="4" applyFont="1" applyFill="1" applyBorder="1" applyAlignment="1">
      <alignment vertical="center" shrinkToFit="1"/>
    </xf>
    <xf numFmtId="178" fontId="27" fillId="2" borderId="65" xfId="3" applyNumberFormat="1" applyFont="1" applyFill="1" applyBorder="1" applyAlignment="1">
      <alignment vertical="center" shrinkToFit="1"/>
    </xf>
    <xf numFmtId="178" fontId="27" fillId="4" borderId="66" xfId="3" applyNumberFormat="1" applyFont="1" applyFill="1" applyBorder="1" applyAlignment="1">
      <alignment vertical="center" shrinkToFit="1"/>
    </xf>
    <xf numFmtId="178" fontId="27" fillId="4" borderId="67" xfId="3" applyNumberFormat="1" applyFont="1" applyFill="1" applyBorder="1" applyAlignment="1">
      <alignment vertical="center" shrinkToFit="1"/>
    </xf>
    <xf numFmtId="178" fontId="27" fillId="2" borderId="61" xfId="3" applyNumberFormat="1" applyFont="1" applyFill="1" applyBorder="1" applyAlignment="1">
      <alignment vertical="center" shrinkToFit="1"/>
    </xf>
    <xf numFmtId="178" fontId="27" fillId="2" borderId="14" xfId="3" applyNumberFormat="1" applyFont="1" applyFill="1" applyBorder="1" applyAlignment="1">
      <alignment vertical="center" shrinkToFit="1"/>
    </xf>
    <xf numFmtId="178" fontId="30" fillId="4" borderId="52" xfId="3" applyNumberFormat="1" applyFont="1" applyFill="1" applyBorder="1" applyAlignment="1">
      <alignment vertical="center" shrinkToFit="1"/>
    </xf>
    <xf numFmtId="0" fontId="27" fillId="3" borderId="36" xfId="0" applyFont="1" applyFill="1" applyBorder="1" applyAlignment="1">
      <alignment horizontal="center" vertical="center" shrinkToFit="1"/>
    </xf>
    <xf numFmtId="177" fontId="27" fillId="3" borderId="36" xfId="0" applyNumberFormat="1" applyFont="1" applyFill="1" applyBorder="1" applyAlignment="1">
      <alignment horizontal="center" vertical="center" shrinkToFit="1"/>
    </xf>
    <xf numFmtId="177" fontId="21" fillId="3" borderId="37" xfId="0" applyNumberFormat="1" applyFont="1" applyFill="1" applyBorder="1" applyAlignment="1">
      <alignment horizontal="center" vertical="center" shrinkToFit="1"/>
    </xf>
    <xf numFmtId="177" fontId="21" fillId="3" borderId="52" xfId="0" applyNumberFormat="1" applyFont="1" applyFill="1" applyBorder="1" applyAlignment="1">
      <alignment horizontal="center" vertical="center" wrapText="1" shrinkToFit="1"/>
    </xf>
    <xf numFmtId="0" fontId="42" fillId="2" borderId="38" xfId="0" applyFont="1" applyFill="1" applyBorder="1" applyAlignment="1">
      <alignment vertical="center"/>
    </xf>
    <xf numFmtId="0" fontId="28" fillId="2" borderId="33" xfId="0" applyFont="1" applyFill="1" applyBorder="1" applyAlignment="1">
      <alignment vertical="top"/>
    </xf>
    <xf numFmtId="0" fontId="42" fillId="2" borderId="0" xfId="0" applyFont="1" applyFill="1" applyBorder="1" applyAlignment="1">
      <alignment vertical="center"/>
    </xf>
    <xf numFmtId="0" fontId="42" fillId="2" borderId="33" xfId="0" applyFont="1" applyFill="1" applyBorder="1" applyAlignment="1">
      <alignment vertical="center"/>
    </xf>
    <xf numFmtId="0" fontId="42" fillId="2" borderId="39" xfId="0" applyFont="1" applyFill="1" applyBorder="1" applyAlignment="1">
      <alignment vertical="center"/>
    </xf>
    <xf numFmtId="0" fontId="27" fillId="7" borderId="2" xfId="0" applyFont="1" applyFill="1" applyBorder="1" applyAlignment="1" applyProtection="1">
      <alignment vertical="center" shrinkToFit="1"/>
      <protection locked="0"/>
    </xf>
    <xf numFmtId="0" fontId="27" fillId="7" borderId="58" xfId="0" applyFont="1" applyFill="1" applyBorder="1" applyAlignment="1" applyProtection="1">
      <alignment vertical="center" shrinkToFit="1"/>
      <protection locked="0"/>
    </xf>
    <xf numFmtId="177" fontId="27" fillId="0" borderId="58" xfId="0" applyNumberFormat="1" applyFont="1" applyBorder="1" applyAlignment="1" applyProtection="1">
      <alignment vertical="center" shrinkToFit="1"/>
      <protection locked="0"/>
    </xf>
    <xf numFmtId="177" fontId="27" fillId="2" borderId="79" xfId="0" applyNumberFormat="1" applyFont="1" applyFill="1" applyBorder="1" applyAlignment="1">
      <alignment horizontal="right" vertical="center" shrinkToFit="1"/>
    </xf>
    <xf numFmtId="0" fontId="27" fillId="7" borderId="3" xfId="0" applyFont="1" applyFill="1" applyBorder="1" applyAlignment="1" applyProtection="1">
      <alignment vertical="center" shrinkToFit="1"/>
      <protection locked="0"/>
    </xf>
    <xf numFmtId="0" fontId="27" fillId="7" borderId="24" xfId="0" applyFont="1" applyFill="1" applyBorder="1" applyAlignment="1" applyProtection="1">
      <alignment vertical="center" shrinkToFit="1"/>
      <protection locked="0"/>
    </xf>
    <xf numFmtId="177" fontId="27" fillId="0" borderId="24" xfId="0" applyNumberFormat="1" applyFont="1" applyBorder="1" applyAlignment="1" applyProtection="1">
      <alignment vertical="center" shrinkToFit="1"/>
      <protection locked="0"/>
    </xf>
    <xf numFmtId="177" fontId="27" fillId="2" borderId="80" xfId="0" applyNumberFormat="1" applyFont="1" applyFill="1" applyBorder="1" applyAlignment="1">
      <alignment horizontal="right" vertical="top" shrinkToFit="1"/>
    </xf>
    <xf numFmtId="0" fontId="27" fillId="7" borderId="106" xfId="0" applyFont="1" applyFill="1" applyBorder="1" applyAlignment="1" applyProtection="1">
      <alignment vertical="center" shrinkToFit="1"/>
      <protection locked="0"/>
    </xf>
    <xf numFmtId="0" fontId="27" fillId="7" borderId="75" xfId="0" applyFont="1" applyFill="1" applyBorder="1" applyAlignment="1" applyProtection="1">
      <alignment vertical="center" shrinkToFit="1"/>
      <protection locked="0"/>
    </xf>
    <xf numFmtId="177" fontId="27" fillId="2" borderId="81" xfId="0" applyNumberFormat="1" applyFont="1" applyFill="1" applyBorder="1" applyAlignment="1">
      <alignment horizontal="right" vertical="top" shrinkToFit="1"/>
    </xf>
    <xf numFmtId="0" fontId="27" fillId="7" borderId="51" xfId="0" applyFont="1" applyFill="1" applyBorder="1" applyAlignment="1" applyProtection="1">
      <alignment vertical="center" shrinkToFit="1"/>
    </xf>
    <xf numFmtId="0" fontId="27" fillId="7" borderId="101" xfId="0" applyFont="1" applyFill="1" applyBorder="1" applyAlignment="1" applyProtection="1">
      <alignment vertical="center" shrinkToFit="1"/>
    </xf>
    <xf numFmtId="177" fontId="27" fillId="2" borderId="58" xfId="0" applyNumberFormat="1" applyFont="1" applyFill="1" applyBorder="1" applyAlignment="1" applyProtection="1">
      <alignment vertical="center" shrinkToFit="1"/>
    </xf>
    <xf numFmtId="177" fontId="27" fillId="2" borderId="79" xfId="0" applyNumberFormat="1" applyFont="1" applyFill="1" applyBorder="1" applyAlignment="1">
      <alignment horizontal="right" vertical="top" shrinkToFit="1"/>
    </xf>
    <xf numFmtId="0" fontId="27" fillId="7" borderId="3" xfId="0" applyFont="1" applyFill="1" applyBorder="1" applyAlignment="1" applyProtection="1">
      <alignment vertical="center" shrinkToFit="1"/>
    </xf>
    <xf numFmtId="0" fontId="27" fillId="7" borderId="24" xfId="0" applyFont="1" applyFill="1" applyBorder="1" applyAlignment="1" applyProtection="1">
      <alignment vertical="center" shrinkToFit="1"/>
    </xf>
    <xf numFmtId="177" fontId="27" fillId="2" borderId="24" xfId="0" applyNumberFormat="1" applyFont="1" applyFill="1" applyBorder="1" applyAlignment="1" applyProtection="1">
      <alignment vertical="center" shrinkToFit="1"/>
    </xf>
    <xf numFmtId="0" fontId="27" fillId="7" borderId="101" xfId="0" applyFont="1" applyFill="1" applyBorder="1" applyAlignment="1" applyProtection="1">
      <alignment vertical="center" shrinkToFit="1"/>
      <protection locked="0"/>
    </xf>
    <xf numFmtId="177" fontId="27" fillId="7" borderId="101" xfId="0" applyNumberFormat="1" applyFont="1" applyFill="1" applyBorder="1" applyAlignment="1" applyProtection="1">
      <alignment horizontal="center" vertical="center" shrinkToFit="1"/>
      <protection locked="0"/>
    </xf>
    <xf numFmtId="177" fontId="27" fillId="7" borderId="24" xfId="0" applyNumberFormat="1" applyFont="1" applyFill="1" applyBorder="1" applyAlignment="1" applyProtection="1">
      <alignment horizontal="center" vertical="center" shrinkToFit="1"/>
      <protection locked="0"/>
    </xf>
    <xf numFmtId="177" fontId="27" fillId="7" borderId="75" xfId="0" applyNumberFormat="1" applyFont="1" applyFill="1" applyBorder="1" applyAlignment="1" applyProtection="1">
      <alignment horizontal="center" vertical="center" shrinkToFit="1"/>
      <protection locked="0"/>
    </xf>
    <xf numFmtId="177" fontId="27" fillId="2" borderId="101" xfId="0" applyNumberFormat="1" applyFont="1" applyFill="1" applyBorder="1" applyAlignment="1" applyProtection="1">
      <alignment horizontal="center" vertical="center" shrinkToFit="1"/>
    </xf>
    <xf numFmtId="177" fontId="27" fillId="2" borderId="24" xfId="0" applyNumberFormat="1" applyFont="1" applyFill="1" applyBorder="1" applyAlignment="1" applyProtection="1">
      <alignment horizontal="center" vertical="center" shrinkToFit="1"/>
    </xf>
    <xf numFmtId="177" fontId="27" fillId="7" borderId="109" xfId="0" applyNumberFormat="1" applyFont="1" applyFill="1" applyBorder="1" applyAlignment="1" applyProtection="1">
      <alignment horizontal="center" vertical="center" shrinkToFit="1"/>
      <protection locked="0"/>
    </xf>
    <xf numFmtId="0" fontId="0" fillId="4" borderId="39" xfId="0" applyFont="1" applyFill="1" applyBorder="1" applyAlignment="1">
      <alignment vertical="top"/>
    </xf>
    <xf numFmtId="177" fontId="27" fillId="0" borderId="75" xfId="0" applyNumberFormat="1" applyFont="1" applyBorder="1" applyAlignment="1" applyProtection="1">
      <alignment vertical="center" shrinkToFit="1"/>
      <protection locked="0"/>
    </xf>
    <xf numFmtId="177" fontId="27" fillId="7" borderId="110" xfId="0" applyNumberFormat="1" applyFont="1" applyFill="1" applyBorder="1" applyAlignment="1" applyProtection="1">
      <alignment horizontal="center" vertical="center" shrinkToFit="1"/>
      <protection locked="0"/>
    </xf>
    <xf numFmtId="0" fontId="27" fillId="7" borderId="6" xfId="0" applyFont="1" applyFill="1" applyBorder="1" applyAlignment="1" applyProtection="1">
      <alignment vertical="center" shrinkToFit="1"/>
      <protection locked="0"/>
    </xf>
    <xf numFmtId="177" fontId="27" fillId="2" borderId="101" xfId="0" applyNumberFormat="1" applyFont="1" applyFill="1" applyBorder="1" applyAlignment="1">
      <alignment horizontal="center" vertical="center" shrinkToFit="1"/>
    </xf>
    <xf numFmtId="177" fontId="27" fillId="2" borderId="58" xfId="0" applyNumberFormat="1" applyFont="1" applyFill="1" applyBorder="1" applyAlignment="1">
      <alignment horizontal="center" vertical="center" shrinkToFit="1"/>
    </xf>
    <xf numFmtId="0" fontId="27" fillId="7" borderId="21" xfId="0" applyFont="1" applyFill="1" applyBorder="1" applyAlignment="1" applyProtection="1">
      <alignment vertical="center" shrinkToFit="1"/>
      <protection locked="0"/>
    </xf>
    <xf numFmtId="177" fontId="27" fillId="2" borderId="75" xfId="0" applyNumberFormat="1" applyFont="1" applyFill="1" applyBorder="1" applyAlignment="1">
      <alignment horizontal="center" vertical="center" shrinkToFit="1"/>
    </xf>
    <xf numFmtId="0" fontId="27" fillId="7" borderId="98" xfId="0" applyFont="1" applyFill="1" applyBorder="1" applyAlignment="1" applyProtection="1">
      <alignment vertical="center" shrinkToFit="1"/>
      <protection locked="0"/>
    </xf>
    <xf numFmtId="0" fontId="27" fillId="7" borderId="100" xfId="0" applyFont="1" applyFill="1" applyBorder="1" applyAlignment="1" applyProtection="1">
      <alignment vertical="center" shrinkToFit="1"/>
      <protection locked="0"/>
    </xf>
    <xf numFmtId="177" fontId="27" fillId="0" borderId="59" xfId="0" applyNumberFormat="1" applyFont="1" applyBorder="1" applyAlignment="1" applyProtection="1">
      <alignment vertical="center" shrinkToFit="1"/>
      <protection locked="0"/>
    </xf>
    <xf numFmtId="177" fontId="27" fillId="2" borderId="58" xfId="0" applyNumberFormat="1" applyFont="1" applyFill="1" applyBorder="1" applyAlignment="1">
      <alignment vertical="center" shrinkToFit="1"/>
    </xf>
    <xf numFmtId="177" fontId="27" fillId="2" borderId="53" xfId="0" applyNumberFormat="1" applyFont="1" applyFill="1" applyBorder="1" applyAlignment="1">
      <alignment vertical="center" shrinkToFit="1"/>
    </xf>
    <xf numFmtId="177" fontId="27" fillId="2" borderId="24" xfId="0" applyNumberFormat="1" applyFont="1" applyFill="1" applyBorder="1" applyAlignment="1">
      <alignment vertical="center" shrinkToFit="1"/>
    </xf>
    <xf numFmtId="177" fontId="27" fillId="2" borderId="54" xfId="0" applyNumberFormat="1" applyFont="1" applyFill="1" applyBorder="1" applyAlignment="1">
      <alignment vertical="center" shrinkToFit="1"/>
    </xf>
    <xf numFmtId="177" fontId="27" fillId="2" borderId="59" xfId="0" applyNumberFormat="1" applyFont="1" applyFill="1" applyBorder="1" applyAlignment="1">
      <alignment vertical="center" shrinkToFit="1"/>
    </xf>
    <xf numFmtId="177" fontId="27" fillId="2" borderId="57" xfId="0" applyNumberFormat="1" applyFont="1" applyFill="1" applyBorder="1" applyAlignment="1">
      <alignment vertical="center" shrinkToFit="1"/>
    </xf>
    <xf numFmtId="4" fontId="7" fillId="6" borderId="8" xfId="7" applyNumberFormat="1" applyFont="1" applyFill="1" applyBorder="1" applyAlignment="1" applyProtection="1">
      <alignment horizontal="center" vertical="center" shrinkToFit="1"/>
    </xf>
    <xf numFmtId="4" fontId="43" fillId="6" borderId="8" xfId="7" applyNumberFormat="1" applyFont="1" applyFill="1" applyBorder="1" applyAlignment="1" applyProtection="1">
      <alignment horizontal="center" vertical="center" shrinkToFit="1"/>
    </xf>
    <xf numFmtId="3" fontId="36" fillId="0" borderId="8" xfId="5" applyNumberFormat="1" applyFont="1" applyBorder="1" applyAlignment="1">
      <alignment shrinkToFit="1"/>
    </xf>
    <xf numFmtId="0" fontId="21" fillId="0" borderId="0" xfId="0" applyFont="1" applyAlignment="1">
      <alignment vertical="center" wrapText="1"/>
    </xf>
    <xf numFmtId="0" fontId="21" fillId="0" borderId="0" xfId="0" applyFont="1" applyFill="1" applyAlignment="1">
      <alignment vertical="center" wrapText="1"/>
    </xf>
    <xf numFmtId="0" fontId="44" fillId="0" borderId="0" xfId="0" applyFont="1" applyAlignment="1">
      <alignment wrapText="1"/>
    </xf>
    <xf numFmtId="0" fontId="44" fillId="0" borderId="0" xfId="0" applyFont="1" applyAlignment="1">
      <alignment vertical="top" wrapText="1"/>
    </xf>
    <xf numFmtId="0" fontId="41" fillId="2" borderId="16" xfId="0" applyFont="1" applyFill="1" applyBorder="1" applyAlignment="1">
      <alignment horizontal="left" vertical="center" shrinkToFit="1"/>
    </xf>
    <xf numFmtId="0" fontId="41" fillId="2" borderId="16" xfId="0" applyFont="1" applyFill="1" applyBorder="1" applyAlignment="1">
      <alignment horizontal="left" vertical="center" wrapText="1"/>
    </xf>
    <xf numFmtId="0" fontId="41" fillId="7" borderId="85" xfId="0" applyFont="1" applyFill="1" applyBorder="1" applyAlignment="1" applyProtection="1">
      <alignment horizontal="center" vertical="center"/>
      <protection locked="0"/>
    </xf>
    <xf numFmtId="0" fontId="41" fillId="0" borderId="78" xfId="0" applyFont="1" applyFill="1" applyBorder="1" applyAlignment="1" applyProtection="1">
      <alignment horizontal="left" vertical="center" shrinkToFit="1"/>
      <protection locked="0"/>
    </xf>
    <xf numFmtId="0" fontId="45" fillId="0" borderId="0" xfId="0" applyFont="1" applyFill="1">
      <alignment vertical="center"/>
    </xf>
    <xf numFmtId="0" fontId="45" fillId="0" borderId="0" xfId="0" applyFont="1" applyFill="1" applyAlignment="1">
      <alignment vertical="center" wrapText="1"/>
    </xf>
    <xf numFmtId="0" fontId="45" fillId="0" borderId="0" xfId="0" applyFont="1" applyFill="1" applyBorder="1" applyAlignment="1">
      <alignment vertical="center"/>
    </xf>
    <xf numFmtId="0" fontId="45" fillId="0" borderId="0" xfId="0" applyFont="1" applyFill="1" applyBorder="1" applyAlignment="1">
      <alignment vertical="center" wrapText="1"/>
    </xf>
    <xf numFmtId="0" fontId="45" fillId="0" borderId="0" xfId="0" applyFont="1" applyFill="1" applyBorder="1" applyAlignment="1">
      <alignment vertical="top" wrapText="1"/>
    </xf>
    <xf numFmtId="0" fontId="27" fillId="6" borderId="71" xfId="0" applyFont="1" applyFill="1" applyBorder="1" applyAlignment="1" applyProtection="1">
      <alignment vertical="center" shrinkToFit="1"/>
    </xf>
    <xf numFmtId="0" fontId="46" fillId="0" borderId="0" xfId="0" applyFont="1" applyFill="1" applyBorder="1" applyAlignment="1" applyProtection="1">
      <alignment vertical="center"/>
      <protection locked="0"/>
    </xf>
    <xf numFmtId="0" fontId="41" fillId="6" borderId="62" xfId="0" applyFont="1" applyFill="1" applyBorder="1" applyAlignment="1" applyProtection="1">
      <alignment vertical="center" shrinkToFit="1"/>
    </xf>
    <xf numFmtId="0" fontId="19" fillId="0" borderId="0" xfId="0" applyFont="1" applyFill="1" applyAlignment="1">
      <alignment vertical="center"/>
    </xf>
    <xf numFmtId="0" fontId="27" fillId="6" borderId="62" xfId="0" applyFont="1" applyFill="1" applyBorder="1" applyAlignment="1" applyProtection="1">
      <alignment vertical="center" shrinkToFit="1"/>
    </xf>
    <xf numFmtId="0" fontId="46" fillId="0" borderId="0" xfId="0" applyFont="1" applyFill="1" applyAlignment="1">
      <alignment vertical="center"/>
    </xf>
    <xf numFmtId="0" fontId="27" fillId="6" borderId="69" xfId="0" applyFont="1" applyFill="1" applyBorder="1" applyAlignment="1" applyProtection="1">
      <alignment vertical="center" shrinkToFit="1"/>
    </xf>
    <xf numFmtId="179" fontId="25" fillId="2" borderId="6" xfId="0"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vertical="top"/>
    </xf>
    <xf numFmtId="0" fontId="47" fillId="0" borderId="32" xfId="0" applyFont="1" applyBorder="1" applyAlignment="1">
      <alignment vertical="top"/>
    </xf>
    <xf numFmtId="0" fontId="47" fillId="0" borderId="32" xfId="0" applyFont="1" applyBorder="1" applyAlignment="1">
      <alignment vertical="top" wrapText="1"/>
    </xf>
    <xf numFmtId="0" fontId="45" fillId="0" borderId="0" xfId="4" applyFont="1" applyFill="1" applyBorder="1" applyAlignment="1">
      <alignment horizontal="left" vertical="center"/>
    </xf>
    <xf numFmtId="0" fontId="45" fillId="0" borderId="0" xfId="4" applyFont="1" applyFill="1" applyBorder="1" applyAlignment="1">
      <alignment horizontal="left" vertical="top" wrapText="1"/>
    </xf>
    <xf numFmtId="0" fontId="45" fillId="0" borderId="0" xfId="4" applyFont="1" applyFill="1" applyBorder="1" applyAlignment="1">
      <alignment horizontal="left" vertical="top"/>
    </xf>
    <xf numFmtId="177" fontId="45" fillId="0" borderId="0" xfId="4" applyNumberFormat="1" applyFont="1" applyFill="1" applyBorder="1">
      <alignment vertical="center"/>
    </xf>
    <xf numFmtId="0" fontId="47" fillId="0" borderId="0" xfId="0" applyFont="1" applyFill="1" applyAlignment="1">
      <alignment vertical="center" wrapText="1"/>
    </xf>
    <xf numFmtId="0" fontId="47" fillId="0" borderId="0" xfId="0" applyFont="1" applyAlignment="1">
      <alignment vertical="center" wrapText="1"/>
    </xf>
    <xf numFmtId="0" fontId="47" fillId="0" borderId="0" xfId="0" applyFont="1" applyAlignment="1">
      <alignment wrapText="1"/>
    </xf>
    <xf numFmtId="0" fontId="45" fillId="0" borderId="0" xfId="0" applyFont="1" applyAlignment="1">
      <alignment vertical="center" wrapText="1"/>
    </xf>
    <xf numFmtId="0" fontId="41" fillId="2" borderId="161" xfId="0" applyFont="1" applyFill="1" applyBorder="1" applyAlignment="1">
      <alignment vertical="center" shrinkToFit="1"/>
    </xf>
    <xf numFmtId="0" fontId="41" fillId="6" borderId="16" xfId="0" applyFont="1" applyFill="1" applyBorder="1" applyAlignment="1" applyProtection="1">
      <alignment horizontal="left" vertical="center"/>
    </xf>
    <xf numFmtId="0" fontId="41" fillId="6" borderId="16" xfId="0" applyFont="1" applyFill="1" applyBorder="1" applyAlignment="1" applyProtection="1">
      <alignment horizontal="left" vertical="center" shrinkToFit="1"/>
    </xf>
    <xf numFmtId="38" fontId="27" fillId="2" borderId="16" xfId="2" applyFont="1" applyFill="1" applyBorder="1" applyAlignment="1">
      <alignment horizontal="right" vertical="center" shrinkToFit="1"/>
    </xf>
    <xf numFmtId="0" fontId="27" fillId="7" borderId="98" xfId="4" applyFont="1" applyFill="1" applyBorder="1" applyAlignment="1" applyProtection="1">
      <alignment horizontal="center" vertical="center" shrinkToFit="1"/>
      <protection locked="0"/>
    </xf>
    <xf numFmtId="0" fontId="27" fillId="7" borderId="19" xfId="4" applyFont="1" applyFill="1" applyBorder="1" applyAlignment="1" applyProtection="1">
      <alignment horizontal="center" vertical="center" shrinkToFit="1"/>
      <protection locked="0"/>
    </xf>
    <xf numFmtId="177" fontId="27" fillId="2" borderId="61" xfId="4" applyNumberFormat="1" applyFont="1" applyFill="1" applyBorder="1" applyAlignment="1" applyProtection="1">
      <alignment horizontal="center" vertical="center" shrinkToFit="1"/>
    </xf>
    <xf numFmtId="0" fontId="27" fillId="7" borderId="107" xfId="4" applyFont="1" applyFill="1" applyBorder="1" applyAlignment="1" applyProtection="1">
      <alignment horizontal="center" vertical="center" shrinkToFit="1"/>
      <protection locked="0"/>
    </xf>
    <xf numFmtId="0" fontId="27" fillId="7" borderId="21" xfId="4" applyFont="1" applyFill="1" applyBorder="1" applyAlignment="1" applyProtection="1">
      <alignment horizontal="center" vertical="center" shrinkToFit="1"/>
      <protection locked="0"/>
    </xf>
    <xf numFmtId="0" fontId="27" fillId="7" borderId="101" xfId="4" applyFont="1" applyFill="1" applyBorder="1" applyAlignment="1" applyProtection="1">
      <alignment horizontal="center" vertical="center" shrinkToFit="1"/>
      <protection locked="0"/>
    </xf>
    <xf numFmtId="0" fontId="27" fillId="7" borderId="24" xfId="4" applyFont="1" applyFill="1" applyBorder="1" applyAlignment="1" applyProtection="1">
      <alignment horizontal="center" vertical="center" shrinkToFit="1"/>
      <protection locked="0"/>
    </xf>
    <xf numFmtId="0" fontId="27" fillId="7" borderId="59" xfId="4" applyFont="1" applyFill="1" applyBorder="1" applyAlignment="1" applyProtection="1">
      <alignment horizontal="center" vertical="center" shrinkToFit="1"/>
      <protection locked="0"/>
    </xf>
    <xf numFmtId="3" fontId="48" fillId="6" borderId="8" xfId="6" applyNumberFormat="1" applyFont="1" applyFill="1" applyBorder="1" applyAlignment="1">
      <alignment horizontal="center" vertical="center" wrapText="1" shrinkToFit="1"/>
    </xf>
    <xf numFmtId="3" fontId="48" fillId="2" borderId="8" xfId="6" applyNumberFormat="1" applyFont="1" applyFill="1" applyBorder="1" applyAlignment="1">
      <alignment horizontal="center" vertical="center" wrapText="1" shrinkToFit="1"/>
    </xf>
    <xf numFmtId="0" fontId="49" fillId="0" borderId="3" xfId="5" applyFont="1" applyFill="1" applyBorder="1" applyAlignment="1" applyProtection="1">
      <alignment vertical="center" shrinkToFit="1"/>
      <protection locked="0"/>
    </xf>
    <xf numFmtId="0" fontId="49" fillId="0" borderId="18" xfId="5" applyFont="1" applyFill="1" applyBorder="1" applyAlignment="1" applyProtection="1">
      <alignment vertical="center" shrinkToFit="1"/>
      <protection locked="0"/>
    </xf>
    <xf numFmtId="177" fontId="49" fillId="0" borderId="73" xfId="7" applyNumberFormat="1" applyFont="1" applyFill="1" applyBorder="1" applyAlignment="1" applyProtection="1">
      <alignment vertical="center" shrinkToFit="1"/>
      <protection locked="0"/>
    </xf>
    <xf numFmtId="177" fontId="49" fillId="0" borderId="54" xfId="7" applyNumberFormat="1" applyFont="1" applyFill="1" applyBorder="1" applyAlignment="1" applyProtection="1">
      <alignment vertical="center" shrinkToFit="1"/>
      <protection locked="0"/>
    </xf>
    <xf numFmtId="177" fontId="49" fillId="0" borderId="74" xfId="7" applyNumberFormat="1" applyFont="1" applyFill="1" applyBorder="1" applyAlignment="1" applyProtection="1">
      <alignment vertical="center" shrinkToFit="1"/>
      <protection locked="0"/>
    </xf>
    <xf numFmtId="0" fontId="49" fillId="0" borderId="73" xfId="5" applyFont="1" applyFill="1" applyBorder="1" applyAlignment="1" applyProtection="1">
      <alignment vertical="center" shrinkToFit="1"/>
      <protection locked="0"/>
    </xf>
    <xf numFmtId="0" fontId="49" fillId="0" borderId="24" xfId="5" applyFont="1" applyFill="1" applyBorder="1" applyAlignment="1" applyProtection="1">
      <alignment vertical="center" shrinkToFit="1"/>
      <protection locked="0"/>
    </xf>
    <xf numFmtId="0" fontId="49" fillId="0" borderId="75" xfId="5" applyFont="1" applyFill="1" applyBorder="1" applyAlignment="1" applyProtection="1">
      <alignment vertical="center" shrinkToFit="1"/>
      <protection locked="0"/>
    </xf>
    <xf numFmtId="0" fontId="49" fillId="0" borderId="114" xfId="5" applyFont="1" applyFill="1" applyBorder="1" applyAlignment="1" applyProtection="1">
      <alignment vertical="center" shrinkToFit="1"/>
      <protection locked="0"/>
    </xf>
    <xf numFmtId="0" fontId="46" fillId="0" borderId="0" xfId="0" applyFont="1" applyAlignment="1">
      <alignment vertical="center" wrapText="1"/>
    </xf>
    <xf numFmtId="0" fontId="52" fillId="0" borderId="0" xfId="0" applyFont="1" applyAlignment="1">
      <alignment horizontal="center" vertical="top" wrapText="1"/>
    </xf>
    <xf numFmtId="0" fontId="53" fillId="0" borderId="0" xfId="0" applyFont="1" applyAlignment="1">
      <alignment vertical="center" wrapText="1"/>
    </xf>
    <xf numFmtId="0" fontId="53" fillId="0" borderId="0" xfId="0" applyFont="1">
      <alignment vertical="center"/>
    </xf>
    <xf numFmtId="0" fontId="51" fillId="0" borderId="0" xfId="0" applyFont="1" applyAlignment="1">
      <alignment vertical="top"/>
    </xf>
    <xf numFmtId="0" fontId="46" fillId="0" borderId="0" xfId="0" applyFont="1">
      <alignment vertical="center"/>
    </xf>
    <xf numFmtId="0" fontId="54" fillId="0" borderId="0" xfId="0" applyFont="1">
      <alignment vertical="center"/>
    </xf>
    <xf numFmtId="178" fontId="0" fillId="0" borderId="8" xfId="0" applyNumberFormat="1" applyBorder="1">
      <alignment vertical="center"/>
    </xf>
    <xf numFmtId="0" fontId="40" fillId="2" borderId="35" xfId="0" applyFont="1" applyFill="1" applyBorder="1" applyAlignment="1">
      <alignment vertical="center" wrapText="1"/>
    </xf>
    <xf numFmtId="0" fontId="24" fillId="2" borderId="3" xfId="0" applyFont="1" applyFill="1" applyBorder="1" applyAlignment="1">
      <alignment vertical="center" shrinkToFit="1"/>
    </xf>
    <xf numFmtId="0" fontId="40" fillId="2" borderId="100" xfId="0" applyFont="1" applyFill="1" applyBorder="1" applyAlignment="1">
      <alignment horizontal="left" vertical="center" wrapText="1"/>
    </xf>
    <xf numFmtId="0" fontId="24" fillId="2" borderId="171" xfId="0" applyFont="1" applyFill="1" applyBorder="1" applyAlignment="1">
      <alignment vertical="center" wrapText="1"/>
    </xf>
    <xf numFmtId="0" fontId="40" fillId="2" borderId="106" xfId="0" applyFont="1" applyFill="1" applyBorder="1" applyAlignment="1">
      <alignment vertical="center" shrinkToFit="1"/>
    </xf>
    <xf numFmtId="0" fontId="26" fillId="2" borderId="3" xfId="0" applyFont="1" applyFill="1" applyBorder="1" applyAlignment="1">
      <alignment vertical="center" wrapText="1"/>
    </xf>
    <xf numFmtId="0" fontId="40" fillId="2" borderId="12" xfId="0" applyFont="1" applyFill="1" applyBorder="1" applyAlignment="1">
      <alignment vertical="center" wrapText="1" shrinkToFit="1"/>
    </xf>
    <xf numFmtId="0" fontId="27" fillId="0" borderId="0" xfId="0" applyFont="1" applyAlignment="1">
      <alignment horizontal="center" vertical="center"/>
    </xf>
    <xf numFmtId="0" fontId="27" fillId="2" borderId="84" xfId="0" applyFont="1" applyFill="1" applyBorder="1" applyAlignment="1">
      <alignment horizontal="center" vertical="center"/>
    </xf>
    <xf numFmtId="0" fontId="21" fillId="2" borderId="120" xfId="0" applyFont="1" applyFill="1" applyBorder="1" applyAlignment="1">
      <alignment horizontal="center" vertical="center"/>
    </xf>
    <xf numFmtId="0" fontId="21" fillId="2" borderId="45" xfId="0" applyFont="1" applyFill="1" applyBorder="1" applyAlignment="1">
      <alignment horizontal="center" vertical="center"/>
    </xf>
    <xf numFmtId="0" fontId="27" fillId="2" borderId="92" xfId="0" applyFont="1" applyFill="1" applyBorder="1" applyAlignment="1">
      <alignment horizontal="center" vertical="center" shrinkToFit="1"/>
    </xf>
    <xf numFmtId="0" fontId="27" fillId="2" borderId="70" xfId="0" applyFont="1" applyFill="1" applyBorder="1" applyAlignment="1">
      <alignment horizontal="right" vertical="center" shrinkToFit="1"/>
    </xf>
    <xf numFmtId="182" fontId="27" fillId="2" borderId="21" xfId="0" applyNumberFormat="1" applyFont="1" applyFill="1" applyBorder="1">
      <alignment vertical="center"/>
    </xf>
    <xf numFmtId="182" fontId="27" fillId="2" borderId="50" xfId="0" applyNumberFormat="1" applyFont="1" applyFill="1" applyBorder="1" applyAlignment="1">
      <alignment horizontal="center" vertical="center" shrinkToFit="1"/>
    </xf>
    <xf numFmtId="0" fontId="27" fillId="2" borderId="78" xfId="0" applyFont="1" applyFill="1" applyBorder="1" applyAlignment="1">
      <alignment horizontal="center" vertical="center" shrinkToFit="1"/>
    </xf>
    <xf numFmtId="184" fontId="27" fillId="7" borderId="86"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7" fillId="7" borderId="45" xfId="0" applyNumberFormat="1" applyFont="1" applyFill="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106" xfId="0" applyFont="1" applyFill="1" applyBorder="1" applyAlignment="1">
      <alignment horizontal="center" vertical="center" shrinkToFit="1"/>
    </xf>
    <xf numFmtId="0" fontId="0" fillId="0" borderId="32" xfId="0" applyBorder="1" applyAlignment="1">
      <alignment vertical="center" wrapText="1"/>
    </xf>
    <xf numFmtId="0" fontId="0" fillId="0" borderId="32" xfId="0" applyBorder="1">
      <alignment vertical="center"/>
    </xf>
    <xf numFmtId="0" fontId="0" fillId="0" borderId="0" xfId="0" applyAlignment="1">
      <alignment vertical="center" wrapText="1"/>
    </xf>
    <xf numFmtId="182" fontId="28" fillId="0" borderId="0" xfId="0" applyNumberFormat="1" applyFont="1" applyAlignment="1">
      <alignment horizontal="right" vertical="center"/>
    </xf>
    <xf numFmtId="0" fontId="28" fillId="0" borderId="0" xfId="0" applyFont="1" applyAlignment="1">
      <alignment horizontal="center" vertical="center" shrinkToFit="1"/>
    </xf>
    <xf numFmtId="0" fontId="28" fillId="0" borderId="0" xfId="0" applyFont="1">
      <alignment vertical="center"/>
    </xf>
    <xf numFmtId="0" fontId="0" fillId="0" borderId="0" xfId="0" applyAlignment="1">
      <alignment vertical="center" wrapText="1" shrinkToFit="1"/>
    </xf>
    <xf numFmtId="0" fontId="58" fillId="0" borderId="0" xfId="0" applyFont="1" applyAlignment="1">
      <alignment vertical="center" wrapText="1"/>
    </xf>
    <xf numFmtId="0" fontId="27" fillId="0" borderId="24" xfId="0" applyFont="1" applyBorder="1" applyAlignment="1">
      <alignment horizontal="right" vertical="center"/>
    </xf>
    <xf numFmtId="0" fontId="28" fillId="0" borderId="0" xfId="0" applyFont="1" applyAlignment="1">
      <alignment vertical="center" shrinkToFit="1"/>
    </xf>
    <xf numFmtId="0" fontId="27" fillId="0" borderId="0" xfId="0" applyFont="1" applyAlignment="1">
      <alignment horizontal="left" vertical="center" wrapText="1"/>
    </xf>
    <xf numFmtId="0" fontId="27" fillId="0" borderId="0" xfId="0" applyFont="1" applyAlignment="1">
      <alignment horizontal="right" vertical="center"/>
    </xf>
    <xf numFmtId="176" fontId="41" fillId="2" borderId="168" xfId="0" applyNumberFormat="1" applyFont="1" applyFill="1" applyBorder="1" applyAlignment="1">
      <alignment horizontal="right" vertical="center" shrinkToFit="1"/>
    </xf>
    <xf numFmtId="176" fontId="41" fillId="2" borderId="166" xfId="0" applyNumberFormat="1" applyFont="1" applyFill="1" applyBorder="1" applyAlignment="1">
      <alignment horizontal="right" vertical="center" shrinkToFit="1"/>
    </xf>
    <xf numFmtId="176" fontId="41" fillId="2" borderId="170" xfId="0" applyNumberFormat="1" applyFont="1" applyFill="1" applyBorder="1" applyAlignment="1">
      <alignment horizontal="right" vertical="center" shrinkToFit="1"/>
    </xf>
    <xf numFmtId="0" fontId="40" fillId="2" borderId="22" xfId="0" applyFont="1" applyFill="1" applyBorder="1" applyAlignment="1">
      <alignment horizontal="left" vertical="center" shrinkToFit="1"/>
    </xf>
    <xf numFmtId="0" fontId="40" fillId="2" borderId="99" xfId="0" applyFont="1" applyFill="1" applyBorder="1" applyAlignment="1">
      <alignment horizontal="left" vertical="center" shrinkToFit="1"/>
    </xf>
    <xf numFmtId="0" fontId="40" fillId="2" borderId="23" xfId="0" applyFont="1" applyFill="1" applyBorder="1" applyAlignment="1">
      <alignment horizontal="left" vertical="center" shrinkToFit="1"/>
    </xf>
    <xf numFmtId="0" fontId="40" fillId="2" borderId="107" xfId="0" applyFont="1" applyFill="1" applyBorder="1" applyAlignment="1">
      <alignment horizontal="left" vertical="center" shrinkToFit="1"/>
    </xf>
    <xf numFmtId="0" fontId="26" fillId="2" borderId="22" xfId="0" applyFont="1" applyFill="1" applyBorder="1" applyAlignment="1">
      <alignment horizontal="left" vertical="center" wrapText="1" shrinkToFit="1"/>
    </xf>
    <xf numFmtId="0" fontId="26" fillId="2" borderId="99" xfId="0" applyFont="1" applyFill="1" applyBorder="1" applyAlignment="1">
      <alignment horizontal="left" vertical="center" wrapText="1" shrinkToFit="1"/>
    </xf>
    <xf numFmtId="0" fontId="26" fillId="2" borderId="23" xfId="0" applyFont="1" applyFill="1" applyBorder="1" applyAlignment="1">
      <alignment horizontal="left" vertical="center" wrapText="1" shrinkToFit="1"/>
    </xf>
    <xf numFmtId="0" fontId="26" fillId="2" borderId="107" xfId="0" applyFont="1" applyFill="1" applyBorder="1" applyAlignment="1">
      <alignment horizontal="left" vertical="center" wrapText="1" shrinkToFit="1"/>
    </xf>
    <xf numFmtId="0" fontId="41" fillId="2" borderId="112" xfId="0" applyFont="1" applyFill="1" applyBorder="1" applyAlignment="1">
      <alignment horizontal="left" vertical="center" shrinkToFit="1"/>
    </xf>
    <xf numFmtId="0" fontId="41" fillId="2" borderId="116" xfId="0" applyFont="1" applyFill="1" applyBorder="1" applyAlignment="1">
      <alignment horizontal="left" vertical="center" shrinkToFit="1"/>
    </xf>
    <xf numFmtId="0" fontId="41" fillId="2" borderId="12" xfId="0" applyFont="1" applyFill="1" applyBorder="1" applyAlignment="1">
      <alignment horizontal="left" vertical="center" shrinkToFit="1"/>
    </xf>
    <xf numFmtId="182" fontId="41" fillId="2" borderId="26" xfId="0" applyNumberFormat="1" applyFont="1" applyFill="1" applyBorder="1" applyAlignment="1">
      <alignment horizontal="center" vertical="center" shrinkToFit="1"/>
    </xf>
    <xf numFmtId="182" fontId="41" fillId="2" borderId="61" xfId="0" applyNumberFormat="1" applyFont="1" applyFill="1" applyBorder="1" applyAlignment="1">
      <alignment horizontal="center" vertical="center" shrinkToFit="1"/>
    </xf>
    <xf numFmtId="0" fontId="41" fillId="0" borderId="26" xfId="0" applyFont="1" applyBorder="1" applyAlignment="1" applyProtection="1">
      <alignment horizontal="left" vertical="center"/>
      <protection locked="0"/>
    </xf>
    <xf numFmtId="0" fontId="41" fillId="0" borderId="61" xfId="0" applyFont="1" applyBorder="1" applyAlignment="1" applyProtection="1">
      <alignment horizontal="left" vertical="center"/>
      <protection locked="0"/>
    </xf>
    <xf numFmtId="0" fontId="41" fillId="0" borderId="78" xfId="0" applyFont="1" applyBorder="1" applyAlignment="1" applyProtection="1">
      <alignment horizontal="left" vertical="center"/>
      <protection locked="0"/>
    </xf>
    <xf numFmtId="182" fontId="41" fillId="2" borderId="28" xfId="0" applyNumberFormat="1" applyFont="1" applyFill="1" applyBorder="1" applyAlignment="1">
      <alignment horizontal="center" vertical="center" shrinkToFit="1"/>
    </xf>
    <xf numFmtId="0" fontId="41" fillId="6" borderId="26" xfId="0" applyFont="1" applyFill="1" applyBorder="1" applyAlignment="1" applyProtection="1">
      <alignment horizontal="left" vertical="center"/>
    </xf>
    <xf numFmtId="0" fontId="41" fillId="6" borderId="61" xfId="0" applyFont="1" applyFill="1" applyBorder="1" applyAlignment="1" applyProtection="1">
      <alignment horizontal="left" vertical="center"/>
    </xf>
    <xf numFmtId="0" fontId="41" fillId="6" borderId="78" xfId="0" applyFont="1" applyFill="1" applyBorder="1" applyAlignment="1" applyProtection="1">
      <alignment horizontal="left" vertical="center"/>
    </xf>
    <xf numFmtId="0" fontId="41" fillId="2" borderId="26" xfId="0" applyFont="1" applyFill="1" applyBorder="1" applyAlignment="1">
      <alignment vertical="center" shrinkToFit="1"/>
    </xf>
    <xf numFmtId="0" fontId="41" fillId="2" borderId="61" xfId="0" applyFont="1" applyFill="1" applyBorder="1" applyAlignment="1">
      <alignment vertical="center" shrinkToFit="1"/>
    </xf>
    <xf numFmtId="0" fontId="41" fillId="2" borderId="78" xfId="0" applyFont="1" applyFill="1" applyBorder="1" applyAlignment="1">
      <alignment vertical="center" shrinkToFit="1"/>
    </xf>
    <xf numFmtId="176" fontId="41" fillId="2" borderId="123" xfId="0" applyNumberFormat="1" applyFont="1" applyFill="1" applyBorder="1" applyAlignment="1">
      <alignment horizontal="right" vertical="center" shrinkToFit="1"/>
    </xf>
    <xf numFmtId="176" fontId="41" fillId="2" borderId="102" xfId="0" applyNumberFormat="1" applyFont="1" applyFill="1" applyBorder="1" applyAlignment="1">
      <alignment horizontal="right" vertical="center" shrinkToFit="1"/>
    </xf>
    <xf numFmtId="176" fontId="41" fillId="2" borderId="124" xfId="0" applyNumberFormat="1" applyFont="1" applyFill="1" applyBorder="1" applyAlignment="1">
      <alignment horizontal="right" vertical="center" shrinkToFit="1"/>
    </xf>
    <xf numFmtId="176" fontId="41" fillId="2" borderId="57" xfId="0" applyNumberFormat="1" applyFont="1" applyFill="1" applyBorder="1" applyAlignment="1">
      <alignment horizontal="right" vertical="center"/>
    </xf>
    <xf numFmtId="176" fontId="41" fillId="2" borderId="134" xfId="0" applyNumberFormat="1" applyFont="1" applyFill="1" applyBorder="1" applyAlignment="1">
      <alignment horizontal="right" vertical="center"/>
    </xf>
    <xf numFmtId="176" fontId="41" fillId="2" borderId="135" xfId="0" applyNumberFormat="1" applyFont="1" applyFill="1" applyBorder="1" applyAlignment="1">
      <alignment horizontal="right" vertical="center"/>
    </xf>
    <xf numFmtId="176" fontId="41" fillId="2" borderId="54" xfId="0" applyNumberFormat="1" applyFont="1" applyFill="1" applyBorder="1" applyAlignment="1">
      <alignment horizontal="right" vertical="center"/>
    </xf>
    <xf numFmtId="176" fontId="41" fillId="2" borderId="91" xfId="0" applyNumberFormat="1" applyFont="1" applyFill="1" applyBorder="1" applyAlignment="1">
      <alignment horizontal="right" vertical="center"/>
    </xf>
    <xf numFmtId="176" fontId="41" fillId="2" borderId="64" xfId="0" applyNumberFormat="1" applyFont="1" applyFill="1" applyBorder="1" applyAlignment="1">
      <alignment horizontal="right" vertical="center"/>
    </xf>
    <xf numFmtId="176" fontId="41" fillId="2" borderId="26" xfId="0" applyNumberFormat="1" applyFont="1" applyFill="1" applyBorder="1" applyAlignment="1">
      <alignment horizontal="right" vertical="center"/>
    </xf>
    <xf numFmtId="176" fontId="41" fillId="2" borderId="61" xfId="0" applyNumberFormat="1" applyFont="1" applyFill="1" applyBorder="1" applyAlignment="1">
      <alignment horizontal="right" vertical="center"/>
    </xf>
    <xf numFmtId="176" fontId="41" fillId="2" borderId="62" xfId="0" applyNumberFormat="1" applyFont="1" applyFill="1" applyBorder="1" applyAlignment="1">
      <alignment horizontal="right" vertical="center"/>
    </xf>
    <xf numFmtId="0" fontId="40" fillId="2" borderId="144" xfId="0" applyFont="1" applyFill="1" applyBorder="1" applyAlignment="1">
      <alignment horizontal="left" vertical="center" shrinkToFit="1"/>
    </xf>
    <xf numFmtId="0" fontId="40" fillId="2" borderId="14" xfId="0" applyFont="1" applyFill="1" applyBorder="1" applyAlignment="1">
      <alignment horizontal="left" vertical="center" shrinkToFit="1"/>
    </xf>
    <xf numFmtId="0" fontId="40" fillId="2" borderId="169" xfId="0" applyFont="1" applyFill="1" applyBorder="1" applyAlignment="1">
      <alignment horizontal="left" vertical="center" shrinkToFit="1"/>
    </xf>
    <xf numFmtId="0" fontId="26" fillId="2" borderId="22" xfId="0" applyFont="1" applyFill="1" applyBorder="1" applyAlignment="1">
      <alignment horizontal="left" vertical="center" wrapText="1"/>
    </xf>
    <xf numFmtId="0" fontId="26" fillId="2" borderId="99"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107" xfId="0" applyFont="1" applyFill="1" applyBorder="1" applyAlignment="1">
      <alignment horizontal="left" vertical="center" wrapText="1"/>
    </xf>
    <xf numFmtId="176" fontId="41" fillId="2" borderId="70" xfId="0" applyNumberFormat="1" applyFont="1" applyFill="1" applyBorder="1" applyAlignment="1">
      <alignment horizontal="right" vertical="center"/>
    </xf>
    <xf numFmtId="176" fontId="41" fillId="2" borderId="92" xfId="0" applyNumberFormat="1" applyFont="1" applyFill="1" applyBorder="1" applyAlignment="1">
      <alignment horizontal="right" vertical="center"/>
    </xf>
    <xf numFmtId="176" fontId="41" fillId="2" borderId="65" xfId="0" applyNumberFormat="1" applyFont="1" applyFill="1" applyBorder="1" applyAlignment="1">
      <alignment horizontal="right" vertical="center"/>
    </xf>
    <xf numFmtId="0" fontId="40" fillId="2" borderId="38" xfId="0" applyFont="1" applyFill="1" applyBorder="1" applyAlignment="1">
      <alignment horizontal="left" vertical="center" shrinkToFit="1"/>
    </xf>
    <xf numFmtId="0" fontId="40" fillId="2" borderId="98" xfId="0" applyFont="1" applyFill="1" applyBorder="1" applyAlignment="1">
      <alignment horizontal="left" vertical="center" shrinkToFit="1"/>
    </xf>
    <xf numFmtId="176" fontId="41" fillId="2" borderId="167" xfId="0" applyNumberFormat="1" applyFont="1" applyFill="1" applyBorder="1" applyAlignment="1">
      <alignment horizontal="right" vertical="center" shrinkToFit="1"/>
    </xf>
    <xf numFmtId="0" fontId="41" fillId="0" borderId="2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41" fillId="0" borderId="78" xfId="0" applyFont="1" applyFill="1" applyBorder="1" applyAlignment="1" applyProtection="1">
      <alignment horizontal="left" vertical="center"/>
      <protection locked="0"/>
    </xf>
    <xf numFmtId="0" fontId="41" fillId="2" borderId="10" xfId="0" applyFont="1" applyFill="1" applyBorder="1" applyAlignment="1">
      <alignment horizontal="left" vertical="center" shrinkToFit="1"/>
    </xf>
    <xf numFmtId="0" fontId="41" fillId="2" borderId="28" xfId="0" applyFont="1" applyFill="1" applyBorder="1" applyAlignment="1">
      <alignment horizontal="left" vertical="center" shrinkToFit="1"/>
    </xf>
    <xf numFmtId="0" fontId="40" fillId="0" borderId="117" xfId="0" applyFont="1" applyBorder="1" applyAlignment="1" applyProtection="1">
      <alignment horizontal="left" vertical="center"/>
      <protection locked="0"/>
    </xf>
    <xf numFmtId="0" fontId="40" fillId="0" borderId="118" xfId="0" applyFont="1" applyBorder="1" applyAlignment="1" applyProtection="1">
      <alignment horizontal="left" vertical="center"/>
      <protection locked="0"/>
    </xf>
    <xf numFmtId="0" fontId="40" fillId="0" borderId="162" xfId="0" applyFont="1" applyBorder="1" applyAlignment="1" applyProtection="1">
      <alignment horizontal="left" vertical="center"/>
      <protection locked="0"/>
    </xf>
    <xf numFmtId="0" fontId="40" fillId="0" borderId="119" xfId="0" applyFont="1" applyBorder="1" applyAlignment="1" applyProtection="1">
      <alignment horizontal="left" vertical="center"/>
      <protection locked="0"/>
    </xf>
    <xf numFmtId="0" fontId="41" fillId="0" borderId="106" xfId="0" applyFont="1" applyBorder="1" applyAlignment="1" applyProtection="1">
      <alignment horizontal="left" vertical="center"/>
      <protection locked="0"/>
    </xf>
    <xf numFmtId="0" fontId="41" fillId="0" borderId="75" xfId="0" applyFont="1" applyBorder="1" applyAlignment="1" applyProtection="1">
      <alignment horizontal="left" vertical="center"/>
      <protection locked="0"/>
    </xf>
    <xf numFmtId="0" fontId="41" fillId="0" borderId="70" xfId="0" applyFont="1" applyBorder="1" applyAlignment="1" applyProtection="1">
      <alignment horizontal="left" vertical="center"/>
      <protection locked="0"/>
    </xf>
    <xf numFmtId="0" fontId="41" fillId="0" borderId="50" xfId="0" applyFont="1" applyBorder="1" applyAlignment="1" applyProtection="1">
      <alignment horizontal="left" vertical="center"/>
      <protection locked="0"/>
    </xf>
    <xf numFmtId="0" fontId="50" fillId="0" borderId="0" xfId="0" applyFont="1" applyAlignment="1">
      <alignment horizontal="center" vertical="top" wrapText="1"/>
    </xf>
    <xf numFmtId="0" fontId="52" fillId="0" borderId="0" xfId="0" applyFont="1" applyAlignment="1">
      <alignment horizontal="center" vertical="top" wrapText="1"/>
    </xf>
    <xf numFmtId="182" fontId="54" fillId="0" borderId="0" xfId="0" applyNumberFormat="1" applyFont="1" applyAlignment="1">
      <alignment horizontal="right" vertical="center"/>
    </xf>
    <xf numFmtId="0" fontId="25" fillId="2" borderId="53" xfId="0" applyFont="1" applyFill="1" applyBorder="1" applyAlignment="1">
      <alignment horizontal="left" vertical="center"/>
    </xf>
    <xf numFmtId="0" fontId="25" fillId="2" borderId="120" xfId="0" applyFont="1" applyFill="1" applyBorder="1" applyAlignment="1">
      <alignment horizontal="left" vertical="center"/>
    </xf>
    <xf numFmtId="0" fontId="25" fillId="2" borderId="6" xfId="0" applyFont="1" applyFill="1" applyBorder="1" applyAlignment="1">
      <alignment horizontal="left" vertical="center"/>
    </xf>
    <xf numFmtId="0" fontId="41" fillId="0" borderId="163" xfId="0" applyFont="1" applyBorder="1" applyAlignment="1" applyProtection="1">
      <alignment horizontal="left" vertical="center" wrapText="1"/>
      <protection locked="0"/>
    </xf>
    <xf numFmtId="0" fontId="41" fillId="0" borderId="164" xfId="0" applyFont="1" applyBorder="1" applyAlignment="1" applyProtection="1">
      <alignment horizontal="left" vertical="center" wrapText="1"/>
      <protection locked="0"/>
    </xf>
    <xf numFmtId="0" fontId="41" fillId="0" borderId="165" xfId="0" applyFont="1" applyBorder="1" applyAlignment="1" applyProtection="1">
      <alignment horizontal="left" vertical="center" wrapText="1"/>
      <protection locked="0"/>
    </xf>
    <xf numFmtId="0" fontId="41" fillId="0" borderId="105" xfId="0"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86" xfId="0" applyFont="1" applyBorder="1" applyAlignment="1" applyProtection="1">
      <alignment horizontal="left" vertical="center" wrapText="1"/>
      <protection locked="0"/>
    </xf>
    <xf numFmtId="0" fontId="29" fillId="2" borderId="53" xfId="0" applyFont="1" applyFill="1" applyBorder="1" applyAlignment="1">
      <alignment horizontal="left" vertical="center"/>
    </xf>
    <xf numFmtId="0" fontId="29" fillId="2" borderId="120" xfId="0" applyFont="1" applyFill="1" applyBorder="1" applyAlignment="1">
      <alignment horizontal="left" vertical="center"/>
    </xf>
    <xf numFmtId="0" fontId="29" fillId="2" borderId="137" xfId="0" applyFont="1" applyFill="1" applyBorder="1" applyAlignment="1">
      <alignment horizontal="left" vertical="center"/>
    </xf>
    <xf numFmtId="0" fontId="38" fillId="2" borderId="38" xfId="0" applyFont="1" applyFill="1" applyBorder="1" applyAlignment="1">
      <alignment horizontal="left" vertical="center"/>
    </xf>
    <xf numFmtId="0" fontId="38" fillId="2" borderId="40" xfId="0" applyFont="1" applyFill="1" applyBorder="1" applyAlignment="1">
      <alignment horizontal="left" vertical="center"/>
    </xf>
    <xf numFmtId="0" fontId="38" fillId="2" borderId="30" xfId="0" applyFont="1" applyFill="1" applyBorder="1" applyAlignment="1">
      <alignment horizontal="left" vertical="center"/>
    </xf>
    <xf numFmtId="0" fontId="54" fillId="0" borderId="56" xfId="0" applyFont="1" applyBorder="1" applyAlignment="1">
      <alignment horizontal="left" vertical="top" wrapText="1"/>
    </xf>
    <xf numFmtId="180" fontId="41" fillId="0" borderId="125" xfId="0" applyNumberFormat="1" applyFont="1" applyBorder="1" applyAlignment="1" applyProtection="1">
      <alignment horizontal="center" vertical="center"/>
      <protection locked="0"/>
    </xf>
    <xf numFmtId="180" fontId="41" fillId="0" borderId="103" xfId="0" applyNumberFormat="1" applyFont="1" applyBorder="1" applyAlignment="1" applyProtection="1">
      <alignment horizontal="center" vertical="center"/>
      <protection locked="0"/>
    </xf>
    <xf numFmtId="180" fontId="41" fillId="2" borderId="125" xfId="0" applyNumberFormat="1" applyFont="1" applyFill="1" applyBorder="1" applyAlignment="1" applyProtection="1">
      <alignment horizontal="center" vertical="center"/>
    </xf>
    <xf numFmtId="180" fontId="41" fillId="2" borderId="77" xfId="0" applyNumberFormat="1" applyFont="1" applyFill="1" applyBorder="1" applyAlignment="1" applyProtection="1">
      <alignment horizontal="center" vertical="center"/>
    </xf>
    <xf numFmtId="180" fontId="41" fillId="2" borderId="44" xfId="0" applyNumberFormat="1" applyFont="1" applyFill="1" applyBorder="1" applyAlignment="1" applyProtection="1">
      <alignment horizontal="center" vertical="center"/>
    </xf>
    <xf numFmtId="0" fontId="41" fillId="0" borderId="70" xfId="0" applyFont="1" applyBorder="1" applyAlignment="1" applyProtection="1">
      <alignment horizontal="left" vertical="center" wrapText="1"/>
      <protection locked="0"/>
    </xf>
    <xf numFmtId="0" fontId="41" fillId="0" borderId="92"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49" fontId="41" fillId="0" borderId="70" xfId="0" applyNumberFormat="1" applyFont="1" applyBorder="1" applyAlignment="1" applyProtection="1">
      <alignment horizontal="left" vertical="center" wrapText="1"/>
      <protection locked="0"/>
    </xf>
    <xf numFmtId="49" fontId="41" fillId="0" borderId="92" xfId="0" applyNumberFormat="1" applyFont="1" applyBorder="1" applyAlignment="1" applyProtection="1">
      <alignment horizontal="left" vertical="center" wrapText="1"/>
      <protection locked="0"/>
    </xf>
    <xf numFmtId="49" fontId="41" fillId="0" borderId="133" xfId="0" applyNumberFormat="1" applyFont="1" applyBorder="1" applyAlignment="1" applyProtection="1">
      <alignment horizontal="left" vertical="center" wrapText="1"/>
      <protection locked="0"/>
    </xf>
    <xf numFmtId="0" fontId="26" fillId="2" borderId="41" xfId="0" applyFont="1" applyFill="1" applyBorder="1" applyAlignment="1">
      <alignment horizontal="center" vertical="center" wrapText="1"/>
    </xf>
    <xf numFmtId="0" fontId="26" fillId="2" borderId="163" xfId="0" applyFont="1" applyFill="1" applyBorder="1" applyAlignment="1">
      <alignment horizontal="center" vertical="center" wrapText="1"/>
    </xf>
    <xf numFmtId="0" fontId="41" fillId="0" borderId="29" xfId="0" applyFont="1" applyFill="1" applyBorder="1" applyAlignment="1" applyProtection="1">
      <alignment horizontal="left" vertical="center" shrinkToFit="1"/>
      <protection locked="0"/>
    </xf>
    <xf numFmtId="0" fontId="41" fillId="0" borderId="85" xfId="0" applyFont="1" applyFill="1" applyBorder="1" applyAlignment="1" applyProtection="1">
      <alignment horizontal="left" vertical="center" shrinkToFit="1"/>
      <protection locked="0"/>
    </xf>
    <xf numFmtId="0" fontId="41" fillId="2" borderId="131" xfId="0" applyFont="1" applyFill="1" applyBorder="1" applyAlignment="1" applyProtection="1">
      <alignment horizontal="center" vertical="center" textRotation="255"/>
    </xf>
    <xf numFmtId="0" fontId="41" fillId="2" borderId="132" xfId="0" applyFont="1" applyFill="1" applyBorder="1" applyAlignment="1" applyProtection="1">
      <alignment horizontal="center" vertical="center" textRotation="255"/>
    </xf>
    <xf numFmtId="0" fontId="41" fillId="2" borderId="55" xfId="0" applyFont="1" applyFill="1" applyBorder="1" applyAlignment="1" applyProtection="1">
      <alignment horizontal="center" vertical="center" textRotation="255"/>
    </xf>
    <xf numFmtId="0" fontId="27" fillId="6" borderId="69" xfId="0" applyFont="1" applyFill="1" applyBorder="1" applyAlignment="1" applyProtection="1">
      <alignment horizontal="left" vertical="center" shrinkToFit="1"/>
    </xf>
    <xf numFmtId="0" fontId="27" fillId="6" borderId="71" xfId="0" applyFont="1" applyFill="1" applyBorder="1" applyAlignment="1" applyProtection="1">
      <alignment horizontal="left" vertical="center" shrinkToFit="1"/>
    </xf>
    <xf numFmtId="0" fontId="41" fillId="0" borderId="10" xfId="0" applyFont="1" applyFill="1" applyBorder="1" applyAlignment="1" applyProtection="1">
      <alignment horizontal="left" vertical="center" wrapText="1"/>
      <protection locked="0"/>
    </xf>
    <xf numFmtId="0" fontId="41" fillId="0" borderId="61" xfId="0" applyFont="1" applyFill="1" applyBorder="1" applyAlignment="1" applyProtection="1">
      <alignment horizontal="left" vertical="center" wrapText="1"/>
      <protection locked="0"/>
    </xf>
    <xf numFmtId="0" fontId="41" fillId="0" borderId="78"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61" xfId="0" applyFont="1" applyFill="1" applyBorder="1" applyAlignment="1" applyProtection="1">
      <alignment horizontal="left" vertical="center" wrapText="1"/>
      <protection locked="0"/>
    </xf>
    <xf numFmtId="0" fontId="27" fillId="0" borderId="78" xfId="0" applyFont="1" applyFill="1" applyBorder="1" applyAlignment="1" applyProtection="1">
      <alignment horizontal="left" vertical="center" wrapText="1"/>
      <protection locked="0"/>
    </xf>
    <xf numFmtId="0" fontId="41" fillId="0" borderId="41" xfId="0" applyFont="1" applyFill="1" applyBorder="1" applyAlignment="1" applyProtection="1">
      <alignment horizontal="left" vertical="center" wrapText="1"/>
      <protection locked="0"/>
    </xf>
    <xf numFmtId="0" fontId="41" fillId="0" borderId="56" xfId="0" applyFont="1" applyFill="1" applyBorder="1" applyAlignment="1" applyProtection="1">
      <alignment horizontal="left" vertical="center" wrapText="1"/>
      <protection locked="0"/>
    </xf>
    <xf numFmtId="0" fontId="41" fillId="0" borderId="52" xfId="0" applyFont="1" applyFill="1" applyBorder="1" applyAlignment="1" applyProtection="1">
      <alignment horizontal="left" vertical="center" wrapText="1"/>
      <protection locked="0"/>
    </xf>
    <xf numFmtId="0" fontId="41" fillId="2" borderId="83" xfId="0" applyFont="1" applyFill="1" applyBorder="1" applyAlignment="1">
      <alignment horizontal="left" vertical="center" shrinkToFit="1"/>
    </xf>
    <xf numFmtId="0" fontId="41" fillId="2" borderId="27" xfId="0" applyFont="1" applyFill="1" applyBorder="1" applyAlignment="1">
      <alignment horizontal="left" vertical="center" shrinkToFit="1"/>
    </xf>
    <xf numFmtId="0" fontId="41" fillId="2" borderId="60" xfId="0" applyFont="1" applyFill="1" applyBorder="1" applyAlignment="1">
      <alignment horizontal="left" vertical="center" shrinkToFit="1"/>
    </xf>
    <xf numFmtId="0" fontId="41" fillId="0" borderId="26" xfId="0" applyFont="1" applyBorder="1" applyAlignment="1" applyProtection="1">
      <alignment vertical="center"/>
      <protection locked="0"/>
    </xf>
    <xf numFmtId="0" fontId="41" fillId="0" borderId="61" xfId="0" applyFont="1" applyBorder="1" applyAlignment="1" applyProtection="1">
      <alignment vertical="center"/>
      <protection locked="0"/>
    </xf>
    <xf numFmtId="176" fontId="41" fillId="5" borderId="72" xfId="0" applyNumberFormat="1" applyFont="1" applyFill="1" applyBorder="1" applyAlignment="1">
      <alignment horizontal="right" vertical="center"/>
    </xf>
    <xf numFmtId="176" fontId="41" fillId="5" borderId="172" xfId="0" applyNumberFormat="1" applyFont="1" applyFill="1" applyBorder="1" applyAlignment="1">
      <alignment horizontal="right" vertical="center"/>
    </xf>
    <xf numFmtId="176" fontId="41" fillId="5" borderId="173" xfId="0" applyNumberFormat="1" applyFont="1" applyFill="1" applyBorder="1" applyAlignment="1">
      <alignment horizontal="right" vertical="center"/>
    </xf>
    <xf numFmtId="0" fontId="41" fillId="2" borderId="26" xfId="0" applyFont="1" applyFill="1" applyBorder="1" applyAlignment="1">
      <alignment horizontal="left" vertical="center"/>
    </xf>
    <xf numFmtId="0" fontId="41" fillId="2" borderId="28" xfId="0" applyFont="1" applyFill="1" applyBorder="1" applyAlignment="1">
      <alignment horizontal="left" vertical="center"/>
    </xf>
    <xf numFmtId="0" fontId="41" fillId="2" borderId="131" xfId="0" applyFont="1" applyFill="1" applyBorder="1" applyAlignment="1">
      <alignment horizontal="center" vertical="center" textRotation="255" shrinkToFit="1"/>
    </xf>
    <xf numFmtId="0" fontId="41" fillId="2" borderId="132" xfId="0" applyFont="1" applyFill="1" applyBorder="1" applyAlignment="1">
      <alignment horizontal="center" vertical="center" textRotation="255" shrinkToFit="1"/>
    </xf>
    <xf numFmtId="0" fontId="41" fillId="2" borderId="55" xfId="0" applyFont="1" applyFill="1" applyBorder="1" applyAlignment="1">
      <alignment horizontal="center" vertical="center" textRotation="255" shrinkToFit="1"/>
    </xf>
    <xf numFmtId="14" fontId="24" fillId="7" borderId="127" xfId="0" applyNumberFormat="1" applyFont="1" applyFill="1" applyBorder="1" applyAlignment="1" applyProtection="1">
      <alignment horizontal="left" vertical="center" wrapText="1"/>
      <protection locked="0"/>
    </xf>
    <xf numFmtId="14" fontId="24" fillId="7" borderId="128" xfId="0" applyNumberFormat="1" applyFont="1" applyFill="1" applyBorder="1" applyAlignment="1" applyProtection="1">
      <alignment horizontal="left" vertical="center" wrapText="1"/>
      <protection locked="0"/>
    </xf>
    <xf numFmtId="14" fontId="24" fillId="7" borderId="136" xfId="0" applyNumberFormat="1" applyFont="1" applyFill="1" applyBorder="1" applyAlignment="1" applyProtection="1">
      <alignment horizontal="left" vertical="center" wrapText="1"/>
      <protection locked="0"/>
    </xf>
    <xf numFmtId="0" fontId="45"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41" fillId="2" borderId="121"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44" xfId="0" applyFont="1" applyFill="1" applyBorder="1" applyAlignment="1">
      <alignment horizontal="left" vertical="center"/>
    </xf>
    <xf numFmtId="0" fontId="41" fillId="2" borderId="126" xfId="0" applyFont="1" applyFill="1" applyBorder="1" applyAlignment="1">
      <alignment horizontal="center" vertical="center" textRotation="255" shrinkToFit="1"/>
    </xf>
    <xf numFmtId="0" fontId="41" fillId="7" borderId="127" xfId="0" applyFont="1" applyFill="1" applyBorder="1" applyAlignment="1" applyProtection="1">
      <alignment horizontal="left" vertical="center"/>
      <protection locked="0"/>
    </xf>
    <xf numFmtId="0" fontId="41" fillId="7" borderId="128" xfId="0" applyFont="1" applyFill="1" applyBorder="1" applyAlignment="1" applyProtection="1">
      <alignment horizontal="left" vertical="center"/>
      <protection locked="0"/>
    </xf>
    <xf numFmtId="0" fontId="41" fillId="7" borderId="129" xfId="0" applyFont="1" applyFill="1" applyBorder="1" applyAlignment="1" applyProtection="1">
      <alignment horizontal="left" vertical="center"/>
      <protection locked="0"/>
    </xf>
    <xf numFmtId="0" fontId="40" fillId="0" borderId="28"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0" fillId="0" borderId="86" xfId="0" applyFont="1" applyBorder="1" applyAlignment="1" applyProtection="1">
      <alignment horizontal="left" vertical="center" wrapText="1"/>
      <protection locked="0"/>
    </xf>
    <xf numFmtId="0" fontId="47" fillId="0" borderId="32" xfId="0" applyFont="1" applyFill="1" applyBorder="1" applyAlignment="1">
      <alignment horizontal="left" vertical="center" wrapText="1"/>
    </xf>
    <xf numFmtId="0" fontId="41" fillId="2" borderId="83" xfId="0" applyFont="1" applyFill="1" applyBorder="1" applyAlignment="1">
      <alignment horizontal="center" vertical="center" shrinkToFit="1"/>
    </xf>
    <xf numFmtId="0" fontId="41" fillId="2" borderId="60" xfId="0" applyFont="1" applyFill="1" applyBorder="1" applyAlignment="1">
      <alignment horizontal="center" vertical="center" shrinkToFit="1"/>
    </xf>
    <xf numFmtId="0" fontId="45" fillId="0" borderId="32" xfId="0" applyFont="1" applyFill="1" applyBorder="1" applyAlignment="1">
      <alignment horizontal="left" vertical="center" wrapText="1"/>
    </xf>
    <xf numFmtId="0" fontId="47" fillId="0" borderId="32" xfId="0" applyFont="1" applyBorder="1" applyAlignment="1">
      <alignment horizontal="left" vertical="top" wrapText="1"/>
    </xf>
    <xf numFmtId="183" fontId="27" fillId="2" borderId="54" xfId="0" applyNumberFormat="1" applyFont="1" applyFill="1" applyBorder="1" applyAlignment="1">
      <alignment horizontal="center" vertical="center" shrinkToFit="1"/>
    </xf>
    <xf numFmtId="183" fontId="27" fillId="2" borderId="91" xfId="0" applyNumberFormat="1" applyFont="1" applyFill="1" applyBorder="1" applyAlignment="1">
      <alignment horizontal="center" vertical="center" shrinkToFit="1"/>
    </xf>
    <xf numFmtId="183" fontId="27" fillId="2" borderId="19" xfId="0" applyNumberFormat="1" applyFont="1" applyFill="1" applyBorder="1" applyAlignment="1">
      <alignment horizontal="center" vertical="center" shrinkToFit="1"/>
    </xf>
    <xf numFmtId="184" fontId="27" fillId="2" borderId="54" xfId="0" applyNumberFormat="1" applyFont="1" applyFill="1" applyBorder="1" applyAlignment="1">
      <alignment horizontal="center" vertical="center" shrinkToFit="1"/>
    </xf>
    <xf numFmtId="184" fontId="27" fillId="2" borderId="19" xfId="0" applyNumberFormat="1" applyFont="1" applyFill="1" applyBorder="1" applyAlignment="1">
      <alignment horizontal="center" vertical="center" shrinkToFit="1"/>
    </xf>
    <xf numFmtId="38" fontId="27" fillId="2" borderId="131" xfId="2" applyFont="1" applyFill="1" applyBorder="1" applyAlignment="1">
      <alignment horizontal="center" vertical="center" textRotation="255"/>
    </xf>
    <xf numFmtId="38" fontId="27" fillId="2" borderId="132" xfId="2" applyFont="1" applyFill="1" applyBorder="1" applyAlignment="1">
      <alignment horizontal="center" vertical="center" textRotation="255"/>
    </xf>
    <xf numFmtId="38" fontId="27" fillId="2" borderId="130" xfId="2" applyFont="1" applyFill="1" applyBorder="1" applyAlignment="1">
      <alignment horizontal="center" vertical="center" textRotation="255"/>
    </xf>
    <xf numFmtId="0" fontId="27" fillId="0" borderId="22" xfId="0" applyFont="1" applyBorder="1" applyAlignment="1" applyProtection="1">
      <alignment horizontal="left" vertical="top" wrapText="1"/>
      <protection locked="0"/>
    </xf>
    <xf numFmtId="0" fontId="27" fillId="0" borderId="144" xfId="0" applyFont="1" applyBorder="1" applyAlignment="1" applyProtection="1">
      <alignment horizontal="left" vertical="top" wrapText="1"/>
      <protection locked="0"/>
    </xf>
    <xf numFmtId="0" fontId="27" fillId="0" borderId="145"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183" fontId="27" fillId="2" borderId="18" xfId="0" applyNumberFormat="1" applyFont="1" applyFill="1" applyBorder="1" applyAlignment="1">
      <alignment horizontal="center" vertical="center" shrinkToFit="1"/>
    </xf>
    <xf numFmtId="0" fontId="27" fillId="0" borderId="10" xfId="0" applyFont="1" applyFill="1" applyBorder="1" applyAlignment="1" applyProtection="1">
      <alignment horizontal="left" vertical="center" shrinkToFit="1"/>
      <protection locked="0"/>
    </xf>
    <xf numFmtId="0" fontId="27" fillId="0" borderId="61" xfId="0" applyFont="1" applyFill="1" applyBorder="1" applyAlignment="1" applyProtection="1">
      <alignment horizontal="left" vertical="center" shrinkToFit="1"/>
      <protection locked="0"/>
    </xf>
    <xf numFmtId="0" fontId="27" fillId="0" borderId="62" xfId="0" applyFont="1" applyFill="1" applyBorder="1" applyAlignment="1" applyProtection="1">
      <alignment horizontal="left" vertical="center" shrinkToFit="1"/>
      <protection locked="0"/>
    </xf>
    <xf numFmtId="184" fontId="27" fillId="2" borderId="17" xfId="0" applyNumberFormat="1" applyFont="1" applyFill="1" applyBorder="1" applyAlignment="1">
      <alignment horizontal="center" vertical="center" shrinkToFit="1"/>
    </xf>
    <xf numFmtId="184" fontId="27" fillId="2" borderId="0" xfId="0" applyNumberFormat="1" applyFont="1" applyFill="1" applyBorder="1" applyAlignment="1">
      <alignment horizontal="center" vertical="center" shrinkToFit="1"/>
    </xf>
    <xf numFmtId="184" fontId="27" fillId="2" borderId="13" xfId="0" applyNumberFormat="1"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61"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184" fontId="27" fillId="2" borderId="16" xfId="0" applyNumberFormat="1" applyFont="1" applyFill="1" applyBorder="1" applyAlignment="1">
      <alignment horizontal="center" vertical="center" shrinkToFit="1"/>
    </xf>
    <xf numFmtId="184" fontId="27" fillId="2" borderId="29" xfId="0" applyNumberFormat="1" applyFont="1" applyFill="1" applyBorder="1" applyAlignment="1">
      <alignment horizontal="center" vertical="center" shrinkToFit="1"/>
    </xf>
    <xf numFmtId="38" fontId="27" fillId="2" borderId="10" xfId="2" applyFont="1" applyFill="1" applyBorder="1" applyAlignment="1">
      <alignment horizontal="center" vertical="center" shrinkToFit="1"/>
    </xf>
    <xf numFmtId="38" fontId="27" fillId="2" borderId="62" xfId="2" applyFont="1" applyFill="1" applyBorder="1" applyAlignment="1">
      <alignment horizontal="center" vertical="center" shrinkToFit="1"/>
    </xf>
    <xf numFmtId="38" fontId="27" fillId="2" borderId="38" xfId="2" applyFont="1" applyFill="1" applyBorder="1" applyAlignment="1">
      <alignment horizontal="left" vertical="center"/>
    </xf>
    <xf numFmtId="38" fontId="27" fillId="2" borderId="40" xfId="2" applyFont="1" applyFill="1" applyBorder="1" applyAlignment="1">
      <alignment horizontal="left" vertical="center"/>
    </xf>
    <xf numFmtId="38" fontId="27" fillId="2" borderId="30" xfId="2" applyFont="1" applyFill="1" applyBorder="1" applyAlignment="1">
      <alignment horizontal="left" vertical="center"/>
    </xf>
    <xf numFmtId="0" fontId="27" fillId="0" borderId="0" xfId="0" applyFont="1" applyAlignment="1" applyProtection="1">
      <alignment horizontal="left" vertical="top" wrapText="1"/>
      <protection locked="0"/>
    </xf>
    <xf numFmtId="0" fontId="27" fillId="0" borderId="39"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38" fontId="27" fillId="2" borderId="38" xfId="2" applyFont="1" applyFill="1" applyBorder="1" applyAlignment="1">
      <alignment horizontal="left" vertical="center" shrinkToFit="1"/>
    </xf>
    <xf numFmtId="38" fontId="27" fillId="2" borderId="40" xfId="2" applyFont="1" applyFill="1" applyBorder="1" applyAlignment="1">
      <alignment horizontal="left" vertical="center" shrinkToFit="1"/>
    </xf>
    <xf numFmtId="38" fontId="27" fillId="2" borderId="0" xfId="2" applyFont="1" applyFill="1" applyBorder="1" applyAlignment="1">
      <alignment horizontal="left" vertical="center" shrinkToFit="1"/>
    </xf>
    <xf numFmtId="38" fontId="27" fillId="2" borderId="30" xfId="2" applyFont="1" applyFill="1" applyBorder="1" applyAlignment="1">
      <alignment horizontal="left" vertical="center" shrinkToFit="1"/>
    </xf>
    <xf numFmtId="0" fontId="27" fillId="0" borderId="54" xfId="0" applyNumberFormat="1" applyFont="1" applyFill="1" applyBorder="1" applyAlignment="1" applyProtection="1">
      <alignment horizontal="left" vertical="center" shrinkToFit="1"/>
      <protection locked="0"/>
    </xf>
    <xf numFmtId="0" fontId="27" fillId="0" borderId="91" xfId="0" applyNumberFormat="1" applyFont="1" applyFill="1" applyBorder="1" applyAlignment="1" applyProtection="1">
      <alignment horizontal="left" vertical="center" shrinkToFit="1"/>
      <protection locked="0"/>
    </xf>
    <xf numFmtId="0" fontId="27" fillId="0" borderId="19" xfId="0" applyNumberFormat="1" applyFont="1" applyFill="1" applyBorder="1" applyAlignment="1" applyProtection="1">
      <alignment horizontal="left" vertical="center" shrinkToFit="1"/>
      <protection locked="0"/>
    </xf>
    <xf numFmtId="183" fontId="27" fillId="2" borderId="99" xfId="0" applyNumberFormat="1" applyFont="1" applyFill="1" applyBorder="1" applyAlignment="1">
      <alignment horizontal="left" vertical="center" shrinkToFit="1"/>
    </xf>
    <xf numFmtId="183" fontId="27" fillId="2" borderId="107" xfId="0" applyNumberFormat="1" applyFont="1" applyFill="1" applyBorder="1" applyAlignment="1">
      <alignment horizontal="left" vertical="center" shrinkToFit="1"/>
    </xf>
    <xf numFmtId="0" fontId="27" fillId="2" borderId="122" xfId="0" applyFont="1" applyFill="1" applyBorder="1" applyAlignment="1">
      <alignment horizontal="center" vertical="center"/>
    </xf>
    <xf numFmtId="0" fontId="27" fillId="2" borderId="138" xfId="0" applyFont="1" applyFill="1" applyBorder="1" applyAlignment="1">
      <alignment horizontal="center" vertical="center"/>
    </xf>
    <xf numFmtId="0" fontId="27" fillId="2" borderId="102" xfId="0" applyFont="1" applyFill="1" applyBorder="1" applyAlignment="1">
      <alignment horizontal="left" vertical="center" shrinkToFit="1"/>
    </xf>
    <xf numFmtId="0" fontId="27" fillId="2" borderId="124" xfId="0" applyFont="1" applyFill="1" applyBorder="1" applyAlignment="1">
      <alignment horizontal="left" vertical="center" shrinkToFit="1"/>
    </xf>
    <xf numFmtId="0" fontId="27" fillId="2" borderId="9" xfId="0" applyFont="1" applyFill="1" applyBorder="1" applyAlignment="1">
      <alignment horizontal="left" vertical="center"/>
    </xf>
    <xf numFmtId="0" fontId="27" fillId="2" borderId="139" xfId="0" applyFont="1" applyFill="1" applyBorder="1" applyAlignment="1">
      <alignment horizontal="left" vertical="center"/>
    </xf>
    <xf numFmtId="186" fontId="27" fillId="2" borderId="4" xfId="0" applyNumberFormat="1" applyFont="1" applyFill="1" applyBorder="1" applyAlignment="1">
      <alignment horizontal="center" vertical="center"/>
    </xf>
    <xf numFmtId="186" fontId="27" fillId="2" borderId="97" xfId="0" applyNumberFormat="1" applyFont="1" applyFill="1" applyBorder="1" applyAlignment="1">
      <alignment horizontal="center" vertical="center"/>
    </xf>
    <xf numFmtId="0" fontId="27" fillId="0" borderId="31" xfId="0" applyFont="1" applyBorder="1" applyAlignment="1">
      <alignment horizontal="center" vertical="center"/>
    </xf>
    <xf numFmtId="0" fontId="27" fillId="0" borderId="70" xfId="0" applyNumberFormat="1" applyFont="1" applyFill="1" applyBorder="1" applyAlignment="1" applyProtection="1">
      <alignment horizontal="left" vertical="center" shrinkToFit="1"/>
      <protection locked="0"/>
    </xf>
    <xf numFmtId="0" fontId="27" fillId="0" borderId="92" xfId="0" applyNumberFormat="1" applyFont="1" applyFill="1" applyBorder="1" applyAlignment="1" applyProtection="1">
      <alignment horizontal="left" vertical="center" shrinkToFit="1"/>
      <protection locked="0"/>
    </xf>
    <xf numFmtId="0" fontId="27" fillId="0" borderId="21" xfId="0" applyNumberFormat="1" applyFont="1" applyFill="1" applyBorder="1" applyAlignment="1" applyProtection="1">
      <alignment horizontal="left" vertical="center" shrinkToFit="1"/>
      <protection locked="0"/>
    </xf>
    <xf numFmtId="0" fontId="27" fillId="2" borderId="11" xfId="0" applyFont="1" applyFill="1" applyBorder="1" applyAlignment="1">
      <alignment horizontal="left" vertical="top"/>
    </xf>
    <xf numFmtId="0" fontId="27" fillId="2" borderId="143" xfId="0" applyFont="1" applyFill="1" applyBorder="1" applyAlignment="1">
      <alignment horizontal="left" vertical="top"/>
    </xf>
    <xf numFmtId="183" fontId="27" fillId="2" borderId="46" xfId="0" applyNumberFormat="1" applyFont="1" applyFill="1" applyBorder="1" applyAlignment="1">
      <alignment horizontal="left" vertical="top" shrinkToFit="1"/>
    </xf>
    <xf numFmtId="183" fontId="27" fillId="2" borderId="120" xfId="0" applyNumberFormat="1" applyFont="1" applyFill="1" applyBorder="1" applyAlignment="1">
      <alignment horizontal="left" vertical="top" shrinkToFit="1"/>
    </xf>
    <xf numFmtId="183" fontId="27" fillId="2" borderId="137" xfId="0" applyNumberFormat="1" applyFont="1" applyFill="1" applyBorder="1" applyAlignment="1">
      <alignment horizontal="left" vertical="top" shrinkToFit="1"/>
    </xf>
    <xf numFmtId="0" fontId="27" fillId="2" borderId="140"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141" xfId="0" applyFont="1" applyFill="1" applyBorder="1" applyAlignment="1">
      <alignment horizontal="center" vertical="center" wrapText="1"/>
    </xf>
    <xf numFmtId="0" fontId="27" fillId="0" borderId="38" xfId="0" applyFont="1" applyBorder="1" applyAlignment="1" applyProtection="1">
      <alignment horizontal="left" vertical="top" wrapText="1"/>
      <protection locked="0"/>
    </xf>
    <xf numFmtId="0" fontId="27" fillId="0" borderId="40" xfId="0" applyFont="1" applyBorder="1" applyAlignment="1" applyProtection="1">
      <alignment horizontal="left" vertical="top" wrapText="1"/>
      <protection locked="0"/>
    </xf>
    <xf numFmtId="0" fontId="27" fillId="0" borderId="30"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56" xfId="0" applyFont="1" applyBorder="1" applyAlignment="1" applyProtection="1">
      <alignment horizontal="left" vertical="top" wrapText="1"/>
      <protection locked="0"/>
    </xf>
    <xf numFmtId="0" fontId="27" fillId="2" borderId="14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45" fillId="0" borderId="0" xfId="4" applyFont="1" applyFill="1" applyBorder="1" applyAlignment="1">
      <alignment horizontal="left" vertical="top" wrapText="1"/>
    </xf>
    <xf numFmtId="0" fontId="27" fillId="2" borderId="10" xfId="4" applyFont="1" applyFill="1" applyBorder="1" applyAlignment="1">
      <alignment horizontal="left" vertical="center" shrinkToFit="1"/>
    </xf>
    <xf numFmtId="0" fontId="27" fillId="2" borderId="62" xfId="4" applyFont="1" applyFill="1" applyBorder="1" applyAlignment="1">
      <alignment horizontal="left" vertical="center" shrinkToFit="1"/>
    </xf>
    <xf numFmtId="0" fontId="18" fillId="0" borderId="31" xfId="4" applyFont="1" applyFill="1" applyBorder="1" applyAlignment="1">
      <alignment horizontal="center" vertical="center" textRotation="255"/>
    </xf>
    <xf numFmtId="0" fontId="18" fillId="0" borderId="89" xfId="4" applyFont="1" applyFill="1" applyBorder="1" applyAlignment="1">
      <alignment horizontal="center" vertical="center" textRotation="255"/>
    </xf>
    <xf numFmtId="186" fontId="18" fillId="2" borderId="102" xfId="4" applyNumberFormat="1" applyFont="1" applyFill="1" applyBorder="1" applyAlignment="1">
      <alignment horizontal="center" vertical="center"/>
    </xf>
    <xf numFmtId="186" fontId="18" fillId="2" borderId="124" xfId="4" applyNumberFormat="1" applyFont="1" applyFill="1" applyBorder="1" applyAlignment="1">
      <alignment horizontal="center" vertical="center"/>
    </xf>
    <xf numFmtId="0" fontId="27" fillId="2" borderId="8" xfId="4" applyFont="1" applyFill="1" applyBorder="1" applyAlignment="1">
      <alignment horizontal="left" vertical="center" shrinkToFit="1"/>
    </xf>
    <xf numFmtId="177" fontId="27" fillId="2" borderId="146" xfId="4" applyNumberFormat="1" applyFont="1" applyFill="1" applyBorder="1" applyAlignment="1">
      <alignment horizontal="right" vertical="top" shrinkToFit="1"/>
    </xf>
    <xf numFmtId="177" fontId="27" fillId="2" borderId="147" xfId="4" applyNumberFormat="1" applyFont="1" applyFill="1" applyBorder="1" applyAlignment="1">
      <alignment horizontal="right" vertical="top" shrinkToFit="1"/>
    </xf>
    <xf numFmtId="177" fontId="27" fillId="2" borderId="148" xfId="4" applyNumberFormat="1" applyFont="1" applyFill="1" applyBorder="1" applyAlignment="1">
      <alignment horizontal="right" vertical="top" shrinkToFit="1"/>
    </xf>
    <xf numFmtId="0" fontId="45" fillId="0" borderId="0" xfId="4" applyFont="1" applyFill="1" applyBorder="1" applyAlignment="1">
      <alignment horizontal="left" vertical="top"/>
    </xf>
    <xf numFmtId="177" fontId="27" fillId="2" borderId="149" xfId="4" applyNumberFormat="1" applyFont="1" applyFill="1" applyBorder="1" applyAlignment="1">
      <alignment horizontal="right" vertical="top" shrinkToFit="1"/>
    </xf>
    <xf numFmtId="0" fontId="27" fillId="3" borderId="1" xfId="4" applyFont="1" applyFill="1" applyBorder="1" applyAlignment="1">
      <alignment horizontal="left" vertical="center" shrinkToFit="1"/>
    </xf>
    <xf numFmtId="0" fontId="27" fillId="3" borderId="31" xfId="4" applyFont="1" applyFill="1" applyBorder="1" applyAlignment="1">
      <alignment horizontal="left" vertical="center" shrinkToFit="1"/>
    </xf>
    <xf numFmtId="186" fontId="0" fillId="2" borderId="102" xfId="0" applyNumberFormat="1" applyFont="1" applyFill="1" applyBorder="1" applyAlignment="1">
      <alignment horizontal="center" vertical="center"/>
    </xf>
    <xf numFmtId="186" fontId="0" fillId="2" borderId="124" xfId="0" applyNumberFormat="1" applyFont="1" applyFill="1" applyBorder="1" applyAlignment="1">
      <alignment horizontal="center" vertical="center"/>
    </xf>
    <xf numFmtId="38" fontId="18" fillId="0" borderId="31" xfId="2" applyFont="1" applyBorder="1" applyAlignment="1">
      <alignment horizontal="center" vertical="center"/>
    </xf>
    <xf numFmtId="177" fontId="27" fillId="2" borderId="30" xfId="0" applyNumberFormat="1" applyFont="1" applyFill="1" applyBorder="1" applyAlignment="1">
      <alignment horizontal="right" vertical="top" shrinkToFit="1"/>
    </xf>
    <xf numFmtId="177" fontId="27" fillId="2" borderId="13" xfId="0" applyNumberFormat="1" applyFont="1" applyFill="1" applyBorder="1" applyAlignment="1">
      <alignment horizontal="right" vertical="top" shrinkToFit="1"/>
    </xf>
    <xf numFmtId="177" fontId="0" fillId="2" borderId="152" xfId="0" applyNumberFormat="1" applyFont="1" applyFill="1" applyBorder="1" applyAlignment="1">
      <alignment horizontal="center" vertical="top" shrinkToFit="1"/>
    </xf>
    <xf numFmtId="177" fontId="0" fillId="2" borderId="153" xfId="0" applyNumberFormat="1" applyFont="1" applyFill="1" applyBorder="1" applyAlignment="1">
      <alignment horizontal="center" vertical="top" shrinkToFit="1"/>
    </xf>
    <xf numFmtId="177" fontId="0" fillId="2" borderId="154" xfId="0" applyNumberFormat="1" applyFont="1" applyFill="1" applyBorder="1" applyAlignment="1">
      <alignment horizontal="center" vertical="top" shrinkToFit="1"/>
    </xf>
    <xf numFmtId="177" fontId="0" fillId="2" borderId="155" xfId="0" applyNumberFormat="1" applyFont="1" applyFill="1" applyBorder="1" applyAlignment="1">
      <alignment horizontal="center" vertical="top" shrinkToFit="1"/>
    </xf>
    <xf numFmtId="177" fontId="0" fillId="2" borderId="156" xfId="0" applyNumberFormat="1" applyFont="1" applyFill="1" applyBorder="1" applyAlignment="1">
      <alignment horizontal="center" vertical="top" shrinkToFit="1"/>
    </xf>
    <xf numFmtId="177" fontId="0" fillId="2" borderId="157" xfId="0" applyNumberFormat="1" applyFont="1" applyFill="1" applyBorder="1" applyAlignment="1">
      <alignment horizontal="center" vertical="top" shrinkToFit="1"/>
    </xf>
    <xf numFmtId="177" fontId="27" fillId="2" borderId="146" xfId="0" applyNumberFormat="1" applyFont="1" applyFill="1" applyBorder="1" applyAlignment="1">
      <alignment horizontal="right" vertical="top" shrinkToFit="1"/>
    </xf>
    <xf numFmtId="177" fontId="27" fillId="2" borderId="147" xfId="0" applyNumberFormat="1" applyFont="1" applyFill="1" applyBorder="1" applyAlignment="1">
      <alignment horizontal="right" vertical="top" shrinkToFit="1"/>
    </xf>
    <xf numFmtId="0" fontId="42" fillId="2" borderId="27" xfId="0" applyFont="1" applyFill="1" applyBorder="1" applyAlignment="1">
      <alignment horizontal="center" vertical="center" textRotation="255"/>
    </xf>
    <xf numFmtId="0" fontId="42" fillId="2" borderId="60" xfId="0" applyFont="1" applyFill="1" applyBorder="1" applyAlignment="1">
      <alignment horizontal="center" vertical="center" textRotation="255"/>
    </xf>
    <xf numFmtId="177" fontId="0" fillId="2" borderId="158" xfId="0" applyNumberFormat="1" applyFont="1" applyFill="1" applyBorder="1" applyAlignment="1">
      <alignment horizontal="center" vertical="top" shrinkToFit="1"/>
    </xf>
    <xf numFmtId="177" fontId="0" fillId="2" borderId="159" xfId="0" applyNumberFormat="1" applyFont="1" applyFill="1" applyBorder="1" applyAlignment="1">
      <alignment horizontal="center" vertical="top" shrinkToFit="1"/>
    </xf>
    <xf numFmtId="177" fontId="0" fillId="2" borderId="160" xfId="0" applyNumberFormat="1" applyFont="1" applyFill="1" applyBorder="1" applyAlignment="1">
      <alignment horizontal="center" vertical="top" shrinkToFit="1"/>
    </xf>
    <xf numFmtId="177" fontId="27" fillId="2" borderId="148" xfId="0" applyNumberFormat="1" applyFont="1" applyFill="1" applyBorder="1" applyAlignment="1">
      <alignment horizontal="right" vertical="top" shrinkToFit="1"/>
    </xf>
    <xf numFmtId="177" fontId="27" fillId="2" borderId="149" xfId="0" applyNumberFormat="1" applyFont="1" applyFill="1" applyBorder="1" applyAlignment="1">
      <alignment horizontal="right" vertical="top" shrinkToFit="1"/>
    </xf>
    <xf numFmtId="0" fontId="44" fillId="0" borderId="0" xfId="0" applyFont="1" applyAlignment="1">
      <alignment horizontal="left" vertical="top" wrapText="1"/>
    </xf>
    <xf numFmtId="0" fontId="27" fillId="4" borderId="4" xfId="4" applyFont="1" applyFill="1" applyBorder="1" applyAlignment="1">
      <alignment horizontal="left" vertical="center" shrinkToFit="1"/>
    </xf>
    <xf numFmtId="0" fontId="27" fillId="4" borderId="161" xfId="4" applyFont="1" applyFill="1" applyBorder="1" applyAlignment="1">
      <alignment horizontal="left" vertical="center" shrinkToFit="1"/>
    </xf>
    <xf numFmtId="177" fontId="27" fillId="2" borderId="10" xfId="0" applyNumberFormat="1" applyFont="1" applyFill="1" applyBorder="1" applyAlignment="1">
      <alignment horizontal="left" vertical="center" shrinkToFit="1"/>
    </xf>
    <xf numFmtId="177" fontId="27" fillId="2" borderId="61" xfId="0" applyNumberFormat="1" applyFont="1" applyFill="1" applyBorder="1" applyAlignment="1">
      <alignment horizontal="left" vertical="center" shrinkToFit="1"/>
    </xf>
    <xf numFmtId="177" fontId="27" fillId="2" borderId="62" xfId="0" applyNumberFormat="1" applyFont="1" applyFill="1" applyBorder="1" applyAlignment="1">
      <alignment horizontal="left" vertical="center" shrinkToFit="1"/>
    </xf>
    <xf numFmtId="177" fontId="22" fillId="3" borderId="150" xfId="0" applyNumberFormat="1" applyFont="1" applyFill="1" applyBorder="1" applyAlignment="1">
      <alignment horizontal="center" vertical="center" wrapText="1" shrinkToFit="1"/>
    </xf>
    <xf numFmtId="177" fontId="22" fillId="3" borderId="151" xfId="0" applyNumberFormat="1" applyFont="1" applyFill="1" applyBorder="1" applyAlignment="1">
      <alignment horizontal="center" vertical="center" wrapText="1" shrinkToFit="1"/>
    </xf>
    <xf numFmtId="0" fontId="27" fillId="3" borderId="68" xfId="4" applyFont="1" applyFill="1" applyBorder="1" applyAlignment="1">
      <alignment horizontal="left" vertical="center" shrinkToFit="1"/>
    </xf>
    <xf numFmtId="0" fontId="27" fillId="4" borderId="38" xfId="4" applyFont="1" applyFill="1" applyBorder="1" applyAlignment="1">
      <alignment horizontal="left" vertical="center" shrinkToFit="1"/>
    </xf>
    <xf numFmtId="0" fontId="27" fillId="4" borderId="40" xfId="4" applyFont="1" applyFill="1" applyBorder="1" applyAlignment="1">
      <alignment horizontal="left" vertical="center" shrinkToFit="1"/>
    </xf>
    <xf numFmtId="0" fontId="27" fillId="4" borderId="69" xfId="4" applyFont="1" applyFill="1" applyBorder="1" applyAlignment="1">
      <alignment horizontal="left" vertical="center" shrinkToFit="1"/>
    </xf>
    <xf numFmtId="0" fontId="27" fillId="4" borderId="10" xfId="4" applyFont="1" applyFill="1" applyBorder="1" applyAlignment="1">
      <alignment horizontal="left" vertical="center" shrinkToFit="1"/>
    </xf>
    <xf numFmtId="0" fontId="27" fillId="4" borderId="61" xfId="4" applyFont="1" applyFill="1" applyBorder="1" applyAlignment="1">
      <alignment horizontal="left" vertical="center" shrinkToFit="1"/>
    </xf>
    <xf numFmtId="0" fontId="27" fillId="4" borderId="62" xfId="4" applyFont="1" applyFill="1" applyBorder="1" applyAlignment="1">
      <alignment horizontal="left" vertical="center" shrinkToFit="1"/>
    </xf>
    <xf numFmtId="0" fontId="27" fillId="3" borderId="122"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2" borderId="2" xfId="4" applyFont="1" applyFill="1" applyBorder="1" applyAlignment="1">
      <alignment horizontal="left" vertical="center" shrinkToFit="1"/>
    </xf>
    <xf numFmtId="0" fontId="27" fillId="2" borderId="108" xfId="4" applyFont="1" applyFill="1" applyBorder="1" applyAlignment="1">
      <alignment horizontal="left" vertical="center" shrinkToFit="1"/>
    </xf>
    <xf numFmtId="177" fontId="27" fillId="2" borderId="15" xfId="0" applyNumberFormat="1" applyFont="1" applyFill="1" applyBorder="1" applyAlignment="1">
      <alignment horizontal="right" vertical="top" shrinkToFit="1"/>
    </xf>
    <xf numFmtId="0" fontId="27" fillId="2" borderId="10" xfId="0" applyFont="1" applyFill="1" applyBorder="1" applyAlignment="1">
      <alignment horizontal="left" vertical="center" shrinkToFit="1"/>
    </xf>
    <xf numFmtId="0" fontId="27" fillId="2" borderId="61" xfId="0" applyFont="1" applyFill="1" applyBorder="1" applyAlignment="1">
      <alignment horizontal="left" vertical="center" shrinkToFit="1"/>
    </xf>
    <xf numFmtId="0" fontId="27" fillId="2" borderId="62" xfId="0" applyFont="1" applyFill="1" applyBorder="1" applyAlignment="1">
      <alignment horizontal="left" vertical="center" shrinkToFit="1"/>
    </xf>
    <xf numFmtId="14" fontId="27" fillId="2" borderId="39" xfId="0" applyNumberFormat="1" applyFont="1" applyFill="1" applyBorder="1" applyAlignment="1">
      <alignment horizontal="left" vertical="center" shrinkToFit="1"/>
    </xf>
    <xf numFmtId="14" fontId="27" fillId="2" borderId="14" xfId="0" applyNumberFormat="1" applyFont="1" applyFill="1" applyBorder="1" applyAlignment="1">
      <alignment horizontal="left" vertical="center" shrinkToFit="1"/>
    </xf>
    <xf numFmtId="14" fontId="27" fillId="2" borderId="71" xfId="0" applyNumberFormat="1" applyFont="1" applyFill="1" applyBorder="1" applyAlignment="1">
      <alignment horizontal="left" vertical="center" shrinkToFit="1"/>
    </xf>
    <xf numFmtId="0" fontId="27" fillId="2" borderId="3" xfId="4" applyFont="1" applyFill="1" applyBorder="1" applyAlignment="1">
      <alignment horizontal="left" vertical="center" shrinkToFit="1"/>
    </xf>
    <xf numFmtId="0" fontId="27" fillId="2" borderId="109" xfId="4" applyFont="1" applyFill="1" applyBorder="1" applyAlignment="1">
      <alignment horizontal="left" vertical="center" shrinkToFit="1"/>
    </xf>
    <xf numFmtId="0" fontId="27" fillId="2" borderId="106" xfId="4" applyFont="1" applyFill="1" applyBorder="1" applyAlignment="1">
      <alignment horizontal="left" vertical="center" shrinkToFit="1"/>
    </xf>
    <xf numFmtId="0" fontId="27" fillId="2" borderId="110" xfId="4" applyFont="1" applyFill="1" applyBorder="1" applyAlignment="1">
      <alignment horizontal="left" vertical="center" shrinkToFit="1"/>
    </xf>
    <xf numFmtId="0" fontId="27" fillId="2" borderId="39" xfId="4" applyFont="1" applyFill="1" applyBorder="1" applyAlignment="1">
      <alignment horizontal="left" vertical="center" shrinkToFit="1"/>
    </xf>
    <xf numFmtId="0" fontId="27" fillId="2" borderId="14" xfId="4" applyFont="1" applyFill="1" applyBorder="1" applyAlignment="1">
      <alignment horizontal="left" vertical="center" shrinkToFit="1"/>
    </xf>
    <xf numFmtId="0" fontId="27" fillId="2" borderId="71" xfId="4" applyFont="1" applyFill="1" applyBorder="1" applyAlignment="1">
      <alignment horizontal="left" vertical="center" shrinkToFit="1"/>
    </xf>
    <xf numFmtId="0" fontId="27" fillId="2" borderId="61" xfId="4" applyFont="1" applyFill="1" applyBorder="1" applyAlignment="1">
      <alignment horizontal="left" vertical="center" shrinkToFit="1"/>
    </xf>
    <xf numFmtId="177" fontId="13" fillId="6" borderId="28" xfId="7" applyNumberFormat="1" applyFont="1" applyFill="1" applyBorder="1" applyAlignment="1" applyProtection="1">
      <alignment horizontal="center" vertical="center" wrapText="1"/>
    </xf>
    <xf numFmtId="0" fontId="7" fillId="6" borderId="29" xfId="5" applyFont="1" applyFill="1" applyBorder="1" applyAlignment="1">
      <alignment vertical="center"/>
    </xf>
    <xf numFmtId="4" fontId="14" fillId="6" borderId="10" xfId="7" applyNumberFormat="1" applyFont="1" applyFill="1" applyBorder="1" applyAlignment="1" applyProtection="1">
      <alignment horizontal="center" vertical="center" shrinkToFit="1"/>
    </xf>
    <xf numFmtId="4" fontId="14" fillId="6" borderId="61" xfId="7" applyNumberFormat="1" applyFont="1" applyFill="1" applyBorder="1" applyAlignment="1" applyProtection="1">
      <alignment horizontal="center" vertical="center" shrinkToFit="1"/>
    </xf>
    <xf numFmtId="4" fontId="14" fillId="6" borderId="69" xfId="7" applyNumberFormat="1" applyFont="1" applyFill="1" applyBorder="1" applyAlignment="1" applyProtection="1">
      <alignment horizontal="center" vertical="center" shrinkToFit="1"/>
    </xf>
    <xf numFmtId="0" fontId="43" fillId="6" borderId="10" xfId="7" applyNumberFormat="1" applyFont="1" applyFill="1" applyBorder="1" applyAlignment="1" applyProtection="1">
      <alignment horizontal="left" vertical="center" shrinkToFit="1"/>
    </xf>
    <xf numFmtId="0" fontId="43" fillId="6" borderId="61" xfId="7" applyNumberFormat="1" applyFont="1" applyFill="1" applyBorder="1" applyAlignment="1" applyProtection="1">
      <alignment horizontal="left" vertical="center" shrinkToFit="1"/>
    </xf>
    <xf numFmtId="0" fontId="43" fillId="6" borderId="62" xfId="7" applyNumberFormat="1" applyFont="1" applyFill="1" applyBorder="1" applyAlignment="1" applyProtection="1">
      <alignment horizontal="left" vertical="center" shrinkToFit="1"/>
    </xf>
    <xf numFmtId="186" fontId="22" fillId="2" borderId="61" xfId="5" applyNumberFormat="1" applyFont="1" applyFill="1" applyBorder="1" applyAlignment="1">
      <alignment horizontal="center"/>
    </xf>
    <xf numFmtId="186" fontId="22" fillId="2" borderId="62" xfId="5" applyNumberFormat="1" applyFont="1" applyFill="1" applyBorder="1" applyAlignment="1">
      <alignment horizontal="center"/>
    </xf>
    <xf numFmtId="177" fontId="13" fillId="6" borderId="16" xfId="7" applyNumberFormat="1" applyFont="1" applyFill="1" applyBorder="1" applyAlignment="1" applyProtection="1">
      <alignment horizontal="center" vertical="center" wrapText="1"/>
    </xf>
    <xf numFmtId="4" fontId="15" fillId="6" borderId="10" xfId="7" applyNumberFormat="1" applyFont="1" applyFill="1" applyBorder="1" applyAlignment="1" applyProtection="1">
      <alignment horizontal="center" vertical="center" shrinkToFit="1"/>
    </xf>
    <xf numFmtId="4" fontId="15" fillId="6" borderId="61" xfId="7" applyNumberFormat="1" applyFont="1" applyFill="1" applyBorder="1" applyAlignment="1" applyProtection="1">
      <alignment horizontal="center" vertical="center" shrinkToFit="1"/>
    </xf>
    <xf numFmtId="0" fontId="7" fillId="6" borderId="10" xfId="7" applyNumberFormat="1" applyFont="1" applyFill="1" applyBorder="1" applyAlignment="1" applyProtection="1">
      <alignment horizontal="left" vertical="center" shrinkToFit="1"/>
    </xf>
    <xf numFmtId="0" fontId="7" fillId="6" borderId="61" xfId="7" applyNumberFormat="1" applyFont="1" applyFill="1" applyBorder="1" applyAlignment="1" applyProtection="1">
      <alignment horizontal="left" vertical="center" shrinkToFit="1"/>
    </xf>
    <xf numFmtId="0" fontId="7" fillId="6" borderId="62" xfId="7" applyNumberFormat="1" applyFont="1" applyFill="1" applyBorder="1" applyAlignment="1" applyProtection="1">
      <alignment horizontal="left" vertical="center" shrinkToFit="1"/>
    </xf>
    <xf numFmtId="0" fontId="31" fillId="0" borderId="0" xfId="0" applyFont="1" applyAlignment="1">
      <alignment horizontal="center" vertical="center"/>
    </xf>
    <xf numFmtId="0" fontId="27" fillId="2" borderId="48" xfId="0" applyFont="1" applyFill="1" applyBorder="1" applyAlignment="1">
      <alignment horizontal="left" vertical="center" shrinkToFit="1"/>
    </xf>
    <xf numFmtId="0" fontId="27" fillId="2" borderId="36" xfId="0" applyFont="1" applyFill="1" applyBorder="1" applyAlignment="1">
      <alignment horizontal="left" vertical="center" shrinkToFit="1"/>
    </xf>
    <xf numFmtId="0" fontId="27" fillId="2" borderId="37" xfId="0" applyFont="1" applyFill="1" applyBorder="1" applyAlignment="1">
      <alignment horizontal="left" vertical="center" shrinkToFit="1"/>
    </xf>
    <xf numFmtId="0" fontId="27" fillId="2" borderId="174"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77" xfId="0" applyFont="1" applyFill="1" applyBorder="1" applyAlignment="1">
      <alignment horizontal="left" vertical="center"/>
    </xf>
    <xf numFmtId="0" fontId="27" fillId="2" borderId="44" xfId="0" applyFont="1" applyFill="1" applyBorder="1" applyAlignment="1">
      <alignment horizontal="left" vertical="center"/>
    </xf>
    <xf numFmtId="0" fontId="27" fillId="2" borderId="140" xfId="0" applyFont="1" applyFill="1" applyBorder="1" applyAlignment="1">
      <alignment horizontal="center" vertical="center"/>
    </xf>
    <xf numFmtId="0" fontId="27" fillId="2" borderId="69" xfId="0" applyFont="1" applyFill="1" applyBorder="1" applyAlignment="1">
      <alignment horizontal="center" vertical="center"/>
    </xf>
    <xf numFmtId="0" fontId="27" fillId="2" borderId="142" xfId="0" applyFont="1" applyFill="1" applyBorder="1" applyAlignment="1">
      <alignment horizontal="center" vertical="center"/>
    </xf>
    <xf numFmtId="0" fontId="27" fillId="2" borderId="71"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12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8" xfId="0" applyFont="1" applyFill="1" applyBorder="1" applyAlignment="1">
      <alignment horizontal="center" vertical="center"/>
    </xf>
    <xf numFmtId="182" fontId="27" fillId="2" borderId="20" xfId="0" applyNumberFormat="1" applyFont="1" applyFill="1" applyBorder="1" applyAlignment="1">
      <alignment horizontal="center" vertical="center" shrinkToFit="1"/>
    </xf>
    <xf numFmtId="182" fontId="27" fillId="2" borderId="92" xfId="0" applyNumberFormat="1" applyFont="1" applyFill="1" applyBorder="1" applyAlignment="1">
      <alignment horizontal="center" vertical="center" shrinkToFit="1"/>
    </xf>
    <xf numFmtId="182" fontId="27" fillId="2" borderId="21" xfId="0" applyNumberFormat="1" applyFont="1" applyFill="1" applyBorder="1" applyAlignment="1">
      <alignment horizontal="center" vertical="center" shrinkToFit="1"/>
    </xf>
    <xf numFmtId="0" fontId="27" fillId="2" borderId="140" xfId="0" applyFont="1" applyFill="1" applyBorder="1" applyAlignment="1">
      <alignment horizontal="center" vertical="top"/>
    </xf>
    <xf numFmtId="0" fontId="27" fillId="2" borderId="69" xfId="0" applyFont="1" applyFill="1" applyBorder="1" applyAlignment="1">
      <alignment horizontal="center" vertical="top"/>
    </xf>
    <xf numFmtId="0" fontId="27" fillId="2" borderId="32" xfId="0" applyFont="1" applyFill="1" applyBorder="1" applyAlignment="1">
      <alignment horizontal="center" vertical="top"/>
    </xf>
    <xf numFmtId="0" fontId="27" fillId="2" borderId="76" xfId="0" applyFont="1" applyFill="1" applyBorder="1" applyAlignment="1">
      <alignment horizontal="center" vertical="top"/>
    </xf>
    <xf numFmtId="0" fontId="27" fillId="2" borderId="34" xfId="0" applyFont="1" applyFill="1" applyBorder="1" applyAlignment="1">
      <alignment horizontal="center" vertical="top"/>
    </xf>
    <xf numFmtId="0" fontId="27" fillId="2" borderId="141" xfId="0" applyFont="1" applyFill="1" applyBorder="1" applyAlignment="1">
      <alignment horizontal="center" vertical="top"/>
    </xf>
    <xf numFmtId="0" fontId="27" fillId="0" borderId="40"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0" xfId="0" applyFont="1" applyAlignment="1">
      <alignment horizontal="center" vertical="center" wrapText="1"/>
    </xf>
    <xf numFmtId="0" fontId="27" fillId="0" borderId="13"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2" xfId="0" applyFont="1" applyBorder="1" applyAlignment="1">
      <alignment horizontal="center" vertical="center" wrapText="1"/>
    </xf>
    <xf numFmtId="0" fontId="27" fillId="2" borderId="8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61" xfId="0" applyFont="1" applyFill="1" applyBorder="1" applyAlignment="1">
      <alignment horizontal="left" vertical="center"/>
    </xf>
    <xf numFmtId="0" fontId="27" fillId="0" borderId="61" xfId="0" applyFont="1" applyBorder="1" applyAlignment="1">
      <alignment horizontal="left" vertical="center" shrinkToFit="1"/>
    </xf>
    <xf numFmtId="0" fontId="21" fillId="2" borderId="140" xfId="0" applyFont="1" applyFill="1" applyBorder="1" applyAlignment="1">
      <alignment horizontal="center" vertical="center" shrinkToFit="1"/>
    </xf>
    <xf numFmtId="0" fontId="21" fillId="2" borderId="69"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2" borderId="142"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7" fillId="0" borderId="58"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166" xfId="0" applyFont="1" applyBorder="1" applyAlignment="1">
      <alignment horizontal="left" vertical="center" shrinkToFit="1"/>
    </xf>
    <xf numFmtId="0" fontId="27" fillId="0" borderId="75" xfId="0" applyFont="1" applyBorder="1" applyAlignment="1">
      <alignment horizontal="left" vertical="center" shrinkToFit="1"/>
    </xf>
    <xf numFmtId="0" fontId="27" fillId="0" borderId="50" xfId="0" applyFont="1" applyBorder="1" applyAlignment="1">
      <alignment horizontal="left" vertical="center" shrinkToFit="1"/>
    </xf>
    <xf numFmtId="182" fontId="28" fillId="0" borderId="0" xfId="0" applyNumberFormat="1"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left" vertical="center" wrapText="1"/>
    </xf>
    <xf numFmtId="0" fontId="27" fillId="0" borderId="0" xfId="0" applyFont="1" applyAlignment="1">
      <alignment horizontal="center" vertical="center"/>
    </xf>
    <xf numFmtId="38" fontId="27" fillId="0" borderId="0" xfId="2" applyFont="1" applyAlignment="1">
      <alignment horizontal="center" vertical="center"/>
    </xf>
    <xf numFmtId="182" fontId="28" fillId="0" borderId="0" xfId="0" applyNumberFormat="1" applyFont="1" applyAlignment="1">
      <alignment horizontal="right" vertical="center" shrinkToFit="1"/>
    </xf>
    <xf numFmtId="0" fontId="28" fillId="0" borderId="0" xfId="0" applyFont="1" applyAlignment="1">
      <alignment horizontal="left" vertical="center"/>
    </xf>
    <xf numFmtId="0" fontId="47" fillId="0" borderId="0" xfId="0" applyFont="1" applyAlignment="1">
      <alignment horizontal="left" vertical="center"/>
    </xf>
    <xf numFmtId="0" fontId="28" fillId="0" borderId="0" xfId="0" applyFont="1" applyAlignment="1">
      <alignment horizontal="left" vertical="center" shrinkToFit="1"/>
    </xf>
    <xf numFmtId="0" fontId="27" fillId="0" borderId="0" xfId="0" applyFont="1" applyAlignment="1">
      <alignment horizontal="left" vertical="center" wrapText="1"/>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left" vertical="center"/>
    </xf>
    <xf numFmtId="0" fontId="0" fillId="0" borderId="0" xfId="0" applyAlignment="1">
      <alignment horizontal="left" vertical="center" wrapText="1"/>
    </xf>
    <xf numFmtId="38" fontId="27" fillId="0" borderId="0" xfId="2" applyFont="1" applyBorder="1" applyAlignment="1">
      <alignment horizontal="left" vertical="center"/>
    </xf>
    <xf numFmtId="182" fontId="28" fillId="0" borderId="0" xfId="0" applyNumberFormat="1" applyFont="1" applyAlignment="1">
      <alignment horizontal="center" vertical="center" shrinkToFit="1"/>
    </xf>
    <xf numFmtId="0" fontId="22" fillId="0" borderId="0" xfId="0" applyFont="1" applyAlignment="1">
      <alignment horizontal="center" vertical="center" shrinkToFit="1"/>
    </xf>
    <xf numFmtId="0" fontId="27" fillId="0" borderId="0" xfId="0" applyFont="1" applyAlignment="1">
      <alignment horizontal="center" vertical="center" shrinkToFit="1"/>
    </xf>
    <xf numFmtId="0" fontId="27" fillId="0" borderId="24" xfId="0" applyFont="1" applyBorder="1" applyAlignment="1">
      <alignment horizontal="left" vertical="center"/>
    </xf>
    <xf numFmtId="38" fontId="27" fillId="0" borderId="24" xfId="2" applyFont="1" applyBorder="1" applyAlignment="1">
      <alignment horizontal="left" vertical="center"/>
    </xf>
    <xf numFmtId="0" fontId="59" fillId="0" borderId="0" xfId="0" applyFont="1" applyAlignment="1">
      <alignment vertical="center" wrapText="1"/>
    </xf>
    <xf numFmtId="0" fontId="59" fillId="0" borderId="32" xfId="0" applyFont="1" applyBorder="1" applyAlignment="1">
      <alignment horizontal="left" vertical="top" wrapTex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1"/>
    </tableStyle>
    <tableStyle name="ピボットテーブル スタイル 1" table="0" count="2" xr9:uid="{00000000-0011-0000-FFFF-FFFF01000000}">
      <tableStyleElement type="wholeTable" dxfId="10"/>
      <tableStyleElement type="headerRow" dxfId="9"/>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4-1_shinsei_eigaseisaku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tabSelected="1" view="pageBreakPreview" zoomScale="70" zoomScaleNormal="70" zoomScaleSheetLayoutView="70" workbookViewId="0">
      <selection sqref="A1:C1"/>
    </sheetView>
  </sheetViews>
  <sheetFormatPr defaultColWidth="9" defaultRowHeight="18"/>
  <cols>
    <col min="1" max="1" width="9" style="1"/>
    <col min="2" max="2" width="19.58203125" style="1" customWidth="1"/>
    <col min="3" max="3" width="22.5" style="1" customWidth="1"/>
    <col min="4" max="4" width="5.25" style="1" customWidth="1"/>
    <col min="5" max="5" width="8.75" style="1" customWidth="1"/>
    <col min="6" max="6" width="8.58203125" style="1" customWidth="1"/>
    <col min="7" max="7" width="4.25" style="1" customWidth="1"/>
    <col min="8" max="9" width="9.83203125" style="1" customWidth="1"/>
    <col min="10" max="10" width="23.5" style="1" customWidth="1"/>
    <col min="11" max="11" width="98.58203125" style="1" customWidth="1"/>
    <col min="12" max="12" width="9" style="1"/>
    <col min="13" max="13" width="9" style="1" customWidth="1"/>
    <col min="14" max="14" width="26.83203125" style="1" customWidth="1"/>
    <col min="15" max="15" width="11" style="1" customWidth="1"/>
    <col min="16" max="16" width="9" style="1" customWidth="1"/>
    <col min="17" max="16384" width="9" style="1"/>
  </cols>
  <sheetData>
    <row r="1" spans="1:23" ht="40.5" customHeight="1">
      <c r="A1" s="595" t="s">
        <v>257</v>
      </c>
      <c r="B1" s="596"/>
      <c r="C1" s="596"/>
      <c r="K1" s="373" t="s">
        <v>218</v>
      </c>
    </row>
    <row r="2" spans="1:23" s="4" customFormat="1" ht="75" customHeight="1">
      <c r="A2" s="528" t="s">
        <v>385</v>
      </c>
      <c r="B2" s="528"/>
      <c r="C2" s="528"/>
      <c r="D2" s="528"/>
      <c r="E2" s="528"/>
      <c r="F2" s="528"/>
      <c r="G2" s="528"/>
      <c r="H2" s="528"/>
      <c r="I2" s="528"/>
      <c r="J2" s="528"/>
      <c r="K2" s="423" t="s">
        <v>268</v>
      </c>
    </row>
    <row r="3" spans="1:23" s="426" customFormat="1" ht="7.5" customHeight="1">
      <c r="A3" s="424"/>
      <c r="B3" s="424"/>
      <c r="C3" s="424"/>
      <c r="D3" s="424"/>
      <c r="E3" s="424"/>
      <c r="F3" s="424"/>
      <c r="G3" s="424"/>
      <c r="H3" s="529"/>
      <c r="I3" s="529"/>
      <c r="J3" s="529"/>
      <c r="K3" s="425"/>
    </row>
    <row r="4" spans="1:23" s="426" customFormat="1" ht="21">
      <c r="A4" s="427"/>
      <c r="H4" s="530" t="s">
        <v>314</v>
      </c>
      <c r="I4" s="530"/>
      <c r="J4" s="530"/>
      <c r="K4" s="428" t="s">
        <v>315</v>
      </c>
    </row>
    <row r="5" spans="1:23" s="426" customFormat="1" ht="21">
      <c r="A5" s="429" t="s">
        <v>316</v>
      </c>
      <c r="J5" s="425"/>
      <c r="N5" s="56"/>
      <c r="O5" s="56" t="s">
        <v>87</v>
      </c>
    </row>
    <row r="6" spans="1:23" s="426" customFormat="1" ht="7.5" customHeight="1">
      <c r="J6" s="425"/>
      <c r="N6" s="56" t="s">
        <v>77</v>
      </c>
      <c r="O6" s="430">
        <v>21400</v>
      </c>
    </row>
    <row r="7" spans="1:23" s="426" customFormat="1" ht="44.25" customHeight="1" thickBot="1">
      <c r="A7" s="548" t="s">
        <v>317</v>
      </c>
      <c r="B7" s="548"/>
      <c r="C7" s="548"/>
      <c r="D7" s="548"/>
      <c r="E7" s="548"/>
      <c r="F7" s="548"/>
      <c r="G7" s="548"/>
      <c r="H7" s="548"/>
      <c r="I7" s="548"/>
      <c r="J7" s="548"/>
      <c r="N7" s="56" t="s">
        <v>78</v>
      </c>
      <c r="O7" s="430">
        <v>10700</v>
      </c>
    </row>
    <row r="8" spans="1:23" ht="33.75" customHeight="1">
      <c r="A8" s="198" t="s">
        <v>12</v>
      </c>
      <c r="B8" s="597" t="s">
        <v>318</v>
      </c>
      <c r="C8" s="598"/>
      <c r="D8" s="598"/>
      <c r="E8" s="598"/>
      <c r="F8" s="598"/>
      <c r="G8" s="598"/>
      <c r="H8" s="598"/>
      <c r="I8" s="598"/>
      <c r="J8" s="599"/>
      <c r="K8" s="374" t="s">
        <v>319</v>
      </c>
      <c r="N8" s="26" t="s">
        <v>79</v>
      </c>
      <c r="O8" s="27">
        <v>5350</v>
      </c>
    </row>
    <row r="9" spans="1:23" ht="33.75" customHeight="1">
      <c r="A9" s="600" t="s">
        <v>5</v>
      </c>
      <c r="B9" s="545" t="s">
        <v>29</v>
      </c>
      <c r="C9" s="546"/>
      <c r="D9" s="546"/>
      <c r="E9" s="546"/>
      <c r="F9" s="546"/>
      <c r="G9" s="546"/>
      <c r="H9" s="546"/>
      <c r="I9" s="546"/>
      <c r="J9" s="547"/>
      <c r="K9" s="373"/>
      <c r="N9" s="26" t="s">
        <v>80</v>
      </c>
      <c r="O9" s="27">
        <v>16050</v>
      </c>
    </row>
    <row r="10" spans="1:23" ht="33.75" customHeight="1" thickBot="1">
      <c r="A10" s="590"/>
      <c r="B10" s="199" t="s">
        <v>17</v>
      </c>
      <c r="C10" s="601" t="s">
        <v>208</v>
      </c>
      <c r="D10" s="602"/>
      <c r="E10" s="602"/>
      <c r="F10" s="602"/>
      <c r="G10" s="602"/>
      <c r="H10" s="602"/>
      <c r="I10" s="602"/>
      <c r="J10" s="603"/>
      <c r="K10" s="373" t="s">
        <v>291</v>
      </c>
      <c r="N10" s="26" t="s">
        <v>81</v>
      </c>
      <c r="O10" s="27">
        <v>5350</v>
      </c>
      <c r="V10" s="25"/>
      <c r="W10" s="25"/>
    </row>
    <row r="11" spans="1:23" ht="24.75" customHeight="1">
      <c r="A11" s="588" t="s">
        <v>0</v>
      </c>
      <c r="B11" s="200" t="s">
        <v>6</v>
      </c>
      <c r="C11" s="203"/>
      <c r="D11" s="204" t="s">
        <v>9</v>
      </c>
      <c r="E11" s="549"/>
      <c r="F11" s="550"/>
      <c r="G11" s="551"/>
      <c r="H11" s="552"/>
      <c r="I11" s="552"/>
      <c r="J11" s="553"/>
      <c r="K11" s="594" t="s">
        <v>292</v>
      </c>
      <c r="N11" s="26" t="s">
        <v>82</v>
      </c>
      <c r="O11" s="27">
        <v>2140</v>
      </c>
      <c r="V11" s="25"/>
      <c r="W11" s="25"/>
    </row>
    <row r="12" spans="1:23" ht="15" customHeight="1">
      <c r="A12" s="589"/>
      <c r="B12" s="609" t="s">
        <v>10</v>
      </c>
      <c r="C12" s="385" t="s">
        <v>30</v>
      </c>
      <c r="D12" s="531" t="s">
        <v>31</v>
      </c>
      <c r="E12" s="532"/>
      <c r="F12" s="533"/>
      <c r="G12" s="542" t="s">
        <v>32</v>
      </c>
      <c r="H12" s="543"/>
      <c r="I12" s="543"/>
      <c r="J12" s="544"/>
      <c r="K12" s="594"/>
      <c r="N12" s="26" t="s">
        <v>83</v>
      </c>
      <c r="O12" s="27">
        <v>21400</v>
      </c>
      <c r="P12" s="25"/>
      <c r="Q12" s="25"/>
      <c r="R12" s="25"/>
      <c r="S12" s="25"/>
      <c r="T12" s="25"/>
      <c r="U12" s="25"/>
    </row>
    <row r="13" spans="1:23" ht="31.5" customHeight="1">
      <c r="A13" s="589"/>
      <c r="B13" s="610"/>
      <c r="C13" s="205" t="s">
        <v>282</v>
      </c>
      <c r="D13" s="554"/>
      <c r="E13" s="555"/>
      <c r="F13" s="556"/>
      <c r="G13" s="557"/>
      <c r="H13" s="558"/>
      <c r="I13" s="558"/>
      <c r="J13" s="559"/>
      <c r="K13" s="375"/>
      <c r="N13" s="26" t="s">
        <v>84</v>
      </c>
      <c r="O13" s="27">
        <v>3210</v>
      </c>
    </row>
    <row r="14" spans="1:23" ht="22.5" customHeight="1">
      <c r="A14" s="589"/>
      <c r="B14" s="201" t="s">
        <v>308</v>
      </c>
      <c r="C14" s="604"/>
      <c r="D14" s="605"/>
      <c r="E14" s="605"/>
      <c r="F14" s="605"/>
      <c r="G14" s="605"/>
      <c r="H14" s="605"/>
      <c r="I14" s="606"/>
      <c r="J14" s="607"/>
      <c r="K14" s="608" t="s">
        <v>309</v>
      </c>
      <c r="N14" s="26" t="s">
        <v>85</v>
      </c>
      <c r="O14" s="27">
        <v>1070</v>
      </c>
    </row>
    <row r="15" spans="1:23" ht="31.5" customHeight="1">
      <c r="A15" s="589"/>
      <c r="B15" s="201" t="s">
        <v>11</v>
      </c>
      <c r="C15" s="538"/>
      <c r="D15" s="539"/>
      <c r="E15" s="539"/>
      <c r="F15" s="539"/>
      <c r="G15" s="539"/>
      <c r="H15" s="539"/>
      <c r="I15" s="540"/>
      <c r="J15" s="541"/>
      <c r="K15" s="608"/>
      <c r="N15" s="26" t="s">
        <v>85</v>
      </c>
      <c r="O15" s="27">
        <v>1070</v>
      </c>
    </row>
    <row r="16" spans="1:23" ht="31.5" customHeight="1">
      <c r="A16" s="589"/>
      <c r="B16" s="201" t="s">
        <v>35</v>
      </c>
      <c r="C16" s="538"/>
      <c r="D16" s="539"/>
      <c r="E16" s="539"/>
      <c r="F16" s="539"/>
      <c r="G16" s="539"/>
      <c r="H16" s="539"/>
      <c r="I16" s="540"/>
      <c r="J16" s="541"/>
      <c r="K16" s="375"/>
    </row>
    <row r="17" spans="1:11" ht="31.5" customHeight="1">
      <c r="A17" s="589"/>
      <c r="B17" s="201" t="s">
        <v>7</v>
      </c>
      <c r="C17" s="538"/>
      <c r="D17" s="539"/>
      <c r="E17" s="539"/>
      <c r="F17" s="539"/>
      <c r="G17" s="539"/>
      <c r="H17" s="539"/>
      <c r="I17" s="540"/>
      <c r="J17" s="541"/>
      <c r="K17" s="375"/>
    </row>
    <row r="18" spans="1:11" ht="31.5" customHeight="1" thickBot="1">
      <c r="A18" s="590"/>
      <c r="B18" s="400" t="s">
        <v>290</v>
      </c>
      <c r="C18" s="534"/>
      <c r="D18" s="535"/>
      <c r="E18" s="535"/>
      <c r="F18" s="535"/>
      <c r="G18" s="535"/>
      <c r="H18" s="535"/>
      <c r="I18" s="536"/>
      <c r="J18" s="537"/>
      <c r="K18" s="375"/>
    </row>
    <row r="19" spans="1:11" ht="24.75" customHeight="1">
      <c r="A19" s="564" t="s">
        <v>279</v>
      </c>
      <c r="B19" s="378" t="s">
        <v>280</v>
      </c>
      <c r="C19" s="203"/>
      <c r="D19" s="204" t="s">
        <v>9</v>
      </c>
      <c r="E19" s="549"/>
      <c r="F19" s="550"/>
      <c r="G19" s="551"/>
      <c r="H19" s="552"/>
      <c r="I19" s="552"/>
      <c r="J19" s="553"/>
      <c r="K19" s="379" t="s">
        <v>293</v>
      </c>
    </row>
    <row r="20" spans="1:11" ht="15" customHeight="1">
      <c r="A20" s="565"/>
      <c r="B20" s="567" t="s">
        <v>281</v>
      </c>
      <c r="C20" s="385" t="s">
        <v>30</v>
      </c>
      <c r="D20" s="531" t="s">
        <v>31</v>
      </c>
      <c r="E20" s="532"/>
      <c r="F20" s="533"/>
      <c r="G20" s="542" t="s">
        <v>32</v>
      </c>
      <c r="H20" s="543"/>
      <c r="I20" s="543"/>
      <c r="J20" s="544"/>
      <c r="K20" s="2"/>
    </row>
    <row r="21" spans="1:11" ht="31.5" customHeight="1">
      <c r="A21" s="565"/>
      <c r="B21" s="568"/>
      <c r="C21" s="205" t="s">
        <v>282</v>
      </c>
      <c r="D21" s="554"/>
      <c r="E21" s="555"/>
      <c r="F21" s="556"/>
      <c r="G21" s="557"/>
      <c r="H21" s="558"/>
      <c r="I21" s="558"/>
      <c r="J21" s="559"/>
      <c r="K21" s="2"/>
    </row>
    <row r="22" spans="1:11" ht="32.15" customHeight="1">
      <c r="A22" s="565"/>
      <c r="B22" s="380" t="s">
        <v>283</v>
      </c>
      <c r="C22" s="569"/>
      <c r="D22" s="570"/>
      <c r="E22" s="570"/>
      <c r="F22" s="570"/>
      <c r="G22" s="570"/>
      <c r="H22" s="570"/>
      <c r="I22" s="570"/>
      <c r="J22" s="571"/>
      <c r="K22" s="381"/>
    </row>
    <row r="23" spans="1:11" ht="32.15" customHeight="1">
      <c r="A23" s="565"/>
      <c r="B23" s="382" t="s">
        <v>284</v>
      </c>
      <c r="C23" s="572"/>
      <c r="D23" s="573"/>
      <c r="E23" s="573"/>
      <c r="F23" s="573"/>
      <c r="G23" s="573"/>
      <c r="H23" s="573"/>
      <c r="I23" s="573"/>
      <c r="J23" s="574"/>
      <c r="K23" s="383" t="s">
        <v>294</v>
      </c>
    </row>
    <row r="24" spans="1:11" ht="32.15" customHeight="1">
      <c r="A24" s="565"/>
      <c r="B24" s="382" t="s">
        <v>285</v>
      </c>
      <c r="C24" s="572"/>
      <c r="D24" s="573"/>
      <c r="E24" s="573"/>
      <c r="F24" s="573"/>
      <c r="G24" s="573"/>
      <c r="H24" s="573"/>
      <c r="I24" s="573"/>
      <c r="J24" s="574"/>
      <c r="K24" s="2"/>
    </row>
    <row r="25" spans="1:11" ht="32.15" customHeight="1" thickBot="1">
      <c r="A25" s="566"/>
      <c r="B25" s="384" t="s">
        <v>286</v>
      </c>
      <c r="C25" s="575"/>
      <c r="D25" s="576"/>
      <c r="E25" s="576"/>
      <c r="F25" s="576"/>
      <c r="G25" s="576"/>
      <c r="H25" s="576"/>
      <c r="I25" s="576"/>
      <c r="J25" s="577"/>
      <c r="K25" s="383" t="s">
        <v>295</v>
      </c>
    </row>
    <row r="26" spans="1:11" ht="25.5" customHeight="1">
      <c r="A26" s="588" t="s">
        <v>1</v>
      </c>
      <c r="B26" s="206" t="s">
        <v>33</v>
      </c>
      <c r="C26" s="520"/>
      <c r="D26" s="521"/>
      <c r="E26" s="521"/>
      <c r="F26" s="521"/>
      <c r="G26" s="521"/>
      <c r="H26" s="521"/>
      <c r="I26" s="522"/>
      <c r="J26" s="523"/>
      <c r="K26" s="611" t="s">
        <v>296</v>
      </c>
    </row>
    <row r="27" spans="1:11" ht="33.75" customHeight="1">
      <c r="A27" s="589"/>
      <c r="B27" s="437" t="s">
        <v>324</v>
      </c>
      <c r="C27" s="524"/>
      <c r="D27" s="525"/>
      <c r="E27" s="525"/>
      <c r="F27" s="525"/>
      <c r="G27" s="525"/>
      <c r="H27" s="525"/>
      <c r="I27" s="526"/>
      <c r="J27" s="527"/>
      <c r="K27" s="611"/>
    </row>
    <row r="28" spans="1:11" ht="30" customHeight="1">
      <c r="A28" s="589"/>
      <c r="B28" s="578" t="s">
        <v>24</v>
      </c>
      <c r="C28" s="207" t="s">
        <v>18</v>
      </c>
      <c r="D28" s="581"/>
      <c r="E28" s="582"/>
      <c r="F28" s="582"/>
      <c r="G28" s="208" t="s">
        <v>34</v>
      </c>
      <c r="H28" s="586" t="s">
        <v>19</v>
      </c>
      <c r="I28" s="587"/>
      <c r="J28" s="209"/>
      <c r="K28" s="373" t="s">
        <v>297</v>
      </c>
    </row>
    <row r="29" spans="1:11" ht="30" customHeight="1">
      <c r="A29" s="589"/>
      <c r="B29" s="579"/>
      <c r="C29" s="207" t="s">
        <v>21</v>
      </c>
      <c r="D29" s="484" t="str">
        <f>個表!E23</f>
        <v>●●株式会社</v>
      </c>
      <c r="E29" s="485"/>
      <c r="F29" s="485"/>
      <c r="G29" s="485"/>
      <c r="H29" s="485"/>
      <c r="I29" s="485"/>
      <c r="J29" s="486"/>
      <c r="K29" s="373" t="s">
        <v>298</v>
      </c>
    </row>
    <row r="30" spans="1:11" ht="30" customHeight="1">
      <c r="A30" s="589"/>
      <c r="B30" s="579"/>
      <c r="C30" s="207" t="s">
        <v>22</v>
      </c>
      <c r="D30" s="480"/>
      <c r="E30" s="481"/>
      <c r="F30" s="481"/>
      <c r="G30" s="481"/>
      <c r="H30" s="481"/>
      <c r="I30" s="481"/>
      <c r="J30" s="482"/>
      <c r="K30" s="374" t="s">
        <v>299</v>
      </c>
    </row>
    <row r="31" spans="1:11" ht="30" customHeight="1">
      <c r="A31" s="589"/>
      <c r="B31" s="579"/>
      <c r="C31" s="207" t="s">
        <v>23</v>
      </c>
      <c r="D31" s="480"/>
      <c r="E31" s="481"/>
      <c r="F31" s="481"/>
      <c r="G31" s="481"/>
      <c r="H31" s="481"/>
      <c r="I31" s="481"/>
      <c r="J31" s="482"/>
      <c r="K31" s="373"/>
    </row>
    <row r="32" spans="1:11" ht="30" customHeight="1">
      <c r="A32" s="589"/>
      <c r="B32" s="579"/>
      <c r="C32" s="369" t="s">
        <v>25</v>
      </c>
      <c r="D32" s="480"/>
      <c r="E32" s="481"/>
      <c r="F32" s="481"/>
      <c r="G32" s="481"/>
      <c r="H32" s="481"/>
      <c r="I32" s="481"/>
      <c r="J32" s="482"/>
      <c r="K32" s="373"/>
    </row>
    <row r="33" spans="1:11" ht="30" customHeight="1">
      <c r="A33" s="589"/>
      <c r="B33" s="579"/>
      <c r="C33" s="369" t="s">
        <v>27</v>
      </c>
      <c r="D33" s="480"/>
      <c r="E33" s="481"/>
      <c r="F33" s="481"/>
      <c r="G33" s="481"/>
      <c r="H33" s="481"/>
      <c r="I33" s="481"/>
      <c r="J33" s="482"/>
      <c r="K33" s="373"/>
    </row>
    <row r="34" spans="1:11" ht="30" customHeight="1">
      <c r="A34" s="589"/>
      <c r="B34" s="579"/>
      <c r="C34" s="207" t="s">
        <v>26</v>
      </c>
      <c r="D34" s="515"/>
      <c r="E34" s="516"/>
      <c r="F34" s="516"/>
      <c r="G34" s="516"/>
      <c r="H34" s="516"/>
      <c r="I34" s="516"/>
      <c r="J34" s="517"/>
      <c r="K34" s="373"/>
    </row>
    <row r="35" spans="1:11" ht="36.75" customHeight="1">
      <c r="A35" s="589"/>
      <c r="B35" s="579"/>
      <c r="C35" s="196" t="s">
        <v>28</v>
      </c>
      <c r="D35" s="515"/>
      <c r="E35" s="516"/>
      <c r="F35" s="516"/>
      <c r="G35" s="516"/>
      <c r="H35" s="516"/>
      <c r="I35" s="516"/>
      <c r="J35" s="517"/>
      <c r="K35" s="373"/>
    </row>
    <row r="36" spans="1:11" ht="31.5" customHeight="1">
      <c r="A36" s="589"/>
      <c r="B36" s="580"/>
      <c r="C36" s="370" t="s">
        <v>274</v>
      </c>
      <c r="D36" s="371" t="s">
        <v>278</v>
      </c>
      <c r="E36" s="401" t="s">
        <v>276</v>
      </c>
      <c r="F36" s="562"/>
      <c r="G36" s="562"/>
      <c r="H36" s="563"/>
      <c r="I36" s="402" t="s">
        <v>275</v>
      </c>
      <c r="J36" s="372"/>
      <c r="K36" s="374" t="s">
        <v>300</v>
      </c>
    </row>
    <row r="37" spans="1:11" ht="31.5" customHeight="1">
      <c r="A37" s="589"/>
      <c r="B37" s="201" t="s">
        <v>20</v>
      </c>
      <c r="C37" s="210">
        <f>個表!E16</f>
        <v>44752</v>
      </c>
      <c r="D37" s="211" t="s">
        <v>13</v>
      </c>
      <c r="E37" s="478">
        <f>個表!G18</f>
        <v>45066</v>
      </c>
      <c r="F37" s="479"/>
      <c r="G37" s="479"/>
      <c r="H37" s="518" t="s">
        <v>60</v>
      </c>
      <c r="I37" s="519"/>
      <c r="J37" s="212" t="str">
        <f>個表!L18&amp;個表!M18&amp;個表!N18&amp;個表!O18&amp;個表!P18</f>
        <v>令和5年7月</v>
      </c>
      <c r="K37" s="373" t="s">
        <v>301</v>
      </c>
    </row>
    <row r="38" spans="1:11" ht="31.5" customHeight="1">
      <c r="A38" s="589"/>
      <c r="B38" s="201" t="s">
        <v>14</v>
      </c>
      <c r="C38" s="210">
        <f>個表!E21</f>
        <v>45232</v>
      </c>
      <c r="D38" s="211" t="s">
        <v>13</v>
      </c>
      <c r="E38" s="478">
        <f>個表!G21</f>
        <v>45253</v>
      </c>
      <c r="F38" s="479"/>
      <c r="G38" s="483"/>
      <c r="H38" s="487" t="str">
        <f>"（"&amp;個表!H21&amp;個表!I21&amp;"）"</f>
        <v>（3週間）</v>
      </c>
      <c r="I38" s="488"/>
      <c r="J38" s="489"/>
      <c r="K38" s="373" t="s">
        <v>302</v>
      </c>
    </row>
    <row r="39" spans="1:11" ht="26.25" customHeight="1">
      <c r="A39" s="589"/>
      <c r="B39" s="475"/>
      <c r="C39" s="213" t="s">
        <v>15</v>
      </c>
      <c r="D39" s="496">
        <f>収入!D4</f>
        <v>0</v>
      </c>
      <c r="E39" s="497"/>
      <c r="F39" s="497"/>
      <c r="G39" s="498"/>
      <c r="H39" s="512" t="s">
        <v>2</v>
      </c>
      <c r="I39" s="513"/>
      <c r="J39" s="514">
        <f>'支出 (２か年度版)'!G5</f>
        <v>0</v>
      </c>
      <c r="K39" s="373" t="s">
        <v>304</v>
      </c>
    </row>
    <row r="40" spans="1:11" ht="26.25" customHeight="1">
      <c r="A40" s="589"/>
      <c r="B40" s="475"/>
      <c r="C40" s="213" t="s">
        <v>3</v>
      </c>
      <c r="D40" s="496">
        <f>収入!D3</f>
        <v>0</v>
      </c>
      <c r="E40" s="497"/>
      <c r="F40" s="497"/>
      <c r="G40" s="498"/>
      <c r="H40" s="469"/>
      <c r="I40" s="470"/>
      <c r="J40" s="465"/>
      <c r="K40" s="373"/>
    </row>
    <row r="41" spans="1:11" ht="26.25" customHeight="1">
      <c r="A41" s="589"/>
      <c r="B41" s="475"/>
      <c r="C41" s="435" t="s">
        <v>8</v>
      </c>
      <c r="D41" s="509">
        <f>D48-D40-D47</f>
        <v>-21400</v>
      </c>
      <c r="E41" s="510"/>
      <c r="F41" s="510"/>
      <c r="G41" s="511"/>
      <c r="H41" s="505" t="s">
        <v>311</v>
      </c>
      <c r="I41" s="506"/>
      <c r="J41" s="464">
        <f>'支出 (２か年度版)'!H9</f>
        <v>0</v>
      </c>
      <c r="K41" s="373"/>
    </row>
    <row r="42" spans="1:11" ht="35.5" customHeight="1">
      <c r="A42" s="589"/>
      <c r="B42" s="475"/>
      <c r="C42" s="434" t="s">
        <v>88</v>
      </c>
      <c r="D42" s="499">
        <f>IF($C$10=$N$6,$O$6,IF($C$10=$N$7,$O$7,IF($C$10=$N$8,$O$8,IF($C$10=$N$9,$O$9,IF($C$10=$N$10,$O$10,IF($C$10=$N$11,$O$11,IF($C$10=$N$12,$O$12,IF($C$10=$N$13,$O$13,$O$15))))))))</f>
        <v>21400</v>
      </c>
      <c r="E42" s="500"/>
      <c r="F42" s="500"/>
      <c r="G42" s="501"/>
      <c r="H42" s="507"/>
      <c r="I42" s="508"/>
      <c r="J42" s="465"/>
      <c r="K42" s="373"/>
    </row>
    <row r="43" spans="1:11" ht="35.5" customHeight="1">
      <c r="A43" s="589"/>
      <c r="B43" s="475"/>
      <c r="C43" s="125" t="s">
        <v>265</v>
      </c>
      <c r="D43" s="583"/>
      <c r="E43" s="584"/>
      <c r="F43" s="584"/>
      <c r="G43" s="585"/>
      <c r="H43" s="471" t="s">
        <v>312</v>
      </c>
      <c r="I43" s="472"/>
      <c r="J43" s="464">
        <f>'支出 (２か年度版)'!H10</f>
        <v>0</v>
      </c>
      <c r="K43" s="376" t="s">
        <v>323</v>
      </c>
    </row>
    <row r="44" spans="1:11" ht="35.5" customHeight="1">
      <c r="A44" s="589"/>
      <c r="B44" s="475"/>
      <c r="C44" s="436" t="s">
        <v>313</v>
      </c>
      <c r="D44" s="496">
        <f>D42-D43</f>
        <v>21400</v>
      </c>
      <c r="E44" s="497"/>
      <c r="F44" s="497"/>
      <c r="G44" s="498"/>
      <c r="H44" s="473"/>
      <c r="I44" s="474"/>
      <c r="J44" s="465"/>
      <c r="K44" s="374" t="s">
        <v>303</v>
      </c>
    </row>
    <row r="45" spans="1:11" ht="26.25" customHeight="1">
      <c r="A45" s="589"/>
      <c r="B45" s="475"/>
      <c r="C45" s="432" t="s">
        <v>322</v>
      </c>
      <c r="D45" s="496">
        <f>ROUNDDOWN(IF('支出 (２か年度版)'!$G$11&gt;1000,1000,'支出 (２か年度版)'!$G$11),-1)</f>
        <v>0</v>
      </c>
      <c r="E45" s="497"/>
      <c r="F45" s="497"/>
      <c r="G45" s="498"/>
      <c r="H45" s="467" t="s">
        <v>4</v>
      </c>
      <c r="I45" s="468"/>
      <c r="J45" s="464">
        <f>'支出 (２か年度版)'!G13</f>
        <v>0</v>
      </c>
      <c r="K45" s="373"/>
    </row>
    <row r="46" spans="1:11" ht="26.25" customHeight="1" thickBot="1">
      <c r="A46" s="589"/>
      <c r="B46" s="476"/>
      <c r="C46" s="433" t="s">
        <v>86</v>
      </c>
      <c r="D46" s="493">
        <f>ROUNDDOWN(IF('支出 (２か年度版)'!$G$12&gt;1000,1000,'支出 (２か年度版)'!$G$12),-1)</f>
        <v>0</v>
      </c>
      <c r="E46" s="494"/>
      <c r="F46" s="494"/>
      <c r="G46" s="495"/>
      <c r="H46" s="469"/>
      <c r="I46" s="470"/>
      <c r="J46" s="465"/>
      <c r="K46" s="373"/>
    </row>
    <row r="47" spans="1:11" ht="35.5" customHeight="1" thickBot="1">
      <c r="A47" s="589"/>
      <c r="B47" s="476"/>
      <c r="C47" s="431" t="s">
        <v>321</v>
      </c>
      <c r="D47" s="490">
        <f>D42+D45+D46</f>
        <v>21400</v>
      </c>
      <c r="E47" s="491"/>
      <c r="F47" s="491"/>
      <c r="G47" s="492"/>
      <c r="H47" s="502" t="s">
        <v>277</v>
      </c>
      <c r="I47" s="468"/>
      <c r="J47" s="464">
        <f>'支出 (２か年度版)'!G4</f>
        <v>0</v>
      </c>
      <c r="K47" s="373"/>
    </row>
    <row r="48" spans="1:11" ht="26.25" customHeight="1">
      <c r="A48" s="589"/>
      <c r="B48" s="477"/>
      <c r="C48" s="214" t="s">
        <v>320</v>
      </c>
      <c r="D48" s="509">
        <f>J47</f>
        <v>0</v>
      </c>
      <c r="E48" s="510"/>
      <c r="F48" s="510"/>
      <c r="G48" s="511"/>
      <c r="H48" s="503"/>
      <c r="I48" s="504"/>
      <c r="J48" s="466"/>
      <c r="K48" s="373"/>
    </row>
    <row r="49" spans="1:17" s="3" customFormat="1" ht="26.25" customHeight="1" thickBot="1">
      <c r="A49" s="590"/>
      <c r="B49" s="202" t="s">
        <v>16</v>
      </c>
      <c r="C49" s="591" t="s">
        <v>251</v>
      </c>
      <c r="D49" s="592"/>
      <c r="E49" s="592"/>
      <c r="F49" s="592"/>
      <c r="G49" s="593"/>
      <c r="H49" s="560" t="s">
        <v>205</v>
      </c>
      <c r="I49" s="561"/>
      <c r="J49" s="197"/>
      <c r="K49" s="377" t="s">
        <v>305</v>
      </c>
    </row>
    <row r="50" spans="1:17">
      <c r="K50" s="377" t="s">
        <v>306</v>
      </c>
      <c r="L50" s="2"/>
      <c r="M50" s="2"/>
      <c r="N50" s="2"/>
      <c r="O50" s="2"/>
      <c r="P50" s="2"/>
      <c r="Q50" s="2"/>
    </row>
    <row r="51" spans="1:17">
      <c r="K51" s="114"/>
      <c r="L51" s="2"/>
      <c r="M51" s="2"/>
      <c r="N51" s="2"/>
      <c r="O51" s="2"/>
      <c r="P51" s="2"/>
      <c r="Q51" s="2"/>
    </row>
    <row r="52" spans="1:17">
      <c r="K52" s="114"/>
      <c r="L52" s="2"/>
      <c r="M52" s="2"/>
      <c r="N52" s="2"/>
      <c r="O52" s="2"/>
      <c r="P52" s="2"/>
      <c r="Q52" s="2"/>
    </row>
    <row r="53" spans="1:17">
      <c r="K53" s="114"/>
      <c r="L53" s="2"/>
      <c r="M53" s="2"/>
      <c r="N53" s="2"/>
      <c r="O53" s="2"/>
      <c r="P53" s="2"/>
      <c r="Q53" s="2"/>
    </row>
    <row r="54" spans="1:17">
      <c r="K54" s="114"/>
      <c r="L54" s="2"/>
      <c r="M54" s="2"/>
      <c r="N54" s="2"/>
      <c r="O54" s="2"/>
      <c r="P54" s="2"/>
      <c r="Q54" s="2"/>
    </row>
    <row r="55" spans="1:17">
      <c r="K55" s="114"/>
      <c r="L55" s="2"/>
      <c r="M55" s="2"/>
      <c r="N55" s="2"/>
      <c r="O55" s="2"/>
      <c r="P55" s="2"/>
      <c r="Q55" s="2"/>
    </row>
    <row r="56" spans="1:17">
      <c r="K56" s="114"/>
      <c r="L56" s="2"/>
      <c r="M56" s="2"/>
      <c r="N56" s="2"/>
      <c r="O56" s="2"/>
      <c r="P56" s="2"/>
      <c r="Q56" s="2"/>
    </row>
    <row r="57" spans="1:17">
      <c r="K57" s="114"/>
      <c r="L57" s="2"/>
      <c r="M57" s="2"/>
      <c r="N57" s="2"/>
      <c r="O57" s="2"/>
      <c r="P57" s="2"/>
      <c r="Q57" s="2"/>
    </row>
    <row r="58" spans="1:17">
      <c r="K58" s="114"/>
      <c r="L58" s="2"/>
      <c r="M58" s="2"/>
      <c r="N58" s="2"/>
      <c r="O58" s="2"/>
      <c r="P58" s="2"/>
      <c r="Q58" s="2"/>
    </row>
    <row r="59" spans="1:17">
      <c r="K59" s="114"/>
      <c r="L59" s="2"/>
      <c r="M59" s="2"/>
      <c r="N59" s="2"/>
      <c r="O59" s="2"/>
      <c r="P59" s="2"/>
      <c r="Q59" s="2"/>
    </row>
    <row r="60" spans="1:17">
      <c r="K60" s="114"/>
      <c r="L60" s="2"/>
      <c r="M60" s="2"/>
      <c r="N60" s="2"/>
      <c r="O60" s="2"/>
      <c r="P60" s="2"/>
      <c r="Q60" s="2"/>
    </row>
    <row r="61" spans="1:17">
      <c r="K61" s="114"/>
      <c r="L61" s="2"/>
      <c r="M61" s="2"/>
      <c r="N61" s="2"/>
      <c r="O61" s="2"/>
      <c r="P61" s="2"/>
      <c r="Q61" s="2"/>
    </row>
    <row r="62" spans="1:17">
      <c r="K62" s="114"/>
      <c r="L62" s="2"/>
      <c r="M62" s="2"/>
      <c r="N62" s="2"/>
      <c r="O62" s="2"/>
      <c r="P62" s="2"/>
      <c r="Q62" s="2"/>
    </row>
    <row r="63" spans="1:17">
      <c r="K63" s="114"/>
      <c r="L63" s="2"/>
      <c r="M63" s="2"/>
      <c r="N63" s="2"/>
      <c r="O63" s="2"/>
      <c r="P63" s="2"/>
      <c r="Q63" s="2"/>
    </row>
    <row r="64" spans="1:17">
      <c r="K64" s="114"/>
      <c r="L64" s="2"/>
      <c r="M64" s="2"/>
      <c r="N64" s="2"/>
      <c r="O64" s="2"/>
      <c r="P64" s="2"/>
      <c r="Q64" s="2"/>
    </row>
    <row r="65" spans="11:17">
      <c r="K65" s="114"/>
      <c r="L65" s="2"/>
      <c r="M65" s="2"/>
      <c r="N65" s="2"/>
      <c r="O65" s="2"/>
      <c r="P65" s="2"/>
      <c r="Q65" s="2"/>
    </row>
    <row r="66" spans="11:17">
      <c r="K66" s="114"/>
      <c r="L66" s="2"/>
      <c r="M66" s="2"/>
      <c r="N66" s="2"/>
      <c r="O66" s="2"/>
      <c r="P66" s="2"/>
      <c r="Q66" s="2"/>
    </row>
    <row r="67" spans="11:17">
      <c r="K67" s="114"/>
      <c r="L67" s="2"/>
      <c r="M67" s="2"/>
      <c r="N67" s="2"/>
      <c r="O67" s="2"/>
      <c r="P67" s="2"/>
      <c r="Q67" s="2"/>
    </row>
    <row r="68" spans="11:17">
      <c r="K68" s="114"/>
      <c r="L68" s="2"/>
      <c r="M68" s="2"/>
      <c r="N68" s="2"/>
      <c r="O68" s="2"/>
      <c r="P68" s="2"/>
      <c r="Q68" s="2"/>
    </row>
    <row r="69" spans="11:17">
      <c r="K69" s="114"/>
      <c r="L69" s="2"/>
      <c r="M69" s="2"/>
      <c r="N69" s="2"/>
      <c r="O69" s="2"/>
      <c r="P69" s="2"/>
      <c r="Q69" s="2"/>
    </row>
    <row r="70" spans="11:17">
      <c r="K70" s="114"/>
      <c r="L70" s="2"/>
      <c r="M70" s="2"/>
      <c r="N70" s="2"/>
      <c r="O70" s="2"/>
      <c r="P70" s="2"/>
      <c r="Q70" s="2"/>
    </row>
    <row r="71" spans="11:17">
      <c r="K71" s="114"/>
      <c r="L71" s="2"/>
      <c r="M71" s="2"/>
      <c r="N71" s="2"/>
      <c r="O71" s="2"/>
      <c r="P71" s="2"/>
      <c r="Q71" s="2"/>
    </row>
    <row r="72" spans="11:17">
      <c r="K72" s="114"/>
      <c r="L72" s="2"/>
      <c r="M72" s="2"/>
      <c r="N72" s="2"/>
      <c r="O72" s="2"/>
      <c r="P72" s="2"/>
      <c r="Q72" s="2"/>
    </row>
    <row r="73" spans="11:17">
      <c r="K73" s="114"/>
      <c r="L73" s="2"/>
      <c r="M73" s="2"/>
      <c r="N73" s="2"/>
      <c r="O73" s="2"/>
      <c r="P73" s="2"/>
      <c r="Q73" s="2"/>
    </row>
    <row r="74" spans="11:17">
      <c r="K74" s="114"/>
      <c r="L74" s="2"/>
      <c r="M74" s="2"/>
      <c r="N74" s="2"/>
      <c r="O74" s="2"/>
      <c r="P74" s="2"/>
      <c r="Q74" s="2"/>
    </row>
    <row r="75" spans="11:17">
      <c r="K75" s="114"/>
      <c r="L75" s="2"/>
      <c r="M75" s="2"/>
      <c r="N75" s="2"/>
      <c r="O75" s="2"/>
      <c r="P75" s="2"/>
      <c r="Q75" s="2"/>
    </row>
    <row r="76" spans="11:17">
      <c r="K76" s="114"/>
      <c r="L76" s="2"/>
      <c r="M76" s="2"/>
      <c r="N76" s="2"/>
      <c r="O76" s="2"/>
      <c r="P76" s="2"/>
      <c r="Q76" s="2"/>
    </row>
  </sheetData>
  <mergeCells count="78">
    <mergeCell ref="A1:C1"/>
    <mergeCell ref="B8:J8"/>
    <mergeCell ref="A9:A10"/>
    <mergeCell ref="C10:J10"/>
    <mergeCell ref="A11:A18"/>
    <mergeCell ref="C14:J14"/>
    <mergeCell ref="E11:F11"/>
    <mergeCell ref="D13:F13"/>
    <mergeCell ref="G13:J13"/>
    <mergeCell ref="C15:J15"/>
    <mergeCell ref="B12:B13"/>
    <mergeCell ref="A26:A49"/>
    <mergeCell ref="C49:G49"/>
    <mergeCell ref="D34:J34"/>
    <mergeCell ref="K11:K12"/>
    <mergeCell ref="G11:J11"/>
    <mergeCell ref="K14:K15"/>
    <mergeCell ref="K26:K27"/>
    <mergeCell ref="D21:F21"/>
    <mergeCell ref="G21:J21"/>
    <mergeCell ref="H49:I49"/>
    <mergeCell ref="F36:H36"/>
    <mergeCell ref="A19:A25"/>
    <mergeCell ref="B20:B21"/>
    <mergeCell ref="C22:J22"/>
    <mergeCell ref="C23:J23"/>
    <mergeCell ref="C24:J24"/>
    <mergeCell ref="C25:J25"/>
    <mergeCell ref="B28:B36"/>
    <mergeCell ref="D28:F28"/>
    <mergeCell ref="D43:G43"/>
    <mergeCell ref="D45:G45"/>
    <mergeCell ref="D48:G48"/>
    <mergeCell ref="H28:I28"/>
    <mergeCell ref="C26:J26"/>
    <mergeCell ref="C27:J27"/>
    <mergeCell ref="A2:J2"/>
    <mergeCell ref="H3:J3"/>
    <mergeCell ref="H4:J4"/>
    <mergeCell ref="D12:F12"/>
    <mergeCell ref="C18:J18"/>
    <mergeCell ref="C16:J16"/>
    <mergeCell ref="G12:J12"/>
    <mergeCell ref="C17:J17"/>
    <mergeCell ref="B9:J9"/>
    <mergeCell ref="A7:J7"/>
    <mergeCell ref="E19:F19"/>
    <mergeCell ref="G19:J19"/>
    <mergeCell ref="D20:F20"/>
    <mergeCell ref="G20:J20"/>
    <mergeCell ref="D39:G39"/>
    <mergeCell ref="D40:G40"/>
    <mergeCell ref="H39:I40"/>
    <mergeCell ref="J39:J40"/>
    <mergeCell ref="D35:J35"/>
    <mergeCell ref="H37:I37"/>
    <mergeCell ref="B39:B48"/>
    <mergeCell ref="E37:G37"/>
    <mergeCell ref="D31:J31"/>
    <mergeCell ref="E38:G38"/>
    <mergeCell ref="D29:J29"/>
    <mergeCell ref="D30:J30"/>
    <mergeCell ref="H38:J38"/>
    <mergeCell ref="D32:J32"/>
    <mergeCell ref="D33:J33"/>
    <mergeCell ref="D47:G47"/>
    <mergeCell ref="D46:G46"/>
    <mergeCell ref="D44:G44"/>
    <mergeCell ref="D42:G42"/>
    <mergeCell ref="H47:I48"/>
    <mergeCell ref="H41:I42"/>
    <mergeCell ref="D41:G41"/>
    <mergeCell ref="J41:J42"/>
    <mergeCell ref="J47:J48"/>
    <mergeCell ref="H45:I46"/>
    <mergeCell ref="J45:J46"/>
    <mergeCell ref="H43:I44"/>
    <mergeCell ref="J43:J44"/>
  </mergeCells>
  <phoneticPr fontId="2"/>
  <conditionalFormatting sqref="D32:J32">
    <cfRule type="expression" dxfId="8" priority="7" stopIfTrue="1">
      <formula>OR($C$10=$N$9,$C$10=$N$10,$N$11)</formula>
    </cfRule>
  </conditionalFormatting>
  <conditionalFormatting sqref="D33:J33">
    <cfRule type="expression" dxfId="7" priority="6" stopIfTrue="1">
      <formula>OR($C$10=$N$12,$C$10=$N$13,$C$10=$N$15)</formula>
    </cfRule>
  </conditionalFormatting>
  <conditionalFormatting sqref="D35:J35">
    <cfRule type="expression" dxfId="6" priority="5" stopIfTrue="1">
      <formula>OR($C$10=#REF!,$C$10=#REF!,$C$10=$N$8,$C$10=$N$9,$C$10=$N$10,$C$10=$N$11)</formula>
    </cfRule>
  </conditionalFormatting>
  <conditionalFormatting sqref="F36:H36">
    <cfRule type="expression" dxfId="5" priority="2">
      <formula>$D$36="無"</formula>
    </cfRule>
  </conditionalFormatting>
  <conditionalFormatting sqref="J36">
    <cfRule type="expression" dxfId="4" priority="1">
      <formula>$D$36="無"</formula>
    </cfRule>
  </conditionalFormatting>
  <dataValidations xWindow="292" yWindow="730" count="8">
    <dataValidation imeMode="halfAlpha" operator="greaterThanOrEqual" allowBlank="1" showInputMessage="1" showErrorMessage="1" sqref="C11:C12 E11 G11 G19 E19 C19:C20" xr:uid="{00000000-0002-0000-0000-000000000000}"/>
    <dataValidation type="date" allowBlank="1" showInputMessage="1" sqref="E37:F38 C37:C38" xr:uid="{00000000-0002-0000-0000-000001000000}">
      <formula1>44287</formula1>
      <formula2>44651</formula2>
    </dataValidation>
    <dataValidation type="list" allowBlank="1" showInputMessage="1" sqref="C21 C13"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9:G49" xr:uid="{00000000-0002-0000-0000-000003000000}">
      <formula1>"課税事業者,免税事業者及び簡易課税事業者"</formula1>
    </dataValidation>
    <dataValidation type="list" allowBlank="1" showInputMessage="1" sqref="J28" xr:uid="{00000000-0002-0000-0000-000004000000}">
      <formula1>"DCP,35mmフィルム,16mmフィルム,DVD,ブルーレイ,ビデオテープ,その他"</formula1>
    </dataValidation>
    <dataValidation type="list" allowBlank="1" showInputMessage="1" sqref="C10:J10" xr:uid="{00000000-0002-0000-0000-000008000000}">
      <formula1>"劇映画（特別）,劇映画（A）,記録映画（特別）,アニメーション映画（長編）"</formula1>
    </dataValidation>
    <dataValidation type="list" allowBlank="1" showInputMessage="1" showErrorMessage="1" sqref="D36" xr:uid="{00000000-0002-0000-0000-00000B000000}">
      <formula1>"有,無"</formula1>
    </dataValidation>
    <dataValidation type="whole" operator="greaterThanOrEqual" allowBlank="1" showInputMessage="1" showErrorMessage="1" sqref="D28:F28" xr:uid="{00000000-0002-0000-00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view="pageBreakPreview" zoomScale="80" zoomScaleNormal="100" zoomScaleSheetLayoutView="80" workbookViewId="0">
      <selection activeCell="C3" sqref="C3:P12"/>
    </sheetView>
  </sheetViews>
  <sheetFormatPr defaultColWidth="9" defaultRowHeight="22.5"/>
  <cols>
    <col min="1" max="1" width="3.75" style="4" bestFit="1" customWidth="1"/>
    <col min="2" max="2" width="3.75" style="5" bestFit="1" customWidth="1"/>
    <col min="3" max="3" width="6.08203125" style="5" customWidth="1"/>
    <col min="4" max="4" width="21.25" style="5" customWidth="1"/>
    <col min="5" max="5" width="22.5" style="5" customWidth="1"/>
    <col min="6" max="6" width="5.58203125" style="5" customWidth="1"/>
    <col min="7" max="7" width="22.5" style="5" customWidth="1"/>
    <col min="8" max="8" width="13.75" style="5" customWidth="1"/>
    <col min="9" max="9" width="8.75" style="5" customWidth="1"/>
    <col min="10" max="10" width="13.75" style="5" customWidth="1"/>
    <col min="11" max="11" width="10.75" style="5" customWidth="1"/>
    <col min="12" max="12" width="7.08203125" style="5" customWidth="1"/>
    <col min="13" max="13" width="5.58203125" style="5" customWidth="1"/>
    <col min="14" max="14" width="4.5" style="5" customWidth="1"/>
    <col min="15" max="15" width="5.58203125" style="5" customWidth="1"/>
    <col min="16" max="16" width="3.58203125" style="5" customWidth="1"/>
    <col min="17" max="17" width="77.83203125" style="4" customWidth="1"/>
    <col min="18" max="18" width="68.75" style="4" customWidth="1"/>
    <col min="19" max="16384" width="9" style="4"/>
  </cols>
  <sheetData>
    <row r="1" spans="1:17" ht="23" thickBot="1">
      <c r="B1" s="657" t="s">
        <v>248</v>
      </c>
      <c r="C1" s="658"/>
      <c r="D1" s="659">
        <f>総表!C27</f>
        <v>0</v>
      </c>
      <c r="E1" s="659"/>
      <c r="F1" s="659"/>
      <c r="G1" s="659"/>
      <c r="H1" s="215" t="s">
        <v>249</v>
      </c>
      <c r="I1" s="659">
        <f>総表!C15</f>
        <v>0</v>
      </c>
      <c r="J1" s="659"/>
      <c r="K1" s="659"/>
      <c r="L1" s="659"/>
      <c r="M1" s="659"/>
      <c r="N1" s="659"/>
      <c r="O1" s="659"/>
      <c r="P1" s="660"/>
      <c r="Q1" s="386"/>
    </row>
    <row r="2" spans="1:17" ht="18.75" customHeight="1">
      <c r="B2" s="618" t="s">
        <v>36</v>
      </c>
      <c r="C2" s="661" t="s">
        <v>37</v>
      </c>
      <c r="D2" s="661"/>
      <c r="E2" s="661"/>
      <c r="F2" s="661"/>
      <c r="G2" s="661"/>
      <c r="H2" s="661"/>
      <c r="I2" s="661"/>
      <c r="J2" s="661"/>
      <c r="K2" s="661"/>
      <c r="L2" s="661"/>
      <c r="M2" s="661"/>
      <c r="N2" s="661"/>
      <c r="O2" s="661"/>
      <c r="P2" s="662"/>
      <c r="Q2" s="386" t="s">
        <v>217</v>
      </c>
    </row>
    <row r="3" spans="1:17" ht="24" customHeight="1">
      <c r="A3" s="4">
        <v>1</v>
      </c>
      <c r="B3" s="619"/>
      <c r="C3" s="621"/>
      <c r="D3" s="622"/>
      <c r="E3" s="622"/>
      <c r="F3" s="622"/>
      <c r="G3" s="622"/>
      <c r="H3" s="622"/>
      <c r="I3" s="622"/>
      <c r="J3" s="622"/>
      <c r="K3" s="622"/>
      <c r="L3" s="622"/>
      <c r="M3" s="622"/>
      <c r="N3" s="622"/>
      <c r="O3" s="622"/>
      <c r="P3" s="623"/>
      <c r="Q3" s="387" t="s">
        <v>273</v>
      </c>
    </row>
    <row r="4" spans="1:17" ht="24" customHeight="1">
      <c r="A4" s="4">
        <v>2</v>
      </c>
      <c r="B4" s="619"/>
      <c r="C4" s="624"/>
      <c r="D4" s="625"/>
      <c r="E4" s="625"/>
      <c r="F4" s="625"/>
      <c r="G4" s="625"/>
      <c r="H4" s="625"/>
      <c r="I4" s="625"/>
      <c r="J4" s="625"/>
      <c r="K4" s="625"/>
      <c r="L4" s="625"/>
      <c r="M4" s="625"/>
      <c r="N4" s="625"/>
      <c r="O4" s="625"/>
      <c r="P4" s="626"/>
      <c r="Q4" s="388" t="s">
        <v>228</v>
      </c>
    </row>
    <row r="5" spans="1:17" ht="24" customHeight="1">
      <c r="A5" s="4">
        <v>3</v>
      </c>
      <c r="B5" s="619"/>
      <c r="C5" s="624"/>
      <c r="D5" s="625"/>
      <c r="E5" s="625"/>
      <c r="F5" s="625"/>
      <c r="G5" s="625"/>
      <c r="H5" s="625"/>
      <c r="I5" s="625"/>
      <c r="J5" s="625"/>
      <c r="K5" s="625"/>
      <c r="L5" s="625"/>
      <c r="M5" s="625"/>
      <c r="N5" s="625"/>
      <c r="O5" s="625"/>
      <c r="P5" s="626"/>
      <c r="Q5" s="388"/>
    </row>
    <row r="6" spans="1:17" ht="24" customHeight="1">
      <c r="A6" s="4">
        <v>4</v>
      </c>
      <c r="B6" s="619"/>
      <c r="C6" s="624"/>
      <c r="D6" s="625"/>
      <c r="E6" s="625"/>
      <c r="F6" s="625"/>
      <c r="G6" s="625"/>
      <c r="H6" s="625"/>
      <c r="I6" s="625"/>
      <c r="J6" s="625"/>
      <c r="K6" s="625"/>
      <c r="L6" s="625"/>
      <c r="M6" s="625"/>
      <c r="N6" s="625"/>
      <c r="O6" s="625"/>
      <c r="P6" s="626"/>
      <c r="Q6" s="843" t="s">
        <v>393</v>
      </c>
    </row>
    <row r="7" spans="1:17" ht="24" customHeight="1">
      <c r="A7" s="4">
        <v>5</v>
      </c>
      <c r="B7" s="619"/>
      <c r="C7" s="624"/>
      <c r="D7" s="625"/>
      <c r="E7" s="625"/>
      <c r="F7" s="625"/>
      <c r="G7" s="625"/>
      <c r="H7" s="625"/>
      <c r="I7" s="625"/>
      <c r="J7" s="625"/>
      <c r="K7" s="625"/>
      <c r="L7" s="625"/>
      <c r="M7" s="625"/>
      <c r="N7" s="625"/>
      <c r="O7" s="625"/>
      <c r="P7" s="626"/>
      <c r="Q7" s="843"/>
    </row>
    <row r="8" spans="1:17" ht="24" customHeight="1">
      <c r="A8" s="4">
        <v>6</v>
      </c>
      <c r="B8" s="619"/>
      <c r="C8" s="624"/>
      <c r="D8" s="625"/>
      <c r="E8" s="625"/>
      <c r="F8" s="625"/>
      <c r="G8" s="625"/>
      <c r="H8" s="625"/>
      <c r="I8" s="625"/>
      <c r="J8" s="625"/>
      <c r="K8" s="625"/>
      <c r="L8" s="625"/>
      <c r="M8" s="625"/>
      <c r="N8" s="625"/>
      <c r="O8" s="625"/>
      <c r="P8" s="626"/>
      <c r="Q8" s="843"/>
    </row>
    <row r="9" spans="1:17" ht="24" customHeight="1">
      <c r="A9" s="4">
        <v>7</v>
      </c>
      <c r="B9" s="619"/>
      <c r="C9" s="624"/>
      <c r="D9" s="625"/>
      <c r="E9" s="625"/>
      <c r="F9" s="625"/>
      <c r="G9" s="625"/>
      <c r="H9" s="625"/>
      <c r="I9" s="625"/>
      <c r="J9" s="625"/>
      <c r="K9" s="625"/>
      <c r="L9" s="625"/>
      <c r="M9" s="625"/>
      <c r="N9" s="625"/>
      <c r="O9" s="625"/>
      <c r="P9" s="626"/>
      <c r="Q9" s="843"/>
    </row>
    <row r="10" spans="1:17" ht="24" customHeight="1">
      <c r="A10" s="4">
        <v>8</v>
      </c>
      <c r="B10" s="619"/>
      <c r="C10" s="624"/>
      <c r="D10" s="625"/>
      <c r="E10" s="625"/>
      <c r="F10" s="625"/>
      <c r="G10" s="625"/>
      <c r="H10" s="625"/>
      <c r="I10" s="625"/>
      <c r="J10" s="625"/>
      <c r="K10" s="625"/>
      <c r="L10" s="625"/>
      <c r="M10" s="625"/>
      <c r="N10" s="625"/>
      <c r="O10" s="625"/>
      <c r="P10" s="626"/>
      <c r="Q10" s="843"/>
    </row>
    <row r="11" spans="1:17" ht="24" customHeight="1">
      <c r="A11" s="4">
        <v>9</v>
      </c>
      <c r="B11" s="619"/>
      <c r="C11" s="624"/>
      <c r="D11" s="625"/>
      <c r="E11" s="625"/>
      <c r="F11" s="625"/>
      <c r="G11" s="625"/>
      <c r="H11" s="625"/>
      <c r="I11" s="625"/>
      <c r="J11" s="625"/>
      <c r="K11" s="625"/>
      <c r="L11" s="625"/>
      <c r="M11" s="625"/>
      <c r="N11" s="625"/>
      <c r="O11" s="625"/>
      <c r="P11" s="626"/>
      <c r="Q11" s="843"/>
    </row>
    <row r="12" spans="1:17" ht="24" customHeight="1">
      <c r="A12" s="4">
        <v>10</v>
      </c>
      <c r="B12" s="619"/>
      <c r="C12" s="624"/>
      <c r="D12" s="625"/>
      <c r="E12" s="625"/>
      <c r="F12" s="625"/>
      <c r="G12" s="625"/>
      <c r="H12" s="625"/>
      <c r="I12" s="625"/>
      <c r="J12" s="625"/>
      <c r="K12" s="625"/>
      <c r="L12" s="625"/>
      <c r="M12" s="625"/>
      <c r="N12" s="625"/>
      <c r="O12" s="625"/>
      <c r="P12" s="626"/>
      <c r="Q12" s="388"/>
    </row>
    <row r="13" spans="1:17" ht="39.75" customHeight="1">
      <c r="B13" s="619"/>
      <c r="C13" s="639" t="s">
        <v>18</v>
      </c>
      <c r="D13" s="640"/>
      <c r="E13" s="403">
        <f>総表!D28</f>
        <v>0</v>
      </c>
      <c r="F13" s="250" t="s">
        <v>57</v>
      </c>
      <c r="G13" s="251" t="s">
        <v>38</v>
      </c>
      <c r="H13" s="628"/>
      <c r="I13" s="629"/>
      <c r="J13" s="630"/>
      <c r="K13" s="251" t="s">
        <v>39</v>
      </c>
      <c r="L13" s="634">
        <f>総表!J28</f>
        <v>0</v>
      </c>
      <c r="M13" s="635"/>
      <c r="N13" s="635"/>
      <c r="O13" s="635"/>
      <c r="P13" s="636"/>
      <c r="Q13" s="386" t="s">
        <v>256</v>
      </c>
    </row>
    <row r="14" spans="1:17" ht="26.25" customHeight="1">
      <c r="B14" s="619"/>
      <c r="C14" s="641" t="s">
        <v>40</v>
      </c>
      <c r="D14" s="642"/>
      <c r="E14" s="642"/>
      <c r="F14" s="642"/>
      <c r="G14" s="642"/>
      <c r="H14" s="642"/>
      <c r="I14" s="642"/>
      <c r="J14" s="642"/>
      <c r="K14" s="642"/>
      <c r="L14" s="642"/>
      <c r="M14" s="642"/>
      <c r="N14" s="642"/>
      <c r="O14" s="642"/>
      <c r="P14" s="643"/>
      <c r="Q14" s="386"/>
    </row>
    <row r="15" spans="1:17" ht="26.25" customHeight="1">
      <c r="B15" s="619"/>
      <c r="C15" s="627"/>
      <c r="D15" s="615"/>
      <c r="E15" s="613" t="s">
        <v>59</v>
      </c>
      <c r="F15" s="614"/>
      <c r="G15" s="615"/>
      <c r="H15" s="616" t="s">
        <v>222</v>
      </c>
      <c r="I15" s="617"/>
      <c r="J15" s="217"/>
      <c r="K15" s="218"/>
      <c r="L15" s="218"/>
      <c r="M15" s="218"/>
      <c r="N15" s="218"/>
      <c r="O15" s="219"/>
      <c r="P15" s="220"/>
      <c r="Q15" s="386" t="s">
        <v>223</v>
      </c>
    </row>
    <row r="16" spans="1:17" ht="26.25" customHeight="1">
      <c r="B16" s="619"/>
      <c r="C16" s="221"/>
      <c r="D16" s="222" t="s">
        <v>42</v>
      </c>
      <c r="E16" s="223">
        <v>44752</v>
      </c>
      <c r="F16" s="224" t="s">
        <v>41</v>
      </c>
      <c r="G16" s="225">
        <v>44824</v>
      </c>
      <c r="H16" s="226">
        <v>50</v>
      </c>
      <c r="I16" s="227" t="s">
        <v>45</v>
      </c>
      <c r="J16" s="631"/>
      <c r="K16" s="632"/>
      <c r="L16" s="632"/>
      <c r="M16" s="632"/>
      <c r="N16" s="632"/>
      <c r="O16" s="632"/>
      <c r="P16" s="633"/>
      <c r="Q16" s="386" t="s">
        <v>224</v>
      </c>
    </row>
    <row r="17" spans="1:17" ht="26.25" customHeight="1">
      <c r="B17" s="619"/>
      <c r="C17" s="221"/>
      <c r="D17" s="222" t="s">
        <v>43</v>
      </c>
      <c r="E17" s="223">
        <v>44844</v>
      </c>
      <c r="F17" s="224" t="s">
        <v>41</v>
      </c>
      <c r="G17" s="225">
        <v>44967</v>
      </c>
      <c r="H17" s="226">
        <v>60</v>
      </c>
      <c r="I17" s="227" t="s">
        <v>45</v>
      </c>
      <c r="J17" s="631"/>
      <c r="K17" s="632"/>
      <c r="L17" s="632"/>
      <c r="M17" s="632"/>
      <c r="N17" s="632"/>
      <c r="O17" s="632"/>
      <c r="P17" s="633"/>
      <c r="Q17" s="386"/>
    </row>
    <row r="18" spans="1:17" ht="26.25" customHeight="1">
      <c r="B18" s="619"/>
      <c r="C18" s="228"/>
      <c r="D18" s="229" t="s">
        <v>44</v>
      </c>
      <c r="E18" s="230">
        <v>44968</v>
      </c>
      <c r="F18" s="231" t="s">
        <v>41</v>
      </c>
      <c r="G18" s="232">
        <v>45066</v>
      </c>
      <c r="H18" s="233">
        <v>80</v>
      </c>
      <c r="I18" s="234" t="s">
        <v>45</v>
      </c>
      <c r="J18" s="637" t="s">
        <v>55</v>
      </c>
      <c r="K18" s="638"/>
      <c r="L18" s="235" t="s">
        <v>221</v>
      </c>
      <c r="M18" s="236">
        <v>5</v>
      </c>
      <c r="N18" s="235" t="s">
        <v>219</v>
      </c>
      <c r="O18" s="237">
        <v>7</v>
      </c>
      <c r="P18" s="238" t="s">
        <v>220</v>
      </c>
      <c r="Q18" s="386" t="s">
        <v>266</v>
      </c>
    </row>
    <row r="19" spans="1:17" ht="26.25" customHeight="1">
      <c r="B19" s="619"/>
      <c r="C19" s="648" t="s">
        <v>50</v>
      </c>
      <c r="D19" s="649"/>
      <c r="E19" s="649"/>
      <c r="F19" s="649"/>
      <c r="G19" s="649"/>
      <c r="H19" s="649"/>
      <c r="I19" s="649"/>
      <c r="J19" s="650"/>
      <c r="K19" s="649"/>
      <c r="L19" s="649"/>
      <c r="M19" s="649"/>
      <c r="N19" s="649"/>
      <c r="O19" s="649"/>
      <c r="P19" s="651"/>
      <c r="Q19" s="386"/>
    </row>
    <row r="20" spans="1:17" ht="26.25" customHeight="1">
      <c r="B20" s="619"/>
      <c r="C20" s="239"/>
      <c r="D20" s="655" t="s">
        <v>51</v>
      </c>
      <c r="E20" s="613" t="s">
        <v>58</v>
      </c>
      <c r="F20" s="614"/>
      <c r="G20" s="615"/>
      <c r="H20" s="616" t="s">
        <v>52</v>
      </c>
      <c r="I20" s="617"/>
      <c r="J20" s="240" t="s">
        <v>56</v>
      </c>
      <c r="K20" s="218"/>
      <c r="L20" s="218"/>
      <c r="M20" s="218"/>
      <c r="N20" s="218"/>
      <c r="O20" s="219"/>
      <c r="P20" s="220"/>
      <c r="Q20" s="386" t="s">
        <v>225</v>
      </c>
    </row>
    <row r="21" spans="1:17" ht="26.25" customHeight="1">
      <c r="B21" s="619"/>
      <c r="C21" s="241"/>
      <c r="D21" s="656"/>
      <c r="E21" s="225">
        <v>45232</v>
      </c>
      <c r="F21" s="242" t="s">
        <v>41</v>
      </c>
      <c r="G21" s="225">
        <v>45253</v>
      </c>
      <c r="H21" s="226">
        <v>3</v>
      </c>
      <c r="I21" s="243" t="s">
        <v>209</v>
      </c>
      <c r="J21" s="244" t="s">
        <v>240</v>
      </c>
      <c r="K21" s="245"/>
      <c r="L21" s="218"/>
      <c r="M21" s="218"/>
      <c r="N21" s="218"/>
      <c r="O21" s="219"/>
      <c r="P21" s="220"/>
      <c r="Q21" s="386" t="s">
        <v>267</v>
      </c>
    </row>
    <row r="22" spans="1:17" ht="26.25" customHeight="1">
      <c r="B22" s="619"/>
      <c r="C22" s="221"/>
      <c r="D22" s="222" t="s">
        <v>53</v>
      </c>
      <c r="E22" s="652" t="s">
        <v>241</v>
      </c>
      <c r="F22" s="653"/>
      <c r="G22" s="653"/>
      <c r="H22" s="653"/>
      <c r="I22" s="654"/>
      <c r="J22" s="244" t="s">
        <v>243</v>
      </c>
      <c r="K22" s="245"/>
      <c r="L22" s="218"/>
      <c r="M22" s="218"/>
      <c r="N22" s="218"/>
      <c r="O22" s="219"/>
      <c r="P22" s="220"/>
      <c r="Q22" s="386" t="s">
        <v>226</v>
      </c>
    </row>
    <row r="23" spans="1:17" ht="26.25" customHeight="1">
      <c r="B23" s="619"/>
      <c r="C23" s="228"/>
      <c r="D23" s="229" t="s">
        <v>54</v>
      </c>
      <c r="E23" s="666" t="s">
        <v>242</v>
      </c>
      <c r="F23" s="667"/>
      <c r="G23" s="667"/>
      <c r="H23" s="667"/>
      <c r="I23" s="668"/>
      <c r="J23" s="246" t="s">
        <v>243</v>
      </c>
      <c r="K23" s="247"/>
      <c r="L23" s="248"/>
      <c r="M23" s="248"/>
      <c r="N23" s="248"/>
      <c r="O23" s="248"/>
      <c r="P23" s="249"/>
      <c r="Q23" s="386" t="s">
        <v>227</v>
      </c>
    </row>
    <row r="24" spans="1:17" ht="18.75" customHeight="1">
      <c r="B24" s="619"/>
      <c r="C24" s="671" t="s">
        <v>49</v>
      </c>
      <c r="D24" s="672"/>
      <c r="E24" s="672"/>
      <c r="F24" s="672"/>
      <c r="G24" s="672"/>
      <c r="H24" s="672"/>
      <c r="I24" s="672"/>
      <c r="J24" s="672"/>
      <c r="K24" s="672"/>
      <c r="L24" s="672"/>
      <c r="M24" s="672"/>
      <c r="N24" s="672"/>
      <c r="O24" s="672"/>
      <c r="P24" s="673"/>
      <c r="Q24" s="386"/>
    </row>
    <row r="25" spans="1:17" ht="24" customHeight="1">
      <c r="A25" s="4">
        <v>1</v>
      </c>
      <c r="B25" s="619"/>
      <c r="C25" s="624"/>
      <c r="D25" s="644"/>
      <c r="E25" s="644"/>
      <c r="F25" s="644"/>
      <c r="G25" s="644"/>
      <c r="H25" s="644"/>
      <c r="I25" s="644"/>
      <c r="J25" s="644"/>
      <c r="K25" s="644"/>
      <c r="L25" s="644"/>
      <c r="M25" s="644"/>
      <c r="N25" s="644"/>
      <c r="O25" s="644"/>
      <c r="P25" s="626"/>
      <c r="Q25" s="612" t="s">
        <v>287</v>
      </c>
    </row>
    <row r="26" spans="1:17" ht="24" customHeight="1">
      <c r="A26" s="4">
        <v>2</v>
      </c>
      <c r="B26" s="619"/>
      <c r="C26" s="624"/>
      <c r="D26" s="644"/>
      <c r="E26" s="644"/>
      <c r="F26" s="644"/>
      <c r="G26" s="644"/>
      <c r="H26" s="644"/>
      <c r="I26" s="644"/>
      <c r="J26" s="644"/>
      <c r="K26" s="644"/>
      <c r="L26" s="644"/>
      <c r="M26" s="644"/>
      <c r="N26" s="644"/>
      <c r="O26" s="644"/>
      <c r="P26" s="626"/>
      <c r="Q26" s="612"/>
    </row>
    <row r="27" spans="1:17" ht="24" customHeight="1">
      <c r="A27" s="4">
        <v>3</v>
      </c>
      <c r="B27" s="619"/>
      <c r="C27" s="624"/>
      <c r="D27" s="644"/>
      <c r="E27" s="644"/>
      <c r="F27" s="644"/>
      <c r="G27" s="644"/>
      <c r="H27" s="644"/>
      <c r="I27" s="644"/>
      <c r="J27" s="644"/>
      <c r="K27" s="644"/>
      <c r="L27" s="644"/>
      <c r="M27" s="644"/>
      <c r="N27" s="644"/>
      <c r="O27" s="644"/>
      <c r="P27" s="626"/>
      <c r="Q27" s="612"/>
    </row>
    <row r="28" spans="1:17" ht="24" customHeight="1">
      <c r="A28" s="4">
        <v>4</v>
      </c>
      <c r="B28" s="619"/>
      <c r="C28" s="624"/>
      <c r="D28" s="644"/>
      <c r="E28" s="644"/>
      <c r="F28" s="644"/>
      <c r="G28" s="644"/>
      <c r="H28" s="644"/>
      <c r="I28" s="644"/>
      <c r="J28" s="644"/>
      <c r="K28" s="644"/>
      <c r="L28" s="644"/>
      <c r="M28" s="644"/>
      <c r="N28" s="644"/>
      <c r="O28" s="644"/>
      <c r="P28" s="626"/>
      <c r="Q28" s="388" t="s">
        <v>229</v>
      </c>
    </row>
    <row r="29" spans="1:17" ht="24" customHeight="1">
      <c r="A29" s="4">
        <v>5</v>
      </c>
      <c r="B29" s="619"/>
      <c r="C29" s="624"/>
      <c r="D29" s="644"/>
      <c r="E29" s="644"/>
      <c r="F29" s="644"/>
      <c r="G29" s="644"/>
      <c r="H29" s="644"/>
      <c r="I29" s="644"/>
      <c r="J29" s="644"/>
      <c r="K29" s="644"/>
      <c r="L29" s="644"/>
      <c r="M29" s="644"/>
      <c r="N29" s="644"/>
      <c r="O29" s="644"/>
      <c r="P29" s="626"/>
      <c r="Q29" s="386"/>
    </row>
    <row r="30" spans="1:17" ht="24" customHeight="1">
      <c r="A30" s="4">
        <v>6</v>
      </c>
      <c r="B30" s="619"/>
      <c r="C30" s="624"/>
      <c r="D30" s="644"/>
      <c r="E30" s="644"/>
      <c r="F30" s="644"/>
      <c r="G30" s="644"/>
      <c r="H30" s="644"/>
      <c r="I30" s="644"/>
      <c r="J30" s="644"/>
      <c r="K30" s="644"/>
      <c r="L30" s="644"/>
      <c r="M30" s="644"/>
      <c r="N30" s="644"/>
      <c r="O30" s="644"/>
      <c r="P30" s="626"/>
      <c r="Q30" s="388"/>
    </row>
    <row r="31" spans="1:17" ht="24" customHeight="1">
      <c r="A31" s="4">
        <v>7</v>
      </c>
      <c r="B31" s="619"/>
      <c r="C31" s="624"/>
      <c r="D31" s="644"/>
      <c r="E31" s="644"/>
      <c r="F31" s="644"/>
      <c r="G31" s="644"/>
      <c r="H31" s="644"/>
      <c r="I31" s="644"/>
      <c r="J31" s="644"/>
      <c r="K31" s="644"/>
      <c r="L31" s="644"/>
      <c r="M31" s="644"/>
      <c r="N31" s="644"/>
      <c r="O31" s="644"/>
      <c r="P31" s="626"/>
      <c r="Q31" s="388"/>
    </row>
    <row r="32" spans="1:17" ht="24" customHeight="1">
      <c r="A32" s="4">
        <v>8</v>
      </c>
      <c r="B32" s="619"/>
      <c r="C32" s="624"/>
      <c r="D32" s="644"/>
      <c r="E32" s="644"/>
      <c r="F32" s="644"/>
      <c r="G32" s="644"/>
      <c r="H32" s="644"/>
      <c r="I32" s="644"/>
      <c r="J32" s="644"/>
      <c r="K32" s="644"/>
      <c r="L32" s="644"/>
      <c r="M32" s="644"/>
      <c r="N32" s="644"/>
      <c r="O32" s="644"/>
      <c r="P32" s="626"/>
      <c r="Q32" s="388"/>
    </row>
    <row r="33" spans="1:17" ht="24" customHeight="1">
      <c r="A33" s="4">
        <v>9</v>
      </c>
      <c r="B33" s="619"/>
      <c r="C33" s="624"/>
      <c r="D33" s="644"/>
      <c r="E33" s="644"/>
      <c r="F33" s="644"/>
      <c r="G33" s="644"/>
      <c r="H33" s="644"/>
      <c r="I33" s="644"/>
      <c r="J33" s="644"/>
      <c r="K33" s="644"/>
      <c r="L33" s="644"/>
      <c r="M33" s="644"/>
      <c r="N33" s="644"/>
      <c r="O33" s="644"/>
      <c r="P33" s="626"/>
      <c r="Q33" s="388"/>
    </row>
    <row r="34" spans="1:17" ht="24" customHeight="1">
      <c r="A34" s="4">
        <v>10</v>
      </c>
      <c r="B34" s="619"/>
      <c r="C34" s="624"/>
      <c r="D34" s="644"/>
      <c r="E34" s="644"/>
      <c r="F34" s="644"/>
      <c r="G34" s="644"/>
      <c r="H34" s="644"/>
      <c r="I34" s="644"/>
      <c r="J34" s="644"/>
      <c r="K34" s="644"/>
      <c r="L34" s="644"/>
      <c r="M34" s="644"/>
      <c r="N34" s="644"/>
      <c r="O34" s="644"/>
      <c r="P34" s="626"/>
      <c r="Q34" s="388"/>
    </row>
    <row r="35" spans="1:17" ht="24" customHeight="1">
      <c r="A35" s="4">
        <v>11</v>
      </c>
      <c r="B35" s="619"/>
      <c r="C35" s="624"/>
      <c r="D35" s="644"/>
      <c r="E35" s="644"/>
      <c r="F35" s="644"/>
      <c r="G35" s="644"/>
      <c r="H35" s="644"/>
      <c r="I35" s="644"/>
      <c r="J35" s="644"/>
      <c r="K35" s="644"/>
      <c r="L35" s="644"/>
      <c r="M35" s="644"/>
      <c r="N35" s="644"/>
      <c r="O35" s="644"/>
      <c r="P35" s="626"/>
      <c r="Q35" s="386"/>
    </row>
    <row r="36" spans="1:17" ht="24" customHeight="1">
      <c r="A36" s="4">
        <v>12</v>
      </c>
      <c r="B36" s="619"/>
      <c r="C36" s="624"/>
      <c r="D36" s="644"/>
      <c r="E36" s="644"/>
      <c r="F36" s="644"/>
      <c r="G36" s="644"/>
      <c r="H36" s="644"/>
      <c r="I36" s="644"/>
      <c r="J36" s="644"/>
      <c r="K36" s="644"/>
      <c r="L36" s="644"/>
      <c r="M36" s="644"/>
      <c r="N36" s="644"/>
      <c r="O36" s="644"/>
      <c r="P36" s="626"/>
      <c r="Q36" s="388"/>
    </row>
    <row r="37" spans="1:17">
      <c r="B37" s="619"/>
      <c r="C37" s="669" t="s">
        <v>46</v>
      </c>
      <c r="D37" s="669"/>
      <c r="E37" s="669"/>
      <c r="F37" s="669"/>
      <c r="G37" s="669"/>
      <c r="H37" s="669"/>
      <c r="I37" s="669"/>
      <c r="J37" s="669"/>
      <c r="K37" s="669"/>
      <c r="L37" s="669"/>
      <c r="M37" s="669"/>
      <c r="N37" s="669"/>
      <c r="O37" s="669"/>
      <c r="P37" s="670"/>
      <c r="Q37" s="386"/>
    </row>
    <row r="38" spans="1:17" ht="24" customHeight="1">
      <c r="A38" s="4">
        <v>1</v>
      </c>
      <c r="B38" s="619"/>
      <c r="C38" s="621" t="s">
        <v>252</v>
      </c>
      <c r="D38" s="622"/>
      <c r="E38" s="622"/>
      <c r="F38" s="622"/>
      <c r="G38" s="622"/>
      <c r="H38" s="622"/>
      <c r="I38" s="622"/>
      <c r="J38" s="622"/>
      <c r="K38" s="622"/>
      <c r="L38" s="622"/>
      <c r="M38" s="622"/>
      <c r="N38" s="622"/>
      <c r="O38" s="622"/>
      <c r="P38" s="623"/>
      <c r="Q38" s="389" t="s">
        <v>272</v>
      </c>
    </row>
    <row r="39" spans="1:17" ht="24" customHeight="1">
      <c r="A39" s="4">
        <v>2</v>
      </c>
      <c r="B39" s="619"/>
      <c r="C39" s="624"/>
      <c r="D39" s="644"/>
      <c r="E39" s="644"/>
      <c r="F39" s="644"/>
      <c r="G39" s="644"/>
      <c r="H39" s="644"/>
      <c r="I39" s="644"/>
      <c r="J39" s="644"/>
      <c r="K39" s="644"/>
      <c r="L39" s="644"/>
      <c r="M39" s="644"/>
      <c r="N39" s="644"/>
      <c r="O39" s="644"/>
      <c r="P39" s="626"/>
      <c r="Q39" s="388"/>
    </row>
    <row r="40" spans="1:17" ht="24" customHeight="1">
      <c r="A40" s="4">
        <v>3</v>
      </c>
      <c r="B40" s="619"/>
      <c r="C40" s="624"/>
      <c r="D40" s="644"/>
      <c r="E40" s="644"/>
      <c r="F40" s="644"/>
      <c r="G40" s="644"/>
      <c r="H40" s="644"/>
      <c r="I40" s="644"/>
      <c r="J40" s="644"/>
      <c r="K40" s="644"/>
      <c r="L40" s="644"/>
      <c r="M40" s="644"/>
      <c r="N40" s="644"/>
      <c r="O40" s="644"/>
      <c r="P40" s="626"/>
      <c r="Q40" s="388" t="s">
        <v>231</v>
      </c>
    </row>
    <row r="41" spans="1:17" ht="24" customHeight="1">
      <c r="A41" s="4">
        <v>4</v>
      </c>
      <c r="B41" s="619"/>
      <c r="C41" s="624"/>
      <c r="D41" s="644"/>
      <c r="E41" s="644"/>
      <c r="F41" s="644"/>
      <c r="G41" s="644"/>
      <c r="H41" s="644"/>
      <c r="I41" s="644"/>
      <c r="J41" s="644"/>
      <c r="K41" s="644"/>
      <c r="L41" s="644"/>
      <c r="M41" s="644"/>
      <c r="N41" s="644"/>
      <c r="O41" s="644"/>
      <c r="P41" s="626"/>
      <c r="Q41" s="388" t="s">
        <v>230</v>
      </c>
    </row>
    <row r="42" spans="1:17" ht="24" customHeight="1">
      <c r="A42" s="4">
        <v>5</v>
      </c>
      <c r="B42" s="619"/>
      <c r="C42" s="645"/>
      <c r="D42" s="646"/>
      <c r="E42" s="646"/>
      <c r="F42" s="646"/>
      <c r="G42" s="646"/>
      <c r="H42" s="646"/>
      <c r="I42" s="646"/>
      <c r="J42" s="646"/>
      <c r="K42" s="646"/>
      <c r="L42" s="646"/>
      <c r="M42" s="646"/>
      <c r="N42" s="646"/>
      <c r="O42" s="646"/>
      <c r="P42" s="647"/>
      <c r="Q42" s="388"/>
    </row>
    <row r="43" spans="1:17">
      <c r="B43" s="619"/>
      <c r="C43" s="669" t="s">
        <v>47</v>
      </c>
      <c r="D43" s="669"/>
      <c r="E43" s="669"/>
      <c r="F43" s="669"/>
      <c r="G43" s="669"/>
      <c r="H43" s="669"/>
      <c r="I43" s="669"/>
      <c r="J43" s="669"/>
      <c r="K43" s="669"/>
      <c r="L43" s="669"/>
      <c r="M43" s="669"/>
      <c r="N43" s="669"/>
      <c r="O43" s="669"/>
      <c r="P43" s="670"/>
      <c r="Q43" s="386"/>
    </row>
    <row r="44" spans="1:17" ht="24.75" customHeight="1">
      <c r="A44" s="4">
        <v>1</v>
      </c>
      <c r="B44" s="619"/>
      <c r="C44" s="621" t="s">
        <v>254</v>
      </c>
      <c r="D44" s="622"/>
      <c r="E44" s="622"/>
      <c r="F44" s="622"/>
      <c r="G44" s="622"/>
      <c r="H44" s="622"/>
      <c r="I44" s="622"/>
      <c r="J44" s="622"/>
      <c r="K44" s="622"/>
      <c r="L44" s="622"/>
      <c r="M44" s="622"/>
      <c r="N44" s="622"/>
      <c r="O44" s="622"/>
      <c r="P44" s="623"/>
      <c r="Q44" s="389" t="s">
        <v>272</v>
      </c>
    </row>
    <row r="45" spans="1:17" ht="24.75" customHeight="1">
      <c r="A45" s="4">
        <v>2</v>
      </c>
      <c r="B45" s="619"/>
      <c r="C45" s="624"/>
      <c r="D45" s="644"/>
      <c r="E45" s="644"/>
      <c r="F45" s="644"/>
      <c r="G45" s="644"/>
      <c r="H45" s="644"/>
      <c r="I45" s="644"/>
      <c r="J45" s="644"/>
      <c r="K45" s="644"/>
      <c r="L45" s="644"/>
      <c r="M45" s="644"/>
      <c r="N45" s="644"/>
      <c r="O45" s="644"/>
      <c r="P45" s="626"/>
      <c r="Q45" s="388" t="s">
        <v>232</v>
      </c>
    </row>
    <row r="46" spans="1:17" ht="24.75" customHeight="1">
      <c r="A46" s="4">
        <v>3</v>
      </c>
      <c r="B46" s="619"/>
      <c r="C46" s="624"/>
      <c r="D46" s="644"/>
      <c r="E46" s="644"/>
      <c r="F46" s="644"/>
      <c r="G46" s="644"/>
      <c r="H46" s="644"/>
      <c r="I46" s="644"/>
      <c r="J46" s="644"/>
      <c r="K46" s="644"/>
      <c r="L46" s="644"/>
      <c r="M46" s="644"/>
      <c r="N46" s="644"/>
      <c r="O46" s="644"/>
      <c r="P46" s="626"/>
      <c r="Q46" s="390" t="s">
        <v>233</v>
      </c>
    </row>
    <row r="47" spans="1:17" ht="24.75" customHeight="1">
      <c r="A47" s="4">
        <v>4</v>
      </c>
      <c r="B47" s="619"/>
      <c r="C47" s="624"/>
      <c r="D47" s="644"/>
      <c r="E47" s="644"/>
      <c r="F47" s="644"/>
      <c r="G47" s="644"/>
      <c r="H47" s="644"/>
      <c r="I47" s="644"/>
      <c r="J47" s="644"/>
      <c r="K47" s="644"/>
      <c r="L47" s="644"/>
      <c r="M47" s="644"/>
      <c r="N47" s="644"/>
      <c r="O47" s="644"/>
      <c r="P47" s="626"/>
      <c r="Q47" s="391" t="s">
        <v>253</v>
      </c>
    </row>
    <row r="48" spans="1:17" ht="24.75" customHeight="1">
      <c r="A48" s="4">
        <v>5</v>
      </c>
      <c r="B48" s="620"/>
      <c r="C48" s="645"/>
      <c r="D48" s="646"/>
      <c r="E48" s="646"/>
      <c r="F48" s="646"/>
      <c r="G48" s="646"/>
      <c r="H48" s="646"/>
      <c r="I48" s="646"/>
      <c r="J48" s="646"/>
      <c r="K48" s="646"/>
      <c r="L48" s="646"/>
      <c r="M48" s="646"/>
      <c r="N48" s="646"/>
      <c r="O48" s="646"/>
      <c r="P48" s="647"/>
      <c r="Q48" s="391"/>
    </row>
    <row r="49" spans="1:17" ht="24" customHeight="1">
      <c r="A49" s="4">
        <v>1</v>
      </c>
      <c r="B49" s="674" t="s">
        <v>255</v>
      </c>
      <c r="C49" s="675"/>
      <c r="D49" s="676"/>
      <c r="E49" s="683" t="s">
        <v>307</v>
      </c>
      <c r="F49" s="684"/>
      <c r="G49" s="684"/>
      <c r="H49" s="684"/>
      <c r="I49" s="684"/>
      <c r="J49" s="684"/>
      <c r="K49" s="684"/>
      <c r="L49" s="684"/>
      <c r="M49" s="684"/>
      <c r="N49" s="684"/>
      <c r="O49" s="684"/>
      <c r="P49" s="685"/>
      <c r="Q49" s="389" t="s">
        <v>272</v>
      </c>
    </row>
    <row r="50" spans="1:17" ht="24" customHeight="1">
      <c r="A50" s="4">
        <v>2</v>
      </c>
      <c r="B50" s="677"/>
      <c r="C50" s="678"/>
      <c r="D50" s="679"/>
      <c r="E50" s="624"/>
      <c r="F50" s="625"/>
      <c r="G50" s="625"/>
      <c r="H50" s="625"/>
      <c r="I50" s="625"/>
      <c r="J50" s="625"/>
      <c r="K50" s="625"/>
      <c r="L50" s="625"/>
      <c r="M50" s="625"/>
      <c r="N50" s="625"/>
      <c r="O50" s="625"/>
      <c r="P50" s="626"/>
      <c r="Q50" s="388" t="s">
        <v>234</v>
      </c>
    </row>
    <row r="51" spans="1:17" ht="24" customHeight="1">
      <c r="A51" s="4">
        <v>3</v>
      </c>
      <c r="B51" s="677"/>
      <c r="C51" s="678"/>
      <c r="D51" s="679"/>
      <c r="E51" s="624"/>
      <c r="F51" s="625"/>
      <c r="G51" s="625"/>
      <c r="H51" s="625"/>
      <c r="I51" s="625"/>
      <c r="J51" s="625"/>
      <c r="K51" s="625"/>
      <c r="L51" s="625"/>
      <c r="M51" s="625"/>
      <c r="N51" s="625"/>
      <c r="O51" s="625"/>
      <c r="P51" s="626"/>
      <c r="Q51" s="389" t="s">
        <v>235</v>
      </c>
    </row>
    <row r="52" spans="1:17" ht="24" customHeight="1">
      <c r="A52" s="4">
        <v>4</v>
      </c>
      <c r="B52" s="677"/>
      <c r="C52" s="678"/>
      <c r="D52" s="679"/>
      <c r="E52" s="624"/>
      <c r="F52" s="625"/>
      <c r="G52" s="625"/>
      <c r="H52" s="625"/>
      <c r="I52" s="625"/>
      <c r="J52" s="625"/>
      <c r="K52" s="625"/>
      <c r="L52" s="625"/>
      <c r="M52" s="625"/>
      <c r="N52" s="625"/>
      <c r="O52" s="625"/>
      <c r="P52" s="626"/>
      <c r="Q52" s="389" t="s">
        <v>236</v>
      </c>
    </row>
    <row r="53" spans="1:17" ht="24" customHeight="1">
      <c r="A53" s="4">
        <v>5</v>
      </c>
      <c r="B53" s="688"/>
      <c r="C53" s="689"/>
      <c r="D53" s="690"/>
      <c r="E53" s="645"/>
      <c r="F53" s="646"/>
      <c r="G53" s="646"/>
      <c r="H53" s="646"/>
      <c r="I53" s="646"/>
      <c r="J53" s="646"/>
      <c r="K53" s="646"/>
      <c r="L53" s="646"/>
      <c r="M53" s="646"/>
      <c r="N53" s="646"/>
      <c r="O53" s="646"/>
      <c r="P53" s="647"/>
      <c r="Q53" s="388"/>
    </row>
    <row r="54" spans="1:17" ht="24" customHeight="1">
      <c r="A54" s="4">
        <v>1</v>
      </c>
      <c r="B54" s="674" t="s">
        <v>48</v>
      </c>
      <c r="C54" s="675"/>
      <c r="D54" s="676"/>
      <c r="E54" s="683"/>
      <c r="F54" s="684"/>
      <c r="G54" s="684"/>
      <c r="H54" s="684"/>
      <c r="I54" s="684"/>
      <c r="J54" s="684"/>
      <c r="K54" s="684"/>
      <c r="L54" s="684"/>
      <c r="M54" s="684"/>
      <c r="N54" s="684"/>
      <c r="O54" s="684"/>
      <c r="P54" s="685"/>
      <c r="Q54" s="389" t="s">
        <v>272</v>
      </c>
    </row>
    <row r="55" spans="1:17" ht="20">
      <c r="A55" s="4">
        <v>2</v>
      </c>
      <c r="B55" s="677"/>
      <c r="C55" s="678"/>
      <c r="D55" s="679"/>
      <c r="E55" s="624"/>
      <c r="F55" s="625"/>
      <c r="G55" s="625"/>
      <c r="H55" s="625"/>
      <c r="I55" s="625"/>
      <c r="J55" s="625"/>
      <c r="K55" s="625"/>
      <c r="L55" s="625"/>
      <c r="M55" s="625"/>
      <c r="N55" s="625"/>
      <c r="O55" s="625"/>
      <c r="P55" s="626"/>
      <c r="Q55" s="388" t="s">
        <v>237</v>
      </c>
    </row>
    <row r="56" spans="1:17" ht="20">
      <c r="A56" s="4">
        <v>3</v>
      </c>
      <c r="B56" s="677"/>
      <c r="C56" s="678"/>
      <c r="D56" s="679"/>
      <c r="E56" s="624"/>
      <c r="F56" s="625"/>
      <c r="G56" s="625"/>
      <c r="H56" s="625"/>
      <c r="I56" s="625"/>
      <c r="J56" s="625"/>
      <c r="K56" s="625"/>
      <c r="L56" s="625"/>
      <c r="M56" s="625"/>
      <c r="N56" s="625"/>
      <c r="O56" s="625"/>
      <c r="P56" s="626"/>
      <c r="Q56" s="389" t="s">
        <v>238</v>
      </c>
    </row>
    <row r="57" spans="1:17" ht="20">
      <c r="A57" s="4">
        <v>4</v>
      </c>
      <c r="B57" s="677"/>
      <c r="C57" s="678"/>
      <c r="D57" s="679"/>
      <c r="E57" s="624"/>
      <c r="F57" s="625"/>
      <c r="G57" s="625"/>
      <c r="H57" s="625"/>
      <c r="I57" s="625"/>
      <c r="J57" s="625"/>
      <c r="K57" s="625"/>
      <c r="L57" s="625"/>
      <c r="M57" s="625"/>
      <c r="N57" s="625"/>
      <c r="O57" s="625"/>
      <c r="P57" s="626"/>
      <c r="Q57" s="389" t="s">
        <v>239</v>
      </c>
    </row>
    <row r="58" spans="1:17" ht="20.5" thickBot="1">
      <c r="A58" s="4">
        <v>5</v>
      </c>
      <c r="B58" s="680"/>
      <c r="C58" s="681"/>
      <c r="D58" s="682"/>
      <c r="E58" s="686"/>
      <c r="F58" s="687"/>
      <c r="G58" s="687"/>
      <c r="H58" s="687"/>
      <c r="I58" s="687"/>
      <c r="J58" s="625"/>
      <c r="K58" s="625"/>
      <c r="L58" s="625"/>
      <c r="M58" s="625"/>
      <c r="N58" s="625"/>
      <c r="O58" s="625"/>
      <c r="P58" s="626"/>
      <c r="Q58" s="388"/>
    </row>
    <row r="59" spans="1:17" ht="23" thickBot="1">
      <c r="B59" s="665"/>
      <c r="C59" s="665"/>
      <c r="D59" s="665"/>
      <c r="E59" s="665"/>
      <c r="F59" s="665"/>
      <c r="G59" s="665"/>
      <c r="H59" s="665"/>
      <c r="I59" s="665"/>
      <c r="J59" s="216" t="s">
        <v>247</v>
      </c>
      <c r="K59" s="663">
        <f>総表!J49</f>
        <v>0</v>
      </c>
      <c r="L59" s="663"/>
      <c r="M59" s="663"/>
      <c r="N59" s="663"/>
      <c r="O59" s="663"/>
      <c r="P59" s="664"/>
      <c r="Q59" s="386"/>
    </row>
  </sheetData>
  <mergeCells count="35">
    <mergeCell ref="K59:P59"/>
    <mergeCell ref="B59:I59"/>
    <mergeCell ref="E23:I23"/>
    <mergeCell ref="C43:P43"/>
    <mergeCell ref="C44:P48"/>
    <mergeCell ref="C24:P24"/>
    <mergeCell ref="C25:P36"/>
    <mergeCell ref="B54:D58"/>
    <mergeCell ref="E54:P58"/>
    <mergeCell ref="B49:D53"/>
    <mergeCell ref="E49:P53"/>
    <mergeCell ref="C37:P37"/>
    <mergeCell ref="E22:I22"/>
    <mergeCell ref="D20:D21"/>
    <mergeCell ref="H20:I20"/>
    <mergeCell ref="B1:C1"/>
    <mergeCell ref="D1:G1"/>
    <mergeCell ref="I1:P1"/>
    <mergeCell ref="C2:P2"/>
    <mergeCell ref="Q25:Q27"/>
    <mergeCell ref="Q6:Q11"/>
    <mergeCell ref="E15:G15"/>
    <mergeCell ref="H15:I15"/>
    <mergeCell ref="B2:B48"/>
    <mergeCell ref="C3:P12"/>
    <mergeCell ref="C15:D15"/>
    <mergeCell ref="H13:J13"/>
    <mergeCell ref="J16:P17"/>
    <mergeCell ref="L13:P13"/>
    <mergeCell ref="J18:K18"/>
    <mergeCell ref="C13:D13"/>
    <mergeCell ref="C14:P14"/>
    <mergeCell ref="C38:P42"/>
    <mergeCell ref="C19:P19"/>
    <mergeCell ref="E20:G20"/>
  </mergeCells>
  <phoneticPr fontId="4"/>
  <dataValidations count="11">
    <dataValidation operator="lessThanOrEqual" allowBlank="1" showInputMessage="1" showErrorMessage="1" errorTitle="字数超過" error="300字・6行以内でご記入ください。" sqref="C38:P42 C44:P48 E49:P58" xr:uid="{00000000-0002-0000-0100-000000000000}"/>
    <dataValidation type="list" allowBlank="1" showInputMessage="1" showErrorMessage="1" sqref="J21:J22" xr:uid="{00000000-0002-0000-0100-000001000000}">
      <formula1>"確定,予定"</formula1>
    </dataValidation>
    <dataValidation type="list" allowBlank="1" showInputMessage="1" showErrorMessage="1" sqref="J23" xr:uid="{00000000-0002-0000-0100-000002000000}">
      <formula1>"確定,交渉中,予定"</formula1>
    </dataValidation>
    <dataValidation type="list" allowBlank="1" showInputMessage="1" showErrorMessage="1" sqref="I21" xr:uid="{00000000-0002-0000-0100-000003000000}">
      <formula1>"週間,日間,ヶ月間"</formula1>
    </dataValidation>
    <dataValidation type="whole" allowBlank="1" showInputMessage="1" showErrorMessage="1" sqref="M18" xr:uid="{00000000-0002-0000-0100-000004000000}">
      <formula1>5</formula1>
      <formula2>6</formula2>
    </dataValidation>
    <dataValidation type="whole" allowBlank="1" showInputMessage="1" showErrorMessage="1" sqref="O18" xr:uid="{00000000-0002-0000-0100-000005000000}">
      <formula1>1</formula1>
      <formula2>12</formula2>
    </dataValidation>
    <dataValidation type="date" operator="lessThanOrEqual" allowBlank="1" showInputMessage="1" showErrorMessage="1" sqref="G16:G18 E16:E18" xr:uid="{00000000-0002-0000-0100-000006000000}">
      <formula1>45382</formula1>
    </dataValidation>
    <dataValidation type="whole" operator="greaterThanOrEqual" allowBlank="1" showInputMessage="1" showErrorMessage="1" sqref="H16:H18 H21" xr:uid="{00000000-0002-0000-0100-000007000000}">
      <formula1>0</formula1>
    </dataValidation>
    <dataValidation type="date" operator="greaterThanOrEqual" allowBlank="1" showInputMessage="1" showErrorMessage="1" sqref="G21 E21" xr:uid="{00000000-0002-0000-0100-000008000000}">
      <formula1>45017</formula1>
    </dataValidation>
    <dataValidation operator="lessThanOrEqual" allowBlank="1" showInputMessage="1" showErrorMessage="1" errorTitle="字数超過" error="800字・12行以内でご記入ください。" sqref="C3:P12" xr:uid="{00000000-0002-0000-0100-000009000000}"/>
    <dataValidation operator="lessThanOrEqual" allowBlank="1" showInputMessage="1" showErrorMessage="1" errorTitle="字数超過" error="2,000字・30行以下で入力してください。" sqref="C25:P36" xr:uid="{00000000-0002-0000-0100-00000A000000}"/>
  </dataValidations>
  <printOptions horizontalCentered="1"/>
  <pageMargins left="0.78740157480314965" right="0.19685039370078741" top="0.59055118110236227" bottom="0.39370078740157483" header="0.39370078740157483" footer="0.31496062992125984"/>
  <pageSetup paperSize="9" scale="52"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view="pageBreakPreview" zoomScaleNormal="100" zoomScaleSheetLayoutView="100" workbookViewId="0">
      <selection activeCell="A2" sqref="A2"/>
    </sheetView>
  </sheetViews>
  <sheetFormatPr defaultColWidth="9" defaultRowHeight="18"/>
  <cols>
    <col min="1" max="1" width="6.83203125" style="10" customWidth="1"/>
    <col min="2" max="2" width="8.08203125" style="10" customWidth="1"/>
    <col min="3" max="3" width="31.25" style="10" customWidth="1"/>
    <col min="4" max="4" width="12.5" style="11" customWidth="1"/>
    <col min="5" max="5" width="14.5" style="11" customWidth="1"/>
    <col min="6" max="6" width="17.25" style="12" customWidth="1"/>
    <col min="7" max="7" width="66.58203125" style="12" customWidth="1"/>
    <col min="8" max="8" width="7.83203125" style="13" customWidth="1"/>
    <col min="9" max="16384" width="9" style="11"/>
  </cols>
  <sheetData>
    <row r="1" spans="1:12" ht="22.5">
      <c r="A1" s="252" t="s">
        <v>207</v>
      </c>
      <c r="B1" s="692">
        <f>総表!C27</f>
        <v>0</v>
      </c>
      <c r="C1" s="693"/>
      <c r="D1" s="252" t="s">
        <v>206</v>
      </c>
      <c r="E1" s="698">
        <f>総表!C15</f>
        <v>0</v>
      </c>
      <c r="F1" s="698"/>
      <c r="H1" s="62"/>
    </row>
    <row r="2" spans="1:12" ht="7.5" customHeight="1" thickBot="1">
      <c r="A2" s="253"/>
      <c r="B2" s="253"/>
      <c r="C2" s="253"/>
      <c r="D2" s="254"/>
      <c r="E2" s="254"/>
      <c r="F2" s="255"/>
      <c r="H2" s="62"/>
    </row>
    <row r="3" spans="1:12" s="4" customFormat="1" ht="22.5">
      <c r="A3" s="256"/>
      <c r="B3" s="704" t="s">
        <v>61</v>
      </c>
      <c r="C3" s="705"/>
      <c r="D3" s="257">
        <f>SUM(D4:D7)</f>
        <v>0</v>
      </c>
      <c r="E3" s="258"/>
      <c r="F3" s="258"/>
      <c r="G3" s="8"/>
      <c r="I3" s="1"/>
      <c r="J3" s="1"/>
      <c r="K3" s="1"/>
      <c r="L3" s="1"/>
    </row>
    <row r="4" spans="1:12" s="4" customFormat="1" ht="22.5">
      <c r="A4" s="256"/>
      <c r="B4" s="259"/>
      <c r="C4" s="260" t="s">
        <v>71</v>
      </c>
      <c r="D4" s="261">
        <f>F12</f>
        <v>0</v>
      </c>
      <c r="E4" s="262"/>
      <c r="F4" s="262"/>
      <c r="G4" s="8"/>
      <c r="I4" s="1"/>
      <c r="J4" s="1"/>
      <c r="K4" s="1"/>
      <c r="L4" s="1"/>
    </row>
    <row r="5" spans="1:12" s="4" customFormat="1" ht="22.5">
      <c r="A5" s="256"/>
      <c r="B5" s="259"/>
      <c r="C5" s="263" t="s">
        <v>72</v>
      </c>
      <c r="D5" s="264">
        <f>F25</f>
        <v>0</v>
      </c>
      <c r="E5" s="262"/>
      <c r="F5" s="262"/>
      <c r="G5" s="8"/>
      <c r="I5" s="1"/>
      <c r="J5" s="1"/>
      <c r="K5" s="1"/>
      <c r="L5" s="1"/>
    </row>
    <row r="6" spans="1:12" s="4" customFormat="1" ht="22.5">
      <c r="A6" s="256"/>
      <c r="B6" s="259"/>
      <c r="C6" s="263" t="s">
        <v>62</v>
      </c>
      <c r="D6" s="264">
        <f>F31</f>
        <v>0</v>
      </c>
      <c r="E6" s="262"/>
      <c r="F6" s="262"/>
      <c r="G6" s="8"/>
      <c r="I6" s="1"/>
      <c r="J6" s="1"/>
      <c r="K6" s="1"/>
      <c r="L6" s="1"/>
    </row>
    <row r="7" spans="1:12" s="4" customFormat="1" ht="23" thickBot="1">
      <c r="A7" s="256"/>
      <c r="B7" s="265"/>
      <c r="C7" s="266" t="s">
        <v>73</v>
      </c>
      <c r="D7" s="267">
        <f>F37</f>
        <v>0</v>
      </c>
      <c r="E7" s="262"/>
      <c r="F7" s="262"/>
      <c r="G7" s="8"/>
      <c r="I7" s="1"/>
      <c r="J7" s="1"/>
      <c r="K7" s="1"/>
      <c r="L7" s="1"/>
    </row>
    <row r="8" spans="1:12" ht="15" customHeight="1" thickBot="1">
      <c r="A8" s="253"/>
      <c r="B8" s="253"/>
      <c r="C8" s="253"/>
      <c r="D8" s="254"/>
      <c r="E8" s="254"/>
      <c r="F8" s="255"/>
    </row>
    <row r="9" spans="1:12" s="14" customFormat="1" ht="23" thickBot="1">
      <c r="A9" s="268" t="s">
        <v>63</v>
      </c>
      <c r="B9" s="269" t="s">
        <v>64</v>
      </c>
      <c r="C9" s="269" t="s">
        <v>66</v>
      </c>
      <c r="D9" s="270" t="s">
        <v>75</v>
      </c>
      <c r="E9" s="271" t="s">
        <v>67</v>
      </c>
      <c r="F9" s="272" t="s">
        <v>68</v>
      </c>
      <c r="G9" s="392" t="s">
        <v>218</v>
      </c>
    </row>
    <row r="10" spans="1:12" ht="30" customHeight="1" thickBot="1">
      <c r="A10" s="22" t="s">
        <v>69</v>
      </c>
      <c r="B10" s="23"/>
      <c r="C10" s="23"/>
      <c r="D10" s="15"/>
      <c r="E10" s="16"/>
      <c r="F10" s="24">
        <f>SUM(F12,F25,F31,F37)</f>
        <v>0</v>
      </c>
      <c r="G10" s="392"/>
      <c r="H10" s="11"/>
    </row>
    <row r="11" spans="1:12" ht="30" customHeight="1">
      <c r="A11" s="17"/>
      <c r="B11" s="273" t="s">
        <v>71</v>
      </c>
      <c r="C11" s="18"/>
      <c r="D11" s="18"/>
      <c r="E11" s="19"/>
      <c r="F11" s="20"/>
      <c r="G11" s="393"/>
      <c r="H11" s="11"/>
    </row>
    <row r="12" spans="1:12" ht="20.149999999999999" customHeight="1">
      <c r="A12" s="17"/>
      <c r="B12" s="274"/>
      <c r="C12" s="283"/>
      <c r="D12" s="404"/>
      <c r="E12" s="288"/>
      <c r="F12" s="699">
        <f>ROUNDDOWN((SUM(E12:E23)),-3)/1000</f>
        <v>0</v>
      </c>
      <c r="G12" s="691" t="s">
        <v>288</v>
      </c>
      <c r="H12" s="11"/>
    </row>
    <row r="13" spans="1:12" ht="20.149999999999999" customHeight="1">
      <c r="A13" s="17"/>
      <c r="B13" s="274"/>
      <c r="C13" s="284"/>
      <c r="D13" s="405"/>
      <c r="E13" s="289"/>
      <c r="F13" s="700"/>
      <c r="G13" s="702"/>
      <c r="H13" s="11"/>
    </row>
    <row r="14" spans="1:12" ht="20.149999999999999" customHeight="1">
      <c r="A14" s="17"/>
      <c r="B14" s="274"/>
      <c r="C14" s="284"/>
      <c r="D14" s="405"/>
      <c r="E14" s="289"/>
      <c r="F14" s="700"/>
      <c r="G14" s="702"/>
      <c r="H14" s="11"/>
    </row>
    <row r="15" spans="1:12" ht="20.149999999999999" customHeight="1">
      <c r="A15" s="17"/>
      <c r="B15" s="274"/>
      <c r="C15" s="284"/>
      <c r="D15" s="405"/>
      <c r="E15" s="289"/>
      <c r="F15" s="700"/>
      <c r="G15" s="702"/>
      <c r="H15" s="11"/>
    </row>
    <row r="16" spans="1:12" ht="20.149999999999999" customHeight="1">
      <c r="A16" s="17"/>
      <c r="B16" s="274"/>
      <c r="C16" s="284"/>
      <c r="D16" s="405"/>
      <c r="E16" s="289"/>
      <c r="F16" s="700"/>
      <c r="G16" s="702"/>
      <c r="H16" s="11"/>
    </row>
    <row r="17" spans="1:8" ht="20.149999999999999" customHeight="1">
      <c r="A17" s="17"/>
      <c r="B17" s="274"/>
      <c r="C17" s="284"/>
      <c r="D17" s="405"/>
      <c r="E17" s="289"/>
      <c r="F17" s="700"/>
      <c r="G17" s="702"/>
      <c r="H17" s="11"/>
    </row>
    <row r="18" spans="1:8" ht="20.149999999999999" customHeight="1">
      <c r="A18" s="17"/>
      <c r="B18" s="274"/>
      <c r="C18" s="284"/>
      <c r="D18" s="405"/>
      <c r="E18" s="289"/>
      <c r="F18" s="700"/>
      <c r="G18" s="702"/>
      <c r="H18" s="11"/>
    </row>
    <row r="19" spans="1:8" ht="20.149999999999999" customHeight="1">
      <c r="A19" s="17"/>
      <c r="B19" s="274"/>
      <c r="C19" s="284"/>
      <c r="D19" s="405"/>
      <c r="E19" s="289"/>
      <c r="F19" s="700"/>
      <c r="G19" s="702"/>
      <c r="H19" s="11"/>
    </row>
    <row r="20" spans="1:8" ht="20.149999999999999" customHeight="1">
      <c r="A20" s="17"/>
      <c r="B20" s="274"/>
      <c r="C20" s="284"/>
      <c r="D20" s="405"/>
      <c r="E20" s="289"/>
      <c r="F20" s="700"/>
      <c r="G20" s="702"/>
      <c r="H20" s="11"/>
    </row>
    <row r="21" spans="1:8" ht="20.149999999999999" customHeight="1">
      <c r="A21" s="17"/>
      <c r="B21" s="274"/>
      <c r="C21" s="284"/>
      <c r="D21" s="405"/>
      <c r="E21" s="289"/>
      <c r="F21" s="700"/>
      <c r="G21" s="702"/>
      <c r="H21" s="11"/>
    </row>
    <row r="22" spans="1:8" ht="20.149999999999999" customHeight="1">
      <c r="A22" s="17"/>
      <c r="B22" s="274"/>
      <c r="C22" s="284"/>
      <c r="D22" s="405"/>
      <c r="E22" s="289"/>
      <c r="F22" s="700"/>
      <c r="G22" s="702"/>
      <c r="H22" s="11"/>
    </row>
    <row r="23" spans="1:8" ht="20.149999999999999" customHeight="1">
      <c r="A23" s="17"/>
      <c r="B23" s="275"/>
      <c r="C23" s="285"/>
      <c r="D23" s="405"/>
      <c r="E23" s="290"/>
      <c r="F23" s="701"/>
      <c r="G23" s="702"/>
      <c r="H23" s="11"/>
    </row>
    <row r="24" spans="1:8" ht="30" customHeight="1">
      <c r="A24" s="17"/>
      <c r="B24" s="276" t="s">
        <v>74</v>
      </c>
      <c r="C24" s="286"/>
      <c r="D24" s="406"/>
      <c r="E24" s="291"/>
      <c r="F24" s="280"/>
      <c r="G24" s="394"/>
      <c r="H24" s="11"/>
    </row>
    <row r="25" spans="1:8" ht="20.149999999999999" customHeight="1">
      <c r="A25" s="17"/>
      <c r="B25" s="277"/>
      <c r="C25" s="283"/>
      <c r="D25" s="407"/>
      <c r="E25" s="292"/>
      <c r="F25" s="699">
        <f>ROUNDDOWN((SUM(E25:E29)),-3)/1000</f>
        <v>0</v>
      </c>
      <c r="G25" s="691" t="s">
        <v>244</v>
      </c>
      <c r="H25" s="11"/>
    </row>
    <row r="26" spans="1:8" ht="20.149999999999999" customHeight="1">
      <c r="A26" s="17"/>
      <c r="B26" s="277"/>
      <c r="C26" s="284"/>
      <c r="D26" s="405"/>
      <c r="E26" s="293"/>
      <c r="F26" s="700"/>
      <c r="G26" s="691"/>
      <c r="H26" s="11"/>
    </row>
    <row r="27" spans="1:8" ht="20.149999999999999" customHeight="1">
      <c r="A27" s="17"/>
      <c r="B27" s="277"/>
      <c r="C27" s="284"/>
      <c r="D27" s="405"/>
      <c r="E27" s="293"/>
      <c r="F27" s="700"/>
      <c r="G27" s="691"/>
      <c r="H27" s="11"/>
    </row>
    <row r="28" spans="1:8" ht="20.149999999999999" customHeight="1">
      <c r="A28" s="17"/>
      <c r="B28" s="277"/>
      <c r="C28" s="284"/>
      <c r="D28" s="405"/>
      <c r="E28" s="293"/>
      <c r="F28" s="700"/>
      <c r="G28" s="691"/>
      <c r="H28" s="11"/>
    </row>
    <row r="29" spans="1:8" ht="20.149999999999999" customHeight="1">
      <c r="A29" s="17"/>
      <c r="B29" s="278"/>
      <c r="C29" s="285"/>
      <c r="D29" s="408"/>
      <c r="E29" s="294"/>
      <c r="F29" s="701"/>
      <c r="G29" s="691"/>
      <c r="H29" s="11"/>
    </row>
    <row r="30" spans="1:8" ht="30" customHeight="1">
      <c r="A30" s="17"/>
      <c r="B30" s="276" t="s">
        <v>70</v>
      </c>
      <c r="C30" s="286"/>
      <c r="D30" s="281"/>
      <c r="E30" s="291"/>
      <c r="F30" s="282"/>
      <c r="G30" s="394"/>
      <c r="H30" s="11"/>
    </row>
    <row r="31" spans="1:8" ht="20.149999999999999" customHeight="1">
      <c r="A31" s="17"/>
      <c r="B31" s="274"/>
      <c r="C31" s="283"/>
      <c r="D31" s="404"/>
      <c r="E31" s="292"/>
      <c r="F31" s="699">
        <f>ROUNDDOWN((SUM(E31:E35)),-3)/1000</f>
        <v>0</v>
      </c>
      <c r="G31" s="691" t="s">
        <v>245</v>
      </c>
      <c r="H31" s="11"/>
    </row>
    <row r="32" spans="1:8" ht="20.149999999999999" customHeight="1">
      <c r="A32" s="17"/>
      <c r="B32" s="274"/>
      <c r="C32" s="284"/>
      <c r="D32" s="405"/>
      <c r="E32" s="293"/>
      <c r="F32" s="700"/>
      <c r="G32" s="691"/>
      <c r="H32" s="11"/>
    </row>
    <row r="33" spans="1:8" ht="20.149999999999999" customHeight="1">
      <c r="A33" s="17"/>
      <c r="B33" s="274"/>
      <c r="C33" s="284"/>
      <c r="D33" s="405"/>
      <c r="E33" s="293"/>
      <c r="F33" s="700"/>
      <c r="G33" s="691"/>
      <c r="H33" s="11"/>
    </row>
    <row r="34" spans="1:8" ht="20.149999999999999" customHeight="1">
      <c r="A34" s="17"/>
      <c r="B34" s="274"/>
      <c r="C34" s="284"/>
      <c r="D34" s="405"/>
      <c r="E34" s="293"/>
      <c r="F34" s="700"/>
      <c r="G34" s="691"/>
      <c r="H34" s="11"/>
    </row>
    <row r="35" spans="1:8" ht="20.149999999999999" customHeight="1">
      <c r="A35" s="17"/>
      <c r="B35" s="275"/>
      <c r="C35" s="285"/>
      <c r="D35" s="405"/>
      <c r="E35" s="294"/>
      <c r="F35" s="701"/>
      <c r="G35" s="691"/>
      <c r="H35" s="11"/>
    </row>
    <row r="36" spans="1:8" ht="30" customHeight="1">
      <c r="A36" s="17"/>
      <c r="B36" s="273" t="s">
        <v>73</v>
      </c>
      <c r="C36" s="286"/>
      <c r="D36" s="281"/>
      <c r="E36" s="291"/>
      <c r="F36" s="282"/>
      <c r="G36" s="394"/>
      <c r="H36" s="11"/>
    </row>
    <row r="37" spans="1:8" ht="20.149999999999999" customHeight="1">
      <c r="A37" s="17"/>
      <c r="B37" s="277"/>
      <c r="C37" s="283"/>
      <c r="D37" s="409"/>
      <c r="E37" s="292"/>
      <c r="F37" s="699">
        <f>ROUNDDOWN((SUM(E37:E41)),-3)/1000</f>
        <v>0</v>
      </c>
      <c r="G37" s="691" t="s">
        <v>246</v>
      </c>
      <c r="H37" s="11"/>
    </row>
    <row r="38" spans="1:8" ht="20.149999999999999" customHeight="1">
      <c r="A38" s="17"/>
      <c r="B38" s="277"/>
      <c r="C38" s="284"/>
      <c r="D38" s="410"/>
      <c r="E38" s="293"/>
      <c r="F38" s="700"/>
      <c r="G38" s="702"/>
      <c r="H38" s="11"/>
    </row>
    <row r="39" spans="1:8" ht="20.149999999999999" customHeight="1">
      <c r="A39" s="17"/>
      <c r="B39" s="277"/>
      <c r="C39" s="284"/>
      <c r="D39" s="410"/>
      <c r="E39" s="293"/>
      <c r="F39" s="700"/>
      <c r="G39" s="702"/>
      <c r="H39" s="11"/>
    </row>
    <row r="40" spans="1:8" ht="20.149999999999999" customHeight="1">
      <c r="A40" s="17"/>
      <c r="B40" s="277"/>
      <c r="C40" s="284"/>
      <c r="D40" s="410"/>
      <c r="E40" s="293"/>
      <c r="F40" s="700"/>
      <c r="G40" s="702"/>
      <c r="H40" s="11"/>
    </row>
    <row r="41" spans="1:8" ht="20.149999999999999" customHeight="1" thickBot="1">
      <c r="A41" s="21"/>
      <c r="B41" s="279"/>
      <c r="C41" s="287"/>
      <c r="D41" s="411"/>
      <c r="E41" s="295"/>
      <c r="F41" s="703"/>
      <c r="G41" s="702"/>
      <c r="H41" s="11"/>
    </row>
    <row r="42" spans="1:8" ht="18.5" thickBot="1">
      <c r="A42" s="694"/>
      <c r="B42" s="694"/>
      <c r="C42" s="695"/>
      <c r="D42" s="104" t="s">
        <v>205</v>
      </c>
      <c r="E42" s="696">
        <f>総表!J49</f>
        <v>0</v>
      </c>
      <c r="F42" s="697"/>
      <c r="G42" s="395"/>
    </row>
  </sheetData>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&amp;L活動の収支予算　（収入）【 2か年度助成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11"/>
  <sheetViews>
    <sheetView view="pageBreakPreview" zoomScaleNormal="100" zoomScaleSheetLayoutView="100" workbookViewId="0">
      <selection activeCell="S20" sqref="S20"/>
    </sheetView>
  </sheetViews>
  <sheetFormatPr defaultColWidth="9" defaultRowHeight="20"/>
  <cols>
    <col min="1" max="1" width="4.83203125" style="32" bestFit="1" customWidth="1"/>
    <col min="2" max="2" width="4.83203125" style="32" customWidth="1"/>
    <col min="3" max="3" width="5.08203125" style="32" customWidth="1"/>
    <col min="4" max="4" width="4.5" style="32" customWidth="1"/>
    <col min="5" max="5" width="25" style="49" customWidth="1"/>
    <col min="6" max="6" width="23" style="49" customWidth="1"/>
    <col min="7" max="7" width="16.08203125" style="50" customWidth="1"/>
    <col min="8" max="9" width="16.33203125" style="50" customWidth="1"/>
    <col min="10" max="10" width="9.58203125" style="50" bestFit="1" customWidth="1"/>
    <col min="11" max="11" width="14" style="50" customWidth="1"/>
    <col min="12" max="12" width="18.25" style="50" hidden="1" customWidth="1"/>
    <col min="13" max="13" width="19.08203125" style="50" customWidth="1"/>
    <col min="14" max="14" width="18.25" style="50" hidden="1" customWidth="1"/>
    <col min="15" max="15" width="19.08203125" style="50" customWidth="1"/>
    <col min="16" max="16" width="0.75" style="84" customWidth="1"/>
    <col min="17" max="18" width="15" style="50" hidden="1" customWidth="1"/>
    <col min="19" max="19" width="79.33203125" style="365" customWidth="1"/>
    <col min="20" max="20" width="9" style="32"/>
    <col min="21" max="22" width="0" style="32" hidden="1" customWidth="1"/>
    <col min="23" max="23" width="9" style="32" hidden="1" customWidth="1"/>
    <col min="24" max="44" width="0" style="32" hidden="1" customWidth="1"/>
    <col min="45" max="16384" width="9" style="32"/>
  </cols>
  <sheetData>
    <row r="1" spans="1:44" ht="22.5">
      <c r="B1" s="634" t="s">
        <v>202</v>
      </c>
      <c r="C1" s="635"/>
      <c r="D1" s="636"/>
      <c r="E1" s="746">
        <f>総表!C27</f>
        <v>0</v>
      </c>
      <c r="F1" s="747"/>
      <c r="G1" s="748"/>
      <c r="H1" s="299" t="s">
        <v>203</v>
      </c>
      <c r="I1" s="729">
        <f>総表!$C$15</f>
        <v>0</v>
      </c>
      <c r="J1" s="730"/>
      <c r="K1" s="730"/>
      <c r="L1" s="730"/>
      <c r="M1" s="730"/>
      <c r="N1" s="730"/>
      <c r="O1" s="731"/>
    </row>
    <row r="2" spans="1:44" ht="22.5">
      <c r="B2" s="634" t="s">
        <v>200</v>
      </c>
      <c r="C2" s="635"/>
      <c r="D2" s="635"/>
      <c r="E2" s="636"/>
      <c r="F2" s="749" t="str">
        <f>総表!C49</f>
        <v>課税事業者</v>
      </c>
      <c r="G2" s="750"/>
      <c r="H2" s="751"/>
      <c r="I2" s="296"/>
      <c r="J2" s="297"/>
      <c r="K2" s="297"/>
      <c r="L2" s="298"/>
      <c r="M2" s="298"/>
      <c r="N2" s="298"/>
      <c r="O2" s="298"/>
      <c r="P2" s="83"/>
      <c r="Q2" s="83"/>
      <c r="R2" s="83"/>
      <c r="S2" s="366"/>
      <c r="T2" s="96"/>
      <c r="U2" s="96"/>
    </row>
    <row r="3" spans="1:44" ht="12.75" customHeight="1" thickBot="1"/>
    <row r="4" spans="1:44" s="4" customFormat="1" ht="33" customHeight="1">
      <c r="A4" s="6"/>
      <c r="B4" s="6"/>
      <c r="C4" s="704" t="s">
        <v>177</v>
      </c>
      <c r="D4" s="705"/>
      <c r="E4" s="705"/>
      <c r="F4" s="734"/>
      <c r="G4" s="300">
        <f>G5+G13+G11+G12</f>
        <v>0</v>
      </c>
      <c r="H4" s="121" t="s">
        <v>386</v>
      </c>
      <c r="I4" s="122" t="s">
        <v>289</v>
      </c>
      <c r="J4" s="7"/>
      <c r="K4" s="8"/>
      <c r="L4" s="8"/>
      <c r="M4" s="8"/>
      <c r="N4" s="8"/>
      <c r="O4" s="8"/>
      <c r="P4" s="85"/>
      <c r="Q4" s="8"/>
      <c r="R4" s="8"/>
      <c r="S4" s="365"/>
      <c r="U4" s="1"/>
    </row>
    <row r="5" spans="1:44" s="4" customFormat="1" ht="19.5" customHeight="1">
      <c r="A5" s="6"/>
      <c r="B5" s="6"/>
      <c r="C5" s="259"/>
      <c r="D5" s="735" t="s">
        <v>175</v>
      </c>
      <c r="E5" s="736"/>
      <c r="F5" s="737"/>
      <c r="G5" s="301">
        <f>SUM(G6:G8)</f>
        <v>0</v>
      </c>
      <c r="H5" s="162">
        <f>SUM(H6:H8)</f>
        <v>0</v>
      </c>
      <c r="I5" s="163">
        <f>SUM(I6:I8)</f>
        <v>0</v>
      </c>
      <c r="J5" s="9"/>
      <c r="K5" s="8"/>
      <c r="L5" s="8"/>
      <c r="M5" s="8"/>
      <c r="N5" s="8"/>
      <c r="O5" s="8"/>
      <c r="P5" s="85"/>
      <c r="Q5" s="8"/>
      <c r="R5" s="8"/>
      <c r="S5" s="365"/>
      <c r="U5" s="1"/>
    </row>
    <row r="6" spans="1:44" s="4" customFormat="1" ht="22.5">
      <c r="A6" s="6"/>
      <c r="B6" s="6"/>
      <c r="C6" s="259"/>
      <c r="D6" s="302"/>
      <c r="E6" s="743" t="s">
        <v>99</v>
      </c>
      <c r="F6" s="744"/>
      <c r="G6" s="303">
        <f>K19</f>
        <v>0</v>
      </c>
      <c r="H6" s="164">
        <f>M19</f>
        <v>0</v>
      </c>
      <c r="I6" s="165">
        <f>O19</f>
        <v>0</v>
      </c>
      <c r="J6" s="9"/>
      <c r="K6" s="8"/>
      <c r="L6" s="8"/>
      <c r="M6" s="8"/>
      <c r="N6" s="8"/>
      <c r="O6" s="8"/>
      <c r="P6" s="85"/>
      <c r="Q6" s="8"/>
      <c r="R6" s="8"/>
      <c r="S6" s="365"/>
      <c r="U6" s="1"/>
    </row>
    <row r="7" spans="1:44" s="4" customFormat="1" ht="22.5">
      <c r="A7" s="6"/>
      <c r="B7" s="6"/>
      <c r="C7" s="259"/>
      <c r="D7" s="302"/>
      <c r="E7" s="752" t="s">
        <v>110</v>
      </c>
      <c r="F7" s="753"/>
      <c r="G7" s="303">
        <f>K37</f>
        <v>0</v>
      </c>
      <c r="H7" s="164">
        <f>M37</f>
        <v>0</v>
      </c>
      <c r="I7" s="165">
        <f>O37</f>
        <v>0</v>
      </c>
      <c r="J7" s="9"/>
      <c r="K7" s="8"/>
      <c r="L7" s="8"/>
      <c r="M7" s="8"/>
      <c r="N7" s="8"/>
      <c r="O7" s="8"/>
      <c r="P7" s="85"/>
      <c r="Q7" s="8"/>
      <c r="R7" s="8"/>
      <c r="S7" s="365"/>
      <c r="U7" s="1"/>
    </row>
    <row r="8" spans="1:44" s="4" customFormat="1" ht="22.5">
      <c r="A8" s="6"/>
      <c r="B8" s="6"/>
      <c r="C8" s="259"/>
      <c r="D8" s="304"/>
      <c r="E8" s="754" t="s">
        <v>114</v>
      </c>
      <c r="F8" s="755"/>
      <c r="G8" s="305">
        <f>K44</f>
        <v>0</v>
      </c>
      <c r="H8" s="166">
        <f>M44</f>
        <v>0</v>
      </c>
      <c r="I8" s="167">
        <f>O44</f>
        <v>0</v>
      </c>
      <c r="J8" s="9"/>
      <c r="K8" s="8"/>
      <c r="L8" s="8"/>
      <c r="M8" s="8"/>
      <c r="N8" s="8"/>
      <c r="O8" s="8"/>
      <c r="P8" s="85"/>
      <c r="Q8" s="8"/>
      <c r="R8" s="8"/>
      <c r="S8" s="365"/>
      <c r="U8" s="1"/>
    </row>
    <row r="9" spans="1:44" s="4" customFormat="1" ht="22.5">
      <c r="A9" s="6"/>
      <c r="B9" s="6"/>
      <c r="C9" s="259"/>
      <c r="D9" s="738" t="s">
        <v>179</v>
      </c>
      <c r="E9" s="739"/>
      <c r="F9" s="740"/>
      <c r="G9" s="306"/>
      <c r="H9" s="168">
        <f>IF($F$2="免税事業者及び簡易課税事業者","",ROUNDDOWN((H5-Q17)*10/110,0))</f>
        <v>0</v>
      </c>
      <c r="I9" s="169">
        <f>IF($F$2="免税事業者及び簡易課税事業者","",ROUNDDOWN((I5-R17)*10/110,0))</f>
        <v>0</v>
      </c>
      <c r="J9" s="9"/>
      <c r="K9" s="8"/>
      <c r="L9" s="8"/>
      <c r="M9" s="8"/>
      <c r="N9" s="8"/>
      <c r="O9" s="8"/>
      <c r="P9" s="85"/>
      <c r="Q9" s="8"/>
      <c r="R9" s="8"/>
      <c r="S9" s="365"/>
      <c r="U9" s="1"/>
    </row>
    <row r="10" spans="1:44" s="4" customFormat="1" ht="23" thickBot="1">
      <c r="A10" s="6"/>
      <c r="B10" s="6"/>
      <c r="C10" s="259"/>
      <c r="D10" s="738" t="s">
        <v>199</v>
      </c>
      <c r="E10" s="739"/>
      <c r="F10" s="740"/>
      <c r="G10" s="307"/>
      <c r="H10" s="170">
        <f>IF(F2="免税事業者及び簡易課税事業者",H5,(H5-H9))</f>
        <v>0</v>
      </c>
      <c r="I10" s="171">
        <f>IF(F2="免税事業者及び簡易課税事業者",I5,(I5-I9))</f>
        <v>0</v>
      </c>
      <c r="J10" s="103" t="str">
        <f>IF(総表!D44&gt;I10,"←令和5年度に交付を受けようとする助成金の金額未満です。","")</f>
        <v>←令和5年度に交付を受けようとする助成金の金額未満です。</v>
      </c>
      <c r="K10" s="101"/>
      <c r="L10" s="102"/>
      <c r="M10" s="102"/>
      <c r="N10" s="102"/>
      <c r="O10" s="102"/>
      <c r="P10" s="85"/>
      <c r="Q10" s="8"/>
      <c r="R10" s="8"/>
      <c r="S10" s="726" t="s">
        <v>271</v>
      </c>
      <c r="U10" s="1"/>
    </row>
    <row r="11" spans="1:44" s="4" customFormat="1" ht="22.5">
      <c r="A11" s="6"/>
      <c r="B11" s="6"/>
      <c r="C11" s="259"/>
      <c r="D11" s="692" t="s">
        <v>176</v>
      </c>
      <c r="E11" s="759"/>
      <c r="F11" s="693"/>
      <c r="G11" s="308">
        <f>K101</f>
        <v>0</v>
      </c>
      <c r="H11" s="103" t="str">
        <f>IF(総表!D43&gt;H10,"↑令和4年度に交付を受けようとする助成金の金額未満です。","")</f>
        <v/>
      </c>
      <c r="I11" s="117"/>
      <c r="J11" s="9"/>
      <c r="K11" s="8"/>
      <c r="L11" s="8"/>
      <c r="M11" s="8"/>
      <c r="N11" s="8"/>
      <c r="O11" s="8"/>
      <c r="P11" s="85"/>
      <c r="Q11" s="8"/>
      <c r="R11" s="8"/>
      <c r="S11" s="726"/>
      <c r="U11" s="1"/>
    </row>
    <row r="12" spans="1:44" s="4" customFormat="1" ht="22.5">
      <c r="A12" s="6"/>
      <c r="B12" s="6"/>
      <c r="C12" s="259"/>
      <c r="D12" s="756" t="s">
        <v>86</v>
      </c>
      <c r="E12" s="757"/>
      <c r="F12" s="758"/>
      <c r="G12" s="309">
        <f>K104</f>
        <v>0</v>
      </c>
      <c r="H12" s="105"/>
      <c r="I12" s="116"/>
      <c r="J12" s="9"/>
      <c r="K12" s="8"/>
      <c r="L12" s="8"/>
      <c r="M12" s="8"/>
      <c r="N12" s="8"/>
      <c r="O12" s="8"/>
      <c r="P12" s="85"/>
      <c r="Q12" s="8"/>
      <c r="R12" s="8"/>
      <c r="S12" s="726"/>
      <c r="U12" s="1"/>
    </row>
    <row r="13" spans="1:44" s="4" customFormat="1" ht="23" thickBot="1">
      <c r="A13" s="6"/>
      <c r="B13" s="6"/>
      <c r="C13" s="265"/>
      <c r="D13" s="727" t="s">
        <v>89</v>
      </c>
      <c r="E13" s="728"/>
      <c r="F13" s="728"/>
      <c r="G13" s="310">
        <f>K106</f>
        <v>0</v>
      </c>
      <c r="H13" s="9"/>
      <c r="I13" s="9"/>
      <c r="J13" s="9"/>
      <c r="K13" s="8"/>
      <c r="L13" s="8"/>
      <c r="M13" s="8"/>
      <c r="N13" s="8"/>
      <c r="O13" s="8"/>
      <c r="P13" s="85"/>
      <c r="Q13" s="8"/>
      <c r="R13" s="8"/>
      <c r="S13" s="365"/>
      <c r="U13" s="1"/>
    </row>
    <row r="14" spans="1:44" s="4" customFormat="1" ht="20.5" thickBot="1">
      <c r="A14" s="6"/>
      <c r="B14" s="28"/>
      <c r="C14" s="29"/>
      <c r="D14" s="29"/>
      <c r="E14" s="29"/>
      <c r="F14" s="30"/>
      <c r="G14" s="31"/>
      <c r="H14" s="31"/>
      <c r="I14" s="31"/>
      <c r="K14" s="1"/>
      <c r="L14" s="1"/>
      <c r="M14" s="1"/>
      <c r="N14" s="1"/>
      <c r="O14" s="1"/>
      <c r="P14" s="1"/>
      <c r="Q14" s="1"/>
      <c r="R14" s="1"/>
      <c r="S14" s="396" t="s">
        <v>210</v>
      </c>
      <c r="T14" s="1"/>
    </row>
    <row r="15" spans="1:44" ht="34.5" customHeight="1" thickBot="1">
      <c r="B15" s="741" t="s">
        <v>63</v>
      </c>
      <c r="C15" s="742"/>
      <c r="D15" s="311" t="s">
        <v>64</v>
      </c>
      <c r="E15" s="311" t="s">
        <v>65</v>
      </c>
      <c r="F15" s="311" t="s">
        <v>66</v>
      </c>
      <c r="G15" s="312" t="s">
        <v>90</v>
      </c>
      <c r="H15" s="61" t="s">
        <v>386</v>
      </c>
      <c r="I15" s="61" t="s">
        <v>289</v>
      </c>
      <c r="J15" s="91" t="s">
        <v>198</v>
      </c>
      <c r="K15" s="313" t="s">
        <v>91</v>
      </c>
      <c r="L15" s="732" t="s">
        <v>201</v>
      </c>
      <c r="M15" s="115" t="s">
        <v>386</v>
      </c>
      <c r="N15" s="732" t="s">
        <v>201</v>
      </c>
      <c r="O15" s="115" t="s">
        <v>289</v>
      </c>
      <c r="P15" s="86"/>
      <c r="Q15" s="92" t="s">
        <v>258</v>
      </c>
      <c r="R15" s="92" t="s">
        <v>259</v>
      </c>
      <c r="S15" s="397" t="s">
        <v>211</v>
      </c>
      <c r="U15" s="51" t="s">
        <v>99</v>
      </c>
      <c r="V15" s="51" t="s">
        <v>110</v>
      </c>
      <c r="W15" s="51" t="s">
        <v>173</v>
      </c>
      <c r="X15" s="51" t="s">
        <v>92</v>
      </c>
      <c r="Y15" s="51" t="s">
        <v>100</v>
      </c>
      <c r="Z15" s="51" t="s">
        <v>105</v>
      </c>
      <c r="AA15" s="51" t="s">
        <v>111</v>
      </c>
      <c r="AB15" s="51" t="s">
        <v>172</v>
      </c>
      <c r="AC15" s="51" t="s">
        <v>115</v>
      </c>
      <c r="AD15" s="51" t="s">
        <v>118</v>
      </c>
      <c r="AE15" s="51" t="s">
        <v>122</v>
      </c>
      <c r="AF15" s="51" t="s">
        <v>174</v>
      </c>
      <c r="AG15" s="51" t="s">
        <v>128</v>
      </c>
      <c r="AH15" s="51" t="s">
        <v>132</v>
      </c>
      <c r="AI15" s="51" t="s">
        <v>137</v>
      </c>
      <c r="AJ15" s="51" t="s">
        <v>143</v>
      </c>
      <c r="AK15" s="113" t="s">
        <v>151</v>
      </c>
      <c r="AL15" s="113" t="s">
        <v>156</v>
      </c>
      <c r="AM15" s="113" t="s">
        <v>160</v>
      </c>
      <c r="AN15" s="53" t="s">
        <v>164</v>
      </c>
      <c r="AO15" s="53" t="s">
        <v>165</v>
      </c>
      <c r="AP15" s="53" t="s">
        <v>166</v>
      </c>
      <c r="AQ15" s="4" t="s">
        <v>167</v>
      </c>
      <c r="AR15" s="4" t="s">
        <v>94</v>
      </c>
    </row>
    <row r="16" spans="1:44" ht="34.5" customHeight="1" thickBot="1">
      <c r="B16" s="33" t="s">
        <v>178</v>
      </c>
      <c r="C16" s="34"/>
      <c r="D16" s="35"/>
      <c r="E16" s="35"/>
      <c r="F16" s="35"/>
      <c r="G16" s="36"/>
      <c r="H16" s="36"/>
      <c r="I16" s="36"/>
      <c r="J16" s="36"/>
      <c r="K16" s="37">
        <f>SUM(K17,K106)</f>
        <v>0</v>
      </c>
      <c r="L16" s="733"/>
      <c r="M16" s="314" t="s">
        <v>250</v>
      </c>
      <c r="N16" s="733"/>
      <c r="O16" s="314" t="s">
        <v>250</v>
      </c>
      <c r="P16" s="86"/>
      <c r="Q16" s="93" t="s">
        <v>90</v>
      </c>
      <c r="R16" s="93" t="s">
        <v>90</v>
      </c>
      <c r="S16" s="397" t="s">
        <v>212</v>
      </c>
      <c r="U16" s="4" t="s">
        <v>100</v>
      </c>
      <c r="V16" s="4" t="s">
        <v>111</v>
      </c>
      <c r="W16" s="4" t="s">
        <v>115</v>
      </c>
      <c r="X16" s="4" t="s">
        <v>167</v>
      </c>
      <c r="Y16" s="56" t="s">
        <v>101</v>
      </c>
      <c r="Z16" s="56" t="s">
        <v>107</v>
      </c>
      <c r="AA16" s="56" t="s">
        <v>112</v>
      </c>
      <c r="AB16" s="56" t="s">
        <v>112</v>
      </c>
      <c r="AC16" s="56" t="s">
        <v>116</v>
      </c>
      <c r="AD16" s="54" t="s">
        <v>119</v>
      </c>
      <c r="AE16" s="54" t="s">
        <v>123</v>
      </c>
      <c r="AF16" s="54" t="s">
        <v>107</v>
      </c>
      <c r="AG16" s="54" t="s">
        <v>107</v>
      </c>
      <c r="AH16" s="54" t="s">
        <v>133</v>
      </c>
      <c r="AI16" s="54" t="s">
        <v>138</v>
      </c>
      <c r="AJ16" s="54" t="s">
        <v>144</v>
      </c>
      <c r="AK16" s="54" t="s">
        <v>150</v>
      </c>
      <c r="AL16" s="54" t="s">
        <v>157</v>
      </c>
      <c r="AM16" s="54" t="s">
        <v>161</v>
      </c>
      <c r="AN16" s="52"/>
      <c r="AO16" s="52"/>
      <c r="AP16" s="52"/>
      <c r="AQ16" s="54" t="s">
        <v>168</v>
      </c>
      <c r="AR16" s="54" t="s">
        <v>170</v>
      </c>
    </row>
    <row r="17" spans="1:44" ht="40" customHeight="1" thickBot="1">
      <c r="B17" s="38"/>
      <c r="C17" s="39" t="s">
        <v>93</v>
      </c>
      <c r="D17" s="40"/>
      <c r="E17" s="40"/>
      <c r="F17" s="40"/>
      <c r="G17" s="40"/>
      <c r="H17" s="40"/>
      <c r="I17" s="40"/>
      <c r="J17" s="40"/>
      <c r="K17" s="172">
        <f>SUM(K19,K37,K44)</f>
        <v>0</v>
      </c>
      <c r="L17" s="173">
        <f>SUM(L19:L99)</f>
        <v>0</v>
      </c>
      <c r="M17" s="172">
        <f>SUM(M19,M44,M104)</f>
        <v>0</v>
      </c>
      <c r="N17" s="173">
        <f>SUM(N19:N99)</f>
        <v>0</v>
      </c>
      <c r="O17" s="172">
        <f>SUM(O19,O44,O104)</f>
        <v>0</v>
      </c>
      <c r="P17" s="87"/>
      <c r="Q17" s="94">
        <f>SUM(Q19:Q99)</f>
        <v>0</v>
      </c>
      <c r="R17" s="94">
        <f>SUM(R19:R99)</f>
        <v>0</v>
      </c>
      <c r="S17" s="367" t="s">
        <v>387</v>
      </c>
      <c r="U17" s="4" t="s">
        <v>106</v>
      </c>
      <c r="V17" s="4" t="s">
        <v>113</v>
      </c>
      <c r="W17" s="4" t="s">
        <v>118</v>
      </c>
      <c r="X17" s="4" t="s">
        <v>94</v>
      </c>
      <c r="Y17" s="56" t="s">
        <v>102</v>
      </c>
      <c r="Z17" s="56" t="s">
        <v>108</v>
      </c>
      <c r="AA17" s="4"/>
      <c r="AB17" s="4"/>
      <c r="AC17" s="56" t="s">
        <v>117</v>
      </c>
      <c r="AD17" s="54" t="s">
        <v>120</v>
      </c>
      <c r="AE17" s="54" t="s">
        <v>124</v>
      </c>
      <c r="AF17" s="54" t="s">
        <v>108</v>
      </c>
      <c r="AG17" s="54" t="s">
        <v>108</v>
      </c>
      <c r="AH17" s="54" t="s">
        <v>134</v>
      </c>
      <c r="AI17" s="54" t="s">
        <v>139</v>
      </c>
      <c r="AJ17" s="54" t="s">
        <v>145</v>
      </c>
      <c r="AK17" s="54" t="s">
        <v>152</v>
      </c>
      <c r="AL17" s="54" t="s">
        <v>158</v>
      </c>
      <c r="AM17" s="54" t="s">
        <v>162</v>
      </c>
      <c r="AN17" s="52"/>
      <c r="AO17" s="52"/>
      <c r="AP17" s="52"/>
      <c r="AQ17" s="54" t="s">
        <v>169</v>
      </c>
      <c r="AR17" s="54" t="s">
        <v>171</v>
      </c>
    </row>
    <row r="18" spans="1:44" ht="30" customHeight="1">
      <c r="B18" s="38"/>
      <c r="C18" s="41"/>
      <c r="D18" s="315" t="s">
        <v>99</v>
      </c>
      <c r="E18" s="42"/>
      <c r="F18" s="42"/>
      <c r="G18" s="42"/>
      <c r="H18" s="42"/>
      <c r="I18" s="42"/>
      <c r="J18" s="42"/>
      <c r="K18" s="174"/>
      <c r="L18" s="175"/>
      <c r="M18" s="174"/>
      <c r="N18" s="175"/>
      <c r="O18" s="176"/>
      <c r="P18" s="88"/>
      <c r="Q18" s="95"/>
      <c r="R18" s="95"/>
      <c r="S18" s="368" t="s">
        <v>262</v>
      </c>
      <c r="U18" s="4"/>
      <c r="V18" s="4"/>
      <c r="W18" s="4" t="s">
        <v>122</v>
      </c>
      <c r="X18" s="4"/>
      <c r="Y18" s="56" t="s">
        <v>103</v>
      </c>
      <c r="Z18" s="56" t="s">
        <v>95</v>
      </c>
      <c r="AA18" s="4"/>
      <c r="AB18" s="4"/>
      <c r="AC18" s="56"/>
      <c r="AD18" s="54" t="s">
        <v>121</v>
      </c>
      <c r="AE18" s="54" t="s">
        <v>121</v>
      </c>
      <c r="AF18" s="54" t="s">
        <v>109</v>
      </c>
      <c r="AG18" s="54" t="s">
        <v>109</v>
      </c>
      <c r="AH18" s="54" t="s">
        <v>135</v>
      </c>
      <c r="AI18" s="54" t="s">
        <v>140</v>
      </c>
      <c r="AJ18" s="54" t="s">
        <v>146</v>
      </c>
      <c r="AK18" s="54" t="s">
        <v>153</v>
      </c>
      <c r="AL18" s="54" t="s">
        <v>159</v>
      </c>
      <c r="AM18" s="54" t="s">
        <v>163</v>
      </c>
      <c r="AN18" s="52"/>
      <c r="AO18" s="52"/>
      <c r="AP18" s="52"/>
      <c r="AQ18" s="54"/>
      <c r="AR18" s="54"/>
    </row>
    <row r="19" spans="1:44" ht="28" customHeight="1">
      <c r="A19" s="32">
        <v>1</v>
      </c>
      <c r="B19" s="38"/>
      <c r="C19" s="41"/>
      <c r="D19" s="316"/>
      <c r="E19" s="320"/>
      <c r="F19" s="321"/>
      <c r="G19" s="322"/>
      <c r="H19" s="339"/>
      <c r="I19" s="339"/>
      <c r="J19" s="339"/>
      <c r="K19" s="717">
        <f>ROUNDDOWN((SUM(G19:G35)),-3)/1000</f>
        <v>0</v>
      </c>
      <c r="L19" s="323" t="str">
        <f>IF(H19="○",G19,"")</f>
        <v/>
      </c>
      <c r="M19" s="709">
        <f>ROUNDDOWN((SUM(L19:L35)),-3)/1000</f>
        <v>0</v>
      </c>
      <c r="N19" s="323" t="str">
        <f>IF(H19="○","",IF(I19="○",G19,""))</f>
        <v/>
      </c>
      <c r="O19" s="709">
        <f>ROUNDDOWN((SUM(N19:N35)),-3)/1000</f>
        <v>0</v>
      </c>
      <c r="P19" s="89"/>
      <c r="Q19" s="97" t="str">
        <f>IF(J19="○",IF(H19="○",ROUNDDOWN(G19,-3)/1000,""),"")</f>
        <v/>
      </c>
      <c r="R19" s="97" t="str">
        <f>IF(H19="○","",IF(J19="○",IF(I19="○",ROUNDDOWN(G19,-3)/1000,""),""))</f>
        <v/>
      </c>
      <c r="S19" s="367" t="s">
        <v>388</v>
      </c>
      <c r="U19" s="4"/>
      <c r="V19" s="4"/>
      <c r="W19" s="4" t="s">
        <v>125</v>
      </c>
      <c r="X19" s="4"/>
      <c r="Y19" s="56" t="s">
        <v>104</v>
      </c>
      <c r="Z19" s="56" t="s">
        <v>96</v>
      </c>
      <c r="AA19" s="4"/>
      <c r="AB19" s="4"/>
      <c r="AC19" s="4"/>
      <c r="AD19" s="54"/>
      <c r="AE19" s="54"/>
      <c r="AF19" s="54" t="s">
        <v>96</v>
      </c>
      <c r="AG19" s="54" t="s">
        <v>96</v>
      </c>
      <c r="AH19" s="54" t="s">
        <v>136</v>
      </c>
      <c r="AI19" s="54" t="s">
        <v>141</v>
      </c>
      <c r="AJ19" s="54" t="s">
        <v>147</v>
      </c>
      <c r="AK19" s="54" t="s">
        <v>154</v>
      </c>
      <c r="AL19" s="54"/>
      <c r="AM19" s="54"/>
      <c r="AN19" s="52"/>
      <c r="AO19" s="52"/>
      <c r="AP19" s="52"/>
      <c r="AQ19" s="52"/>
      <c r="AR19" s="52"/>
    </row>
    <row r="20" spans="1:44" ht="28" customHeight="1">
      <c r="A20" s="32">
        <v>2</v>
      </c>
      <c r="B20" s="38"/>
      <c r="C20" s="41"/>
      <c r="D20" s="316"/>
      <c r="E20" s="324"/>
      <c r="F20" s="325"/>
      <c r="G20" s="326"/>
      <c r="H20" s="340"/>
      <c r="I20" s="340"/>
      <c r="J20" s="340"/>
      <c r="K20" s="718"/>
      <c r="L20" s="327" t="str">
        <f t="shared" ref="L20:L83" si="0">IF(H20="○",G20,"")</f>
        <v/>
      </c>
      <c r="M20" s="710"/>
      <c r="N20" s="327" t="str">
        <f t="shared" ref="N20:N99" si="1">IF(H20="○","",IF(I20="○",G20,""))</f>
        <v/>
      </c>
      <c r="O20" s="710"/>
      <c r="P20" s="89"/>
      <c r="Q20" s="98" t="str">
        <f>IF(J20="○",IF(H20="○",ROUNDDOWN((SUM(G20)),-3)/1000,""),"")</f>
        <v/>
      </c>
      <c r="R20" s="98" t="str">
        <f t="shared" ref="R20:R100" si="2">IF(H20="○","",IF(J20="○",IF(I20="○",ROUNDDOWN(G20,-3)/1000,""),""))</f>
        <v/>
      </c>
      <c r="S20" s="368" t="s">
        <v>262</v>
      </c>
      <c r="U20" s="4"/>
      <c r="V20" s="4"/>
      <c r="W20" s="4" t="s">
        <v>128</v>
      </c>
      <c r="X20" s="4"/>
      <c r="Y20" s="56"/>
      <c r="Z20" s="56"/>
      <c r="AA20" s="4"/>
      <c r="AB20" s="4"/>
      <c r="AC20" s="4"/>
      <c r="AD20" s="4"/>
      <c r="AE20" s="4"/>
      <c r="AF20" s="54" t="s">
        <v>126</v>
      </c>
      <c r="AG20" s="54" t="s">
        <v>129</v>
      </c>
      <c r="AH20" s="54"/>
      <c r="AI20" s="54" t="s">
        <v>142</v>
      </c>
      <c r="AJ20" s="54" t="s">
        <v>148</v>
      </c>
      <c r="AK20" s="54" t="s">
        <v>155</v>
      </c>
      <c r="AL20" s="52"/>
      <c r="AM20" s="52"/>
      <c r="AN20" s="52"/>
      <c r="AO20" s="52"/>
      <c r="AP20" s="52"/>
      <c r="AQ20" s="52"/>
      <c r="AR20" s="52"/>
    </row>
    <row r="21" spans="1:44" ht="28" customHeight="1">
      <c r="A21" s="32">
        <v>3</v>
      </c>
      <c r="B21" s="38"/>
      <c r="C21" s="41"/>
      <c r="D21" s="316"/>
      <c r="E21" s="324"/>
      <c r="F21" s="325"/>
      <c r="G21" s="326"/>
      <c r="H21" s="340"/>
      <c r="I21" s="340"/>
      <c r="J21" s="340"/>
      <c r="K21" s="718"/>
      <c r="L21" s="327" t="str">
        <f t="shared" si="0"/>
        <v/>
      </c>
      <c r="M21" s="710"/>
      <c r="N21" s="327" t="str">
        <f t="shared" si="1"/>
        <v/>
      </c>
      <c r="O21" s="710"/>
      <c r="P21" s="89"/>
      <c r="Q21" s="98" t="str">
        <f t="shared" ref="Q21:Q105" si="3">IF(J21="○",IF(H21="○",ROUNDDOWN((SUM(G21)),-3)/1000,""),"")</f>
        <v/>
      </c>
      <c r="R21" s="98" t="str">
        <f t="shared" si="2"/>
        <v/>
      </c>
      <c r="S21" s="398" t="s">
        <v>263</v>
      </c>
      <c r="U21" s="4"/>
      <c r="V21" s="4"/>
      <c r="W21" s="4" t="s">
        <v>132</v>
      </c>
      <c r="X21" s="4"/>
      <c r="Y21" s="4"/>
      <c r="Z21" s="4"/>
      <c r="AA21" s="4"/>
      <c r="AB21" s="4"/>
      <c r="AC21" s="4"/>
      <c r="AD21" s="4"/>
      <c r="AE21" s="4"/>
      <c r="AF21" s="54" t="s">
        <v>127</v>
      </c>
      <c r="AG21" s="54" t="s">
        <v>130</v>
      </c>
      <c r="AH21" s="4"/>
      <c r="AI21" s="54"/>
      <c r="AJ21" s="54" t="s">
        <v>149</v>
      </c>
      <c r="AK21" s="54"/>
      <c r="AL21" s="52"/>
      <c r="AM21" s="52"/>
      <c r="AN21" s="52"/>
      <c r="AO21" s="52"/>
      <c r="AP21" s="52"/>
      <c r="AQ21" s="52"/>
      <c r="AR21" s="52"/>
    </row>
    <row r="22" spans="1:44" ht="28" customHeight="1">
      <c r="A22" s="32">
        <v>4</v>
      </c>
      <c r="B22" s="38"/>
      <c r="C22" s="41"/>
      <c r="D22" s="316"/>
      <c r="E22" s="324"/>
      <c r="F22" s="325"/>
      <c r="G22" s="326"/>
      <c r="H22" s="340"/>
      <c r="I22" s="340"/>
      <c r="J22" s="340"/>
      <c r="K22" s="718"/>
      <c r="L22" s="327" t="str">
        <f t="shared" si="0"/>
        <v/>
      </c>
      <c r="M22" s="710"/>
      <c r="N22" s="327" t="str">
        <f t="shared" si="1"/>
        <v/>
      </c>
      <c r="O22" s="710"/>
      <c r="P22" s="89"/>
      <c r="Q22" s="98" t="str">
        <f t="shared" si="3"/>
        <v/>
      </c>
      <c r="R22" s="98" t="str">
        <f t="shared" si="2"/>
        <v/>
      </c>
      <c r="S22" s="388" t="s">
        <v>264</v>
      </c>
      <c r="U22" s="4"/>
      <c r="V22" s="4"/>
      <c r="W22" s="4" t="s">
        <v>137</v>
      </c>
      <c r="X22" s="4"/>
      <c r="Y22" s="4"/>
      <c r="Z22" s="4"/>
      <c r="AA22" s="4"/>
      <c r="AB22" s="4"/>
      <c r="AC22" s="4"/>
      <c r="AD22" s="4"/>
      <c r="AE22" s="4"/>
      <c r="AF22" s="54"/>
      <c r="AG22" s="54" t="s">
        <v>127</v>
      </c>
      <c r="AH22" s="4"/>
      <c r="AI22" s="4"/>
      <c r="AJ22" s="54" t="s">
        <v>150</v>
      </c>
      <c r="AK22" s="52"/>
      <c r="AL22" s="52"/>
      <c r="AM22" s="52"/>
      <c r="AN22" s="52"/>
      <c r="AO22" s="52"/>
      <c r="AP22" s="52"/>
      <c r="AQ22" s="52"/>
      <c r="AR22" s="52"/>
    </row>
    <row r="23" spans="1:44" ht="28" customHeight="1">
      <c r="A23" s="32">
        <v>5</v>
      </c>
      <c r="B23" s="38"/>
      <c r="C23" s="41"/>
      <c r="D23" s="316"/>
      <c r="E23" s="324"/>
      <c r="F23" s="325"/>
      <c r="G23" s="326"/>
      <c r="H23" s="340"/>
      <c r="I23" s="340"/>
      <c r="J23" s="340"/>
      <c r="K23" s="718"/>
      <c r="L23" s="327" t="str">
        <f t="shared" si="0"/>
        <v/>
      </c>
      <c r="M23" s="710"/>
      <c r="N23" s="327" t="str">
        <f t="shared" si="1"/>
        <v/>
      </c>
      <c r="O23" s="710"/>
      <c r="P23" s="89"/>
      <c r="Q23" s="98" t="str">
        <f t="shared" si="3"/>
        <v/>
      </c>
      <c r="R23" s="98" t="str">
        <f t="shared" si="2"/>
        <v/>
      </c>
      <c r="S23" s="368"/>
      <c r="U23" s="4"/>
      <c r="V23" s="4"/>
      <c r="W23" s="4" t="s">
        <v>143</v>
      </c>
      <c r="X23" s="4"/>
      <c r="Y23" s="4"/>
      <c r="Z23" s="4"/>
      <c r="AA23" s="4"/>
      <c r="AB23" s="4"/>
      <c r="AC23" s="4"/>
      <c r="AD23" s="4"/>
      <c r="AE23" s="4"/>
      <c r="AF23" s="4"/>
      <c r="AG23" s="54" t="s">
        <v>131</v>
      </c>
      <c r="AH23" s="4"/>
      <c r="AI23" s="4"/>
      <c r="AJ23" s="54"/>
      <c r="AK23" s="52"/>
      <c r="AL23" s="52"/>
      <c r="AM23" s="52"/>
      <c r="AN23" s="52"/>
      <c r="AO23" s="52"/>
      <c r="AP23" s="52"/>
      <c r="AQ23" s="52"/>
      <c r="AR23" s="52"/>
    </row>
    <row r="24" spans="1:44" ht="28" customHeight="1">
      <c r="A24" s="32">
        <v>6</v>
      </c>
      <c r="B24" s="38"/>
      <c r="C24" s="41"/>
      <c r="D24" s="316"/>
      <c r="E24" s="324"/>
      <c r="F24" s="325"/>
      <c r="G24" s="326"/>
      <c r="H24" s="340"/>
      <c r="I24" s="340"/>
      <c r="J24" s="340"/>
      <c r="K24" s="718"/>
      <c r="L24" s="327" t="str">
        <f t="shared" si="0"/>
        <v/>
      </c>
      <c r="M24" s="710"/>
      <c r="N24" s="327" t="str">
        <f t="shared" si="1"/>
        <v/>
      </c>
      <c r="O24" s="710"/>
      <c r="P24" s="89"/>
      <c r="Q24" s="98" t="str">
        <f t="shared" si="3"/>
        <v/>
      </c>
      <c r="R24" s="98" t="str">
        <f t="shared" si="2"/>
        <v/>
      </c>
      <c r="S24" s="398"/>
      <c r="U24" s="4"/>
      <c r="V24" s="4"/>
      <c r="W24" s="4" t="s">
        <v>151</v>
      </c>
      <c r="X24" s="4"/>
      <c r="Y24" s="4"/>
      <c r="Z24" s="4"/>
      <c r="AA24" s="4"/>
      <c r="AB24" s="4"/>
      <c r="AC24" s="4"/>
      <c r="AD24" s="4"/>
      <c r="AE24" s="4"/>
      <c r="AF24" s="4"/>
      <c r="AG24" s="54"/>
      <c r="AH24" s="4"/>
      <c r="AI24" s="4"/>
      <c r="AJ24" s="4"/>
      <c r="AK24" s="52"/>
      <c r="AL24" s="52"/>
      <c r="AM24" s="52"/>
      <c r="AN24" s="52"/>
      <c r="AO24" s="52"/>
      <c r="AP24" s="52"/>
      <c r="AQ24" s="52"/>
      <c r="AR24" s="52"/>
    </row>
    <row r="25" spans="1:44" ht="28" customHeight="1">
      <c r="A25" s="32">
        <v>7</v>
      </c>
      <c r="B25" s="38"/>
      <c r="C25" s="41"/>
      <c r="D25" s="316"/>
      <c r="E25" s="324"/>
      <c r="F25" s="325"/>
      <c r="G25" s="326"/>
      <c r="H25" s="340"/>
      <c r="I25" s="340"/>
      <c r="J25" s="340"/>
      <c r="K25" s="718"/>
      <c r="L25" s="327" t="str">
        <f t="shared" si="0"/>
        <v/>
      </c>
      <c r="M25" s="710"/>
      <c r="N25" s="327" t="str">
        <f t="shared" si="1"/>
        <v/>
      </c>
      <c r="O25" s="710"/>
      <c r="P25" s="89"/>
      <c r="Q25" s="98" t="str">
        <f t="shared" si="3"/>
        <v/>
      </c>
      <c r="R25" s="98" t="str">
        <f t="shared" si="2"/>
        <v/>
      </c>
      <c r="S25" s="388"/>
      <c r="U25" s="4"/>
      <c r="V25" s="4"/>
      <c r="W25" s="4" t="s">
        <v>156</v>
      </c>
      <c r="X25" s="4"/>
      <c r="Y25" s="4"/>
      <c r="Z25" s="4"/>
      <c r="AA25" s="4"/>
      <c r="AB25" s="4"/>
      <c r="AC25" s="4"/>
      <c r="AD25" s="4"/>
      <c r="AE25" s="4"/>
      <c r="AF25" s="4"/>
      <c r="AG25" s="4"/>
      <c r="AH25" s="4"/>
      <c r="AI25" s="4"/>
      <c r="AJ25" s="4"/>
      <c r="AK25" s="52"/>
      <c r="AL25" s="52"/>
      <c r="AM25" s="52"/>
      <c r="AN25" s="52"/>
      <c r="AO25" s="52"/>
      <c r="AP25" s="52"/>
      <c r="AQ25" s="52"/>
      <c r="AR25" s="52"/>
    </row>
    <row r="26" spans="1:44" ht="28" customHeight="1">
      <c r="A26" s="32">
        <v>8</v>
      </c>
      <c r="B26" s="38"/>
      <c r="C26" s="41"/>
      <c r="D26" s="316"/>
      <c r="E26" s="324"/>
      <c r="F26" s="325"/>
      <c r="G26" s="326"/>
      <c r="H26" s="340"/>
      <c r="I26" s="340"/>
      <c r="J26" s="340"/>
      <c r="K26" s="718"/>
      <c r="L26" s="327" t="str">
        <f t="shared" si="0"/>
        <v/>
      </c>
      <c r="M26" s="710"/>
      <c r="N26" s="327" t="str">
        <f t="shared" si="1"/>
        <v/>
      </c>
      <c r="O26" s="710"/>
      <c r="P26" s="89"/>
      <c r="Q26" s="98" t="str">
        <f t="shared" si="3"/>
        <v/>
      </c>
      <c r="R26" s="98" t="str">
        <f t="shared" si="2"/>
        <v/>
      </c>
      <c r="U26" s="4"/>
      <c r="V26" s="4"/>
      <c r="W26" s="4" t="s">
        <v>160</v>
      </c>
      <c r="X26" s="4"/>
      <c r="Y26" s="4"/>
      <c r="Z26" s="4"/>
      <c r="AA26" s="4"/>
      <c r="AB26" s="4"/>
      <c r="AC26" s="4"/>
      <c r="AD26" s="4"/>
      <c r="AE26" s="4"/>
      <c r="AF26" s="4"/>
      <c r="AG26" s="4"/>
      <c r="AH26" s="4"/>
      <c r="AI26" s="4"/>
      <c r="AJ26" s="4"/>
      <c r="AK26" s="52"/>
      <c r="AL26" s="52"/>
      <c r="AM26" s="52"/>
      <c r="AN26" s="52"/>
      <c r="AO26" s="52"/>
      <c r="AP26" s="52"/>
      <c r="AQ26" s="52"/>
      <c r="AR26" s="52"/>
    </row>
    <row r="27" spans="1:44" ht="28" customHeight="1">
      <c r="A27" s="32">
        <v>9</v>
      </c>
      <c r="B27" s="38"/>
      <c r="C27" s="41"/>
      <c r="D27" s="316"/>
      <c r="E27" s="324"/>
      <c r="F27" s="325"/>
      <c r="G27" s="326"/>
      <c r="H27" s="340" t="s">
        <v>76</v>
      </c>
      <c r="I27" s="340" t="s">
        <v>76</v>
      </c>
      <c r="J27" s="340" t="s">
        <v>76</v>
      </c>
      <c r="K27" s="718"/>
      <c r="L27" s="327" t="str">
        <f t="shared" si="0"/>
        <v/>
      </c>
      <c r="M27" s="710"/>
      <c r="N27" s="327" t="str">
        <f>IF(H27="○","",IF(I27="○",G27,""))</f>
        <v/>
      </c>
      <c r="O27" s="710"/>
      <c r="P27" s="89"/>
      <c r="Q27" s="98" t="str">
        <f>IF(J27="○",IF(H27="○",ROUNDDOWN((SUM(G27)),-3)/1000,""),"")</f>
        <v/>
      </c>
      <c r="R27" s="98" t="str">
        <f>IF(H27="○","",IF(J27="○",IF(I27="○",ROUNDDOWN(G27,-3)/1000,""),""))</f>
        <v/>
      </c>
      <c r="U27" s="4"/>
      <c r="V27" s="4"/>
      <c r="W27" s="4" t="s">
        <v>164</v>
      </c>
      <c r="X27" s="4"/>
      <c r="Y27" s="4"/>
      <c r="Z27" s="4"/>
      <c r="AA27" s="4"/>
      <c r="AB27" s="4"/>
      <c r="AC27" s="4"/>
      <c r="AD27" s="4"/>
      <c r="AE27" s="4"/>
      <c r="AF27" s="4"/>
      <c r="AG27" s="4"/>
      <c r="AH27" s="4"/>
      <c r="AI27" s="4"/>
      <c r="AJ27" s="4"/>
      <c r="AK27" s="52"/>
      <c r="AL27" s="52"/>
      <c r="AM27" s="52"/>
      <c r="AN27" s="52"/>
      <c r="AO27" s="52"/>
      <c r="AP27" s="52"/>
      <c r="AQ27" s="52"/>
      <c r="AR27" s="52"/>
    </row>
    <row r="28" spans="1:44" ht="28" customHeight="1">
      <c r="A28" s="32">
        <v>9</v>
      </c>
      <c r="B28" s="38"/>
      <c r="C28" s="41"/>
      <c r="D28" s="316"/>
      <c r="E28" s="324"/>
      <c r="F28" s="325"/>
      <c r="G28" s="326"/>
      <c r="H28" s="340" t="s">
        <v>76</v>
      </c>
      <c r="I28" s="340" t="s">
        <v>76</v>
      </c>
      <c r="J28" s="340" t="s">
        <v>76</v>
      </c>
      <c r="K28" s="718"/>
      <c r="L28" s="327" t="str">
        <f t="shared" si="0"/>
        <v/>
      </c>
      <c r="M28" s="710"/>
      <c r="N28" s="327" t="str">
        <f>IF(H28="○","",IF(I28="○",G28,""))</f>
        <v/>
      </c>
      <c r="O28" s="710"/>
      <c r="P28" s="89"/>
      <c r="Q28" s="98" t="str">
        <f>IF(J28="○",IF(H28="○",ROUNDDOWN((SUM(G28)),-3)/1000,""),"")</f>
        <v/>
      </c>
      <c r="R28" s="98" t="str">
        <f>IF(H28="○","",IF(J28="○",IF(I28="○",ROUNDDOWN(G28,-3)/1000,""),""))</f>
        <v/>
      </c>
      <c r="U28" s="4"/>
      <c r="V28" s="4"/>
      <c r="W28" s="4" t="s">
        <v>164</v>
      </c>
      <c r="X28" s="4"/>
      <c r="Y28" s="4"/>
      <c r="Z28" s="4"/>
      <c r="AA28" s="4"/>
      <c r="AB28" s="4"/>
      <c r="AC28" s="4"/>
      <c r="AD28" s="4"/>
      <c r="AE28" s="4"/>
      <c r="AF28" s="4"/>
      <c r="AG28" s="4"/>
      <c r="AH28" s="4"/>
      <c r="AI28" s="4"/>
      <c r="AJ28" s="4"/>
      <c r="AK28" s="52"/>
      <c r="AL28" s="52"/>
      <c r="AM28" s="52"/>
      <c r="AN28" s="52"/>
      <c r="AO28" s="52"/>
      <c r="AP28" s="52"/>
      <c r="AQ28" s="52"/>
      <c r="AR28" s="52"/>
    </row>
    <row r="29" spans="1:44" ht="28" customHeight="1">
      <c r="A29" s="32">
        <v>9</v>
      </c>
      <c r="B29" s="38"/>
      <c r="C29" s="41"/>
      <c r="D29" s="316"/>
      <c r="E29" s="324"/>
      <c r="F29" s="325"/>
      <c r="G29" s="326"/>
      <c r="H29" s="340" t="s">
        <v>76</v>
      </c>
      <c r="I29" s="340" t="s">
        <v>76</v>
      </c>
      <c r="J29" s="340" t="s">
        <v>76</v>
      </c>
      <c r="K29" s="718"/>
      <c r="L29" s="327" t="str">
        <f>IF(H29="○",G29,"")</f>
        <v/>
      </c>
      <c r="M29" s="710"/>
      <c r="N29" s="327" t="str">
        <f>IF(H29="○","",IF(I29="○",G29,""))</f>
        <v/>
      </c>
      <c r="O29" s="710"/>
      <c r="P29" s="89"/>
      <c r="Q29" s="98" t="str">
        <f>IF(J29="○",IF(H29="○",ROUNDDOWN((SUM(G29)),-3)/1000,""),"")</f>
        <v/>
      </c>
      <c r="R29" s="98" t="str">
        <f>IF(H29="○","",IF(J29="○",IF(I29="○",ROUNDDOWN(G29,-3)/1000,""),""))</f>
        <v/>
      </c>
      <c r="U29" s="4"/>
      <c r="V29" s="4"/>
      <c r="W29" s="4" t="s">
        <v>164</v>
      </c>
      <c r="X29" s="4"/>
      <c r="Y29" s="4"/>
      <c r="Z29" s="4"/>
      <c r="AA29" s="4"/>
      <c r="AB29" s="4"/>
      <c r="AC29" s="4"/>
      <c r="AD29" s="4"/>
      <c r="AE29" s="4"/>
      <c r="AF29" s="4"/>
      <c r="AG29" s="4"/>
      <c r="AH29" s="4"/>
      <c r="AI29" s="4"/>
      <c r="AJ29" s="4"/>
      <c r="AK29" s="52"/>
      <c r="AL29" s="52"/>
      <c r="AM29" s="52"/>
      <c r="AN29" s="52"/>
      <c r="AO29" s="52"/>
      <c r="AP29" s="52"/>
      <c r="AQ29" s="52"/>
      <c r="AR29" s="52"/>
    </row>
    <row r="30" spans="1:44" ht="28" customHeight="1">
      <c r="A30" s="32">
        <v>9</v>
      </c>
      <c r="B30" s="38"/>
      <c r="C30" s="41"/>
      <c r="D30" s="316"/>
      <c r="E30" s="324"/>
      <c r="F30" s="325"/>
      <c r="G30" s="326"/>
      <c r="H30" s="340" t="s">
        <v>76</v>
      </c>
      <c r="I30" s="340" t="s">
        <v>76</v>
      </c>
      <c r="J30" s="340" t="s">
        <v>76</v>
      </c>
      <c r="K30" s="718"/>
      <c r="L30" s="327" t="str">
        <f t="shared" si="0"/>
        <v/>
      </c>
      <c r="M30" s="710"/>
      <c r="N30" s="327" t="str">
        <f>IF(H30="○","",IF(I30="○",G30,""))</f>
        <v/>
      </c>
      <c r="O30" s="710"/>
      <c r="P30" s="89"/>
      <c r="Q30" s="98" t="str">
        <f>IF(J30="○",IF(H30="○",ROUNDDOWN((SUM(G30)),-3)/1000,""),"")</f>
        <v/>
      </c>
      <c r="R30" s="98" t="str">
        <f>IF(H30="○","",IF(J30="○",IF(I30="○",ROUNDDOWN(G30,-3)/1000,""),""))</f>
        <v/>
      </c>
      <c r="U30" s="4"/>
      <c r="V30" s="4"/>
      <c r="W30" s="4" t="s">
        <v>164</v>
      </c>
      <c r="X30" s="4"/>
      <c r="Y30" s="4"/>
      <c r="Z30" s="4"/>
      <c r="AA30" s="4"/>
      <c r="AB30" s="4"/>
      <c r="AC30" s="4"/>
      <c r="AD30" s="4"/>
      <c r="AE30" s="4"/>
      <c r="AF30" s="4"/>
      <c r="AG30" s="4"/>
      <c r="AH30" s="4"/>
      <c r="AI30" s="4"/>
      <c r="AJ30" s="4"/>
      <c r="AK30" s="52"/>
      <c r="AL30" s="52"/>
      <c r="AM30" s="52"/>
      <c r="AN30" s="52"/>
      <c r="AO30" s="52"/>
      <c r="AP30" s="52"/>
      <c r="AQ30" s="52"/>
      <c r="AR30" s="52"/>
    </row>
    <row r="31" spans="1:44" ht="28" customHeight="1">
      <c r="A31" s="32">
        <v>9</v>
      </c>
      <c r="B31" s="38"/>
      <c r="C31" s="41"/>
      <c r="D31" s="316"/>
      <c r="E31" s="324"/>
      <c r="F31" s="325"/>
      <c r="G31" s="326"/>
      <c r="H31" s="340" t="s">
        <v>76</v>
      </c>
      <c r="I31" s="340" t="s">
        <v>76</v>
      </c>
      <c r="J31" s="340" t="s">
        <v>76</v>
      </c>
      <c r="K31" s="718"/>
      <c r="L31" s="327" t="str">
        <f t="shared" si="0"/>
        <v/>
      </c>
      <c r="M31" s="710"/>
      <c r="N31" s="327" t="str">
        <f t="shared" si="1"/>
        <v/>
      </c>
      <c r="O31" s="710"/>
      <c r="P31" s="89"/>
      <c r="Q31" s="98" t="str">
        <f t="shared" si="3"/>
        <v/>
      </c>
      <c r="R31" s="98" t="str">
        <f t="shared" si="2"/>
        <v/>
      </c>
      <c r="U31" s="4"/>
      <c r="V31" s="4"/>
      <c r="W31" s="4" t="s">
        <v>164</v>
      </c>
      <c r="X31" s="4"/>
      <c r="Y31" s="4"/>
      <c r="Z31" s="4"/>
      <c r="AA31" s="4"/>
      <c r="AB31" s="4"/>
      <c r="AC31" s="4"/>
      <c r="AD31" s="4"/>
      <c r="AE31" s="4"/>
      <c r="AF31" s="4"/>
      <c r="AG31" s="4"/>
      <c r="AH31" s="4"/>
      <c r="AI31" s="4"/>
      <c r="AJ31" s="4"/>
      <c r="AK31" s="52"/>
      <c r="AL31" s="52"/>
      <c r="AM31" s="52"/>
      <c r="AN31" s="52"/>
      <c r="AO31" s="52"/>
      <c r="AP31" s="52"/>
      <c r="AQ31" s="52"/>
      <c r="AR31" s="52"/>
    </row>
    <row r="32" spans="1:44" ht="28" customHeight="1">
      <c r="A32" s="32">
        <v>9</v>
      </c>
      <c r="B32" s="38"/>
      <c r="C32" s="41"/>
      <c r="D32" s="316"/>
      <c r="E32" s="324"/>
      <c r="F32" s="325"/>
      <c r="G32" s="326"/>
      <c r="H32" s="340" t="s">
        <v>76</v>
      </c>
      <c r="I32" s="340" t="s">
        <v>76</v>
      </c>
      <c r="J32" s="340" t="s">
        <v>76</v>
      </c>
      <c r="K32" s="718"/>
      <c r="L32" s="327" t="str">
        <f t="shared" si="0"/>
        <v/>
      </c>
      <c r="M32" s="710"/>
      <c r="N32" s="327" t="str">
        <f>IF(H32="○","",IF(I32="○",G32,""))</f>
        <v/>
      </c>
      <c r="O32" s="710"/>
      <c r="P32" s="89"/>
      <c r="Q32" s="98" t="str">
        <f>IF(J32="○",IF(H32="○",ROUNDDOWN((SUM(G32)),-3)/1000,""),"")</f>
        <v/>
      </c>
      <c r="R32" s="98" t="str">
        <f>IF(H32="○","",IF(J32="○",IF(I32="○",ROUNDDOWN(G32,-3)/1000,""),""))</f>
        <v/>
      </c>
      <c r="U32" s="4"/>
      <c r="V32" s="4"/>
      <c r="W32" s="4" t="s">
        <v>164</v>
      </c>
      <c r="X32" s="4"/>
      <c r="Y32" s="4"/>
      <c r="Z32" s="4"/>
      <c r="AA32" s="4"/>
      <c r="AB32" s="4"/>
      <c r="AC32" s="4"/>
      <c r="AD32" s="4"/>
      <c r="AE32" s="4"/>
      <c r="AF32" s="4"/>
      <c r="AG32" s="4"/>
      <c r="AH32" s="4"/>
      <c r="AI32" s="4"/>
      <c r="AJ32" s="4"/>
      <c r="AK32" s="52"/>
      <c r="AL32" s="52"/>
      <c r="AM32" s="52"/>
      <c r="AN32" s="52"/>
      <c r="AO32" s="52"/>
      <c r="AP32" s="52"/>
      <c r="AQ32" s="52"/>
      <c r="AR32" s="52"/>
    </row>
    <row r="33" spans="1:44" ht="28" customHeight="1">
      <c r="A33" s="32">
        <v>9</v>
      </c>
      <c r="B33" s="38"/>
      <c r="C33" s="41"/>
      <c r="D33" s="316"/>
      <c r="E33" s="324"/>
      <c r="F33" s="325"/>
      <c r="G33" s="326"/>
      <c r="H33" s="340" t="s">
        <v>76</v>
      </c>
      <c r="I33" s="340" t="s">
        <v>76</v>
      </c>
      <c r="J33" s="340" t="s">
        <v>76</v>
      </c>
      <c r="K33" s="718"/>
      <c r="L33" s="327" t="str">
        <f t="shared" si="0"/>
        <v/>
      </c>
      <c r="M33" s="710"/>
      <c r="N33" s="327" t="str">
        <f>IF(H33="○","",IF(I33="○",G33,""))</f>
        <v/>
      </c>
      <c r="O33" s="710"/>
      <c r="P33" s="89"/>
      <c r="Q33" s="98" t="str">
        <f>IF(J33="○",IF(H33="○",ROUNDDOWN((SUM(G33)),-3)/1000,""),"")</f>
        <v/>
      </c>
      <c r="R33" s="98" t="str">
        <f>IF(H33="○","",IF(J33="○",IF(I33="○",ROUNDDOWN(G33,-3)/1000,""),""))</f>
        <v/>
      </c>
      <c r="U33" s="4"/>
      <c r="V33" s="4"/>
      <c r="W33" s="4" t="s">
        <v>164</v>
      </c>
      <c r="X33" s="4"/>
      <c r="Y33" s="4"/>
      <c r="Z33" s="4"/>
      <c r="AA33" s="4"/>
      <c r="AB33" s="4"/>
      <c r="AC33" s="4"/>
      <c r="AD33" s="4"/>
      <c r="AE33" s="4"/>
      <c r="AF33" s="4"/>
      <c r="AG33" s="4"/>
      <c r="AH33" s="4"/>
      <c r="AI33" s="4"/>
      <c r="AJ33" s="4"/>
      <c r="AK33" s="52"/>
      <c r="AL33" s="52"/>
      <c r="AM33" s="52"/>
      <c r="AN33" s="52"/>
      <c r="AO33" s="52"/>
      <c r="AP33" s="52"/>
      <c r="AQ33" s="52"/>
      <c r="AR33" s="52"/>
    </row>
    <row r="34" spans="1:44" ht="28" customHeight="1">
      <c r="A34" s="32">
        <v>9</v>
      </c>
      <c r="B34" s="38"/>
      <c r="C34" s="41"/>
      <c r="D34" s="316"/>
      <c r="E34" s="324"/>
      <c r="F34" s="325"/>
      <c r="G34" s="326"/>
      <c r="H34" s="340" t="s">
        <v>76</v>
      </c>
      <c r="I34" s="340" t="s">
        <v>76</v>
      </c>
      <c r="J34" s="340" t="s">
        <v>76</v>
      </c>
      <c r="K34" s="718"/>
      <c r="L34" s="327" t="str">
        <f t="shared" si="0"/>
        <v/>
      </c>
      <c r="M34" s="710"/>
      <c r="N34" s="327" t="str">
        <f t="shared" si="1"/>
        <v/>
      </c>
      <c r="O34" s="710"/>
      <c r="P34" s="89"/>
      <c r="Q34" s="98" t="str">
        <f t="shared" si="3"/>
        <v/>
      </c>
      <c r="R34" s="98" t="str">
        <f t="shared" si="2"/>
        <v/>
      </c>
      <c r="U34" s="4"/>
      <c r="V34" s="4"/>
      <c r="W34" s="4" t="s">
        <v>164</v>
      </c>
      <c r="X34" s="4"/>
      <c r="Y34" s="4"/>
      <c r="Z34" s="4"/>
      <c r="AA34" s="4"/>
      <c r="AB34" s="4"/>
      <c r="AC34" s="4"/>
      <c r="AD34" s="4"/>
      <c r="AE34" s="4"/>
      <c r="AF34" s="4"/>
      <c r="AG34" s="4"/>
      <c r="AH34" s="4"/>
      <c r="AI34" s="4"/>
      <c r="AJ34" s="4"/>
      <c r="AK34" s="52"/>
      <c r="AL34" s="52"/>
      <c r="AM34" s="52"/>
      <c r="AN34" s="52"/>
      <c r="AO34" s="52"/>
      <c r="AP34" s="52"/>
      <c r="AQ34" s="52"/>
      <c r="AR34" s="52"/>
    </row>
    <row r="35" spans="1:44" ht="28" customHeight="1">
      <c r="A35" s="32">
        <v>10</v>
      </c>
      <c r="B35" s="38"/>
      <c r="C35" s="41"/>
      <c r="D35" s="316"/>
      <c r="E35" s="328"/>
      <c r="F35" s="329"/>
      <c r="G35" s="326"/>
      <c r="H35" s="341" t="s">
        <v>76</v>
      </c>
      <c r="I35" s="341" t="s">
        <v>76</v>
      </c>
      <c r="J35" s="341" t="s">
        <v>76</v>
      </c>
      <c r="K35" s="724"/>
      <c r="L35" s="330" t="str">
        <f t="shared" si="0"/>
        <v/>
      </c>
      <c r="M35" s="745"/>
      <c r="N35" s="330" t="str">
        <f t="shared" si="1"/>
        <v/>
      </c>
      <c r="O35" s="745"/>
      <c r="P35" s="89"/>
      <c r="Q35" s="99" t="str">
        <f t="shared" si="3"/>
        <v/>
      </c>
      <c r="R35" s="99" t="str">
        <f t="shared" si="2"/>
        <v/>
      </c>
      <c r="S35" s="397"/>
      <c r="U35" s="4"/>
      <c r="V35" s="4"/>
      <c r="W35" s="4" t="s">
        <v>165</v>
      </c>
      <c r="X35" s="4"/>
      <c r="Y35" s="4"/>
      <c r="Z35" s="4"/>
      <c r="AA35" s="4"/>
      <c r="AB35" s="4"/>
      <c r="AC35" s="4"/>
      <c r="AD35" s="4"/>
      <c r="AE35" s="4"/>
      <c r="AF35" s="4"/>
      <c r="AG35" s="4"/>
      <c r="AH35" s="4"/>
      <c r="AI35" s="4"/>
      <c r="AJ35" s="4"/>
      <c r="AK35" s="52"/>
      <c r="AL35" s="52"/>
      <c r="AM35" s="52"/>
      <c r="AN35" s="52"/>
      <c r="AO35" s="52"/>
      <c r="AP35" s="52"/>
      <c r="AQ35" s="52"/>
      <c r="AR35" s="52"/>
    </row>
    <row r="36" spans="1:44" ht="30" customHeight="1">
      <c r="B36" s="38"/>
      <c r="C36" s="41"/>
      <c r="D36" s="315" t="s">
        <v>110</v>
      </c>
      <c r="E36" s="180"/>
      <c r="F36" s="180"/>
      <c r="G36" s="180"/>
      <c r="H36" s="180"/>
      <c r="I36" s="180"/>
      <c r="J36" s="180"/>
      <c r="K36" s="177"/>
      <c r="L36" s="178"/>
      <c r="M36" s="177"/>
      <c r="N36" s="178" t="str">
        <f t="shared" si="1"/>
        <v/>
      </c>
      <c r="O36" s="179"/>
      <c r="P36" s="88"/>
      <c r="Q36" s="100" t="str">
        <f t="shared" si="3"/>
        <v/>
      </c>
      <c r="R36" s="100" t="str">
        <f t="shared" si="2"/>
        <v/>
      </c>
      <c r="S36" s="399" t="s">
        <v>213</v>
      </c>
      <c r="U36" s="4"/>
      <c r="V36" s="4"/>
      <c r="W36" s="4" t="s">
        <v>166</v>
      </c>
      <c r="X36" s="4"/>
      <c r="Y36" s="4"/>
      <c r="Z36" s="4"/>
      <c r="AA36" s="4"/>
      <c r="AB36" s="4"/>
      <c r="AC36" s="4"/>
      <c r="AD36" s="4"/>
      <c r="AE36" s="4"/>
      <c r="AF36" s="4"/>
      <c r="AG36" s="4"/>
      <c r="AH36" s="4"/>
      <c r="AI36" s="4"/>
      <c r="AJ36" s="4"/>
      <c r="AK36" s="52"/>
      <c r="AL36" s="52"/>
      <c r="AM36" s="52"/>
      <c r="AN36" s="52"/>
      <c r="AO36" s="52"/>
      <c r="AP36" s="52"/>
      <c r="AQ36" s="52"/>
      <c r="AR36" s="52"/>
    </row>
    <row r="37" spans="1:44" ht="28" customHeight="1">
      <c r="A37" s="32">
        <v>11</v>
      </c>
      <c r="B37" s="38"/>
      <c r="C37" s="41"/>
      <c r="D37" s="316"/>
      <c r="E37" s="331" t="s">
        <v>111</v>
      </c>
      <c r="F37" s="332" t="s">
        <v>112</v>
      </c>
      <c r="G37" s="333">
        <f>'スタッフ費内訳 (２か年度版)'!F55-'スタッフ費内訳 (２か年度版)'!G55-'スタッフ費内訳 (２か年度版)'!H55</f>
        <v>0</v>
      </c>
      <c r="H37" s="342"/>
      <c r="I37" s="342"/>
      <c r="J37" s="339" t="s">
        <v>76</v>
      </c>
      <c r="K37" s="717">
        <f>ROUNDDOWN((SUM(G37:G42)),-3)/1000</f>
        <v>0</v>
      </c>
      <c r="L37" s="334" t="str">
        <f t="shared" si="0"/>
        <v/>
      </c>
      <c r="M37" s="709">
        <f>ROUNDDOWN((SUM(L37:L42)),-3)/1000</f>
        <v>0</v>
      </c>
      <c r="N37" s="334" t="str">
        <f>IF(H37="○","",IF(I37="○",G37,""))</f>
        <v/>
      </c>
      <c r="O37" s="709">
        <f>ROUNDDOWN((SUM(N37:N42)),-3)/1000</f>
        <v>0</v>
      </c>
      <c r="P37" s="89"/>
      <c r="Q37" s="97" t="str">
        <f t="shared" si="3"/>
        <v/>
      </c>
      <c r="R37" s="97" t="str">
        <f t="shared" si="2"/>
        <v/>
      </c>
      <c r="S37" s="397" t="s">
        <v>214</v>
      </c>
      <c r="U37" s="55" t="s">
        <v>98</v>
      </c>
      <c r="V37" s="4"/>
      <c r="W37" s="4"/>
      <c r="X37" s="4"/>
      <c r="Y37" s="4"/>
      <c r="Z37" s="4"/>
      <c r="AA37" s="4"/>
      <c r="AB37" s="4"/>
      <c r="AC37" s="4"/>
      <c r="AD37" s="4"/>
      <c r="AE37" s="4"/>
      <c r="AF37" s="4"/>
      <c r="AG37" s="4"/>
      <c r="AH37" s="4"/>
      <c r="AI37" s="4"/>
      <c r="AJ37" s="4"/>
      <c r="AK37" s="52"/>
      <c r="AL37" s="52"/>
      <c r="AM37" s="52"/>
      <c r="AN37" s="52"/>
      <c r="AO37" s="52"/>
      <c r="AP37" s="52"/>
      <c r="AQ37" s="52"/>
      <c r="AR37" s="52"/>
    </row>
    <row r="38" spans="1:44" ht="28" customHeight="1">
      <c r="A38" s="32">
        <v>12</v>
      </c>
      <c r="B38" s="38"/>
      <c r="C38" s="41"/>
      <c r="D38" s="316"/>
      <c r="E38" s="335" t="s">
        <v>111</v>
      </c>
      <c r="F38" s="336" t="s">
        <v>112</v>
      </c>
      <c r="G38" s="337">
        <f>'スタッフ費内訳 (２か年度版)'!G55</f>
        <v>0</v>
      </c>
      <c r="H38" s="343" t="s">
        <v>197</v>
      </c>
      <c r="I38" s="343"/>
      <c r="J38" s="340" t="s">
        <v>76</v>
      </c>
      <c r="K38" s="718"/>
      <c r="L38" s="327">
        <f>IF(H38="○",G38,"")</f>
        <v>0</v>
      </c>
      <c r="M38" s="710"/>
      <c r="N38" s="327" t="str">
        <f>IF(H38="○","",IF(I38="○",G38,""))</f>
        <v/>
      </c>
      <c r="O38" s="710"/>
      <c r="P38" s="89"/>
      <c r="Q38" s="98" t="str">
        <f>IF(J38="○",IF(H38="○",ROUNDDOWN((SUM(G38)),-3)/1000,""),"")</f>
        <v/>
      </c>
      <c r="R38" s="98" t="str">
        <f>IF(H38="○","",IF(J38="○",IF(I38="○",ROUNDDOWN(G38,-3)/1000,""),""))</f>
        <v/>
      </c>
      <c r="S38" s="397"/>
      <c r="U38" s="4"/>
      <c r="V38" s="4"/>
      <c r="W38" s="4"/>
      <c r="X38" s="4"/>
      <c r="Y38" s="4"/>
      <c r="Z38" s="4"/>
      <c r="AA38" s="4"/>
      <c r="AB38" s="4"/>
      <c r="AC38" s="4"/>
      <c r="AD38" s="4"/>
      <c r="AE38" s="4"/>
      <c r="AF38" s="4"/>
      <c r="AG38" s="4"/>
      <c r="AH38" s="4"/>
      <c r="AI38" s="4"/>
      <c r="AJ38" s="4"/>
      <c r="AK38" s="52"/>
      <c r="AL38" s="52"/>
      <c r="AM38" s="52"/>
      <c r="AN38" s="52"/>
      <c r="AO38" s="52"/>
      <c r="AP38" s="52"/>
      <c r="AQ38" s="52"/>
      <c r="AR38" s="52"/>
    </row>
    <row r="39" spans="1:44" ht="28" customHeight="1">
      <c r="A39" s="32">
        <v>12</v>
      </c>
      <c r="B39" s="38"/>
      <c r="C39" s="41"/>
      <c r="D39" s="316"/>
      <c r="E39" s="335" t="s">
        <v>111</v>
      </c>
      <c r="F39" s="336" t="s">
        <v>112</v>
      </c>
      <c r="G39" s="337">
        <f>'スタッフ費内訳 (２か年度版)'!H55</f>
        <v>0</v>
      </c>
      <c r="H39" s="343"/>
      <c r="I39" s="343" t="s">
        <v>260</v>
      </c>
      <c r="J39" s="340" t="s">
        <v>76</v>
      </c>
      <c r="K39" s="718"/>
      <c r="L39" s="327" t="str">
        <f t="shared" si="0"/>
        <v/>
      </c>
      <c r="M39" s="710"/>
      <c r="N39" s="327">
        <f>IF(H39="○","",IF(I39="○",G39,""))</f>
        <v>0</v>
      </c>
      <c r="O39" s="710"/>
      <c r="P39" s="89"/>
      <c r="Q39" s="98" t="str">
        <f t="shared" si="3"/>
        <v/>
      </c>
      <c r="R39" s="98" t="str">
        <f t="shared" si="2"/>
        <v/>
      </c>
      <c r="S39" s="397"/>
      <c r="U39" s="4"/>
      <c r="V39" s="4"/>
      <c r="W39" s="4"/>
      <c r="X39" s="4"/>
      <c r="Y39" s="4"/>
      <c r="Z39" s="4"/>
      <c r="AA39" s="4"/>
      <c r="AB39" s="4"/>
      <c r="AC39" s="4"/>
      <c r="AD39" s="4"/>
      <c r="AE39" s="4"/>
      <c r="AF39" s="4"/>
      <c r="AG39" s="4"/>
      <c r="AH39" s="4"/>
      <c r="AI39" s="4"/>
      <c r="AJ39" s="4"/>
      <c r="AK39" s="52"/>
      <c r="AL39" s="52"/>
      <c r="AM39" s="52"/>
      <c r="AN39" s="52"/>
      <c r="AO39" s="52"/>
      <c r="AP39" s="52"/>
      <c r="AQ39" s="52"/>
      <c r="AR39" s="52"/>
    </row>
    <row r="40" spans="1:44" ht="28" customHeight="1">
      <c r="A40" s="32">
        <v>13</v>
      </c>
      <c r="B40" s="38"/>
      <c r="C40" s="41"/>
      <c r="D40" s="316"/>
      <c r="E40" s="335" t="s">
        <v>113</v>
      </c>
      <c r="F40" s="336" t="s">
        <v>112</v>
      </c>
      <c r="G40" s="337">
        <f>'キャスト費内訳 (２か年度版)'!G50-'キャスト費内訳 (２か年度版)'!H50-'キャスト費内訳 (２か年度版)'!I50</f>
        <v>0</v>
      </c>
      <c r="H40" s="343"/>
      <c r="I40" s="343" t="s">
        <v>76</v>
      </c>
      <c r="J40" s="340" t="s">
        <v>76</v>
      </c>
      <c r="K40" s="718"/>
      <c r="L40" s="327" t="str">
        <f t="shared" si="0"/>
        <v/>
      </c>
      <c r="M40" s="710"/>
      <c r="N40" s="327" t="str">
        <f>IF(H40="○","",IF(I40="○",G40,""))</f>
        <v/>
      </c>
      <c r="O40" s="710"/>
      <c r="P40" s="89"/>
      <c r="Q40" s="98" t="str">
        <f>IF(J40="○",IF(H40="○",ROUNDDOWN((SUM(G40)),-3)/1000,""),"")</f>
        <v/>
      </c>
      <c r="R40" s="98" t="str">
        <f>IF(H40="○","",IF(J40="○",IF(I40="○",ROUNDDOWN(G40,-3)/1000,""),""))</f>
        <v/>
      </c>
      <c r="S40" s="397" t="s">
        <v>215</v>
      </c>
    </row>
    <row r="41" spans="1:44" ht="28" customHeight="1">
      <c r="A41" s="32">
        <v>13</v>
      </c>
      <c r="B41" s="38"/>
      <c r="C41" s="41"/>
      <c r="D41" s="316"/>
      <c r="E41" s="335" t="s">
        <v>113</v>
      </c>
      <c r="F41" s="336" t="s">
        <v>112</v>
      </c>
      <c r="G41" s="337">
        <f>'キャスト費内訳 (２か年度版)'!H50</f>
        <v>0</v>
      </c>
      <c r="H41" s="343" t="s">
        <v>197</v>
      </c>
      <c r="I41" s="343" t="s">
        <v>76</v>
      </c>
      <c r="J41" s="340" t="s">
        <v>76</v>
      </c>
      <c r="K41" s="718"/>
      <c r="L41" s="327">
        <f>IF(H41="○",G41,"")</f>
        <v>0</v>
      </c>
      <c r="M41" s="710"/>
      <c r="N41" s="327" t="str">
        <f t="shared" si="1"/>
        <v/>
      </c>
      <c r="O41" s="710"/>
      <c r="P41" s="89"/>
      <c r="Q41" s="98" t="str">
        <f t="shared" si="3"/>
        <v/>
      </c>
      <c r="R41" s="98" t="str">
        <f t="shared" si="2"/>
        <v/>
      </c>
      <c r="S41" s="397"/>
    </row>
    <row r="42" spans="1:44" s="112" customFormat="1" ht="28" customHeight="1">
      <c r="A42" s="32">
        <v>14</v>
      </c>
      <c r="B42" s="38"/>
      <c r="C42" s="41"/>
      <c r="D42" s="316"/>
      <c r="E42" s="335" t="s">
        <v>113</v>
      </c>
      <c r="F42" s="336" t="s">
        <v>112</v>
      </c>
      <c r="G42" s="337">
        <f>'キャスト費内訳 (２か年度版)'!I50</f>
        <v>0</v>
      </c>
      <c r="H42" s="343" t="s">
        <v>76</v>
      </c>
      <c r="I42" s="343" t="s">
        <v>197</v>
      </c>
      <c r="J42" s="340" t="s">
        <v>76</v>
      </c>
      <c r="K42" s="718"/>
      <c r="L42" s="330" t="str">
        <f t="shared" si="0"/>
        <v/>
      </c>
      <c r="M42" s="710"/>
      <c r="N42" s="330">
        <f>IF(H42="○","",IF(I42="○",G42,""))</f>
        <v>0</v>
      </c>
      <c r="O42" s="710"/>
      <c r="P42" s="89"/>
      <c r="Q42" s="99" t="str">
        <f t="shared" si="3"/>
        <v/>
      </c>
      <c r="R42" s="99" t="str">
        <f t="shared" si="2"/>
        <v/>
      </c>
      <c r="S42" s="397"/>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1:44" s="112" customFormat="1" ht="30" customHeight="1">
      <c r="A43" s="32"/>
      <c r="B43" s="38"/>
      <c r="C43" s="43"/>
      <c r="D43" s="315" t="s">
        <v>114</v>
      </c>
      <c r="E43" s="180"/>
      <c r="F43" s="180"/>
      <c r="G43" s="180"/>
      <c r="H43" s="180"/>
      <c r="I43" s="180"/>
      <c r="J43" s="180"/>
      <c r="K43" s="177"/>
      <c r="L43" s="178"/>
      <c r="M43" s="177"/>
      <c r="N43" s="178" t="str">
        <f t="shared" si="1"/>
        <v/>
      </c>
      <c r="O43" s="179"/>
      <c r="P43" s="88"/>
      <c r="Q43" s="100" t="str">
        <f t="shared" si="3"/>
        <v/>
      </c>
      <c r="R43" s="100" t="str">
        <f t="shared" si="2"/>
        <v/>
      </c>
      <c r="S43" s="397"/>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1:44" s="112" customFormat="1" ht="28" customHeight="1">
      <c r="A44" s="32">
        <v>15</v>
      </c>
      <c r="B44" s="38"/>
      <c r="C44" s="41"/>
      <c r="D44" s="316"/>
      <c r="E44" s="320"/>
      <c r="F44" s="338"/>
      <c r="G44" s="322"/>
      <c r="H44" s="339"/>
      <c r="I44" s="339"/>
      <c r="J44" s="339"/>
      <c r="K44" s="717">
        <f>ROUNDDOWN((SUM(G44:G99)),-3)/1000</f>
        <v>0</v>
      </c>
      <c r="L44" s="334" t="str">
        <f t="shared" si="0"/>
        <v/>
      </c>
      <c r="M44" s="709">
        <f>ROUNDDOWN((SUM(L44:L99)),-3)/1000</f>
        <v>0</v>
      </c>
      <c r="N44" s="334" t="str">
        <f t="shared" si="1"/>
        <v/>
      </c>
      <c r="O44" s="709">
        <f>ROUNDDOWN((SUM(N44:N99)),-3)/1000</f>
        <v>0</v>
      </c>
      <c r="P44" s="89"/>
      <c r="Q44" s="97" t="str">
        <f t="shared" si="3"/>
        <v/>
      </c>
      <c r="R44" s="97" t="str">
        <f t="shared" si="2"/>
        <v/>
      </c>
      <c r="S44" s="397"/>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1:44" s="112" customFormat="1" ht="28" customHeight="1">
      <c r="A45" s="32">
        <v>16</v>
      </c>
      <c r="B45" s="38"/>
      <c r="C45" s="41"/>
      <c r="D45" s="316"/>
      <c r="E45" s="324"/>
      <c r="F45" s="325"/>
      <c r="G45" s="326"/>
      <c r="H45" s="340"/>
      <c r="I45" s="340"/>
      <c r="J45" s="340"/>
      <c r="K45" s="718"/>
      <c r="L45" s="327" t="str">
        <f>IF(H45="○",G45,"")</f>
        <v/>
      </c>
      <c r="M45" s="710"/>
      <c r="N45" s="327" t="str">
        <f>IF(H45="○","",IF(I45="○",G45,""))</f>
        <v/>
      </c>
      <c r="O45" s="710"/>
      <c r="P45" s="89"/>
      <c r="Q45" s="98" t="str">
        <f t="shared" si="3"/>
        <v/>
      </c>
      <c r="R45" s="98" t="str">
        <f t="shared" si="2"/>
        <v/>
      </c>
      <c r="S45" s="397"/>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1:44" s="112" customFormat="1" ht="28" customHeight="1">
      <c r="A46" s="32">
        <v>17</v>
      </c>
      <c r="B46" s="38"/>
      <c r="C46" s="41"/>
      <c r="D46" s="316"/>
      <c r="E46" s="324"/>
      <c r="F46" s="325"/>
      <c r="G46" s="326"/>
      <c r="H46" s="340"/>
      <c r="I46" s="340"/>
      <c r="J46" s="340"/>
      <c r="K46" s="718"/>
      <c r="L46" s="327" t="str">
        <f t="shared" si="0"/>
        <v/>
      </c>
      <c r="M46" s="710"/>
      <c r="N46" s="327" t="str">
        <f t="shared" si="1"/>
        <v/>
      </c>
      <c r="O46" s="710"/>
      <c r="P46" s="89"/>
      <c r="Q46" s="98" t="str">
        <f t="shared" si="3"/>
        <v/>
      </c>
      <c r="R46" s="98" t="str">
        <f t="shared" si="2"/>
        <v/>
      </c>
      <c r="S46" s="397"/>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1:44" s="112" customFormat="1" ht="28" customHeight="1">
      <c r="A47" s="32">
        <v>18</v>
      </c>
      <c r="B47" s="38"/>
      <c r="C47" s="41"/>
      <c r="D47" s="316"/>
      <c r="E47" s="324"/>
      <c r="F47" s="325"/>
      <c r="G47" s="326"/>
      <c r="H47" s="340"/>
      <c r="I47" s="340"/>
      <c r="J47" s="340"/>
      <c r="K47" s="718"/>
      <c r="L47" s="327" t="str">
        <f t="shared" si="0"/>
        <v/>
      </c>
      <c r="M47" s="710"/>
      <c r="N47" s="327" t="str">
        <f t="shared" si="1"/>
        <v/>
      </c>
      <c r="O47" s="710"/>
      <c r="P47" s="89"/>
      <c r="Q47" s="98" t="str">
        <f t="shared" si="3"/>
        <v/>
      </c>
      <c r="R47" s="98" t="str">
        <f t="shared" si="2"/>
        <v/>
      </c>
      <c r="S47" s="397"/>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row>
    <row r="48" spans="1:44" s="112" customFormat="1" ht="28" customHeight="1">
      <c r="A48" s="32">
        <v>19</v>
      </c>
      <c r="B48" s="38"/>
      <c r="C48" s="41"/>
      <c r="D48" s="316"/>
      <c r="E48" s="324"/>
      <c r="F48" s="325"/>
      <c r="G48" s="326"/>
      <c r="H48" s="340"/>
      <c r="I48" s="340"/>
      <c r="J48" s="340"/>
      <c r="K48" s="718"/>
      <c r="L48" s="327" t="str">
        <f t="shared" si="0"/>
        <v/>
      </c>
      <c r="M48" s="710"/>
      <c r="N48" s="327" t="str">
        <f t="shared" si="1"/>
        <v/>
      </c>
      <c r="O48" s="710"/>
      <c r="P48" s="89"/>
      <c r="Q48" s="98" t="str">
        <f t="shared" si="3"/>
        <v/>
      </c>
      <c r="R48" s="98" t="str">
        <f t="shared" si="2"/>
        <v/>
      </c>
      <c r="S48" s="397"/>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row>
    <row r="49" spans="1:44" s="112" customFormat="1" ht="28" customHeight="1">
      <c r="A49" s="32">
        <v>20</v>
      </c>
      <c r="B49" s="38"/>
      <c r="C49" s="41"/>
      <c r="D49" s="316"/>
      <c r="E49" s="324"/>
      <c r="F49" s="325"/>
      <c r="G49" s="326"/>
      <c r="H49" s="340"/>
      <c r="I49" s="340"/>
      <c r="J49" s="340"/>
      <c r="K49" s="718"/>
      <c r="L49" s="327" t="str">
        <f t="shared" si="0"/>
        <v/>
      </c>
      <c r="M49" s="710"/>
      <c r="N49" s="327" t="str">
        <f t="shared" si="1"/>
        <v/>
      </c>
      <c r="O49" s="710"/>
      <c r="P49" s="89"/>
      <c r="Q49" s="98" t="str">
        <f t="shared" si="3"/>
        <v/>
      </c>
      <c r="R49" s="98" t="str">
        <f t="shared" si="2"/>
        <v/>
      </c>
      <c r="S49" s="397"/>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row>
    <row r="50" spans="1:44" s="112" customFormat="1" ht="28" customHeight="1">
      <c r="A50" s="32">
        <v>21</v>
      </c>
      <c r="B50" s="38"/>
      <c r="C50" s="41"/>
      <c r="D50" s="316"/>
      <c r="E50" s="324"/>
      <c r="F50" s="325"/>
      <c r="G50" s="326"/>
      <c r="H50" s="340"/>
      <c r="I50" s="340"/>
      <c r="J50" s="340"/>
      <c r="K50" s="718"/>
      <c r="L50" s="327" t="str">
        <f t="shared" si="0"/>
        <v/>
      </c>
      <c r="M50" s="710"/>
      <c r="N50" s="327" t="str">
        <f t="shared" si="1"/>
        <v/>
      </c>
      <c r="O50" s="710"/>
      <c r="P50" s="89"/>
      <c r="Q50" s="98" t="str">
        <f t="shared" si="3"/>
        <v/>
      </c>
      <c r="R50" s="98" t="str">
        <f t="shared" si="2"/>
        <v/>
      </c>
      <c r="S50" s="397"/>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row>
    <row r="51" spans="1:44" s="112" customFormat="1" ht="28" customHeight="1">
      <c r="A51" s="32">
        <v>22</v>
      </c>
      <c r="B51" s="38"/>
      <c r="C51" s="41"/>
      <c r="D51" s="316"/>
      <c r="E51" s="324"/>
      <c r="F51" s="325"/>
      <c r="G51" s="326"/>
      <c r="H51" s="340"/>
      <c r="I51" s="340"/>
      <c r="J51" s="340"/>
      <c r="K51" s="718"/>
      <c r="L51" s="327" t="str">
        <f t="shared" si="0"/>
        <v/>
      </c>
      <c r="M51" s="710"/>
      <c r="N51" s="327" t="str">
        <f t="shared" si="1"/>
        <v/>
      </c>
      <c r="O51" s="710"/>
      <c r="P51" s="89"/>
      <c r="Q51" s="98" t="str">
        <f t="shared" si="3"/>
        <v/>
      </c>
      <c r="R51" s="98" t="str">
        <f t="shared" si="2"/>
        <v/>
      </c>
      <c r="S51" s="397"/>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row>
    <row r="52" spans="1:44" s="112" customFormat="1" ht="28" customHeight="1">
      <c r="A52" s="32">
        <v>23</v>
      </c>
      <c r="B52" s="38"/>
      <c r="C52" s="41"/>
      <c r="D52" s="316"/>
      <c r="E52" s="324"/>
      <c r="F52" s="325"/>
      <c r="G52" s="326"/>
      <c r="H52" s="340"/>
      <c r="I52" s="340"/>
      <c r="J52" s="340"/>
      <c r="K52" s="718"/>
      <c r="L52" s="327" t="str">
        <f t="shared" si="0"/>
        <v/>
      </c>
      <c r="M52" s="710"/>
      <c r="N52" s="327" t="str">
        <f t="shared" si="1"/>
        <v/>
      </c>
      <c r="O52" s="710"/>
      <c r="P52" s="89"/>
      <c r="Q52" s="98" t="str">
        <f t="shared" si="3"/>
        <v/>
      </c>
      <c r="R52" s="98" t="str">
        <f t="shared" si="2"/>
        <v/>
      </c>
      <c r="S52" s="397"/>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row>
    <row r="53" spans="1:44" s="112" customFormat="1" ht="28" customHeight="1">
      <c r="A53" s="32">
        <v>24</v>
      </c>
      <c r="B53" s="38"/>
      <c r="C53" s="41"/>
      <c r="D53" s="316"/>
      <c r="E53" s="324"/>
      <c r="F53" s="325"/>
      <c r="G53" s="326"/>
      <c r="H53" s="340"/>
      <c r="I53" s="340"/>
      <c r="J53" s="340"/>
      <c r="K53" s="718"/>
      <c r="L53" s="327" t="str">
        <f t="shared" si="0"/>
        <v/>
      </c>
      <c r="M53" s="710"/>
      <c r="N53" s="327" t="str">
        <f t="shared" si="1"/>
        <v/>
      </c>
      <c r="O53" s="710"/>
      <c r="P53" s="89"/>
      <c r="Q53" s="98" t="str">
        <f t="shared" si="3"/>
        <v/>
      </c>
      <c r="R53" s="98" t="str">
        <f t="shared" si="2"/>
        <v/>
      </c>
      <c r="S53" s="397"/>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row>
    <row r="54" spans="1:44" s="112" customFormat="1" ht="28" customHeight="1">
      <c r="A54" s="32">
        <v>25</v>
      </c>
      <c r="B54" s="38"/>
      <c r="C54" s="41"/>
      <c r="D54" s="316"/>
      <c r="E54" s="324"/>
      <c r="F54" s="325"/>
      <c r="G54" s="326"/>
      <c r="H54" s="340"/>
      <c r="I54" s="340"/>
      <c r="J54" s="340"/>
      <c r="K54" s="718"/>
      <c r="L54" s="327" t="str">
        <f t="shared" si="0"/>
        <v/>
      </c>
      <c r="M54" s="710"/>
      <c r="N54" s="327" t="str">
        <f t="shared" si="1"/>
        <v/>
      </c>
      <c r="O54" s="710"/>
      <c r="P54" s="89"/>
      <c r="Q54" s="98" t="str">
        <f t="shared" si="3"/>
        <v/>
      </c>
      <c r="R54" s="98" t="str">
        <f t="shared" si="2"/>
        <v/>
      </c>
      <c r="S54" s="397"/>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row>
    <row r="55" spans="1:44" s="112" customFormat="1" ht="28" customHeight="1">
      <c r="A55" s="32">
        <v>26</v>
      </c>
      <c r="B55" s="38"/>
      <c r="C55" s="41"/>
      <c r="D55" s="316"/>
      <c r="E55" s="324"/>
      <c r="F55" s="325"/>
      <c r="G55" s="326"/>
      <c r="H55" s="340"/>
      <c r="I55" s="340"/>
      <c r="J55" s="340"/>
      <c r="K55" s="718"/>
      <c r="L55" s="327" t="str">
        <f t="shared" si="0"/>
        <v/>
      </c>
      <c r="M55" s="710"/>
      <c r="N55" s="327" t="str">
        <f t="shared" si="1"/>
        <v/>
      </c>
      <c r="O55" s="710"/>
      <c r="P55" s="89"/>
      <c r="Q55" s="98" t="str">
        <f t="shared" si="3"/>
        <v/>
      </c>
      <c r="R55" s="98" t="str">
        <f t="shared" si="2"/>
        <v/>
      </c>
      <c r="S55" s="397"/>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row>
    <row r="56" spans="1:44" s="112" customFormat="1" ht="28" customHeight="1">
      <c r="A56" s="32">
        <v>27</v>
      </c>
      <c r="B56" s="38"/>
      <c r="C56" s="41"/>
      <c r="D56" s="316"/>
      <c r="E56" s="324"/>
      <c r="F56" s="325"/>
      <c r="G56" s="326"/>
      <c r="H56" s="340"/>
      <c r="I56" s="340"/>
      <c r="J56" s="340"/>
      <c r="K56" s="718"/>
      <c r="L56" s="327" t="str">
        <f t="shared" si="0"/>
        <v/>
      </c>
      <c r="M56" s="710"/>
      <c r="N56" s="327" t="str">
        <f t="shared" si="1"/>
        <v/>
      </c>
      <c r="O56" s="710"/>
      <c r="P56" s="89"/>
      <c r="Q56" s="98" t="str">
        <f t="shared" si="3"/>
        <v/>
      </c>
      <c r="R56" s="98" t="str">
        <f t="shared" si="2"/>
        <v/>
      </c>
      <c r="S56" s="397"/>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row>
    <row r="57" spans="1:44" s="112" customFormat="1" ht="28" customHeight="1">
      <c r="A57" s="32">
        <v>28</v>
      </c>
      <c r="B57" s="38"/>
      <c r="C57" s="41"/>
      <c r="D57" s="316"/>
      <c r="E57" s="324"/>
      <c r="F57" s="325"/>
      <c r="G57" s="326"/>
      <c r="H57" s="340"/>
      <c r="I57" s="340"/>
      <c r="J57" s="340"/>
      <c r="K57" s="718"/>
      <c r="L57" s="327" t="str">
        <f t="shared" si="0"/>
        <v/>
      </c>
      <c r="M57" s="710"/>
      <c r="N57" s="327" t="str">
        <f t="shared" si="1"/>
        <v/>
      </c>
      <c r="O57" s="710"/>
      <c r="P57" s="89"/>
      <c r="Q57" s="98" t="str">
        <f t="shared" si="3"/>
        <v/>
      </c>
      <c r="R57" s="98" t="str">
        <f t="shared" si="2"/>
        <v/>
      </c>
      <c r="S57" s="397"/>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row>
    <row r="58" spans="1:44" s="112" customFormat="1" ht="28" customHeight="1">
      <c r="A58" s="32">
        <v>29</v>
      </c>
      <c r="B58" s="38"/>
      <c r="C58" s="41"/>
      <c r="D58" s="316"/>
      <c r="E58" s="324"/>
      <c r="F58" s="325"/>
      <c r="G58" s="326"/>
      <c r="H58" s="340"/>
      <c r="I58" s="340"/>
      <c r="J58" s="340"/>
      <c r="K58" s="718"/>
      <c r="L58" s="327" t="str">
        <f t="shared" si="0"/>
        <v/>
      </c>
      <c r="M58" s="710"/>
      <c r="N58" s="327" t="str">
        <f t="shared" si="1"/>
        <v/>
      </c>
      <c r="O58" s="710"/>
      <c r="P58" s="89"/>
      <c r="Q58" s="98" t="str">
        <f t="shared" si="3"/>
        <v/>
      </c>
      <c r="R58" s="98" t="str">
        <f t="shared" si="2"/>
        <v/>
      </c>
      <c r="S58" s="397"/>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row>
    <row r="59" spans="1:44" s="112" customFormat="1" ht="28" customHeight="1">
      <c r="A59" s="32">
        <v>30</v>
      </c>
      <c r="B59" s="38"/>
      <c r="C59" s="41"/>
      <c r="D59" s="316"/>
      <c r="E59" s="324"/>
      <c r="F59" s="325"/>
      <c r="G59" s="326"/>
      <c r="H59" s="340"/>
      <c r="I59" s="340"/>
      <c r="J59" s="340"/>
      <c r="K59" s="718"/>
      <c r="L59" s="327" t="str">
        <f t="shared" si="0"/>
        <v/>
      </c>
      <c r="M59" s="710"/>
      <c r="N59" s="327" t="str">
        <f t="shared" si="1"/>
        <v/>
      </c>
      <c r="O59" s="710"/>
      <c r="P59" s="89"/>
      <c r="Q59" s="98" t="str">
        <f t="shared" si="3"/>
        <v/>
      </c>
      <c r="R59" s="98" t="str">
        <f t="shared" si="2"/>
        <v/>
      </c>
      <c r="S59" s="397"/>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row>
    <row r="60" spans="1:44" s="112" customFormat="1" ht="28" customHeight="1">
      <c r="A60" s="32">
        <v>31</v>
      </c>
      <c r="B60" s="38"/>
      <c r="C60" s="41"/>
      <c r="D60" s="719" t="s">
        <v>173</v>
      </c>
      <c r="E60" s="324"/>
      <c r="F60" s="325"/>
      <c r="G60" s="326"/>
      <c r="H60" s="340"/>
      <c r="I60" s="340"/>
      <c r="J60" s="344"/>
      <c r="K60" s="718"/>
      <c r="L60" s="327" t="str">
        <f t="shared" si="0"/>
        <v/>
      </c>
      <c r="M60" s="710"/>
      <c r="N60" s="327" t="str">
        <f t="shared" si="1"/>
        <v/>
      </c>
      <c r="O60" s="710"/>
      <c r="P60" s="89"/>
      <c r="Q60" s="98" t="str">
        <f t="shared" si="3"/>
        <v/>
      </c>
      <c r="R60" s="98" t="str">
        <f t="shared" si="2"/>
        <v/>
      </c>
      <c r="S60" s="397"/>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row>
    <row r="61" spans="1:44" s="112" customFormat="1" ht="28" customHeight="1">
      <c r="A61" s="32">
        <v>32</v>
      </c>
      <c r="B61" s="38"/>
      <c r="C61" s="41"/>
      <c r="D61" s="719"/>
      <c r="E61" s="324"/>
      <c r="F61" s="325"/>
      <c r="G61" s="326"/>
      <c r="H61" s="340"/>
      <c r="I61" s="340"/>
      <c r="J61" s="344"/>
      <c r="K61" s="718"/>
      <c r="L61" s="327" t="str">
        <f t="shared" si="0"/>
        <v/>
      </c>
      <c r="M61" s="710"/>
      <c r="N61" s="327" t="str">
        <f t="shared" si="1"/>
        <v/>
      </c>
      <c r="O61" s="710"/>
      <c r="P61" s="89"/>
      <c r="Q61" s="98" t="str">
        <f t="shared" si="3"/>
        <v/>
      </c>
      <c r="R61" s="98" t="str">
        <f t="shared" si="2"/>
        <v/>
      </c>
      <c r="S61" s="397"/>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row>
    <row r="62" spans="1:44" s="112" customFormat="1" ht="28" customHeight="1">
      <c r="A62" s="32">
        <v>33</v>
      </c>
      <c r="B62" s="38"/>
      <c r="C62" s="41"/>
      <c r="D62" s="719"/>
      <c r="E62" s="324"/>
      <c r="F62" s="325"/>
      <c r="G62" s="326"/>
      <c r="H62" s="340"/>
      <c r="I62" s="340"/>
      <c r="J62" s="344"/>
      <c r="K62" s="718"/>
      <c r="L62" s="327" t="str">
        <f t="shared" si="0"/>
        <v/>
      </c>
      <c r="M62" s="710"/>
      <c r="N62" s="327" t="str">
        <f t="shared" si="1"/>
        <v/>
      </c>
      <c r="O62" s="710"/>
      <c r="P62" s="89"/>
      <c r="Q62" s="98" t="str">
        <f t="shared" si="3"/>
        <v/>
      </c>
      <c r="R62" s="98" t="str">
        <f t="shared" si="2"/>
        <v/>
      </c>
      <c r="S62" s="397"/>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row>
    <row r="63" spans="1:44" s="112" customFormat="1" ht="28" customHeight="1">
      <c r="A63" s="32">
        <v>34</v>
      </c>
      <c r="B63" s="38"/>
      <c r="C63" s="41"/>
      <c r="D63" s="719"/>
      <c r="E63" s="324"/>
      <c r="F63" s="325"/>
      <c r="G63" s="326"/>
      <c r="H63" s="340"/>
      <c r="I63" s="340"/>
      <c r="J63" s="344"/>
      <c r="K63" s="718"/>
      <c r="L63" s="327" t="str">
        <f t="shared" si="0"/>
        <v/>
      </c>
      <c r="M63" s="710"/>
      <c r="N63" s="327" t="str">
        <f t="shared" si="1"/>
        <v/>
      </c>
      <c r="O63" s="710"/>
      <c r="P63" s="89"/>
      <c r="Q63" s="98" t="str">
        <f t="shared" si="3"/>
        <v/>
      </c>
      <c r="R63" s="98" t="str">
        <f t="shared" si="2"/>
        <v/>
      </c>
      <c r="S63" s="397"/>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row>
    <row r="64" spans="1:44" s="112" customFormat="1" ht="28" customHeight="1">
      <c r="A64" s="32">
        <v>35</v>
      </c>
      <c r="B64" s="38"/>
      <c r="C64" s="41"/>
      <c r="D64" s="719"/>
      <c r="E64" s="324"/>
      <c r="F64" s="325"/>
      <c r="G64" s="326"/>
      <c r="H64" s="340"/>
      <c r="I64" s="340"/>
      <c r="J64" s="344"/>
      <c r="K64" s="718"/>
      <c r="L64" s="327" t="str">
        <f t="shared" si="0"/>
        <v/>
      </c>
      <c r="M64" s="710"/>
      <c r="N64" s="327" t="str">
        <f t="shared" si="1"/>
        <v/>
      </c>
      <c r="O64" s="710"/>
      <c r="P64" s="89"/>
      <c r="Q64" s="98" t="str">
        <f t="shared" si="3"/>
        <v/>
      </c>
      <c r="R64" s="98" t="str">
        <f t="shared" si="2"/>
        <v/>
      </c>
      <c r="S64" s="397"/>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row>
    <row r="65" spans="1:44" s="112" customFormat="1" ht="28" customHeight="1">
      <c r="A65" s="32">
        <v>36</v>
      </c>
      <c r="B65" s="38"/>
      <c r="C65" s="41"/>
      <c r="D65" s="719"/>
      <c r="E65" s="324"/>
      <c r="F65" s="325"/>
      <c r="G65" s="326"/>
      <c r="H65" s="340"/>
      <c r="I65" s="340"/>
      <c r="J65" s="344"/>
      <c r="K65" s="718"/>
      <c r="L65" s="327" t="str">
        <f t="shared" si="0"/>
        <v/>
      </c>
      <c r="M65" s="710"/>
      <c r="N65" s="327" t="str">
        <f t="shared" si="1"/>
        <v/>
      </c>
      <c r="O65" s="710"/>
      <c r="P65" s="89"/>
      <c r="Q65" s="98" t="str">
        <f t="shared" si="3"/>
        <v/>
      </c>
      <c r="R65" s="98" t="str">
        <f t="shared" si="2"/>
        <v/>
      </c>
      <c r="S65" s="397"/>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row>
    <row r="66" spans="1:44" s="112" customFormat="1" ht="28" customHeight="1">
      <c r="A66" s="32">
        <v>37</v>
      </c>
      <c r="B66" s="38"/>
      <c r="C66" s="41"/>
      <c r="D66" s="719"/>
      <c r="E66" s="324"/>
      <c r="F66" s="325"/>
      <c r="G66" s="326"/>
      <c r="H66" s="340"/>
      <c r="I66" s="340"/>
      <c r="J66" s="344"/>
      <c r="K66" s="718"/>
      <c r="L66" s="327" t="str">
        <f t="shared" si="0"/>
        <v/>
      </c>
      <c r="M66" s="710"/>
      <c r="N66" s="327" t="str">
        <f t="shared" si="1"/>
        <v/>
      </c>
      <c r="O66" s="710"/>
      <c r="P66" s="89"/>
      <c r="Q66" s="98" t="str">
        <f t="shared" si="3"/>
        <v/>
      </c>
      <c r="R66" s="98" t="str">
        <f t="shared" si="2"/>
        <v/>
      </c>
      <c r="S66" s="397"/>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row>
    <row r="67" spans="1:44" s="112" customFormat="1" ht="28" customHeight="1">
      <c r="A67" s="32">
        <v>38</v>
      </c>
      <c r="B67" s="38"/>
      <c r="C67" s="41"/>
      <c r="D67" s="719"/>
      <c r="E67" s="324"/>
      <c r="F67" s="325"/>
      <c r="G67" s="326"/>
      <c r="H67" s="340"/>
      <c r="I67" s="340"/>
      <c r="J67" s="344"/>
      <c r="K67" s="718"/>
      <c r="L67" s="327" t="str">
        <f t="shared" si="0"/>
        <v/>
      </c>
      <c r="M67" s="710"/>
      <c r="N67" s="327" t="str">
        <f t="shared" si="1"/>
        <v/>
      </c>
      <c r="O67" s="710"/>
      <c r="P67" s="89"/>
      <c r="Q67" s="98" t="str">
        <f t="shared" si="3"/>
        <v/>
      </c>
      <c r="R67" s="98" t="str">
        <f t="shared" si="2"/>
        <v/>
      </c>
      <c r="S67" s="397"/>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row>
    <row r="68" spans="1:44" s="112" customFormat="1" ht="28" customHeight="1">
      <c r="A68" s="32">
        <v>39</v>
      </c>
      <c r="B68" s="38"/>
      <c r="C68" s="41"/>
      <c r="D68" s="719"/>
      <c r="E68" s="324"/>
      <c r="F68" s="325"/>
      <c r="G68" s="326"/>
      <c r="H68" s="340"/>
      <c r="I68" s="340"/>
      <c r="J68" s="344"/>
      <c r="K68" s="718"/>
      <c r="L68" s="327" t="str">
        <f t="shared" si="0"/>
        <v/>
      </c>
      <c r="M68" s="710"/>
      <c r="N68" s="327" t="str">
        <f t="shared" si="1"/>
        <v/>
      </c>
      <c r="O68" s="710"/>
      <c r="P68" s="89"/>
      <c r="Q68" s="98" t="str">
        <f t="shared" si="3"/>
        <v/>
      </c>
      <c r="R68" s="98" t="str">
        <f t="shared" si="2"/>
        <v/>
      </c>
      <c r="S68" s="397"/>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row>
    <row r="69" spans="1:44" s="112" customFormat="1" ht="28" customHeight="1">
      <c r="A69" s="32">
        <v>40</v>
      </c>
      <c r="B69" s="38"/>
      <c r="C69" s="41"/>
      <c r="D69" s="719"/>
      <c r="E69" s="324"/>
      <c r="F69" s="325"/>
      <c r="G69" s="326"/>
      <c r="H69" s="340"/>
      <c r="I69" s="340"/>
      <c r="J69" s="344"/>
      <c r="K69" s="718"/>
      <c r="L69" s="327" t="str">
        <f t="shared" si="0"/>
        <v/>
      </c>
      <c r="M69" s="710"/>
      <c r="N69" s="327" t="str">
        <f t="shared" si="1"/>
        <v/>
      </c>
      <c r="O69" s="710"/>
      <c r="P69" s="89"/>
      <c r="Q69" s="98" t="str">
        <f t="shared" si="3"/>
        <v/>
      </c>
      <c r="R69" s="98" t="str">
        <f t="shared" si="2"/>
        <v/>
      </c>
      <c r="S69" s="397"/>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row>
    <row r="70" spans="1:44" s="112" customFormat="1" ht="28" customHeight="1">
      <c r="A70" s="32">
        <v>42</v>
      </c>
      <c r="B70" s="38"/>
      <c r="C70" s="41"/>
      <c r="D70" s="719"/>
      <c r="E70" s="324"/>
      <c r="F70" s="325"/>
      <c r="G70" s="326"/>
      <c r="H70" s="340"/>
      <c r="I70" s="340"/>
      <c r="J70" s="344"/>
      <c r="K70" s="718"/>
      <c r="L70" s="327" t="str">
        <f t="shared" si="0"/>
        <v/>
      </c>
      <c r="M70" s="710"/>
      <c r="N70" s="327" t="str">
        <f t="shared" si="1"/>
        <v/>
      </c>
      <c r="O70" s="710"/>
      <c r="P70" s="89"/>
      <c r="Q70" s="98" t="str">
        <f>IF(J70="○",IF(H70="○",ROUNDDOWN((SUM(G70)),-3)/1000,""),"")</f>
        <v/>
      </c>
      <c r="R70" s="98" t="str">
        <f t="shared" si="2"/>
        <v/>
      </c>
      <c r="S70" s="397"/>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row>
    <row r="71" spans="1:44" s="112" customFormat="1" ht="28" customHeight="1">
      <c r="A71" s="32">
        <v>43</v>
      </c>
      <c r="B71" s="38"/>
      <c r="C71" s="41"/>
      <c r="D71" s="719"/>
      <c r="E71" s="324"/>
      <c r="F71" s="325"/>
      <c r="G71" s="326"/>
      <c r="H71" s="340"/>
      <c r="I71" s="340"/>
      <c r="J71" s="344"/>
      <c r="K71" s="718"/>
      <c r="L71" s="327" t="str">
        <f t="shared" si="0"/>
        <v/>
      </c>
      <c r="M71" s="710"/>
      <c r="N71" s="327" t="str">
        <f t="shared" si="1"/>
        <v/>
      </c>
      <c r="O71" s="710"/>
      <c r="P71" s="89"/>
      <c r="Q71" s="98" t="str">
        <f>IF(J71="○",IF(H71="○",ROUNDDOWN((SUM(G71)),-3)/1000,""),"")</f>
        <v/>
      </c>
      <c r="R71" s="98" t="str">
        <f t="shared" si="2"/>
        <v/>
      </c>
      <c r="S71" s="397"/>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row>
    <row r="72" spans="1:44" s="112" customFormat="1" ht="28" customHeight="1">
      <c r="A72" s="32">
        <v>44</v>
      </c>
      <c r="B72" s="38"/>
      <c r="C72" s="41"/>
      <c r="D72" s="719"/>
      <c r="E72" s="324"/>
      <c r="F72" s="325"/>
      <c r="G72" s="326"/>
      <c r="H72" s="340"/>
      <c r="I72" s="340"/>
      <c r="J72" s="344"/>
      <c r="K72" s="718"/>
      <c r="L72" s="327" t="str">
        <f t="shared" si="0"/>
        <v/>
      </c>
      <c r="M72" s="710"/>
      <c r="N72" s="327" t="str">
        <f t="shared" si="1"/>
        <v/>
      </c>
      <c r="O72" s="710"/>
      <c r="P72" s="89"/>
      <c r="Q72" s="98" t="str">
        <f>IF(J72="○",IF(H72="○",ROUNDDOWN((SUM(G72)),-3)/1000,""),"")</f>
        <v/>
      </c>
      <c r="R72" s="98" t="str">
        <f t="shared" si="2"/>
        <v/>
      </c>
      <c r="S72" s="397"/>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row>
    <row r="73" spans="1:44" s="112" customFormat="1" ht="28" customHeight="1">
      <c r="A73" s="32">
        <v>45</v>
      </c>
      <c r="B73" s="38"/>
      <c r="C73" s="41"/>
      <c r="D73" s="719"/>
      <c r="E73" s="324"/>
      <c r="F73" s="325"/>
      <c r="G73" s="326"/>
      <c r="H73" s="340" t="s">
        <v>76</v>
      </c>
      <c r="I73" s="340" t="s">
        <v>76</v>
      </c>
      <c r="J73" s="344" t="s">
        <v>76</v>
      </c>
      <c r="K73" s="718"/>
      <c r="L73" s="327" t="str">
        <f t="shared" si="0"/>
        <v/>
      </c>
      <c r="M73" s="710"/>
      <c r="N73" s="327" t="str">
        <f t="shared" si="1"/>
        <v/>
      </c>
      <c r="O73" s="710"/>
      <c r="P73" s="89"/>
      <c r="Q73" s="98" t="str">
        <f>IF(J73="○",IF(H73="○",ROUNDDOWN((SUM(G73)),-3)/1000,""),"")</f>
        <v/>
      </c>
      <c r="R73" s="98" t="str">
        <f t="shared" si="2"/>
        <v/>
      </c>
      <c r="S73" s="397"/>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row>
    <row r="74" spans="1:44" s="112" customFormat="1" ht="28" customHeight="1">
      <c r="A74" s="32">
        <v>43</v>
      </c>
      <c r="B74" s="38"/>
      <c r="C74" s="41"/>
      <c r="D74" s="719"/>
      <c r="E74" s="324"/>
      <c r="F74" s="325"/>
      <c r="G74" s="326"/>
      <c r="H74" s="340" t="s">
        <v>76</v>
      </c>
      <c r="I74" s="340" t="s">
        <v>76</v>
      </c>
      <c r="J74" s="344" t="s">
        <v>76</v>
      </c>
      <c r="K74" s="718"/>
      <c r="L74" s="327" t="str">
        <f t="shared" si="0"/>
        <v/>
      </c>
      <c r="M74" s="710"/>
      <c r="N74" s="327" t="str">
        <f t="shared" si="1"/>
        <v/>
      </c>
      <c r="O74" s="710"/>
      <c r="P74" s="89"/>
      <c r="Q74" s="98" t="str">
        <f t="shared" si="3"/>
        <v/>
      </c>
      <c r="R74" s="98" t="str">
        <f t="shared" si="2"/>
        <v/>
      </c>
      <c r="S74" s="397"/>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row>
    <row r="75" spans="1:44" s="112" customFormat="1" ht="28" customHeight="1">
      <c r="A75" s="32">
        <v>44</v>
      </c>
      <c r="B75" s="38"/>
      <c r="C75" s="41"/>
      <c r="D75" s="719"/>
      <c r="E75" s="324"/>
      <c r="F75" s="325"/>
      <c r="G75" s="326"/>
      <c r="H75" s="340" t="s">
        <v>76</v>
      </c>
      <c r="I75" s="340" t="s">
        <v>76</v>
      </c>
      <c r="J75" s="344" t="s">
        <v>76</v>
      </c>
      <c r="K75" s="718"/>
      <c r="L75" s="327" t="str">
        <f t="shared" si="0"/>
        <v/>
      </c>
      <c r="M75" s="710"/>
      <c r="N75" s="327" t="str">
        <f t="shared" ref="N75:N83" si="4">IF(H75="○","",IF(I75="○",G75,""))</f>
        <v/>
      </c>
      <c r="O75" s="710"/>
      <c r="P75" s="89"/>
      <c r="Q75" s="98" t="str">
        <f t="shared" ref="Q75:Q83" si="5">IF(J75="○",IF(H75="○",ROUNDDOWN((SUM(G75)),-3)/1000,""),"")</f>
        <v/>
      </c>
      <c r="R75" s="98" t="str">
        <f t="shared" ref="R75:R83" si="6">IF(H75="○","",IF(J75="○",IF(I75="○",ROUNDDOWN(G75,-3)/1000,""),""))</f>
        <v/>
      </c>
      <c r="S75" s="397"/>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row>
    <row r="76" spans="1:44" s="112" customFormat="1" ht="28" customHeight="1">
      <c r="A76" s="32">
        <v>45</v>
      </c>
      <c r="B76" s="38"/>
      <c r="C76" s="41"/>
      <c r="D76" s="719"/>
      <c r="E76" s="324"/>
      <c r="F76" s="325"/>
      <c r="G76" s="326"/>
      <c r="H76" s="340" t="s">
        <v>76</v>
      </c>
      <c r="I76" s="340" t="s">
        <v>76</v>
      </c>
      <c r="J76" s="344" t="s">
        <v>76</v>
      </c>
      <c r="K76" s="718"/>
      <c r="L76" s="327" t="str">
        <f t="shared" si="0"/>
        <v/>
      </c>
      <c r="M76" s="710"/>
      <c r="N76" s="327" t="str">
        <f t="shared" si="4"/>
        <v/>
      </c>
      <c r="O76" s="710"/>
      <c r="P76" s="89"/>
      <c r="Q76" s="98" t="str">
        <f t="shared" si="5"/>
        <v/>
      </c>
      <c r="R76" s="98" t="str">
        <f t="shared" si="6"/>
        <v/>
      </c>
      <c r="S76" s="397"/>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row>
    <row r="77" spans="1:44" s="112" customFormat="1" ht="28" customHeight="1">
      <c r="A77" s="32">
        <v>46</v>
      </c>
      <c r="B77" s="38"/>
      <c r="C77" s="41"/>
      <c r="D77" s="719"/>
      <c r="E77" s="324"/>
      <c r="F77" s="325"/>
      <c r="G77" s="326"/>
      <c r="H77" s="340" t="s">
        <v>76</v>
      </c>
      <c r="I77" s="340" t="s">
        <v>76</v>
      </c>
      <c r="J77" s="344" t="s">
        <v>76</v>
      </c>
      <c r="K77" s="718"/>
      <c r="L77" s="327" t="str">
        <f t="shared" si="0"/>
        <v/>
      </c>
      <c r="M77" s="710"/>
      <c r="N77" s="327" t="str">
        <f t="shared" si="4"/>
        <v/>
      </c>
      <c r="O77" s="710"/>
      <c r="P77" s="89"/>
      <c r="Q77" s="98" t="str">
        <f t="shared" si="5"/>
        <v/>
      </c>
      <c r="R77" s="98" t="str">
        <f t="shared" si="6"/>
        <v/>
      </c>
      <c r="S77" s="397"/>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row>
    <row r="78" spans="1:44" s="112" customFormat="1" ht="28" customHeight="1">
      <c r="A78" s="32">
        <v>47</v>
      </c>
      <c r="B78" s="38"/>
      <c r="C78" s="41"/>
      <c r="D78" s="719"/>
      <c r="E78" s="324"/>
      <c r="F78" s="325"/>
      <c r="G78" s="326"/>
      <c r="H78" s="340" t="s">
        <v>76</v>
      </c>
      <c r="I78" s="340" t="s">
        <v>76</v>
      </c>
      <c r="J78" s="344" t="s">
        <v>76</v>
      </c>
      <c r="K78" s="718"/>
      <c r="L78" s="327" t="str">
        <f t="shared" si="0"/>
        <v/>
      </c>
      <c r="M78" s="710"/>
      <c r="N78" s="327" t="str">
        <f t="shared" si="4"/>
        <v/>
      </c>
      <c r="O78" s="710"/>
      <c r="P78" s="89"/>
      <c r="Q78" s="98" t="str">
        <f t="shared" si="5"/>
        <v/>
      </c>
      <c r="R78" s="98" t="str">
        <f t="shared" si="6"/>
        <v/>
      </c>
      <c r="S78" s="397"/>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row>
    <row r="79" spans="1:44" s="112" customFormat="1" ht="28" customHeight="1">
      <c r="A79" s="32">
        <v>42</v>
      </c>
      <c r="B79" s="38"/>
      <c r="C79" s="41"/>
      <c r="D79" s="719"/>
      <c r="E79" s="324"/>
      <c r="F79" s="325"/>
      <c r="G79" s="326"/>
      <c r="H79" s="340" t="s">
        <v>76</v>
      </c>
      <c r="I79" s="340" t="s">
        <v>76</v>
      </c>
      <c r="J79" s="344" t="s">
        <v>76</v>
      </c>
      <c r="K79" s="718"/>
      <c r="L79" s="327" t="str">
        <f t="shared" si="0"/>
        <v/>
      </c>
      <c r="M79" s="710"/>
      <c r="N79" s="327" t="str">
        <f t="shared" si="4"/>
        <v/>
      </c>
      <c r="O79" s="710"/>
      <c r="P79" s="89"/>
      <c r="Q79" s="98" t="str">
        <f t="shared" si="5"/>
        <v/>
      </c>
      <c r="R79" s="98" t="str">
        <f t="shared" si="6"/>
        <v/>
      </c>
      <c r="S79" s="397"/>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44" s="112" customFormat="1" ht="28" customHeight="1">
      <c r="A80" s="32">
        <v>43</v>
      </c>
      <c r="B80" s="38"/>
      <c r="C80" s="41"/>
      <c r="D80" s="719"/>
      <c r="E80" s="324"/>
      <c r="F80" s="325"/>
      <c r="G80" s="326"/>
      <c r="H80" s="340" t="s">
        <v>76</v>
      </c>
      <c r="I80" s="340" t="s">
        <v>76</v>
      </c>
      <c r="J80" s="344" t="s">
        <v>76</v>
      </c>
      <c r="K80" s="718"/>
      <c r="L80" s="327" t="str">
        <f t="shared" si="0"/>
        <v/>
      </c>
      <c r="M80" s="710"/>
      <c r="N80" s="327" t="str">
        <f t="shared" si="4"/>
        <v/>
      </c>
      <c r="O80" s="710"/>
      <c r="P80" s="89"/>
      <c r="Q80" s="98" t="str">
        <f t="shared" si="5"/>
        <v/>
      </c>
      <c r="R80" s="98" t="str">
        <f t="shared" si="6"/>
        <v/>
      </c>
      <c r="S80" s="397"/>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44" s="112" customFormat="1" ht="28" customHeight="1">
      <c r="A81" s="32">
        <v>44</v>
      </c>
      <c r="B81" s="38"/>
      <c r="C81" s="41"/>
      <c r="D81" s="719"/>
      <c r="E81" s="324"/>
      <c r="F81" s="325"/>
      <c r="G81" s="326"/>
      <c r="H81" s="340" t="s">
        <v>76</v>
      </c>
      <c r="I81" s="340" t="s">
        <v>76</v>
      </c>
      <c r="J81" s="344" t="s">
        <v>76</v>
      </c>
      <c r="K81" s="718"/>
      <c r="L81" s="327" t="str">
        <f t="shared" si="0"/>
        <v/>
      </c>
      <c r="M81" s="710"/>
      <c r="N81" s="327" t="str">
        <f t="shared" si="4"/>
        <v/>
      </c>
      <c r="O81" s="710"/>
      <c r="P81" s="89"/>
      <c r="Q81" s="98" t="str">
        <f t="shared" si="5"/>
        <v/>
      </c>
      <c r="R81" s="98" t="str">
        <f t="shared" si="6"/>
        <v/>
      </c>
      <c r="S81" s="397"/>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row>
    <row r="82" spans="1:44" s="112" customFormat="1" ht="28" customHeight="1">
      <c r="A82" s="32">
        <v>45</v>
      </c>
      <c r="B82" s="38"/>
      <c r="C82" s="41"/>
      <c r="D82" s="719"/>
      <c r="E82" s="324"/>
      <c r="F82" s="325"/>
      <c r="G82" s="326"/>
      <c r="H82" s="340" t="s">
        <v>76</v>
      </c>
      <c r="I82" s="340" t="s">
        <v>76</v>
      </c>
      <c r="J82" s="344" t="s">
        <v>76</v>
      </c>
      <c r="K82" s="718"/>
      <c r="L82" s="327" t="str">
        <f t="shared" si="0"/>
        <v/>
      </c>
      <c r="M82" s="710"/>
      <c r="N82" s="327" t="str">
        <f t="shared" si="4"/>
        <v/>
      </c>
      <c r="O82" s="710"/>
      <c r="P82" s="89"/>
      <c r="Q82" s="98" t="str">
        <f t="shared" si="5"/>
        <v/>
      </c>
      <c r="R82" s="98" t="str">
        <f t="shared" si="6"/>
        <v/>
      </c>
      <c r="S82" s="397"/>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row>
    <row r="83" spans="1:44" s="112" customFormat="1" ht="28" customHeight="1">
      <c r="A83" s="32">
        <v>46</v>
      </c>
      <c r="B83" s="38"/>
      <c r="C83" s="41"/>
      <c r="D83" s="719"/>
      <c r="E83" s="324"/>
      <c r="F83" s="325"/>
      <c r="G83" s="326"/>
      <c r="H83" s="340" t="s">
        <v>76</v>
      </c>
      <c r="I83" s="340" t="s">
        <v>76</v>
      </c>
      <c r="J83" s="344" t="s">
        <v>76</v>
      </c>
      <c r="K83" s="718"/>
      <c r="L83" s="327" t="str">
        <f t="shared" si="0"/>
        <v/>
      </c>
      <c r="M83" s="710"/>
      <c r="N83" s="327" t="str">
        <f t="shared" si="4"/>
        <v/>
      </c>
      <c r="O83" s="710"/>
      <c r="P83" s="89"/>
      <c r="Q83" s="98" t="str">
        <f t="shared" si="5"/>
        <v/>
      </c>
      <c r="R83" s="98" t="str">
        <f t="shared" si="6"/>
        <v/>
      </c>
      <c r="S83" s="397"/>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row>
    <row r="84" spans="1:44" s="112" customFormat="1" ht="28" customHeight="1">
      <c r="A84" s="32">
        <v>44</v>
      </c>
      <c r="B84" s="38"/>
      <c r="C84" s="41"/>
      <c r="D84" s="719"/>
      <c r="E84" s="324"/>
      <c r="F84" s="325"/>
      <c r="G84" s="326"/>
      <c r="H84" s="340" t="s">
        <v>76</v>
      </c>
      <c r="I84" s="340" t="s">
        <v>76</v>
      </c>
      <c r="J84" s="344" t="s">
        <v>76</v>
      </c>
      <c r="K84" s="718"/>
      <c r="L84" s="327" t="str">
        <f t="shared" ref="L84:L99" si="7">IF(H84="○",G84,"")</f>
        <v/>
      </c>
      <c r="M84" s="710"/>
      <c r="N84" s="327" t="str">
        <f t="shared" si="1"/>
        <v/>
      </c>
      <c r="O84" s="710"/>
      <c r="P84" s="89"/>
      <c r="Q84" s="98" t="str">
        <f t="shared" si="3"/>
        <v/>
      </c>
      <c r="R84" s="98" t="str">
        <f t="shared" si="2"/>
        <v/>
      </c>
      <c r="S84" s="397"/>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row>
    <row r="85" spans="1:44" s="112" customFormat="1" ht="28" customHeight="1">
      <c r="A85" s="32">
        <v>44</v>
      </c>
      <c r="B85" s="38"/>
      <c r="C85" s="41"/>
      <c r="D85" s="719"/>
      <c r="E85" s="324"/>
      <c r="F85" s="325"/>
      <c r="G85" s="326"/>
      <c r="H85" s="340" t="s">
        <v>76</v>
      </c>
      <c r="I85" s="340" t="s">
        <v>76</v>
      </c>
      <c r="J85" s="344" t="s">
        <v>76</v>
      </c>
      <c r="K85" s="718"/>
      <c r="L85" s="327" t="str">
        <f t="shared" si="7"/>
        <v/>
      </c>
      <c r="M85" s="710"/>
      <c r="N85" s="327" t="str">
        <f t="shared" si="1"/>
        <v/>
      </c>
      <c r="O85" s="710"/>
      <c r="P85" s="89"/>
      <c r="Q85" s="98" t="str">
        <f t="shared" si="3"/>
        <v/>
      </c>
      <c r="R85" s="98" t="str">
        <f t="shared" si="2"/>
        <v/>
      </c>
      <c r="S85" s="397"/>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row>
    <row r="86" spans="1:44" s="112" customFormat="1" ht="28" customHeight="1">
      <c r="A86" s="32">
        <v>45</v>
      </c>
      <c r="B86" s="38"/>
      <c r="C86" s="41"/>
      <c r="D86" s="719"/>
      <c r="E86" s="324"/>
      <c r="F86" s="325"/>
      <c r="G86" s="326"/>
      <c r="H86" s="340" t="s">
        <v>76</v>
      </c>
      <c r="I86" s="340" t="s">
        <v>76</v>
      </c>
      <c r="J86" s="344" t="s">
        <v>76</v>
      </c>
      <c r="K86" s="718"/>
      <c r="L86" s="327" t="str">
        <f t="shared" si="7"/>
        <v/>
      </c>
      <c r="M86" s="710"/>
      <c r="N86" s="327" t="str">
        <f t="shared" si="1"/>
        <v/>
      </c>
      <c r="O86" s="710"/>
      <c r="P86" s="89"/>
      <c r="Q86" s="98" t="str">
        <f t="shared" si="3"/>
        <v/>
      </c>
      <c r="R86" s="98" t="str">
        <f t="shared" si="2"/>
        <v/>
      </c>
      <c r="S86" s="397"/>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row>
    <row r="87" spans="1:44" s="112" customFormat="1" ht="28" customHeight="1">
      <c r="A87" s="32">
        <v>46</v>
      </c>
      <c r="B87" s="38"/>
      <c r="C87" s="41"/>
      <c r="D87" s="719"/>
      <c r="E87" s="324"/>
      <c r="F87" s="325"/>
      <c r="G87" s="326"/>
      <c r="H87" s="340" t="s">
        <v>76</v>
      </c>
      <c r="I87" s="340" t="s">
        <v>76</v>
      </c>
      <c r="J87" s="344" t="s">
        <v>76</v>
      </c>
      <c r="K87" s="718"/>
      <c r="L87" s="327" t="str">
        <f t="shared" si="7"/>
        <v/>
      </c>
      <c r="M87" s="710"/>
      <c r="N87" s="327" t="str">
        <f t="shared" si="1"/>
        <v/>
      </c>
      <c r="O87" s="710"/>
      <c r="P87" s="89"/>
      <c r="Q87" s="98" t="str">
        <f t="shared" si="3"/>
        <v/>
      </c>
      <c r="R87" s="98" t="str">
        <f t="shared" si="2"/>
        <v/>
      </c>
      <c r="S87" s="397"/>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row>
    <row r="88" spans="1:44" s="112" customFormat="1" ht="28" customHeight="1">
      <c r="A88" s="32">
        <v>47</v>
      </c>
      <c r="B88" s="38"/>
      <c r="C88" s="41"/>
      <c r="D88" s="719"/>
      <c r="E88" s="324"/>
      <c r="F88" s="325"/>
      <c r="G88" s="326"/>
      <c r="H88" s="340" t="s">
        <v>76</v>
      </c>
      <c r="I88" s="340" t="s">
        <v>76</v>
      </c>
      <c r="J88" s="344" t="s">
        <v>76</v>
      </c>
      <c r="K88" s="718"/>
      <c r="L88" s="327" t="str">
        <f t="shared" si="7"/>
        <v/>
      </c>
      <c r="M88" s="710"/>
      <c r="N88" s="327" t="str">
        <f t="shared" si="1"/>
        <v/>
      </c>
      <c r="O88" s="710"/>
      <c r="P88" s="89"/>
      <c r="Q88" s="98" t="str">
        <f t="shared" si="3"/>
        <v/>
      </c>
      <c r="R88" s="98" t="str">
        <f t="shared" si="2"/>
        <v/>
      </c>
      <c r="S88" s="397"/>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row>
    <row r="89" spans="1:44" s="112" customFormat="1" ht="28" customHeight="1">
      <c r="A89" s="32">
        <v>42</v>
      </c>
      <c r="B89" s="38"/>
      <c r="C89" s="41"/>
      <c r="D89" s="719"/>
      <c r="E89" s="324"/>
      <c r="F89" s="325"/>
      <c r="G89" s="326"/>
      <c r="H89" s="340" t="s">
        <v>76</v>
      </c>
      <c r="I89" s="340" t="s">
        <v>76</v>
      </c>
      <c r="J89" s="344" t="s">
        <v>76</v>
      </c>
      <c r="K89" s="718"/>
      <c r="L89" s="327" t="str">
        <f t="shared" si="7"/>
        <v/>
      </c>
      <c r="M89" s="710"/>
      <c r="N89" s="327" t="str">
        <f t="shared" si="1"/>
        <v/>
      </c>
      <c r="O89" s="710"/>
      <c r="P89" s="89"/>
      <c r="Q89" s="98" t="str">
        <f t="shared" si="3"/>
        <v/>
      </c>
      <c r="R89" s="98" t="str">
        <f t="shared" si="2"/>
        <v/>
      </c>
      <c r="S89" s="397"/>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row>
    <row r="90" spans="1:44" s="112" customFormat="1" ht="28" customHeight="1">
      <c r="A90" s="32">
        <v>43</v>
      </c>
      <c r="B90" s="38"/>
      <c r="C90" s="41"/>
      <c r="D90" s="719"/>
      <c r="E90" s="324"/>
      <c r="F90" s="325"/>
      <c r="G90" s="326"/>
      <c r="H90" s="340" t="s">
        <v>76</v>
      </c>
      <c r="I90" s="340" t="s">
        <v>76</v>
      </c>
      <c r="J90" s="344" t="s">
        <v>76</v>
      </c>
      <c r="K90" s="718"/>
      <c r="L90" s="327" t="str">
        <f t="shared" si="7"/>
        <v/>
      </c>
      <c r="M90" s="710"/>
      <c r="N90" s="327" t="str">
        <f t="shared" si="1"/>
        <v/>
      </c>
      <c r="O90" s="710"/>
      <c r="P90" s="89"/>
      <c r="Q90" s="98" t="str">
        <f t="shared" si="3"/>
        <v/>
      </c>
      <c r="R90" s="98" t="str">
        <f t="shared" si="2"/>
        <v/>
      </c>
      <c r="S90" s="397"/>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row>
    <row r="91" spans="1:44" s="112" customFormat="1" ht="28" customHeight="1">
      <c r="A91" s="32">
        <v>44</v>
      </c>
      <c r="B91" s="38"/>
      <c r="C91" s="41"/>
      <c r="D91" s="719"/>
      <c r="E91" s="324"/>
      <c r="F91" s="325"/>
      <c r="G91" s="326"/>
      <c r="H91" s="340" t="s">
        <v>76</v>
      </c>
      <c r="I91" s="340" t="s">
        <v>76</v>
      </c>
      <c r="J91" s="344" t="s">
        <v>76</v>
      </c>
      <c r="K91" s="718"/>
      <c r="L91" s="327" t="str">
        <f t="shared" si="7"/>
        <v/>
      </c>
      <c r="M91" s="710"/>
      <c r="N91" s="327" t="str">
        <f t="shared" si="1"/>
        <v/>
      </c>
      <c r="O91" s="710"/>
      <c r="P91" s="89"/>
      <c r="Q91" s="98" t="str">
        <f t="shared" si="3"/>
        <v/>
      </c>
      <c r="R91" s="98" t="str">
        <f t="shared" si="2"/>
        <v/>
      </c>
      <c r="S91" s="397"/>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row>
    <row r="92" spans="1:44" s="112" customFormat="1" ht="28" customHeight="1">
      <c r="A92" s="32">
        <v>45</v>
      </c>
      <c r="B92" s="38"/>
      <c r="C92" s="41"/>
      <c r="D92" s="719"/>
      <c r="E92" s="324"/>
      <c r="F92" s="325"/>
      <c r="G92" s="326"/>
      <c r="H92" s="340" t="s">
        <v>76</v>
      </c>
      <c r="I92" s="340" t="s">
        <v>76</v>
      </c>
      <c r="J92" s="344" t="s">
        <v>76</v>
      </c>
      <c r="K92" s="718"/>
      <c r="L92" s="327" t="str">
        <f t="shared" si="7"/>
        <v/>
      </c>
      <c r="M92" s="710"/>
      <c r="N92" s="327" t="str">
        <f t="shared" si="1"/>
        <v/>
      </c>
      <c r="O92" s="710"/>
      <c r="P92" s="89"/>
      <c r="Q92" s="98" t="str">
        <f t="shared" si="3"/>
        <v/>
      </c>
      <c r="R92" s="98" t="str">
        <f t="shared" si="2"/>
        <v/>
      </c>
      <c r="S92" s="397"/>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row>
    <row r="93" spans="1:44" s="112" customFormat="1" ht="28" customHeight="1">
      <c r="A93" s="32">
        <v>46</v>
      </c>
      <c r="B93" s="38"/>
      <c r="C93" s="41"/>
      <c r="D93" s="719"/>
      <c r="E93" s="324"/>
      <c r="F93" s="325"/>
      <c r="G93" s="326"/>
      <c r="H93" s="340" t="s">
        <v>76</v>
      </c>
      <c r="I93" s="340" t="s">
        <v>76</v>
      </c>
      <c r="J93" s="344" t="s">
        <v>76</v>
      </c>
      <c r="K93" s="718"/>
      <c r="L93" s="327" t="str">
        <f t="shared" si="7"/>
        <v/>
      </c>
      <c r="M93" s="710"/>
      <c r="N93" s="327" t="str">
        <f t="shared" si="1"/>
        <v/>
      </c>
      <c r="O93" s="710"/>
      <c r="P93" s="89"/>
      <c r="Q93" s="98" t="str">
        <f t="shared" si="3"/>
        <v/>
      </c>
      <c r="R93" s="98" t="str">
        <f t="shared" si="2"/>
        <v/>
      </c>
      <c r="S93" s="397"/>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row>
    <row r="94" spans="1:44" s="112" customFormat="1" ht="28" customHeight="1">
      <c r="A94" s="32">
        <v>45</v>
      </c>
      <c r="B94" s="38"/>
      <c r="C94" s="41"/>
      <c r="D94" s="719"/>
      <c r="E94" s="324"/>
      <c r="F94" s="325"/>
      <c r="G94" s="326"/>
      <c r="H94" s="340" t="s">
        <v>76</v>
      </c>
      <c r="I94" s="340" t="s">
        <v>76</v>
      </c>
      <c r="J94" s="344" t="s">
        <v>76</v>
      </c>
      <c r="K94" s="718"/>
      <c r="L94" s="327" t="str">
        <f t="shared" si="7"/>
        <v/>
      </c>
      <c r="M94" s="710"/>
      <c r="N94" s="327" t="str">
        <f t="shared" si="1"/>
        <v/>
      </c>
      <c r="O94" s="710"/>
      <c r="P94" s="89"/>
      <c r="Q94" s="98" t="str">
        <f t="shared" si="3"/>
        <v/>
      </c>
      <c r="R94" s="98" t="str">
        <f t="shared" si="2"/>
        <v/>
      </c>
      <c r="S94" s="397"/>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row>
    <row r="95" spans="1:44" s="112" customFormat="1" ht="28" customHeight="1">
      <c r="A95" s="32">
        <v>46</v>
      </c>
      <c r="B95" s="38"/>
      <c r="C95" s="41"/>
      <c r="D95" s="719"/>
      <c r="E95" s="324"/>
      <c r="F95" s="325"/>
      <c r="G95" s="326"/>
      <c r="H95" s="340" t="s">
        <v>76</v>
      </c>
      <c r="I95" s="340" t="s">
        <v>76</v>
      </c>
      <c r="J95" s="344" t="s">
        <v>76</v>
      </c>
      <c r="K95" s="718"/>
      <c r="L95" s="327" t="str">
        <f t="shared" si="7"/>
        <v/>
      </c>
      <c r="M95" s="710"/>
      <c r="N95" s="327" t="str">
        <f t="shared" si="1"/>
        <v/>
      </c>
      <c r="O95" s="710"/>
      <c r="P95" s="89"/>
      <c r="Q95" s="98" t="str">
        <f t="shared" si="3"/>
        <v/>
      </c>
      <c r="R95" s="98" t="str">
        <f t="shared" si="2"/>
        <v/>
      </c>
      <c r="S95" s="397"/>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row>
    <row r="96" spans="1:44" s="112" customFormat="1" ht="28" customHeight="1">
      <c r="A96" s="32">
        <v>47</v>
      </c>
      <c r="B96" s="38"/>
      <c r="C96" s="41"/>
      <c r="D96" s="719"/>
      <c r="E96" s="324"/>
      <c r="F96" s="325"/>
      <c r="G96" s="326"/>
      <c r="H96" s="340" t="s">
        <v>76</v>
      </c>
      <c r="I96" s="340" t="s">
        <v>76</v>
      </c>
      <c r="J96" s="344" t="s">
        <v>76</v>
      </c>
      <c r="K96" s="718"/>
      <c r="L96" s="327" t="str">
        <f t="shared" si="7"/>
        <v/>
      </c>
      <c r="M96" s="710"/>
      <c r="N96" s="327" t="str">
        <f t="shared" si="1"/>
        <v/>
      </c>
      <c r="O96" s="710"/>
      <c r="P96" s="89"/>
      <c r="Q96" s="98" t="str">
        <f t="shared" si="3"/>
        <v/>
      </c>
      <c r="R96" s="98" t="str">
        <f t="shared" si="2"/>
        <v/>
      </c>
      <c r="S96" s="397"/>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row>
    <row r="97" spans="1:44" s="112" customFormat="1" ht="28" customHeight="1">
      <c r="A97" s="32">
        <v>42</v>
      </c>
      <c r="B97" s="38"/>
      <c r="C97" s="41"/>
      <c r="D97" s="719"/>
      <c r="E97" s="324"/>
      <c r="F97" s="325"/>
      <c r="G97" s="326"/>
      <c r="H97" s="340" t="s">
        <v>76</v>
      </c>
      <c r="I97" s="340" t="s">
        <v>76</v>
      </c>
      <c r="J97" s="344" t="s">
        <v>76</v>
      </c>
      <c r="K97" s="718"/>
      <c r="L97" s="327" t="str">
        <f t="shared" si="7"/>
        <v/>
      </c>
      <c r="M97" s="710"/>
      <c r="N97" s="327" t="str">
        <f t="shared" si="1"/>
        <v/>
      </c>
      <c r="O97" s="710"/>
      <c r="P97" s="89"/>
      <c r="Q97" s="98" t="str">
        <f t="shared" si="3"/>
        <v/>
      </c>
      <c r="R97" s="98" t="str">
        <f t="shared" si="2"/>
        <v/>
      </c>
      <c r="S97" s="397"/>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row>
    <row r="98" spans="1:44" s="112" customFormat="1" ht="28" customHeight="1">
      <c r="A98" s="32">
        <v>43</v>
      </c>
      <c r="B98" s="38"/>
      <c r="C98" s="41"/>
      <c r="D98" s="719"/>
      <c r="E98" s="324"/>
      <c r="F98" s="325"/>
      <c r="G98" s="326"/>
      <c r="H98" s="340" t="s">
        <v>76</v>
      </c>
      <c r="I98" s="340" t="s">
        <v>76</v>
      </c>
      <c r="J98" s="344" t="s">
        <v>76</v>
      </c>
      <c r="K98" s="718"/>
      <c r="L98" s="327" t="str">
        <f t="shared" si="7"/>
        <v/>
      </c>
      <c r="M98" s="710"/>
      <c r="N98" s="327" t="str">
        <f t="shared" si="1"/>
        <v/>
      </c>
      <c r="O98" s="710"/>
      <c r="P98" s="89"/>
      <c r="Q98" s="98" t="str">
        <f t="shared" si="3"/>
        <v/>
      </c>
      <c r="R98" s="98" t="str">
        <f t="shared" si="2"/>
        <v/>
      </c>
      <c r="S98" s="397"/>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row>
    <row r="99" spans="1:44" s="112" customFormat="1" ht="28" customHeight="1">
      <c r="A99" s="32">
        <v>44</v>
      </c>
      <c r="B99" s="38"/>
      <c r="C99" s="345"/>
      <c r="D99" s="720"/>
      <c r="E99" s="328"/>
      <c r="F99" s="329"/>
      <c r="G99" s="346"/>
      <c r="H99" s="341" t="s">
        <v>76</v>
      </c>
      <c r="I99" s="341" t="s">
        <v>76</v>
      </c>
      <c r="J99" s="347" t="s">
        <v>76</v>
      </c>
      <c r="K99" s="718"/>
      <c r="L99" s="327" t="str">
        <f t="shared" si="7"/>
        <v/>
      </c>
      <c r="M99" s="710"/>
      <c r="N99" s="327" t="str">
        <f t="shared" si="1"/>
        <v/>
      </c>
      <c r="O99" s="710"/>
      <c r="P99" s="89"/>
      <c r="Q99" s="98" t="str">
        <f t="shared" si="3"/>
        <v/>
      </c>
      <c r="R99" s="98" t="str">
        <f t="shared" si="2"/>
        <v/>
      </c>
      <c r="S99" s="397"/>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row>
    <row r="100" spans="1:44" ht="30" customHeight="1">
      <c r="B100" s="38"/>
      <c r="C100" s="318" t="s">
        <v>176</v>
      </c>
      <c r="D100" s="317"/>
      <c r="E100" s="45"/>
      <c r="F100" s="45"/>
      <c r="G100" s="181"/>
      <c r="H100" s="45"/>
      <c r="I100" s="45"/>
      <c r="J100" s="45"/>
      <c r="K100" s="179"/>
      <c r="L100" s="721"/>
      <c r="M100" s="711"/>
      <c r="N100" s="711"/>
      <c r="O100" s="712"/>
      <c r="P100" s="90"/>
      <c r="Q100" s="100" t="str">
        <f t="shared" si="3"/>
        <v/>
      </c>
      <c r="R100" s="100" t="str">
        <f t="shared" si="2"/>
        <v/>
      </c>
      <c r="S100" s="397" t="s">
        <v>269</v>
      </c>
    </row>
    <row r="101" spans="1:44" ht="28" customHeight="1">
      <c r="A101" s="32">
        <v>45</v>
      </c>
      <c r="B101" s="38"/>
      <c r="C101" s="318"/>
      <c r="D101" s="45"/>
      <c r="E101" s="81"/>
      <c r="F101" s="348"/>
      <c r="G101" s="322"/>
      <c r="H101" s="349"/>
      <c r="I101" s="350" t="str">
        <f>IF(G101&gt;0,"○","")</f>
        <v/>
      </c>
      <c r="J101" s="349"/>
      <c r="K101" s="717">
        <f>ROUNDDOWN((SUM(G101:G102)),-3)/1000</f>
        <v>0</v>
      </c>
      <c r="L101" s="722"/>
      <c r="M101" s="713"/>
      <c r="N101" s="713"/>
      <c r="O101" s="714"/>
      <c r="P101" s="90"/>
      <c r="Q101" s="97" t="str">
        <f t="shared" si="3"/>
        <v/>
      </c>
      <c r="R101" s="97" t="str">
        <f t="shared" ref="R101:R105" si="8">IF(H101="○","",IF(J101="○",IF(I101="○",ROUNDDOWN(G101,-3)/1000,""),""))</f>
        <v/>
      </c>
      <c r="S101" s="399" t="s">
        <v>270</v>
      </c>
    </row>
    <row r="102" spans="1:44" ht="28" customHeight="1">
      <c r="A102" s="32">
        <v>47</v>
      </c>
      <c r="B102" s="38"/>
      <c r="C102" s="319"/>
      <c r="D102" s="80"/>
      <c r="E102" s="82"/>
      <c r="F102" s="351"/>
      <c r="G102" s="346"/>
      <c r="H102" s="352" t="s">
        <v>76</v>
      </c>
      <c r="I102" s="352" t="str">
        <f>IF(G102&gt;0,"○","")</f>
        <v/>
      </c>
      <c r="J102" s="352"/>
      <c r="K102" s="724"/>
      <c r="L102" s="722"/>
      <c r="M102" s="713"/>
      <c r="N102" s="713"/>
      <c r="O102" s="714"/>
      <c r="P102" s="90"/>
      <c r="Q102" s="99" t="str">
        <f t="shared" si="3"/>
        <v/>
      </c>
      <c r="R102" s="99" t="str">
        <f t="shared" si="8"/>
        <v/>
      </c>
      <c r="S102" s="397"/>
    </row>
    <row r="103" spans="1:44" ht="30" customHeight="1">
      <c r="B103" s="38"/>
      <c r="C103" s="318" t="s">
        <v>86</v>
      </c>
      <c r="D103" s="45"/>
      <c r="E103" s="45"/>
      <c r="F103" s="182"/>
      <c r="G103" s="182"/>
      <c r="H103" s="181"/>
      <c r="I103" s="181"/>
      <c r="J103" s="181"/>
      <c r="K103" s="179"/>
      <c r="L103" s="722"/>
      <c r="M103" s="713"/>
      <c r="N103" s="713"/>
      <c r="O103" s="714"/>
      <c r="P103" s="90"/>
      <c r="Q103" s="100" t="str">
        <f t="shared" si="3"/>
        <v/>
      </c>
      <c r="R103" s="100" t="str">
        <f t="shared" si="8"/>
        <v/>
      </c>
      <c r="S103" s="397"/>
    </row>
    <row r="104" spans="1:44" ht="28" customHeight="1">
      <c r="A104" s="32">
        <v>48</v>
      </c>
      <c r="B104" s="38"/>
      <c r="C104" s="44"/>
      <c r="D104" s="45"/>
      <c r="E104" s="81"/>
      <c r="F104" s="353"/>
      <c r="G104" s="322"/>
      <c r="H104" s="349"/>
      <c r="I104" s="350" t="str">
        <f>IF(G104&gt;0,"○","")</f>
        <v/>
      </c>
      <c r="J104" s="349"/>
      <c r="K104" s="717">
        <f>ROUNDDOWN((SUM(G104:G105)),-3)/1000</f>
        <v>0</v>
      </c>
      <c r="L104" s="722"/>
      <c r="M104" s="713"/>
      <c r="N104" s="713"/>
      <c r="O104" s="714"/>
      <c r="P104" s="90"/>
      <c r="Q104" s="97" t="str">
        <f t="shared" si="3"/>
        <v/>
      </c>
      <c r="R104" s="97" t="str">
        <f t="shared" si="8"/>
        <v/>
      </c>
      <c r="S104" s="397"/>
    </row>
    <row r="105" spans="1:44" ht="28" customHeight="1" thickBot="1">
      <c r="A105" s="32">
        <v>50</v>
      </c>
      <c r="B105" s="38"/>
      <c r="C105" s="79"/>
      <c r="D105" s="80"/>
      <c r="E105" s="82"/>
      <c r="F105" s="351"/>
      <c r="G105" s="326"/>
      <c r="H105" s="352" t="s">
        <v>76</v>
      </c>
      <c r="I105" s="352" t="str">
        <f>IF(G105&gt;0,"○","")</f>
        <v/>
      </c>
      <c r="J105" s="352" t="s">
        <v>76</v>
      </c>
      <c r="K105" s="718"/>
      <c r="L105" s="722"/>
      <c r="M105" s="713"/>
      <c r="N105" s="713"/>
      <c r="O105" s="714"/>
      <c r="P105" s="90"/>
      <c r="Q105" s="99" t="str">
        <f t="shared" si="3"/>
        <v/>
      </c>
      <c r="R105" s="99" t="str">
        <f t="shared" si="8"/>
        <v/>
      </c>
      <c r="S105" s="397"/>
    </row>
    <row r="106" spans="1:44" ht="40" customHeight="1" thickBot="1">
      <c r="B106" s="38"/>
      <c r="C106" s="39" t="s">
        <v>97</v>
      </c>
      <c r="D106" s="40"/>
      <c r="E106" s="40"/>
      <c r="F106" s="129"/>
      <c r="G106" s="183"/>
      <c r="H106" s="40"/>
      <c r="I106" s="40"/>
      <c r="J106" s="40"/>
      <c r="K106" s="172">
        <f>K107</f>
        <v>0</v>
      </c>
      <c r="L106" s="722"/>
      <c r="M106" s="713"/>
      <c r="N106" s="713"/>
      <c r="O106" s="714"/>
      <c r="P106" s="90"/>
      <c r="Q106" s="90"/>
      <c r="R106" s="90"/>
      <c r="S106" s="397" t="s">
        <v>216</v>
      </c>
    </row>
    <row r="107" spans="1:44" ht="28" customHeight="1">
      <c r="A107" s="32">
        <v>51</v>
      </c>
      <c r="B107" s="38"/>
      <c r="C107" s="46"/>
      <c r="D107" s="47"/>
      <c r="E107" s="48"/>
      <c r="F107" s="320"/>
      <c r="G107" s="322"/>
      <c r="H107" s="356"/>
      <c r="I107" s="356"/>
      <c r="J107" s="357"/>
      <c r="K107" s="718">
        <f>ROUNDDOWN((SUM($G$107:$G$110)),-3)/1000</f>
        <v>0</v>
      </c>
      <c r="L107" s="722"/>
      <c r="M107" s="713"/>
      <c r="N107" s="713"/>
      <c r="O107" s="714"/>
      <c r="P107" s="90"/>
      <c r="Q107" s="90"/>
      <c r="R107" s="90"/>
      <c r="S107" s="397"/>
    </row>
    <row r="108" spans="1:44" ht="28" customHeight="1">
      <c r="A108" s="32">
        <v>52</v>
      </c>
      <c r="B108" s="38"/>
      <c r="C108" s="46"/>
      <c r="D108" s="47"/>
      <c r="E108" s="48"/>
      <c r="F108" s="324"/>
      <c r="G108" s="326"/>
      <c r="H108" s="358"/>
      <c r="I108" s="358"/>
      <c r="J108" s="359"/>
      <c r="K108" s="718"/>
      <c r="L108" s="722"/>
      <c r="M108" s="713"/>
      <c r="N108" s="713"/>
      <c r="O108" s="714"/>
      <c r="P108" s="90"/>
      <c r="Q108" s="90"/>
      <c r="R108" s="90"/>
      <c r="S108" s="397"/>
    </row>
    <row r="109" spans="1:44" ht="28" customHeight="1">
      <c r="A109" s="32">
        <v>53</v>
      </c>
      <c r="B109" s="38"/>
      <c r="C109" s="46"/>
      <c r="D109" s="47"/>
      <c r="E109" s="48"/>
      <c r="F109" s="324"/>
      <c r="G109" s="326"/>
      <c r="H109" s="358"/>
      <c r="I109" s="358"/>
      <c r="J109" s="359"/>
      <c r="K109" s="718"/>
      <c r="L109" s="722"/>
      <c r="M109" s="713"/>
      <c r="N109" s="713"/>
      <c r="O109" s="714"/>
      <c r="P109" s="90"/>
      <c r="Q109" s="90"/>
      <c r="R109" s="90"/>
      <c r="S109" s="397"/>
    </row>
    <row r="110" spans="1:44" ht="27.75" customHeight="1" thickBot="1">
      <c r="A110" s="32">
        <v>54</v>
      </c>
      <c r="B110" s="57"/>
      <c r="C110" s="58"/>
      <c r="D110" s="59"/>
      <c r="E110" s="60"/>
      <c r="F110" s="354"/>
      <c r="G110" s="355"/>
      <c r="H110" s="360"/>
      <c r="I110" s="360"/>
      <c r="J110" s="361"/>
      <c r="K110" s="725"/>
      <c r="L110" s="723"/>
      <c r="M110" s="715"/>
      <c r="N110" s="715"/>
      <c r="O110" s="716"/>
      <c r="P110" s="90"/>
      <c r="Q110" s="90"/>
      <c r="R110" s="90"/>
      <c r="S110" s="397"/>
    </row>
    <row r="111" spans="1:44" ht="27.75" customHeight="1" thickBot="1">
      <c r="B111" s="708"/>
      <c r="C111" s="708"/>
      <c r="D111" s="708"/>
      <c r="E111" s="708"/>
      <c r="F111" s="708"/>
      <c r="G111" s="708"/>
      <c r="H111" s="123"/>
      <c r="I111" s="123"/>
      <c r="J111" s="124"/>
      <c r="K111" s="128" t="s">
        <v>204</v>
      </c>
      <c r="L111" s="127"/>
      <c r="M111" s="706">
        <f>総表!J49</f>
        <v>0</v>
      </c>
      <c r="N111" s="706"/>
      <c r="O111" s="707"/>
      <c r="S111" s="397"/>
    </row>
  </sheetData>
  <sheetProtection insertRows="0" deleteRows="0"/>
  <mergeCells count="36">
    <mergeCell ref="O19:O35"/>
    <mergeCell ref="O37:O42"/>
    <mergeCell ref="B1:D1"/>
    <mergeCell ref="E1:G1"/>
    <mergeCell ref="B2:E2"/>
    <mergeCell ref="F2:H2"/>
    <mergeCell ref="M19:M35"/>
    <mergeCell ref="K37:K42"/>
    <mergeCell ref="M37:M42"/>
    <mergeCell ref="E7:F7"/>
    <mergeCell ref="E8:F8"/>
    <mergeCell ref="D10:F10"/>
    <mergeCell ref="K19:K35"/>
    <mergeCell ref="D12:F12"/>
    <mergeCell ref="D11:F11"/>
    <mergeCell ref="L15:L16"/>
    <mergeCell ref="S10:S12"/>
    <mergeCell ref="D13:F13"/>
    <mergeCell ref="I1:O1"/>
    <mergeCell ref="N15:N16"/>
    <mergeCell ref="C4:F4"/>
    <mergeCell ref="D5:F5"/>
    <mergeCell ref="D9:F9"/>
    <mergeCell ref="B15:C15"/>
    <mergeCell ref="E6:F6"/>
    <mergeCell ref="M111:O111"/>
    <mergeCell ref="B111:G111"/>
    <mergeCell ref="O44:O99"/>
    <mergeCell ref="M100:O110"/>
    <mergeCell ref="K44:K99"/>
    <mergeCell ref="M44:M99"/>
    <mergeCell ref="D60:D99"/>
    <mergeCell ref="L100:L110"/>
    <mergeCell ref="K101:K102"/>
    <mergeCell ref="K104:K105"/>
    <mergeCell ref="K107:K110"/>
  </mergeCells>
  <phoneticPr fontId="17"/>
  <dataValidations count="12">
    <dataValidation type="list" allowBlank="1" showInputMessage="1" showErrorMessage="1" sqref="E44:E99" xr:uid="{00000000-0002-0000-0300-000000000000}">
      <formula1>$W$16:$W$34</formula1>
    </dataValidation>
    <dataValidation type="list" imeMode="halfAlpha" operator="greaterThanOrEqual" allowBlank="1" showInputMessage="1" showErrorMessage="1" sqref="H19:J35 J37:J42 H44:J99 J101:J102 J104:J105" xr:uid="{00000000-0002-0000-0300-000001000000}">
      <formula1>"○,　"</formula1>
    </dataValidation>
    <dataValidation imeMode="halfAlpha" operator="greaterThanOrEqual" allowBlank="1" showInputMessage="1" showErrorMessage="1" sqref="H15:I15 H37:I42" xr:uid="{00000000-0002-0000-0300-000002000000}"/>
    <dataValidation type="whole" imeMode="halfAlpha" operator="greaterThanOrEqual" allowBlank="1" showInputMessage="1" showErrorMessage="1" sqref="H16:I18 H36:I36 H43:I43 H100:I100 H106:I110 G16:G110" xr:uid="{00000000-0002-0000-0300-000003000000}">
      <formula1>0</formula1>
    </dataValidation>
    <dataValidation type="list" allowBlank="1" showInputMessage="1" showErrorMessage="1" sqref="F107:F110" xr:uid="{00000000-0002-0000-0300-000004000000}">
      <formula1>助成対象外経費</formula1>
    </dataValidation>
    <dataValidation type="list" allowBlank="1" showInputMessage="1" sqref="F42 F19:F35 F44:F99" xr:uid="{00000000-0002-0000-0300-000005000000}">
      <formula1>INDIRECT($E19)</formula1>
    </dataValidation>
    <dataValidation type="list" allowBlank="1" showInputMessage="1" showErrorMessage="1" sqref="E37:E42" xr:uid="{00000000-0002-0000-0300-000006000000}">
      <formula1>スタッフ費・キャスト費</formula1>
    </dataValidation>
    <dataValidation type="list" allowBlank="1" showInputMessage="1" showErrorMessage="1" sqref="E19:E35" xr:uid="{00000000-0002-0000-0300-000007000000}">
      <formula1>INDIRECT($U$15)</formula1>
    </dataValidation>
    <dataValidation imeMode="halfAlpha" allowBlank="1" showInputMessage="1" showErrorMessage="1" sqref="G112:G65524 H111:I65524 K111" xr:uid="{00000000-0002-0000-0300-000008000000}"/>
    <dataValidation type="list" allowBlank="1" showInputMessage="1" showErrorMessage="1" sqref="F37:F41" xr:uid="{00000000-0002-0000-0300-000009000000}">
      <formula1>INDIRECT($E37)</formula1>
    </dataValidation>
    <dataValidation type="list" allowBlank="1" showInputMessage="1" showErrorMessage="1" sqref="F101:F102" xr:uid="{00000000-0002-0000-0300-00000A000000}">
      <formula1>バリアフリー字幕制作費</formula1>
    </dataValidation>
    <dataValidation type="list" allowBlank="1" showInputMessage="1" showErrorMessage="1" sqref="F104:F105"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7" fitToHeight="2" orientation="portrait" r:id="rId1"/>
  <headerFooter>
    <oddHeader>&amp;L&amp;12活動の収支予算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9"/>
  <sheetViews>
    <sheetView view="pageBreakPreview" zoomScaleNormal="100" zoomScaleSheetLayoutView="100" workbookViewId="0">
      <selection activeCell="B2" sqref="B2"/>
    </sheetView>
  </sheetViews>
  <sheetFormatPr defaultColWidth="13" defaultRowHeight="20"/>
  <cols>
    <col min="1" max="2" width="25.83203125" style="66" customWidth="1"/>
    <col min="3" max="3" width="4.33203125" style="66" customWidth="1"/>
    <col min="4" max="4" width="10.75" style="77" customWidth="1"/>
    <col min="5" max="5" width="9" style="66" bestFit="1" customWidth="1"/>
    <col min="6" max="6" width="15" style="66" customWidth="1"/>
    <col min="7" max="7" width="15.83203125" style="66" customWidth="1"/>
    <col min="8" max="8" width="15.83203125" style="118" customWidth="1"/>
    <col min="9" max="16384" width="13" style="66"/>
  </cols>
  <sheetData>
    <row r="1" spans="1:8" ht="30">
      <c r="A1" s="63" t="s">
        <v>180</v>
      </c>
      <c r="B1" s="64" t="s">
        <v>391</v>
      </c>
      <c r="C1" s="65"/>
      <c r="D1" s="70"/>
      <c r="E1" s="363" t="s">
        <v>181</v>
      </c>
      <c r="F1" s="765">
        <f>総表!C27</f>
        <v>0</v>
      </c>
      <c r="G1" s="766"/>
      <c r="H1" s="767"/>
    </row>
    <row r="2" spans="1:8" ht="44">
      <c r="A2" s="106" t="s">
        <v>182</v>
      </c>
      <c r="B2" s="107" t="s">
        <v>183</v>
      </c>
      <c r="C2" s="760" t="s">
        <v>184</v>
      </c>
      <c r="D2" s="761"/>
      <c r="E2" s="108" t="s">
        <v>185</v>
      </c>
      <c r="F2" s="109" t="s">
        <v>186</v>
      </c>
      <c r="G2" s="412" t="s">
        <v>389</v>
      </c>
      <c r="H2" s="413" t="s">
        <v>310</v>
      </c>
    </row>
    <row r="3" spans="1:8" s="185" customFormat="1" ht="18.75" customHeight="1">
      <c r="A3" s="130"/>
      <c r="B3" s="158"/>
      <c r="C3" s="184" t="s">
        <v>187</v>
      </c>
      <c r="D3" s="153"/>
      <c r="E3" s="154"/>
      <c r="F3" s="145">
        <f>IF(E3="",D3,D3*E3)</f>
        <v>0</v>
      </c>
      <c r="G3" s="146"/>
      <c r="H3" s="146"/>
    </row>
    <row r="4" spans="1:8" s="185" customFormat="1" ht="18.75" customHeight="1">
      <c r="A4" s="131"/>
      <c r="B4" s="73"/>
      <c r="C4" s="186" t="s">
        <v>187</v>
      </c>
      <c r="D4" s="155"/>
      <c r="E4" s="67"/>
      <c r="F4" s="147">
        <f t="shared" ref="F4:F54" si="0">IF(E4="",D4,D4*E4)</f>
        <v>0</v>
      </c>
      <c r="G4" s="148"/>
      <c r="H4" s="148"/>
    </row>
    <row r="5" spans="1:8" s="185" customFormat="1" ht="18.75" customHeight="1">
      <c r="A5" s="131"/>
      <c r="B5" s="73"/>
      <c r="C5" s="186" t="s">
        <v>187</v>
      </c>
      <c r="D5" s="155"/>
      <c r="E5" s="67"/>
      <c r="F5" s="147">
        <f t="shared" si="0"/>
        <v>0</v>
      </c>
      <c r="G5" s="148"/>
      <c r="H5" s="148"/>
    </row>
    <row r="6" spans="1:8" s="185" customFormat="1" ht="18.75" customHeight="1">
      <c r="A6" s="131"/>
      <c r="B6" s="73"/>
      <c r="C6" s="186" t="s">
        <v>187</v>
      </c>
      <c r="D6" s="155"/>
      <c r="E6" s="67"/>
      <c r="F6" s="147">
        <f t="shared" si="0"/>
        <v>0</v>
      </c>
      <c r="G6" s="148"/>
      <c r="H6" s="148"/>
    </row>
    <row r="7" spans="1:8" s="185" customFormat="1" ht="18.75" customHeight="1">
      <c r="A7" s="131"/>
      <c r="B7" s="73"/>
      <c r="C7" s="186" t="s">
        <v>187</v>
      </c>
      <c r="D7" s="155"/>
      <c r="E7" s="67"/>
      <c r="F7" s="147">
        <f t="shared" si="0"/>
        <v>0</v>
      </c>
      <c r="G7" s="148"/>
      <c r="H7" s="148"/>
    </row>
    <row r="8" spans="1:8" s="185" customFormat="1" ht="18.75" customHeight="1">
      <c r="A8" s="131"/>
      <c r="B8" s="73"/>
      <c r="C8" s="186" t="s">
        <v>187</v>
      </c>
      <c r="D8" s="155"/>
      <c r="E8" s="67"/>
      <c r="F8" s="147">
        <f t="shared" si="0"/>
        <v>0</v>
      </c>
      <c r="G8" s="148"/>
      <c r="H8" s="148"/>
    </row>
    <row r="9" spans="1:8" s="185" customFormat="1" ht="18.75" customHeight="1">
      <c r="A9" s="131"/>
      <c r="B9" s="73"/>
      <c r="C9" s="186" t="s">
        <v>187</v>
      </c>
      <c r="D9" s="155"/>
      <c r="E9" s="67"/>
      <c r="F9" s="147">
        <f t="shared" si="0"/>
        <v>0</v>
      </c>
      <c r="G9" s="148"/>
      <c r="H9" s="148"/>
    </row>
    <row r="10" spans="1:8" s="185" customFormat="1" ht="18.75" customHeight="1">
      <c r="A10" s="131"/>
      <c r="B10" s="73"/>
      <c r="C10" s="186" t="s">
        <v>187</v>
      </c>
      <c r="D10" s="155"/>
      <c r="E10" s="67"/>
      <c r="F10" s="147">
        <f t="shared" si="0"/>
        <v>0</v>
      </c>
      <c r="G10" s="148"/>
      <c r="H10" s="148"/>
    </row>
    <row r="11" spans="1:8" s="185" customFormat="1" ht="18.75" customHeight="1">
      <c r="A11" s="131"/>
      <c r="B11" s="73"/>
      <c r="C11" s="186" t="s">
        <v>187</v>
      </c>
      <c r="D11" s="155"/>
      <c r="E11" s="67"/>
      <c r="F11" s="147">
        <f t="shared" si="0"/>
        <v>0</v>
      </c>
      <c r="G11" s="148"/>
      <c r="H11" s="148"/>
    </row>
    <row r="12" spans="1:8" s="185" customFormat="1" ht="18.75" customHeight="1">
      <c r="A12" s="131"/>
      <c r="B12" s="73"/>
      <c r="C12" s="186" t="s">
        <v>187</v>
      </c>
      <c r="D12" s="155"/>
      <c r="E12" s="67"/>
      <c r="F12" s="147">
        <f t="shared" si="0"/>
        <v>0</v>
      </c>
      <c r="G12" s="148"/>
      <c r="H12" s="148"/>
    </row>
    <row r="13" spans="1:8" s="185" customFormat="1" ht="18.75" customHeight="1">
      <c r="A13" s="131"/>
      <c r="B13" s="73"/>
      <c r="C13" s="186" t="s">
        <v>187</v>
      </c>
      <c r="D13" s="155"/>
      <c r="E13" s="67"/>
      <c r="F13" s="147">
        <f t="shared" si="0"/>
        <v>0</v>
      </c>
      <c r="G13" s="148"/>
      <c r="H13" s="148"/>
    </row>
    <row r="14" spans="1:8" s="185" customFormat="1" ht="18.75" customHeight="1">
      <c r="A14" s="414"/>
      <c r="B14" s="73"/>
      <c r="C14" s="186" t="s">
        <v>187</v>
      </c>
      <c r="D14" s="155"/>
      <c r="E14" s="67"/>
      <c r="F14" s="147">
        <f t="shared" si="0"/>
        <v>0</v>
      </c>
      <c r="G14" s="148"/>
      <c r="H14" s="148"/>
    </row>
    <row r="15" spans="1:8" s="185" customFormat="1" ht="18.75" customHeight="1">
      <c r="A15" s="414"/>
      <c r="B15" s="73"/>
      <c r="C15" s="186" t="s">
        <v>187</v>
      </c>
      <c r="D15" s="155"/>
      <c r="E15" s="67"/>
      <c r="F15" s="147">
        <f t="shared" si="0"/>
        <v>0</v>
      </c>
      <c r="G15" s="148"/>
      <c r="H15" s="148"/>
    </row>
    <row r="16" spans="1:8" s="185" customFormat="1" ht="18.75" customHeight="1">
      <c r="A16" s="131"/>
      <c r="B16" s="73"/>
      <c r="C16" s="186" t="s">
        <v>187</v>
      </c>
      <c r="D16" s="155"/>
      <c r="E16" s="67"/>
      <c r="F16" s="147">
        <f t="shared" si="0"/>
        <v>0</v>
      </c>
      <c r="G16" s="148"/>
      <c r="H16" s="148"/>
    </row>
    <row r="17" spans="1:8" s="185" customFormat="1" ht="18.75" customHeight="1">
      <c r="A17" s="131"/>
      <c r="B17" s="73"/>
      <c r="C17" s="186" t="s">
        <v>187</v>
      </c>
      <c r="D17" s="155"/>
      <c r="E17" s="67"/>
      <c r="F17" s="147">
        <f t="shared" si="0"/>
        <v>0</v>
      </c>
      <c r="G17" s="148"/>
      <c r="H17" s="148"/>
    </row>
    <row r="18" spans="1:8" s="185" customFormat="1" ht="18.75" customHeight="1">
      <c r="A18" s="131"/>
      <c r="B18" s="73"/>
      <c r="C18" s="186" t="s">
        <v>187</v>
      </c>
      <c r="D18" s="155"/>
      <c r="E18" s="67"/>
      <c r="F18" s="147">
        <f t="shared" si="0"/>
        <v>0</v>
      </c>
      <c r="G18" s="148"/>
      <c r="H18" s="148"/>
    </row>
    <row r="19" spans="1:8" s="185" customFormat="1" ht="18.75" customHeight="1">
      <c r="A19" s="131"/>
      <c r="B19" s="73"/>
      <c r="C19" s="186" t="s">
        <v>187</v>
      </c>
      <c r="D19" s="155"/>
      <c r="E19" s="67"/>
      <c r="F19" s="147">
        <f t="shared" si="0"/>
        <v>0</v>
      </c>
      <c r="G19" s="148"/>
      <c r="H19" s="148"/>
    </row>
    <row r="20" spans="1:8" s="185" customFormat="1" ht="18.75" customHeight="1">
      <c r="A20" s="131"/>
      <c r="B20" s="73"/>
      <c r="C20" s="186" t="s">
        <v>187</v>
      </c>
      <c r="D20" s="155"/>
      <c r="E20" s="67"/>
      <c r="F20" s="147">
        <f t="shared" si="0"/>
        <v>0</v>
      </c>
      <c r="G20" s="148"/>
      <c r="H20" s="148"/>
    </row>
    <row r="21" spans="1:8" s="185" customFormat="1" ht="18.75" customHeight="1">
      <c r="A21" s="131"/>
      <c r="B21" s="73"/>
      <c r="C21" s="186" t="s">
        <v>187</v>
      </c>
      <c r="D21" s="155"/>
      <c r="E21" s="67"/>
      <c r="F21" s="147">
        <f t="shared" si="0"/>
        <v>0</v>
      </c>
      <c r="G21" s="148"/>
      <c r="H21" s="148"/>
    </row>
    <row r="22" spans="1:8" s="185" customFormat="1" ht="18.75" customHeight="1">
      <c r="A22" s="131"/>
      <c r="B22" s="73"/>
      <c r="C22" s="186" t="s">
        <v>187</v>
      </c>
      <c r="D22" s="155"/>
      <c r="E22" s="67"/>
      <c r="F22" s="147">
        <f t="shared" si="0"/>
        <v>0</v>
      </c>
      <c r="G22" s="148"/>
      <c r="H22" s="148"/>
    </row>
    <row r="23" spans="1:8" s="185" customFormat="1" ht="18.75" customHeight="1">
      <c r="A23" s="131"/>
      <c r="B23" s="73"/>
      <c r="C23" s="186" t="s">
        <v>187</v>
      </c>
      <c r="D23" s="155"/>
      <c r="E23" s="67"/>
      <c r="F23" s="147">
        <f t="shared" si="0"/>
        <v>0</v>
      </c>
      <c r="G23" s="148"/>
      <c r="H23" s="148"/>
    </row>
    <row r="24" spans="1:8" s="185" customFormat="1" ht="18.75" customHeight="1">
      <c r="A24" s="131"/>
      <c r="B24" s="73"/>
      <c r="C24" s="186" t="s">
        <v>187</v>
      </c>
      <c r="D24" s="155"/>
      <c r="E24" s="67"/>
      <c r="F24" s="147">
        <f t="shared" si="0"/>
        <v>0</v>
      </c>
      <c r="G24" s="148"/>
      <c r="H24" s="148"/>
    </row>
    <row r="25" spans="1:8" s="185" customFormat="1" ht="18.75" customHeight="1">
      <c r="A25" s="131"/>
      <c r="B25" s="73"/>
      <c r="C25" s="186" t="s">
        <v>187</v>
      </c>
      <c r="D25" s="155"/>
      <c r="E25" s="67"/>
      <c r="F25" s="147">
        <f t="shared" si="0"/>
        <v>0</v>
      </c>
      <c r="G25" s="148"/>
      <c r="H25" s="148"/>
    </row>
    <row r="26" spans="1:8" s="185" customFormat="1" ht="18.75" customHeight="1">
      <c r="A26" s="131"/>
      <c r="B26" s="73"/>
      <c r="C26" s="186" t="s">
        <v>187</v>
      </c>
      <c r="D26" s="155"/>
      <c r="E26" s="67"/>
      <c r="F26" s="147">
        <f t="shared" si="0"/>
        <v>0</v>
      </c>
      <c r="G26" s="148"/>
      <c r="H26" s="148"/>
    </row>
    <row r="27" spans="1:8" s="185" customFormat="1" ht="18.75" customHeight="1">
      <c r="A27" s="131"/>
      <c r="B27" s="73"/>
      <c r="C27" s="186" t="s">
        <v>187</v>
      </c>
      <c r="D27" s="155"/>
      <c r="E27" s="67"/>
      <c r="F27" s="147">
        <f t="shared" si="0"/>
        <v>0</v>
      </c>
      <c r="G27" s="148"/>
      <c r="H27" s="148"/>
    </row>
    <row r="28" spans="1:8" s="185" customFormat="1" ht="18.75" customHeight="1">
      <c r="A28" s="131"/>
      <c r="B28" s="73"/>
      <c r="C28" s="186" t="s">
        <v>187</v>
      </c>
      <c r="D28" s="155"/>
      <c r="E28" s="67"/>
      <c r="F28" s="147">
        <f t="shared" ref="F28:F35" si="1">IF(E28="",D28,D28*E28)</f>
        <v>0</v>
      </c>
      <c r="G28" s="148"/>
      <c r="H28" s="148"/>
    </row>
    <row r="29" spans="1:8" s="185" customFormat="1" ht="18.75" customHeight="1">
      <c r="A29" s="131"/>
      <c r="B29" s="73"/>
      <c r="C29" s="186" t="s">
        <v>187</v>
      </c>
      <c r="D29" s="155"/>
      <c r="E29" s="67"/>
      <c r="F29" s="147">
        <f t="shared" si="1"/>
        <v>0</v>
      </c>
      <c r="G29" s="148"/>
      <c r="H29" s="148"/>
    </row>
    <row r="30" spans="1:8" s="185" customFormat="1" ht="18.75" customHeight="1">
      <c r="A30" s="131"/>
      <c r="B30" s="73"/>
      <c r="C30" s="186" t="s">
        <v>187</v>
      </c>
      <c r="D30" s="155"/>
      <c r="E30" s="67"/>
      <c r="F30" s="147">
        <f t="shared" si="1"/>
        <v>0</v>
      </c>
      <c r="G30" s="148"/>
      <c r="H30" s="148"/>
    </row>
    <row r="31" spans="1:8" s="185" customFormat="1" ht="18.75" customHeight="1">
      <c r="A31" s="131"/>
      <c r="B31" s="73"/>
      <c r="C31" s="186" t="s">
        <v>187</v>
      </c>
      <c r="D31" s="155"/>
      <c r="E31" s="67"/>
      <c r="F31" s="147">
        <f t="shared" si="1"/>
        <v>0</v>
      </c>
      <c r="G31" s="148"/>
      <c r="H31" s="148"/>
    </row>
    <row r="32" spans="1:8" s="185" customFormat="1" ht="18.75" customHeight="1">
      <c r="A32" s="415"/>
      <c r="B32" s="73"/>
      <c r="C32" s="186" t="s">
        <v>187</v>
      </c>
      <c r="D32" s="155"/>
      <c r="E32" s="67"/>
      <c r="F32" s="147">
        <f t="shared" si="1"/>
        <v>0</v>
      </c>
      <c r="G32" s="148"/>
      <c r="H32" s="148"/>
    </row>
    <row r="33" spans="1:8" s="185" customFormat="1" ht="18.75" customHeight="1">
      <c r="A33" s="131"/>
      <c r="B33" s="159"/>
      <c r="C33" s="186" t="s">
        <v>187</v>
      </c>
      <c r="D33" s="155"/>
      <c r="E33" s="68"/>
      <c r="F33" s="147">
        <f t="shared" si="1"/>
        <v>0</v>
      </c>
      <c r="G33" s="148"/>
      <c r="H33" s="148"/>
    </row>
    <row r="34" spans="1:8" s="185" customFormat="1" ht="18.75" customHeight="1">
      <c r="A34" s="131"/>
      <c r="B34" s="159"/>
      <c r="C34" s="186" t="s">
        <v>187</v>
      </c>
      <c r="D34" s="155"/>
      <c r="E34" s="68"/>
      <c r="F34" s="147">
        <f t="shared" si="1"/>
        <v>0</v>
      </c>
      <c r="G34" s="148"/>
      <c r="H34" s="148"/>
    </row>
    <row r="35" spans="1:8" s="185" customFormat="1" ht="18.75" customHeight="1">
      <c r="A35" s="131"/>
      <c r="B35" s="159"/>
      <c r="C35" s="186" t="s">
        <v>187</v>
      </c>
      <c r="D35" s="155"/>
      <c r="E35" s="68"/>
      <c r="F35" s="147">
        <f t="shared" si="1"/>
        <v>0</v>
      </c>
      <c r="G35" s="148"/>
      <c r="H35" s="148"/>
    </row>
    <row r="36" spans="1:8" s="185" customFormat="1" ht="18.75" customHeight="1">
      <c r="A36" s="131"/>
      <c r="B36" s="73"/>
      <c r="C36" s="186" t="s">
        <v>187</v>
      </c>
      <c r="D36" s="155"/>
      <c r="E36" s="67"/>
      <c r="F36" s="147">
        <f t="shared" si="0"/>
        <v>0</v>
      </c>
      <c r="G36" s="148"/>
      <c r="H36" s="148"/>
    </row>
    <row r="37" spans="1:8" s="185" customFormat="1" ht="18.75" customHeight="1">
      <c r="A37" s="131"/>
      <c r="B37" s="73"/>
      <c r="C37" s="186" t="s">
        <v>187</v>
      </c>
      <c r="D37" s="155"/>
      <c r="E37" s="67"/>
      <c r="F37" s="147">
        <f t="shared" si="0"/>
        <v>0</v>
      </c>
      <c r="G37" s="148"/>
      <c r="H37" s="148"/>
    </row>
    <row r="38" spans="1:8" s="185" customFormat="1" ht="18.75" customHeight="1">
      <c r="A38" s="131"/>
      <c r="B38" s="73"/>
      <c r="C38" s="186" t="s">
        <v>187</v>
      </c>
      <c r="D38" s="155"/>
      <c r="E38" s="67"/>
      <c r="F38" s="147">
        <f t="shared" si="0"/>
        <v>0</v>
      </c>
      <c r="G38" s="148"/>
      <c r="H38" s="148"/>
    </row>
    <row r="39" spans="1:8" s="185" customFormat="1" ht="18.75" customHeight="1">
      <c r="A39" s="131"/>
      <c r="B39" s="73"/>
      <c r="C39" s="186" t="s">
        <v>187</v>
      </c>
      <c r="D39" s="155"/>
      <c r="E39" s="67"/>
      <c r="F39" s="147">
        <f t="shared" si="0"/>
        <v>0</v>
      </c>
      <c r="G39" s="148"/>
      <c r="H39" s="148"/>
    </row>
    <row r="40" spans="1:8" s="185" customFormat="1" ht="18.75" customHeight="1">
      <c r="A40" s="131"/>
      <c r="B40" s="73"/>
      <c r="C40" s="186" t="s">
        <v>187</v>
      </c>
      <c r="D40" s="155"/>
      <c r="E40" s="67"/>
      <c r="F40" s="147">
        <f t="shared" si="0"/>
        <v>0</v>
      </c>
      <c r="G40" s="148"/>
      <c r="H40" s="148"/>
    </row>
    <row r="41" spans="1:8" s="185" customFormat="1" ht="18.75" customHeight="1">
      <c r="A41" s="415"/>
      <c r="B41" s="73"/>
      <c r="C41" s="186" t="s">
        <v>187</v>
      </c>
      <c r="D41" s="155"/>
      <c r="E41" s="67"/>
      <c r="F41" s="147">
        <f t="shared" si="0"/>
        <v>0</v>
      </c>
      <c r="G41" s="148"/>
      <c r="H41" s="148"/>
    </row>
    <row r="42" spans="1:8" s="185" customFormat="1" ht="18.75" customHeight="1">
      <c r="A42" s="131"/>
      <c r="B42" s="159"/>
      <c r="C42" s="186" t="s">
        <v>187</v>
      </c>
      <c r="D42" s="155"/>
      <c r="E42" s="68"/>
      <c r="F42" s="147">
        <f t="shared" si="0"/>
        <v>0</v>
      </c>
      <c r="G42" s="148"/>
      <c r="H42" s="148"/>
    </row>
    <row r="43" spans="1:8" s="185" customFormat="1" ht="18.75" customHeight="1">
      <c r="A43" s="131"/>
      <c r="B43" s="159"/>
      <c r="C43" s="186" t="s">
        <v>187</v>
      </c>
      <c r="D43" s="155"/>
      <c r="E43" s="68"/>
      <c r="F43" s="147">
        <f t="shared" si="0"/>
        <v>0</v>
      </c>
      <c r="G43" s="148"/>
      <c r="H43" s="148"/>
    </row>
    <row r="44" spans="1:8" s="185" customFormat="1" ht="18.75" customHeight="1">
      <c r="A44" s="131"/>
      <c r="B44" s="159"/>
      <c r="C44" s="186" t="s">
        <v>187</v>
      </c>
      <c r="D44" s="155"/>
      <c r="E44" s="68"/>
      <c r="F44" s="147">
        <f t="shared" si="0"/>
        <v>0</v>
      </c>
      <c r="G44" s="148"/>
      <c r="H44" s="148"/>
    </row>
    <row r="45" spans="1:8" s="185" customFormat="1" ht="18.75" customHeight="1">
      <c r="A45" s="131"/>
      <c r="B45" s="159"/>
      <c r="C45" s="186" t="s">
        <v>187</v>
      </c>
      <c r="D45" s="155"/>
      <c r="E45" s="68"/>
      <c r="F45" s="147">
        <f t="shared" si="0"/>
        <v>0</v>
      </c>
      <c r="G45" s="148"/>
      <c r="H45" s="148"/>
    </row>
    <row r="46" spans="1:8" s="185" customFormat="1" ht="18.75" customHeight="1">
      <c r="A46" s="131"/>
      <c r="B46" s="159"/>
      <c r="C46" s="186" t="s">
        <v>187</v>
      </c>
      <c r="D46" s="155"/>
      <c r="E46" s="68"/>
      <c r="F46" s="147">
        <f t="shared" si="0"/>
        <v>0</v>
      </c>
      <c r="G46" s="148"/>
      <c r="H46" s="148"/>
    </row>
    <row r="47" spans="1:8" s="185" customFormat="1" ht="18.75" customHeight="1">
      <c r="A47" s="131"/>
      <c r="B47" s="159"/>
      <c r="C47" s="186" t="s">
        <v>187</v>
      </c>
      <c r="D47" s="155"/>
      <c r="E47" s="68"/>
      <c r="F47" s="147">
        <f t="shared" si="0"/>
        <v>0</v>
      </c>
      <c r="G47" s="148"/>
      <c r="H47" s="148"/>
    </row>
    <row r="48" spans="1:8" s="185" customFormat="1" ht="18.75" customHeight="1">
      <c r="A48" s="131"/>
      <c r="B48" s="159"/>
      <c r="C48" s="186" t="s">
        <v>187</v>
      </c>
      <c r="D48" s="155"/>
      <c r="E48" s="68"/>
      <c r="F48" s="147">
        <f t="shared" si="0"/>
        <v>0</v>
      </c>
      <c r="G48" s="148"/>
      <c r="H48" s="148"/>
    </row>
    <row r="49" spans="1:8" s="185" customFormat="1" ht="18.75" customHeight="1">
      <c r="A49" s="132"/>
      <c r="B49" s="73"/>
      <c r="C49" s="186" t="s">
        <v>187</v>
      </c>
      <c r="D49" s="156"/>
      <c r="E49" s="68"/>
      <c r="F49" s="147">
        <f t="shared" si="0"/>
        <v>0</v>
      </c>
      <c r="G49" s="148"/>
      <c r="H49" s="148"/>
    </row>
    <row r="50" spans="1:8" s="185" customFormat="1" ht="18.75" customHeight="1">
      <c r="A50" s="131"/>
      <c r="B50" s="73"/>
      <c r="C50" s="186" t="s">
        <v>187</v>
      </c>
      <c r="D50" s="155"/>
      <c r="E50" s="67"/>
      <c r="F50" s="147">
        <f t="shared" si="0"/>
        <v>0</v>
      </c>
      <c r="G50" s="148"/>
      <c r="H50" s="148"/>
    </row>
    <row r="51" spans="1:8" s="185" customFormat="1" ht="18.75" customHeight="1">
      <c r="A51" s="131"/>
      <c r="B51" s="73"/>
      <c r="C51" s="186" t="s">
        <v>187</v>
      </c>
      <c r="D51" s="155"/>
      <c r="E51" s="67"/>
      <c r="F51" s="147">
        <f t="shared" si="0"/>
        <v>0</v>
      </c>
      <c r="G51" s="148"/>
      <c r="H51" s="148"/>
    </row>
    <row r="52" spans="1:8" s="185" customFormat="1" ht="18.75" customHeight="1">
      <c r="A52" s="131"/>
      <c r="B52" s="73"/>
      <c r="C52" s="186" t="s">
        <v>187</v>
      </c>
      <c r="D52" s="155"/>
      <c r="E52" s="67"/>
      <c r="F52" s="147">
        <f t="shared" si="0"/>
        <v>0</v>
      </c>
      <c r="G52" s="148"/>
      <c r="H52" s="148"/>
    </row>
    <row r="53" spans="1:8" s="185" customFormat="1" ht="18.75" customHeight="1">
      <c r="A53" s="131"/>
      <c r="B53" s="159"/>
      <c r="C53" s="186" t="s">
        <v>187</v>
      </c>
      <c r="D53" s="155"/>
      <c r="E53" s="68"/>
      <c r="F53" s="147">
        <f t="shared" si="0"/>
        <v>0</v>
      </c>
      <c r="G53" s="148"/>
      <c r="H53" s="148"/>
    </row>
    <row r="54" spans="1:8" s="185" customFormat="1" ht="18.75" customHeight="1">
      <c r="A54" s="160"/>
      <c r="B54" s="161"/>
      <c r="C54" s="187" t="s">
        <v>187</v>
      </c>
      <c r="D54" s="157"/>
      <c r="E54" s="133"/>
      <c r="F54" s="149">
        <f t="shared" si="0"/>
        <v>0</v>
      </c>
      <c r="G54" s="150"/>
      <c r="H54" s="150"/>
    </row>
    <row r="55" spans="1:8" s="185" customFormat="1" ht="18.75" customHeight="1">
      <c r="A55" s="762" t="s">
        <v>188</v>
      </c>
      <c r="B55" s="763"/>
      <c r="C55" s="763"/>
      <c r="D55" s="763"/>
      <c r="E55" s="764"/>
      <c r="F55" s="151">
        <f>SUM(F3:F54)</f>
        <v>0</v>
      </c>
      <c r="G55" s="151">
        <f>SUM(G3:G54)</f>
        <v>0</v>
      </c>
      <c r="H55" s="152">
        <f>SUM(H3:H54)</f>
        <v>0</v>
      </c>
    </row>
    <row r="56" spans="1:8">
      <c r="E56" s="119"/>
      <c r="F56" s="120" t="s">
        <v>261</v>
      </c>
      <c r="G56" s="768">
        <f>総表!J49</f>
        <v>0</v>
      </c>
      <c r="H56" s="769"/>
    </row>
    <row r="58" spans="1:8">
      <c r="F58" s="364" t="s">
        <v>390</v>
      </c>
    </row>
    <row r="59" spans="1:8">
      <c r="F59" s="126">
        <f>F55-G55-H55</f>
        <v>0</v>
      </c>
    </row>
  </sheetData>
  <mergeCells count="4">
    <mergeCell ref="C2:D2"/>
    <mergeCell ref="A55:E55"/>
    <mergeCell ref="F1:H1"/>
    <mergeCell ref="G56:H56"/>
  </mergeCells>
  <phoneticPr fontId="17"/>
  <dataValidations count="2">
    <dataValidation type="whole" operator="lessThanOrEqual" allowBlank="1" showInputMessage="1" showErrorMessage="1" sqref="G3:G54" xr:uid="{00000000-0002-0000-0400-000000000000}">
      <formula1>F3</formula1>
    </dataValidation>
    <dataValidation type="whole" operator="lessThanOrEqual" allowBlank="1" showInputMessage="1" showErrorMessage="1" sqref="H3:H54" xr:uid="{00000000-0002-0000-04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election activeCell="C2" sqref="C2"/>
    </sheetView>
  </sheetViews>
  <sheetFormatPr defaultColWidth="13" defaultRowHeight="20"/>
  <cols>
    <col min="1" max="1" width="13" style="66"/>
    <col min="2" max="3" width="18.75" style="66" customWidth="1"/>
    <col min="4" max="4" width="4.33203125" style="66" customWidth="1"/>
    <col min="5" max="5" width="10.75" style="77" customWidth="1"/>
    <col min="6" max="6" width="9" style="66" bestFit="1" customWidth="1"/>
    <col min="7" max="7" width="15" style="66" customWidth="1"/>
    <col min="8" max="8" width="15.83203125" style="78" customWidth="1"/>
    <col min="9" max="9" width="15.83203125" style="118" customWidth="1"/>
    <col min="10" max="16384" width="13" style="66"/>
  </cols>
  <sheetData>
    <row r="1" spans="1:9" ht="30">
      <c r="A1" s="63" t="s">
        <v>189</v>
      </c>
      <c r="B1" s="69"/>
      <c r="C1" s="64" t="s">
        <v>391</v>
      </c>
      <c r="D1" s="65"/>
      <c r="E1" s="70"/>
      <c r="F1" s="362" t="s">
        <v>181</v>
      </c>
      <c r="G1" s="773">
        <f>総表!C27</f>
        <v>0</v>
      </c>
      <c r="H1" s="774"/>
      <c r="I1" s="775"/>
    </row>
    <row r="2" spans="1:9" ht="44">
      <c r="A2" s="106" t="s">
        <v>190</v>
      </c>
      <c r="B2" s="110" t="s">
        <v>191</v>
      </c>
      <c r="C2" s="110" t="s">
        <v>192</v>
      </c>
      <c r="D2" s="770" t="s">
        <v>184</v>
      </c>
      <c r="E2" s="761"/>
      <c r="F2" s="111" t="s">
        <v>185</v>
      </c>
      <c r="G2" s="109" t="s">
        <v>186</v>
      </c>
      <c r="H2" s="412" t="s">
        <v>389</v>
      </c>
      <c r="I2" s="413" t="s">
        <v>310</v>
      </c>
    </row>
    <row r="3" spans="1:9" s="185" customFormat="1">
      <c r="A3" s="134" t="s">
        <v>193</v>
      </c>
      <c r="B3" s="71"/>
      <c r="C3" s="416"/>
      <c r="D3" s="184" t="s">
        <v>187</v>
      </c>
      <c r="E3" s="188"/>
      <c r="F3" s="72"/>
      <c r="G3" s="145">
        <f>IF(F3="",E3,E3*F3)</f>
        <v>0</v>
      </c>
      <c r="H3" s="135"/>
      <c r="I3" s="146"/>
    </row>
    <row r="4" spans="1:9" s="185" customFormat="1">
      <c r="A4" s="136"/>
      <c r="B4" s="73"/>
      <c r="C4" s="416"/>
      <c r="D4" s="186" t="s">
        <v>187</v>
      </c>
      <c r="E4" s="189"/>
      <c r="F4" s="74"/>
      <c r="G4" s="142">
        <f t="shared" ref="G4:G49" si="0">IF(F4="",E4,E4*F4)</f>
        <v>0</v>
      </c>
      <c r="H4" s="137"/>
      <c r="I4" s="148"/>
    </row>
    <row r="5" spans="1:9" s="185" customFormat="1">
      <c r="A5" s="136"/>
      <c r="B5" s="417"/>
      <c r="C5" s="416"/>
      <c r="D5" s="186" t="s">
        <v>187</v>
      </c>
      <c r="E5" s="189"/>
      <c r="F5" s="74"/>
      <c r="G5" s="142">
        <f t="shared" si="0"/>
        <v>0</v>
      </c>
      <c r="H5" s="137"/>
      <c r="I5" s="148"/>
    </row>
    <row r="6" spans="1:9" s="185" customFormat="1">
      <c r="A6" s="136"/>
      <c r="B6" s="417"/>
      <c r="C6" s="416"/>
      <c r="D6" s="186" t="s">
        <v>187</v>
      </c>
      <c r="E6" s="189"/>
      <c r="F6" s="74"/>
      <c r="G6" s="142">
        <f t="shared" si="0"/>
        <v>0</v>
      </c>
      <c r="H6" s="137"/>
      <c r="I6" s="148"/>
    </row>
    <row r="7" spans="1:9" s="185" customFormat="1">
      <c r="A7" s="136"/>
      <c r="B7" s="417"/>
      <c r="C7" s="416"/>
      <c r="D7" s="186" t="s">
        <v>187</v>
      </c>
      <c r="E7" s="189"/>
      <c r="F7" s="74"/>
      <c r="G7" s="142">
        <f t="shared" si="0"/>
        <v>0</v>
      </c>
      <c r="H7" s="137"/>
      <c r="I7" s="148"/>
    </row>
    <row r="8" spans="1:9" s="185" customFormat="1">
      <c r="A8" s="138"/>
      <c r="B8" s="75"/>
      <c r="C8" s="418"/>
      <c r="D8" s="190" t="s">
        <v>187</v>
      </c>
      <c r="E8" s="191"/>
      <c r="F8" s="76"/>
      <c r="G8" s="143">
        <f t="shared" si="0"/>
        <v>0</v>
      </c>
      <c r="H8" s="139"/>
      <c r="I8" s="150"/>
    </row>
    <row r="9" spans="1:9" s="185" customFormat="1">
      <c r="A9" s="136" t="s">
        <v>194</v>
      </c>
      <c r="B9" s="419"/>
      <c r="C9" s="416"/>
      <c r="D9" s="184" t="s">
        <v>187</v>
      </c>
      <c r="E9" s="188"/>
      <c r="F9" s="72"/>
      <c r="G9" s="144">
        <f t="shared" si="0"/>
        <v>0</v>
      </c>
      <c r="H9" s="140"/>
      <c r="I9" s="192"/>
    </row>
    <row r="10" spans="1:9" s="185" customFormat="1">
      <c r="A10" s="136"/>
      <c r="B10" s="420"/>
      <c r="C10" s="416"/>
      <c r="D10" s="186" t="s">
        <v>187</v>
      </c>
      <c r="E10" s="189"/>
      <c r="F10" s="74"/>
      <c r="G10" s="142">
        <f t="shared" si="0"/>
        <v>0</v>
      </c>
      <c r="H10" s="137"/>
      <c r="I10" s="148"/>
    </row>
    <row r="11" spans="1:9" s="185" customFormat="1">
      <c r="A11" s="136"/>
      <c r="B11" s="420"/>
      <c r="C11" s="416"/>
      <c r="D11" s="186" t="s">
        <v>187</v>
      </c>
      <c r="E11" s="189"/>
      <c r="F11" s="74"/>
      <c r="G11" s="142">
        <f t="shared" si="0"/>
        <v>0</v>
      </c>
      <c r="H11" s="137"/>
      <c r="I11" s="148"/>
    </row>
    <row r="12" spans="1:9" s="185" customFormat="1">
      <c r="A12" s="136"/>
      <c r="B12" s="420"/>
      <c r="C12" s="416"/>
      <c r="D12" s="186" t="s">
        <v>187</v>
      </c>
      <c r="E12" s="189"/>
      <c r="F12" s="74"/>
      <c r="G12" s="142">
        <f t="shared" si="0"/>
        <v>0</v>
      </c>
      <c r="H12" s="137"/>
      <c r="I12" s="148"/>
    </row>
    <row r="13" spans="1:9" s="185" customFormat="1">
      <c r="A13" s="136"/>
      <c r="B13" s="420"/>
      <c r="C13" s="416"/>
      <c r="D13" s="186" t="s">
        <v>187</v>
      </c>
      <c r="E13" s="189"/>
      <c r="F13" s="74"/>
      <c r="G13" s="142">
        <f t="shared" si="0"/>
        <v>0</v>
      </c>
      <c r="H13" s="137"/>
      <c r="I13" s="148"/>
    </row>
    <row r="14" spans="1:9" s="185" customFormat="1">
      <c r="A14" s="136"/>
      <c r="B14" s="420"/>
      <c r="C14" s="416"/>
      <c r="D14" s="186" t="s">
        <v>187</v>
      </c>
      <c r="E14" s="189"/>
      <c r="F14" s="74"/>
      <c r="G14" s="142">
        <f t="shared" si="0"/>
        <v>0</v>
      </c>
      <c r="H14" s="137"/>
      <c r="I14" s="148"/>
    </row>
    <row r="15" spans="1:9" s="185" customFormat="1">
      <c r="A15" s="136"/>
      <c r="B15" s="420"/>
      <c r="C15" s="416"/>
      <c r="D15" s="186" t="s">
        <v>187</v>
      </c>
      <c r="E15" s="189"/>
      <c r="F15" s="74"/>
      <c r="G15" s="142">
        <f t="shared" si="0"/>
        <v>0</v>
      </c>
      <c r="H15" s="137"/>
      <c r="I15" s="148"/>
    </row>
    <row r="16" spans="1:9" s="185" customFormat="1">
      <c r="A16" s="136"/>
      <c r="B16" s="420"/>
      <c r="C16" s="416"/>
      <c r="D16" s="186" t="s">
        <v>187</v>
      </c>
      <c r="E16" s="189"/>
      <c r="F16" s="74"/>
      <c r="G16" s="142">
        <f t="shared" si="0"/>
        <v>0</v>
      </c>
      <c r="H16" s="137"/>
      <c r="I16" s="148"/>
    </row>
    <row r="17" spans="1:9" s="185" customFormat="1">
      <c r="A17" s="136"/>
      <c r="B17" s="420"/>
      <c r="C17" s="416"/>
      <c r="D17" s="186" t="s">
        <v>187</v>
      </c>
      <c r="E17" s="189"/>
      <c r="F17" s="74"/>
      <c r="G17" s="142">
        <f t="shared" si="0"/>
        <v>0</v>
      </c>
      <c r="H17" s="137"/>
      <c r="I17" s="148"/>
    </row>
    <row r="18" spans="1:9" s="185" customFormat="1">
      <c r="A18" s="136"/>
      <c r="B18" s="420"/>
      <c r="C18" s="416"/>
      <c r="D18" s="186" t="s">
        <v>187</v>
      </c>
      <c r="E18" s="189"/>
      <c r="F18" s="74"/>
      <c r="G18" s="142">
        <f t="shared" si="0"/>
        <v>0</v>
      </c>
      <c r="H18" s="137"/>
      <c r="I18" s="148"/>
    </row>
    <row r="19" spans="1:9" s="185" customFormat="1">
      <c r="A19" s="136"/>
      <c r="B19" s="420"/>
      <c r="C19" s="416"/>
      <c r="D19" s="186" t="s">
        <v>187</v>
      </c>
      <c r="E19" s="189"/>
      <c r="F19" s="74"/>
      <c r="G19" s="142">
        <f t="shared" si="0"/>
        <v>0</v>
      </c>
      <c r="H19" s="137"/>
      <c r="I19" s="148"/>
    </row>
    <row r="20" spans="1:9" s="185" customFormat="1">
      <c r="A20" s="136"/>
      <c r="B20" s="420"/>
      <c r="C20" s="416"/>
      <c r="D20" s="186" t="s">
        <v>187</v>
      </c>
      <c r="E20" s="189"/>
      <c r="F20" s="74"/>
      <c r="G20" s="142">
        <f t="shared" si="0"/>
        <v>0</v>
      </c>
      <c r="H20" s="137"/>
      <c r="I20" s="148"/>
    </row>
    <row r="21" spans="1:9" s="185" customFormat="1">
      <c r="A21" s="136"/>
      <c r="B21" s="420"/>
      <c r="C21" s="416"/>
      <c r="D21" s="186" t="s">
        <v>187</v>
      </c>
      <c r="E21" s="189"/>
      <c r="F21" s="74"/>
      <c r="G21" s="142">
        <f t="shared" si="0"/>
        <v>0</v>
      </c>
      <c r="H21" s="137"/>
      <c r="I21" s="148"/>
    </row>
    <row r="22" spans="1:9" s="185" customFormat="1">
      <c r="A22" s="136"/>
      <c r="B22" s="420"/>
      <c r="C22" s="416"/>
      <c r="D22" s="186" t="s">
        <v>187</v>
      </c>
      <c r="E22" s="189"/>
      <c r="F22" s="74"/>
      <c r="G22" s="142">
        <f t="shared" si="0"/>
        <v>0</v>
      </c>
      <c r="H22" s="137"/>
      <c r="I22" s="148"/>
    </row>
    <row r="23" spans="1:9" s="185" customFormat="1">
      <c r="A23" s="136"/>
      <c r="B23" s="420"/>
      <c r="C23" s="416"/>
      <c r="D23" s="186" t="s">
        <v>187</v>
      </c>
      <c r="E23" s="189"/>
      <c r="F23" s="74"/>
      <c r="G23" s="142">
        <f t="shared" ref="G23:G28" si="1">IF(F23="",E23,E23*F23)</f>
        <v>0</v>
      </c>
      <c r="H23" s="137"/>
      <c r="I23" s="148"/>
    </row>
    <row r="24" spans="1:9" s="185" customFormat="1">
      <c r="A24" s="136"/>
      <c r="B24" s="420"/>
      <c r="C24" s="416"/>
      <c r="D24" s="186" t="s">
        <v>187</v>
      </c>
      <c r="E24" s="189"/>
      <c r="F24" s="74"/>
      <c r="G24" s="142">
        <f t="shared" si="1"/>
        <v>0</v>
      </c>
      <c r="H24" s="137"/>
      <c r="I24" s="148"/>
    </row>
    <row r="25" spans="1:9" s="185" customFormat="1">
      <c r="A25" s="136"/>
      <c r="B25" s="420"/>
      <c r="C25" s="416"/>
      <c r="D25" s="186" t="s">
        <v>187</v>
      </c>
      <c r="E25" s="189"/>
      <c r="F25" s="74"/>
      <c r="G25" s="142">
        <f t="shared" si="1"/>
        <v>0</v>
      </c>
      <c r="H25" s="137"/>
      <c r="I25" s="148"/>
    </row>
    <row r="26" spans="1:9" s="185" customFormat="1">
      <c r="A26" s="136"/>
      <c r="B26" s="420"/>
      <c r="C26" s="416"/>
      <c r="D26" s="186" t="s">
        <v>187</v>
      </c>
      <c r="E26" s="189"/>
      <c r="F26" s="74"/>
      <c r="G26" s="142">
        <f t="shared" si="1"/>
        <v>0</v>
      </c>
      <c r="H26" s="137"/>
      <c r="I26" s="148"/>
    </row>
    <row r="27" spans="1:9" s="185" customFormat="1">
      <c r="A27" s="136"/>
      <c r="B27" s="420"/>
      <c r="C27" s="416"/>
      <c r="D27" s="186" t="s">
        <v>187</v>
      </c>
      <c r="E27" s="189"/>
      <c r="F27" s="74"/>
      <c r="G27" s="142">
        <f t="shared" si="1"/>
        <v>0</v>
      </c>
      <c r="H27" s="137"/>
      <c r="I27" s="148"/>
    </row>
    <row r="28" spans="1:9" s="185" customFormat="1">
      <c r="A28" s="136"/>
      <c r="B28" s="420"/>
      <c r="C28" s="416"/>
      <c r="D28" s="186" t="s">
        <v>187</v>
      </c>
      <c r="E28" s="189"/>
      <c r="F28" s="74"/>
      <c r="G28" s="142">
        <f t="shared" si="1"/>
        <v>0</v>
      </c>
      <c r="H28" s="137"/>
      <c r="I28" s="148"/>
    </row>
    <row r="29" spans="1:9" s="185" customFormat="1">
      <c r="A29" s="136"/>
      <c r="B29" s="420"/>
      <c r="C29" s="416"/>
      <c r="D29" s="186" t="s">
        <v>187</v>
      </c>
      <c r="E29" s="189"/>
      <c r="F29" s="74"/>
      <c r="G29" s="142">
        <f>IF(F29="",E29,E29*F29)</f>
        <v>0</v>
      </c>
      <c r="H29" s="137"/>
      <c r="I29" s="148"/>
    </row>
    <row r="30" spans="1:9" s="185" customFormat="1">
      <c r="A30" s="136"/>
      <c r="B30" s="420"/>
      <c r="C30" s="416"/>
      <c r="D30" s="186" t="s">
        <v>187</v>
      </c>
      <c r="E30" s="189"/>
      <c r="F30" s="74"/>
      <c r="G30" s="142">
        <f>IF(F30="",E30,E30*F30)</f>
        <v>0</v>
      </c>
      <c r="H30" s="137"/>
      <c r="I30" s="148"/>
    </row>
    <row r="31" spans="1:9" s="185" customFormat="1">
      <c r="A31" s="136"/>
      <c r="B31" s="420"/>
      <c r="C31" s="416"/>
      <c r="D31" s="186" t="s">
        <v>187</v>
      </c>
      <c r="E31" s="189"/>
      <c r="F31" s="74"/>
      <c r="G31" s="142">
        <f t="shared" ref="G31:G33" si="2">IF(F31="",E31,E31*F31)</f>
        <v>0</v>
      </c>
      <c r="H31" s="137"/>
      <c r="I31" s="148"/>
    </row>
    <row r="32" spans="1:9" s="185" customFormat="1">
      <c r="A32" s="136"/>
      <c r="B32" s="420"/>
      <c r="C32" s="416"/>
      <c r="D32" s="186" t="s">
        <v>187</v>
      </c>
      <c r="E32" s="189"/>
      <c r="F32" s="74"/>
      <c r="G32" s="142">
        <f t="shared" si="2"/>
        <v>0</v>
      </c>
      <c r="H32" s="137"/>
      <c r="I32" s="148"/>
    </row>
    <row r="33" spans="1:10" s="185" customFormat="1">
      <c r="A33" s="136"/>
      <c r="B33" s="420"/>
      <c r="C33" s="416"/>
      <c r="D33" s="186" t="s">
        <v>187</v>
      </c>
      <c r="E33" s="189"/>
      <c r="F33" s="74"/>
      <c r="G33" s="142">
        <f t="shared" si="2"/>
        <v>0</v>
      </c>
      <c r="H33" s="137"/>
      <c r="I33" s="148"/>
    </row>
    <row r="34" spans="1:10" s="185" customFormat="1">
      <c r="A34" s="136"/>
      <c r="B34" s="420"/>
      <c r="C34" s="416"/>
      <c r="D34" s="186" t="s">
        <v>187</v>
      </c>
      <c r="E34" s="189"/>
      <c r="F34" s="74"/>
      <c r="G34" s="142">
        <f t="shared" si="0"/>
        <v>0</v>
      </c>
      <c r="H34" s="137"/>
      <c r="I34" s="148"/>
    </row>
    <row r="35" spans="1:10" s="185" customFormat="1">
      <c r="A35" s="136"/>
      <c r="B35" s="420"/>
      <c r="C35" s="416"/>
      <c r="D35" s="186" t="s">
        <v>187</v>
      </c>
      <c r="E35" s="189"/>
      <c r="F35" s="74"/>
      <c r="G35" s="142">
        <f t="shared" si="0"/>
        <v>0</v>
      </c>
      <c r="H35" s="137"/>
      <c r="I35" s="148"/>
    </row>
    <row r="36" spans="1:10" s="185" customFormat="1">
      <c r="A36" s="136"/>
      <c r="B36" s="420"/>
      <c r="C36" s="416"/>
      <c r="D36" s="186" t="s">
        <v>187</v>
      </c>
      <c r="E36" s="189"/>
      <c r="F36" s="74"/>
      <c r="G36" s="142">
        <f t="shared" si="0"/>
        <v>0</v>
      </c>
      <c r="H36" s="137"/>
      <c r="I36" s="148"/>
    </row>
    <row r="37" spans="1:10" s="185" customFormat="1">
      <c r="A37" s="136"/>
      <c r="B37" s="420"/>
      <c r="C37" s="416"/>
      <c r="D37" s="186" t="s">
        <v>187</v>
      </c>
      <c r="E37" s="189"/>
      <c r="F37" s="74"/>
      <c r="G37" s="142">
        <f t="shared" si="0"/>
        <v>0</v>
      </c>
      <c r="H37" s="137"/>
      <c r="I37" s="148"/>
    </row>
    <row r="38" spans="1:10" s="185" customFormat="1">
      <c r="A38" s="136"/>
      <c r="B38" s="420"/>
      <c r="C38" s="416"/>
      <c r="D38" s="186" t="s">
        <v>187</v>
      </c>
      <c r="E38" s="189"/>
      <c r="F38" s="74"/>
      <c r="G38" s="142">
        <f t="shared" si="0"/>
        <v>0</v>
      </c>
      <c r="H38" s="137"/>
      <c r="I38" s="148"/>
    </row>
    <row r="39" spans="1:10" s="185" customFormat="1">
      <c r="A39" s="136"/>
      <c r="B39" s="420"/>
      <c r="C39" s="416"/>
      <c r="D39" s="186" t="s">
        <v>187</v>
      </c>
      <c r="E39" s="189"/>
      <c r="F39" s="74"/>
      <c r="G39" s="142">
        <f>IF(F39="",E39,E39*F39)</f>
        <v>0</v>
      </c>
      <c r="H39" s="137"/>
      <c r="I39" s="148"/>
    </row>
    <row r="40" spans="1:10" s="185" customFormat="1">
      <c r="A40" s="136"/>
      <c r="B40" s="420"/>
      <c r="C40" s="416"/>
      <c r="D40" s="186" t="s">
        <v>187</v>
      </c>
      <c r="E40" s="189"/>
      <c r="F40" s="74"/>
      <c r="G40" s="142">
        <f>IF(F40="",E40,E40*F40)</f>
        <v>0</v>
      </c>
      <c r="H40" s="137"/>
      <c r="I40" s="148"/>
    </row>
    <row r="41" spans="1:10" s="185" customFormat="1">
      <c r="A41" s="136"/>
      <c r="B41" s="420"/>
      <c r="C41" s="416"/>
      <c r="D41" s="186" t="s">
        <v>187</v>
      </c>
      <c r="E41" s="189"/>
      <c r="F41" s="74"/>
      <c r="G41" s="142">
        <f t="shared" ref="G41:G43" si="3">IF(F41="",E41,E41*F41)</f>
        <v>0</v>
      </c>
      <c r="H41" s="137"/>
      <c r="I41" s="148"/>
    </row>
    <row r="42" spans="1:10" s="185" customFormat="1">
      <c r="A42" s="136"/>
      <c r="B42" s="420"/>
      <c r="C42" s="416"/>
      <c r="D42" s="186" t="s">
        <v>187</v>
      </c>
      <c r="E42" s="189"/>
      <c r="F42" s="74"/>
      <c r="G42" s="142">
        <f t="shared" si="3"/>
        <v>0</v>
      </c>
      <c r="H42" s="137"/>
      <c r="I42" s="148"/>
    </row>
    <row r="43" spans="1:10" s="185" customFormat="1">
      <c r="A43" s="136"/>
      <c r="B43" s="420"/>
      <c r="C43" s="416"/>
      <c r="D43" s="186" t="s">
        <v>187</v>
      </c>
      <c r="E43" s="189"/>
      <c r="F43" s="74"/>
      <c r="G43" s="142">
        <f t="shared" si="3"/>
        <v>0</v>
      </c>
      <c r="H43" s="137"/>
      <c r="I43" s="148"/>
    </row>
    <row r="44" spans="1:10" s="185" customFormat="1">
      <c r="A44" s="136"/>
      <c r="B44" s="420"/>
      <c r="C44" s="416"/>
      <c r="D44" s="186" t="s">
        <v>187</v>
      </c>
      <c r="E44" s="189"/>
      <c r="F44" s="74"/>
      <c r="G44" s="142">
        <f t="shared" si="0"/>
        <v>0</v>
      </c>
      <c r="H44" s="137"/>
      <c r="I44" s="148"/>
    </row>
    <row r="45" spans="1:10" s="185" customFormat="1">
      <c r="A45" s="138"/>
      <c r="B45" s="421"/>
      <c r="C45" s="418"/>
      <c r="D45" s="190" t="s">
        <v>187</v>
      </c>
      <c r="E45" s="191"/>
      <c r="F45" s="76"/>
      <c r="G45" s="143">
        <f t="shared" si="0"/>
        <v>0</v>
      </c>
      <c r="H45" s="139"/>
      <c r="I45" s="150"/>
    </row>
    <row r="46" spans="1:10" s="185" customFormat="1">
      <c r="A46" s="422" t="s">
        <v>195</v>
      </c>
      <c r="B46" s="71"/>
      <c r="C46" s="416"/>
      <c r="D46" s="184" t="s">
        <v>187</v>
      </c>
      <c r="E46" s="188"/>
      <c r="F46" s="72"/>
      <c r="G46" s="144">
        <f t="shared" si="0"/>
        <v>0</v>
      </c>
      <c r="H46" s="140"/>
      <c r="I46" s="192"/>
    </row>
    <row r="47" spans="1:10" s="185" customFormat="1">
      <c r="A47" s="422"/>
      <c r="B47" s="73"/>
      <c r="C47" s="416"/>
      <c r="D47" s="186" t="s">
        <v>187</v>
      </c>
      <c r="E47" s="189"/>
      <c r="F47" s="74"/>
      <c r="G47" s="142">
        <f t="shared" si="0"/>
        <v>0</v>
      </c>
      <c r="H47" s="137"/>
      <c r="I47" s="148"/>
    </row>
    <row r="48" spans="1:10" s="185" customFormat="1">
      <c r="A48" s="422"/>
      <c r="B48" s="73"/>
      <c r="C48" s="416"/>
      <c r="D48" s="186" t="s">
        <v>187</v>
      </c>
      <c r="E48" s="189"/>
      <c r="F48" s="74"/>
      <c r="G48" s="142">
        <f t="shared" si="0"/>
        <v>0</v>
      </c>
      <c r="H48" s="141"/>
      <c r="I48" s="148"/>
      <c r="J48" s="193"/>
    </row>
    <row r="49" spans="1:9" s="185" customFormat="1">
      <c r="A49" s="422"/>
      <c r="B49" s="73"/>
      <c r="C49" s="416"/>
      <c r="D49" s="190" t="s">
        <v>187</v>
      </c>
      <c r="E49" s="191"/>
      <c r="F49" s="74"/>
      <c r="G49" s="142">
        <f t="shared" si="0"/>
        <v>0</v>
      </c>
      <c r="H49" s="139"/>
      <c r="I49" s="150"/>
    </row>
    <row r="50" spans="1:9" s="185" customFormat="1" ht="18.75" customHeight="1">
      <c r="A50" s="771" t="s">
        <v>196</v>
      </c>
      <c r="B50" s="772"/>
      <c r="C50" s="772"/>
      <c r="D50" s="772"/>
      <c r="E50" s="772"/>
      <c r="F50" s="772"/>
      <c r="G50" s="194">
        <f>SUM(G3:G49)</f>
        <v>0</v>
      </c>
      <c r="H50" s="195">
        <f>SUM(H3:H49)</f>
        <v>0</v>
      </c>
      <c r="I50" s="152">
        <f>SUM(I3:I49)</f>
        <v>0</v>
      </c>
    </row>
    <row r="51" spans="1:9">
      <c r="F51" s="119"/>
      <c r="G51" s="120" t="s">
        <v>261</v>
      </c>
      <c r="H51" s="768">
        <f>総表!J49</f>
        <v>0</v>
      </c>
      <c r="I51" s="769"/>
    </row>
    <row r="53" spans="1:9">
      <c r="G53" s="364" t="s">
        <v>390</v>
      </c>
    </row>
    <row r="54" spans="1:9">
      <c r="G54" s="126">
        <f>G50-H50-I50</f>
        <v>0</v>
      </c>
    </row>
  </sheetData>
  <sheetProtection insertRows="0" deleteRows="0"/>
  <mergeCells count="4">
    <mergeCell ref="D2:E2"/>
    <mergeCell ref="A50:F50"/>
    <mergeCell ref="G1:I1"/>
    <mergeCell ref="H51:I51"/>
  </mergeCells>
  <phoneticPr fontId="17"/>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CE71-A888-45CC-9658-F2574C1102B3}">
  <dimension ref="A1:K32"/>
  <sheetViews>
    <sheetView view="pageBreakPreview" zoomScaleNormal="100" zoomScaleSheetLayoutView="100" workbookViewId="0">
      <selection sqref="A1:J3"/>
    </sheetView>
  </sheetViews>
  <sheetFormatPr defaultColWidth="9" defaultRowHeight="22.5"/>
  <cols>
    <col min="1" max="4" width="10" style="5" customWidth="1"/>
    <col min="5" max="5" width="4.08203125" style="5" customWidth="1"/>
    <col min="6" max="7" width="10" style="5" customWidth="1"/>
    <col min="8" max="9" width="6.75" style="5" customWidth="1"/>
    <col min="10" max="10" width="11.5" style="438" customWidth="1"/>
    <col min="11" max="11" width="82.5" style="4" customWidth="1"/>
    <col min="12" max="16384" width="9" style="4"/>
  </cols>
  <sheetData>
    <row r="1" spans="1:11" ht="18">
      <c r="A1" s="776" t="s">
        <v>325</v>
      </c>
      <c r="B1" s="776"/>
      <c r="C1" s="776"/>
      <c r="D1" s="776"/>
      <c r="E1" s="776"/>
      <c r="F1" s="776"/>
      <c r="G1" s="776"/>
      <c r="H1" s="776"/>
      <c r="I1" s="776"/>
      <c r="J1" s="776"/>
    </row>
    <row r="2" spans="1:11" ht="18">
      <c r="A2" s="776"/>
      <c r="B2" s="776"/>
      <c r="C2" s="776"/>
      <c r="D2" s="776"/>
      <c r="E2" s="776"/>
      <c r="F2" s="776"/>
      <c r="G2" s="776"/>
      <c r="H2" s="776"/>
      <c r="I2" s="776"/>
      <c r="J2" s="776"/>
    </row>
    <row r="3" spans="1:11" ht="18">
      <c r="A3" s="776"/>
      <c r="B3" s="776"/>
      <c r="C3" s="776"/>
      <c r="D3" s="776"/>
      <c r="E3" s="776"/>
      <c r="F3" s="776"/>
      <c r="G3" s="776"/>
      <c r="H3" s="776"/>
      <c r="I3" s="776"/>
      <c r="J3" s="776"/>
    </row>
    <row r="4" spans="1:11" ht="23" thickBot="1"/>
    <row r="5" spans="1:11" ht="23" thickBot="1">
      <c r="F5" s="439" t="s">
        <v>326</v>
      </c>
      <c r="G5" s="777">
        <f>総表!C15</f>
        <v>0</v>
      </c>
      <c r="H5" s="778"/>
      <c r="I5" s="778"/>
      <c r="J5" s="779"/>
    </row>
    <row r="6" spans="1:11" ht="33.75" customHeight="1">
      <c r="A6" s="780" t="s">
        <v>327</v>
      </c>
      <c r="B6" s="781"/>
      <c r="C6" s="782">
        <f>総表!C27</f>
        <v>0</v>
      </c>
      <c r="D6" s="782"/>
      <c r="E6" s="782"/>
      <c r="F6" s="782"/>
      <c r="G6" s="782"/>
      <c r="H6" s="782"/>
      <c r="I6" s="782"/>
      <c r="J6" s="783"/>
    </row>
    <row r="7" spans="1:11" ht="21" customHeight="1">
      <c r="A7" s="784" t="s">
        <v>328</v>
      </c>
      <c r="B7" s="785"/>
      <c r="C7" s="788" t="s">
        <v>329</v>
      </c>
      <c r="D7" s="789"/>
      <c r="E7" s="440" t="s">
        <v>330</v>
      </c>
      <c r="F7" s="789" t="s">
        <v>331</v>
      </c>
      <c r="G7" s="790"/>
      <c r="H7" s="791" t="s">
        <v>332</v>
      </c>
      <c r="I7" s="791"/>
      <c r="J7" s="441" t="s">
        <v>333</v>
      </c>
    </row>
    <row r="8" spans="1:11" ht="33.75" customHeight="1">
      <c r="A8" s="786"/>
      <c r="B8" s="787"/>
      <c r="C8" s="792">
        <f>個表!E21</f>
        <v>45232</v>
      </c>
      <c r="D8" s="793"/>
      <c r="E8" s="442" t="s">
        <v>330</v>
      </c>
      <c r="F8" s="793">
        <f>個表!G21</f>
        <v>45253</v>
      </c>
      <c r="G8" s="794"/>
      <c r="H8" s="443">
        <f>個表!H21</f>
        <v>3</v>
      </c>
      <c r="I8" s="444" t="str">
        <f>個表!I21</f>
        <v>週間</v>
      </c>
      <c r="J8" s="445" t="str">
        <f>個表!J21</f>
        <v>予定</v>
      </c>
    </row>
    <row r="9" spans="1:11" ht="33.75" customHeight="1">
      <c r="A9" s="807" t="s">
        <v>334</v>
      </c>
      <c r="B9" s="808"/>
      <c r="C9" s="809" t="str">
        <f>個表!E22</f>
        <v>劇場公開</v>
      </c>
      <c r="D9" s="809"/>
      <c r="E9" s="809"/>
      <c r="F9" s="809"/>
      <c r="G9" s="809"/>
      <c r="H9" s="809"/>
      <c r="I9" s="809"/>
      <c r="J9" s="446" t="str">
        <f>個表!J22</f>
        <v>確定</v>
      </c>
    </row>
    <row r="10" spans="1:11" ht="33.75" customHeight="1">
      <c r="A10" s="807" t="s">
        <v>335</v>
      </c>
      <c r="B10" s="808"/>
      <c r="C10" s="810" t="s">
        <v>336</v>
      </c>
      <c r="D10" s="810"/>
      <c r="E10" s="810"/>
      <c r="F10" s="810"/>
      <c r="G10" s="810"/>
      <c r="H10" s="810"/>
      <c r="I10" s="810"/>
      <c r="J10" s="447" t="s">
        <v>243</v>
      </c>
      <c r="K10" s="4" t="s">
        <v>337</v>
      </c>
    </row>
    <row r="11" spans="1:11" ht="33.75" customHeight="1">
      <c r="A11" s="811" t="s">
        <v>338</v>
      </c>
      <c r="B11" s="812"/>
      <c r="C11" s="448" t="s">
        <v>339</v>
      </c>
      <c r="D11" s="817" t="str">
        <f>個表!E23</f>
        <v>●●株式会社</v>
      </c>
      <c r="E11" s="817"/>
      <c r="F11" s="817"/>
      <c r="G11" s="817"/>
      <c r="H11" s="817"/>
      <c r="I11" s="817"/>
      <c r="J11" s="449" t="s">
        <v>340</v>
      </c>
      <c r="K11" s="4" t="s">
        <v>341</v>
      </c>
    </row>
    <row r="12" spans="1:11" ht="33.75" customHeight="1">
      <c r="A12" s="813"/>
      <c r="B12" s="814"/>
      <c r="C12" s="450" t="s">
        <v>342</v>
      </c>
      <c r="D12" s="818"/>
      <c r="E12" s="818"/>
      <c r="F12" s="818"/>
      <c r="G12" s="818"/>
      <c r="H12" s="818"/>
      <c r="I12" s="818"/>
      <c r="J12" s="819"/>
    </row>
    <row r="13" spans="1:11" ht="33.75" customHeight="1">
      <c r="A13" s="815"/>
      <c r="B13" s="816"/>
      <c r="C13" s="451" t="s">
        <v>343</v>
      </c>
      <c r="D13" s="820"/>
      <c r="E13" s="820"/>
      <c r="F13" s="820"/>
      <c r="G13" s="820"/>
      <c r="H13" s="820"/>
      <c r="I13" s="820"/>
      <c r="J13" s="821"/>
    </row>
    <row r="14" spans="1:11" ht="33.75" customHeight="1">
      <c r="A14" s="795" t="s">
        <v>344</v>
      </c>
      <c r="B14" s="796"/>
      <c r="C14" s="801"/>
      <c r="D14" s="801"/>
      <c r="E14" s="801"/>
      <c r="F14" s="801"/>
      <c r="G14" s="801"/>
      <c r="H14" s="801"/>
      <c r="I14" s="801"/>
      <c r="J14" s="802"/>
      <c r="K14" s="452" t="s">
        <v>345</v>
      </c>
    </row>
    <row r="15" spans="1:11" ht="33.75" customHeight="1">
      <c r="A15" s="797"/>
      <c r="B15" s="798"/>
      <c r="C15" s="803"/>
      <c r="D15" s="803"/>
      <c r="E15" s="803"/>
      <c r="F15" s="803"/>
      <c r="G15" s="803"/>
      <c r="H15" s="803"/>
      <c r="I15" s="803"/>
      <c r="J15" s="804"/>
      <c r="K15" s="453" t="s">
        <v>346</v>
      </c>
    </row>
    <row r="16" spans="1:11" ht="33.75" customHeight="1">
      <c r="A16" s="797"/>
      <c r="B16" s="798"/>
      <c r="C16" s="803"/>
      <c r="D16" s="803"/>
      <c r="E16" s="803"/>
      <c r="F16" s="803"/>
      <c r="G16" s="803"/>
      <c r="H16" s="803"/>
      <c r="I16" s="803"/>
      <c r="J16" s="804"/>
      <c r="K16" s="453" t="s">
        <v>347</v>
      </c>
    </row>
    <row r="17" spans="1:11" ht="33.75" customHeight="1">
      <c r="A17" s="797"/>
      <c r="B17" s="798"/>
      <c r="C17" s="803"/>
      <c r="D17" s="803"/>
      <c r="E17" s="803"/>
      <c r="F17" s="803"/>
      <c r="G17" s="803"/>
      <c r="H17" s="803"/>
      <c r="I17" s="803"/>
      <c r="J17" s="804"/>
      <c r="K17" s="453"/>
    </row>
    <row r="18" spans="1:11" ht="33.75" customHeight="1">
      <c r="A18" s="797"/>
      <c r="B18" s="798"/>
      <c r="C18" s="803"/>
      <c r="D18" s="803"/>
      <c r="E18" s="803"/>
      <c r="F18" s="803"/>
      <c r="G18" s="803"/>
      <c r="H18" s="803"/>
      <c r="I18" s="803"/>
      <c r="J18" s="804"/>
    </row>
    <row r="19" spans="1:11" ht="33.75" customHeight="1">
      <c r="A19" s="797"/>
      <c r="B19" s="798"/>
      <c r="C19" s="803"/>
      <c r="D19" s="803"/>
      <c r="E19" s="803"/>
      <c r="F19" s="803"/>
      <c r="G19" s="803"/>
      <c r="H19" s="803"/>
      <c r="I19" s="803"/>
      <c r="J19" s="804"/>
    </row>
    <row r="20" spans="1:11" ht="33.75" customHeight="1">
      <c r="A20" s="797"/>
      <c r="B20" s="798"/>
      <c r="C20" s="803"/>
      <c r="D20" s="803"/>
      <c r="E20" s="803"/>
      <c r="F20" s="803"/>
      <c r="G20" s="803"/>
      <c r="H20" s="803"/>
      <c r="I20" s="803"/>
      <c r="J20" s="804"/>
    </row>
    <row r="21" spans="1:11" ht="33.75" customHeight="1">
      <c r="A21" s="797"/>
      <c r="B21" s="798"/>
      <c r="C21" s="803"/>
      <c r="D21" s="803"/>
      <c r="E21" s="803"/>
      <c r="F21" s="803"/>
      <c r="G21" s="803"/>
      <c r="H21" s="803"/>
      <c r="I21" s="803"/>
      <c r="J21" s="804"/>
    </row>
    <row r="22" spans="1:11" ht="33.75" customHeight="1">
      <c r="A22" s="797"/>
      <c r="B22" s="798"/>
      <c r="C22" s="803"/>
      <c r="D22" s="803"/>
      <c r="E22" s="803"/>
      <c r="F22" s="803"/>
      <c r="G22" s="803"/>
      <c r="H22" s="803"/>
      <c r="I22" s="803"/>
      <c r="J22" s="804"/>
    </row>
    <row r="23" spans="1:11" ht="33.75" customHeight="1">
      <c r="A23" s="797"/>
      <c r="B23" s="798"/>
      <c r="C23" s="803"/>
      <c r="D23" s="803"/>
      <c r="E23" s="803"/>
      <c r="F23" s="803"/>
      <c r="G23" s="803"/>
      <c r="H23" s="803"/>
      <c r="I23" s="803"/>
      <c r="J23" s="804"/>
    </row>
    <row r="24" spans="1:11" ht="33.75" customHeight="1">
      <c r="A24" s="797"/>
      <c r="B24" s="798"/>
      <c r="C24" s="803"/>
      <c r="D24" s="803"/>
      <c r="E24" s="803"/>
      <c r="F24" s="803"/>
      <c r="G24" s="803"/>
      <c r="H24" s="803"/>
      <c r="I24" s="803"/>
      <c r="J24" s="804"/>
    </row>
    <row r="25" spans="1:11" ht="33.75" customHeight="1" thickBot="1">
      <c r="A25" s="799"/>
      <c r="B25" s="800"/>
      <c r="C25" s="805"/>
      <c r="D25" s="805"/>
      <c r="E25" s="805"/>
      <c r="F25" s="805"/>
      <c r="G25" s="805"/>
      <c r="H25" s="805"/>
      <c r="I25" s="805"/>
      <c r="J25" s="806"/>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9"/>
  <dataValidations count="1">
    <dataValidation type="list" allowBlank="1" showInputMessage="1" showErrorMessage="1" sqref="J10:J11" xr:uid="{BF84A5BE-DA30-4FB9-AED4-F05499CF0FE5}">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3460-223B-4AE1-94CC-F813D4A7841E}">
  <sheetPr>
    <pageSetUpPr fitToPage="1"/>
  </sheetPr>
  <dimension ref="A1:O40"/>
  <sheetViews>
    <sheetView view="pageBreakPreview" zoomScaleNormal="100" zoomScaleSheetLayoutView="100" workbookViewId="0">
      <selection activeCell="O13" sqref="O13"/>
    </sheetView>
  </sheetViews>
  <sheetFormatPr defaultColWidth="9" defaultRowHeight="18"/>
  <cols>
    <col min="1" max="1" width="1.25" style="4" customWidth="1"/>
    <col min="2" max="2" width="15.5" style="4" customWidth="1"/>
    <col min="3" max="3" width="4.83203125" style="4" customWidth="1"/>
    <col min="4" max="4" width="4.25" style="4" customWidth="1"/>
    <col min="5" max="5" width="6.08203125" style="4" customWidth="1"/>
    <col min="6" max="6" width="3.58203125" style="4" customWidth="1"/>
    <col min="7" max="7" width="4.58203125" style="4" customWidth="1"/>
    <col min="8" max="8" width="4.5" style="4" customWidth="1"/>
    <col min="9" max="9" width="18.5" style="4" customWidth="1"/>
    <col min="10" max="10" width="15.75" style="4" customWidth="1"/>
    <col min="11" max="11" width="0.83203125" style="4" customWidth="1"/>
    <col min="12" max="12" width="5.5" style="4" customWidth="1"/>
    <col min="13" max="14" width="15.75" style="4" customWidth="1"/>
    <col min="15" max="15" width="65.25" style="4" customWidth="1"/>
    <col min="16" max="16384" width="9" style="4"/>
  </cols>
  <sheetData>
    <row r="1" spans="1:15" ht="60.75" customHeight="1">
      <c r="A1" s="803"/>
      <c r="B1" s="803"/>
      <c r="C1" s="803"/>
      <c r="D1" s="803"/>
      <c r="E1" s="803"/>
      <c r="F1" s="803"/>
      <c r="G1" s="803"/>
      <c r="H1" s="803"/>
      <c r="I1" s="803"/>
      <c r="J1" s="803"/>
      <c r="K1" s="803"/>
      <c r="L1" s="803"/>
      <c r="M1" s="803"/>
      <c r="N1" s="803"/>
      <c r="O1" s="397" t="s">
        <v>372</v>
      </c>
    </row>
    <row r="2" spans="1:15" ht="37.5" customHeight="1">
      <c r="A2" s="823" t="s">
        <v>384</v>
      </c>
      <c r="B2" s="823"/>
      <c r="C2" s="823"/>
      <c r="D2" s="823"/>
      <c r="E2" s="823"/>
      <c r="F2" s="823"/>
      <c r="G2" s="823"/>
      <c r="H2" s="823"/>
      <c r="I2" s="823"/>
      <c r="J2" s="823"/>
      <c r="K2" s="823"/>
      <c r="L2" s="823"/>
      <c r="M2" s="823"/>
      <c r="N2" s="823"/>
      <c r="O2" s="397"/>
    </row>
    <row r="3" spans="1:15" ht="35">
      <c r="A3" s="823" t="s">
        <v>373</v>
      </c>
      <c r="B3" s="823"/>
      <c r="C3" s="823"/>
      <c r="D3" s="823"/>
      <c r="E3" s="823"/>
      <c r="F3" s="823"/>
      <c r="G3" s="823"/>
      <c r="H3" s="823"/>
      <c r="I3" s="823"/>
      <c r="J3" s="823"/>
      <c r="K3" s="823"/>
      <c r="L3" s="823"/>
      <c r="M3" s="823"/>
      <c r="N3" s="823"/>
      <c r="O3" s="824" t="s">
        <v>374</v>
      </c>
    </row>
    <row r="4" spans="1:15" ht="36" customHeight="1">
      <c r="A4" s="776" t="s">
        <v>349</v>
      </c>
      <c r="B4" s="776"/>
      <c r="C4" s="776"/>
      <c r="D4" s="776"/>
      <c r="E4" s="776"/>
      <c r="F4" s="776"/>
      <c r="G4" s="776"/>
      <c r="H4" s="776"/>
      <c r="I4" s="776"/>
      <c r="J4" s="776"/>
      <c r="K4" s="776"/>
      <c r="L4" s="776"/>
      <c r="M4" s="776"/>
      <c r="N4" s="776"/>
      <c r="O4" s="824"/>
    </row>
    <row r="5" spans="1:15" ht="28.5" customHeight="1">
      <c r="A5" s="822" t="s">
        <v>350</v>
      </c>
      <c r="B5" s="822"/>
      <c r="C5" s="822"/>
      <c r="D5" s="822"/>
      <c r="E5" s="822"/>
      <c r="F5" s="822"/>
      <c r="G5" s="822"/>
      <c r="H5" s="822"/>
      <c r="I5" s="822"/>
      <c r="J5" s="822"/>
      <c r="K5" s="822"/>
      <c r="L5" s="822"/>
      <c r="M5" s="822"/>
      <c r="N5" s="822"/>
      <c r="O5" s="386"/>
    </row>
    <row r="6" spans="1:15" ht="28.5" customHeight="1">
      <c r="A6" s="826"/>
      <c r="B6" s="826"/>
      <c r="C6" s="826"/>
      <c r="D6" s="826"/>
      <c r="E6" s="826"/>
      <c r="F6" s="826"/>
      <c r="G6" s="826"/>
      <c r="H6" s="826"/>
      <c r="I6" s="826"/>
      <c r="J6" s="826"/>
      <c r="K6" s="826"/>
      <c r="L6" s="826"/>
      <c r="M6" s="827" t="str">
        <f>総表!H4</f>
        <v>令和　年　月　日</v>
      </c>
      <c r="N6" s="827"/>
      <c r="O6" s="386"/>
    </row>
    <row r="7" spans="1:15" ht="45" customHeight="1">
      <c r="A7" s="5"/>
      <c r="B7" s="828" t="s">
        <v>353</v>
      </c>
      <c r="C7" s="828"/>
      <c r="D7" s="828"/>
      <c r="E7" s="828"/>
      <c r="F7" s="828"/>
      <c r="G7" s="828"/>
      <c r="H7" s="828"/>
      <c r="I7" s="828"/>
      <c r="J7" s="828"/>
      <c r="K7" s="828"/>
      <c r="L7" s="828"/>
      <c r="M7" s="828"/>
      <c r="N7" s="828"/>
      <c r="O7" s="824" t="s">
        <v>375</v>
      </c>
    </row>
    <row r="8" spans="1:15" ht="22.5">
      <c r="A8" s="825"/>
      <c r="B8" s="825"/>
      <c r="C8" s="825"/>
      <c r="D8" s="825"/>
      <c r="E8" s="825"/>
      <c r="F8" s="825"/>
      <c r="G8" s="825"/>
      <c r="H8" s="825"/>
      <c r="I8" s="825"/>
      <c r="J8" s="825"/>
      <c r="K8" s="825"/>
      <c r="L8" s="825"/>
      <c r="M8" s="825"/>
      <c r="N8" s="825"/>
      <c r="O8" s="829"/>
    </row>
    <row r="9" spans="1:15" ht="33.75" customHeight="1">
      <c r="A9" s="825"/>
      <c r="B9" s="825"/>
      <c r="C9" s="825"/>
      <c r="D9" s="825"/>
      <c r="E9" s="825"/>
      <c r="F9" s="438"/>
      <c r="G9" s="438"/>
      <c r="H9" s="438"/>
      <c r="I9" s="456"/>
      <c r="J9" s="461" t="s">
        <v>376</v>
      </c>
      <c r="K9" s="461"/>
      <c r="L9" s="830">
        <f>総表!C15</f>
        <v>0</v>
      </c>
      <c r="M9" s="830"/>
      <c r="N9" s="830"/>
      <c r="O9" s="386"/>
    </row>
    <row r="10" spans="1:15" ht="33.75" customHeight="1">
      <c r="A10" s="825"/>
      <c r="B10" s="825"/>
      <c r="C10" s="825"/>
      <c r="D10" s="825"/>
      <c r="E10" s="825"/>
      <c r="F10" s="438"/>
      <c r="G10" s="438"/>
      <c r="H10" s="438"/>
      <c r="I10" s="456"/>
      <c r="J10" s="461" t="s">
        <v>356</v>
      </c>
      <c r="K10" s="461"/>
      <c r="L10" s="830">
        <f>総表!C16</f>
        <v>0</v>
      </c>
      <c r="M10" s="830"/>
      <c r="N10" s="830"/>
      <c r="O10" s="386"/>
    </row>
    <row r="11" spans="1:15" ht="33.75" customHeight="1">
      <c r="A11" s="825"/>
      <c r="B11" s="825"/>
      <c r="C11" s="825"/>
      <c r="D11" s="825"/>
      <c r="E11" s="825"/>
      <c r="F11" s="438"/>
      <c r="G11" s="438"/>
      <c r="H11" s="438"/>
      <c r="I11" s="456"/>
      <c r="J11" s="461" t="s">
        <v>7</v>
      </c>
      <c r="K11" s="461"/>
      <c r="L11" s="830">
        <f>総表!C17</f>
        <v>0</v>
      </c>
      <c r="M11" s="830"/>
      <c r="N11" s="830"/>
      <c r="O11" s="842" t="s">
        <v>392</v>
      </c>
    </row>
    <row r="12" spans="1:15" ht="30" customHeight="1">
      <c r="A12" s="825"/>
      <c r="B12" s="825"/>
      <c r="C12" s="825"/>
      <c r="D12" s="825"/>
      <c r="E12" s="825"/>
      <c r="F12" s="825"/>
      <c r="G12" s="825"/>
      <c r="H12" s="825"/>
      <c r="I12" s="825"/>
      <c r="J12" s="825"/>
      <c r="K12" s="825"/>
      <c r="L12" s="825"/>
      <c r="M12" s="825"/>
      <c r="N12" s="825"/>
      <c r="O12" s="386"/>
    </row>
    <row r="13" spans="1:15" ht="60" customHeight="1">
      <c r="A13" s="831" t="s">
        <v>377</v>
      </c>
      <c r="B13" s="831"/>
      <c r="C13" s="831"/>
      <c r="D13" s="831"/>
      <c r="E13" s="831"/>
      <c r="F13" s="831"/>
      <c r="G13" s="831"/>
      <c r="H13" s="831"/>
      <c r="I13" s="831"/>
      <c r="J13" s="831"/>
      <c r="K13" s="831"/>
      <c r="L13" s="831"/>
      <c r="M13" s="831"/>
      <c r="N13" s="831"/>
      <c r="O13" s="386"/>
    </row>
    <row r="14" spans="1:15" ht="34.5" customHeight="1">
      <c r="A14" s="462"/>
      <c r="B14" s="462"/>
      <c r="C14" s="462"/>
      <c r="D14" s="462"/>
      <c r="E14" s="462"/>
      <c r="F14" s="462"/>
      <c r="G14" s="462"/>
      <c r="H14" s="462"/>
      <c r="I14" s="462"/>
      <c r="J14" s="462"/>
      <c r="K14" s="462"/>
      <c r="L14" s="462"/>
      <c r="M14" s="462"/>
      <c r="N14" s="462"/>
      <c r="O14" s="397"/>
    </row>
    <row r="15" spans="1:15" ht="45" customHeight="1">
      <c r="A15" s="5"/>
      <c r="B15" s="832" t="s">
        <v>378</v>
      </c>
      <c r="C15" s="833"/>
      <c r="D15" s="834">
        <f>総表!C27</f>
        <v>0</v>
      </c>
      <c r="E15" s="834"/>
      <c r="F15" s="834"/>
      <c r="G15" s="834"/>
      <c r="H15" s="834"/>
      <c r="I15" s="834"/>
      <c r="J15" s="834"/>
      <c r="K15" s="834"/>
      <c r="L15" s="834"/>
      <c r="M15" s="834"/>
      <c r="N15" s="834"/>
      <c r="O15" s="386"/>
    </row>
    <row r="16" spans="1:15" ht="21.75" customHeight="1">
      <c r="A16" s="825"/>
      <c r="B16" s="825"/>
      <c r="C16" s="825"/>
      <c r="D16" s="825"/>
      <c r="E16" s="825"/>
      <c r="F16" s="825"/>
      <c r="G16" s="825"/>
      <c r="H16" s="825"/>
      <c r="I16" s="825"/>
      <c r="J16" s="825"/>
      <c r="K16" s="825"/>
      <c r="L16" s="825"/>
      <c r="M16" s="825"/>
      <c r="N16" s="825"/>
    </row>
    <row r="17" spans="1:15" ht="22.5">
      <c r="A17" s="5"/>
      <c r="B17" s="825" t="s">
        <v>379</v>
      </c>
      <c r="C17" s="825"/>
      <c r="D17" s="5" t="s">
        <v>380</v>
      </c>
      <c r="E17" s="5" t="s">
        <v>381</v>
      </c>
      <c r="F17" s="5">
        <f>個表!M18</f>
        <v>5</v>
      </c>
      <c r="G17" s="5" t="s">
        <v>382</v>
      </c>
      <c r="H17" s="5">
        <f>個表!O18</f>
        <v>7</v>
      </c>
      <c r="I17" s="5" t="s">
        <v>383</v>
      </c>
      <c r="J17" s="5"/>
      <c r="K17" s="5"/>
      <c r="L17" s="5"/>
      <c r="M17" s="5"/>
      <c r="N17" s="5"/>
    </row>
    <row r="18" spans="1:15" ht="22.5">
      <c r="A18" s="5"/>
      <c r="B18" s="438"/>
      <c r="C18" s="825"/>
      <c r="D18" s="825"/>
      <c r="E18" s="825"/>
      <c r="F18" s="825"/>
      <c r="G18" s="825"/>
      <c r="H18" s="825"/>
      <c r="I18" s="825"/>
      <c r="J18" s="825"/>
      <c r="K18" s="825"/>
      <c r="L18" s="825"/>
      <c r="M18" s="825"/>
      <c r="N18" s="825"/>
    </row>
    <row r="19" spans="1:15" ht="22.5">
      <c r="A19" s="5"/>
      <c r="B19" s="463"/>
      <c r="C19" s="833"/>
      <c r="D19" s="833"/>
      <c r="E19" s="833"/>
      <c r="F19" s="833"/>
      <c r="G19" s="833"/>
      <c r="H19" s="833"/>
      <c r="I19" s="833"/>
      <c r="J19" s="833"/>
      <c r="K19" s="833"/>
      <c r="L19" s="833"/>
      <c r="M19" s="833"/>
      <c r="N19" s="833"/>
      <c r="O19" s="835"/>
    </row>
    <row r="20" spans="1:15" ht="22.5">
      <c r="A20" s="5"/>
      <c r="B20" s="463"/>
      <c r="C20" s="834"/>
      <c r="D20" s="834"/>
      <c r="E20" s="834"/>
      <c r="F20" s="834"/>
      <c r="G20" s="834"/>
      <c r="H20" s="834"/>
      <c r="I20" s="834"/>
      <c r="J20" s="834"/>
      <c r="K20" s="834"/>
      <c r="L20" s="834"/>
      <c r="M20" s="834"/>
      <c r="N20" s="834"/>
      <c r="O20" s="835"/>
    </row>
    <row r="21" spans="1:15" ht="22.5">
      <c r="A21" s="5"/>
      <c r="B21" s="463"/>
      <c r="C21" s="834"/>
      <c r="D21" s="834"/>
      <c r="E21" s="834"/>
      <c r="F21" s="834"/>
      <c r="G21" s="834"/>
      <c r="H21" s="834"/>
      <c r="I21" s="834"/>
      <c r="J21" s="834"/>
      <c r="K21" s="834"/>
      <c r="L21" s="834"/>
      <c r="M21" s="834"/>
      <c r="N21" s="834"/>
      <c r="O21" s="835"/>
    </row>
    <row r="22" spans="1:15" ht="22.5">
      <c r="A22" s="5"/>
      <c r="B22" s="463"/>
      <c r="C22" s="836"/>
      <c r="D22" s="836"/>
      <c r="E22" s="836"/>
      <c r="F22" s="836"/>
      <c r="G22" s="836"/>
      <c r="H22" s="836"/>
      <c r="I22" s="836"/>
      <c r="J22" s="836"/>
      <c r="K22" s="836"/>
      <c r="L22" s="836"/>
      <c r="M22" s="836"/>
      <c r="N22" s="836"/>
      <c r="O22" s="835"/>
    </row>
    <row r="23" spans="1:15" ht="22.5">
      <c r="A23" s="825"/>
      <c r="B23" s="825"/>
      <c r="C23" s="825"/>
      <c r="D23" s="825"/>
      <c r="E23" s="825"/>
      <c r="F23" s="825"/>
      <c r="G23" s="825"/>
      <c r="H23" s="825"/>
      <c r="I23" s="825"/>
      <c r="J23" s="825"/>
      <c r="K23" s="825"/>
      <c r="L23" s="825"/>
      <c r="M23" s="825"/>
      <c r="N23" s="825"/>
    </row>
    <row r="24" spans="1:15" ht="22.5">
      <c r="A24" s="438"/>
      <c r="B24" s="438"/>
      <c r="C24" s="438"/>
      <c r="D24" s="438"/>
      <c r="E24" s="438"/>
      <c r="F24" s="438"/>
      <c r="G24" s="438"/>
      <c r="H24" s="438"/>
      <c r="I24" s="438"/>
      <c r="J24" s="438"/>
      <c r="K24" s="438"/>
      <c r="L24" s="438"/>
      <c r="M24" s="438"/>
      <c r="N24" s="438"/>
    </row>
    <row r="25" spans="1:15" ht="22.5">
      <c r="A25" s="5"/>
      <c r="B25" s="463"/>
      <c r="C25" s="833"/>
      <c r="D25" s="833"/>
      <c r="E25" s="833"/>
      <c r="F25" s="833"/>
      <c r="G25" s="833"/>
      <c r="H25" s="833"/>
      <c r="I25" s="833"/>
      <c r="J25" s="833"/>
      <c r="K25" s="833"/>
      <c r="L25" s="833"/>
      <c r="M25" s="833"/>
      <c r="N25" s="833"/>
    </row>
    <row r="26" spans="1:15" ht="22.5">
      <c r="A26" s="5"/>
      <c r="B26" s="463"/>
      <c r="C26" s="834"/>
      <c r="D26" s="834"/>
      <c r="E26" s="834"/>
      <c r="F26" s="834"/>
      <c r="G26" s="834"/>
      <c r="H26" s="834"/>
      <c r="I26" s="834"/>
      <c r="J26" s="834"/>
      <c r="K26" s="834"/>
      <c r="L26" s="834"/>
      <c r="M26" s="834"/>
      <c r="N26" s="834"/>
    </row>
    <row r="27" spans="1:15" ht="22.5">
      <c r="A27" s="5"/>
      <c r="B27" s="463"/>
      <c r="C27" s="834"/>
      <c r="D27" s="834"/>
      <c r="E27" s="834"/>
      <c r="F27" s="834"/>
      <c r="G27" s="834"/>
      <c r="H27" s="834"/>
      <c r="I27" s="834"/>
      <c r="J27" s="834"/>
      <c r="K27" s="834"/>
      <c r="L27" s="834"/>
      <c r="M27" s="834"/>
      <c r="N27" s="834"/>
    </row>
    <row r="28" spans="1:15" ht="22.5">
      <c r="A28" s="5"/>
      <c r="B28" s="463"/>
      <c r="C28" s="836"/>
      <c r="D28" s="836"/>
      <c r="E28" s="836"/>
      <c r="F28" s="836"/>
      <c r="G28" s="836"/>
      <c r="H28" s="836"/>
      <c r="I28" s="836"/>
      <c r="J28" s="836"/>
      <c r="K28" s="836"/>
      <c r="L28" s="836"/>
      <c r="M28" s="836"/>
      <c r="N28" s="836"/>
    </row>
    <row r="29" spans="1:15" ht="22.5">
      <c r="A29" s="825"/>
      <c r="B29" s="825"/>
      <c r="C29" s="825"/>
      <c r="D29" s="825"/>
      <c r="E29" s="825"/>
      <c r="F29" s="825"/>
      <c r="G29" s="825"/>
      <c r="H29" s="825"/>
      <c r="I29" s="825"/>
      <c r="J29" s="825"/>
      <c r="K29" s="825"/>
      <c r="L29" s="825"/>
      <c r="M29" s="825"/>
      <c r="N29" s="825"/>
    </row>
    <row r="30" spans="1:15" ht="22.5">
      <c r="A30" s="438"/>
      <c r="B30" s="438"/>
      <c r="C30" s="438"/>
      <c r="D30" s="438"/>
      <c r="E30" s="438"/>
      <c r="F30" s="438"/>
      <c r="G30" s="438"/>
      <c r="H30" s="438"/>
      <c r="I30" s="438"/>
      <c r="J30" s="438"/>
      <c r="K30" s="438"/>
      <c r="L30" s="438"/>
      <c r="M30" s="438"/>
      <c r="N30" s="438"/>
    </row>
    <row r="31" spans="1:15" ht="22.5">
      <c r="A31" s="5"/>
      <c r="B31" s="463"/>
      <c r="C31" s="833"/>
      <c r="D31" s="833"/>
      <c r="E31" s="833"/>
      <c r="F31" s="833"/>
      <c r="G31" s="833"/>
      <c r="H31" s="833"/>
      <c r="I31" s="833"/>
      <c r="J31" s="833"/>
      <c r="K31" s="833"/>
      <c r="L31" s="833"/>
      <c r="M31" s="833"/>
      <c r="N31" s="833"/>
    </row>
    <row r="32" spans="1:15" ht="22.5">
      <c r="A32" s="5"/>
      <c r="B32" s="463"/>
      <c r="C32" s="834"/>
      <c r="D32" s="834"/>
      <c r="E32" s="834"/>
      <c r="F32" s="834"/>
      <c r="G32" s="834"/>
      <c r="H32" s="834"/>
      <c r="I32" s="834"/>
      <c r="J32" s="834"/>
      <c r="K32" s="834"/>
      <c r="L32" s="834"/>
      <c r="M32" s="834"/>
      <c r="N32" s="834"/>
    </row>
    <row r="33" spans="1:14" ht="22.5">
      <c r="A33" s="5"/>
      <c r="B33" s="463"/>
      <c r="C33" s="834"/>
      <c r="D33" s="834"/>
      <c r="E33" s="834"/>
      <c r="F33" s="834"/>
      <c r="G33" s="834"/>
      <c r="H33" s="834"/>
      <c r="I33" s="834"/>
      <c r="J33" s="834"/>
      <c r="K33" s="834"/>
      <c r="L33" s="834"/>
      <c r="M33" s="834"/>
      <c r="N33" s="834"/>
    </row>
    <row r="34" spans="1:14" ht="22.5">
      <c r="A34" s="5"/>
      <c r="B34" s="463"/>
      <c r="C34" s="836"/>
      <c r="D34" s="836"/>
      <c r="E34" s="836"/>
      <c r="F34" s="836"/>
      <c r="G34" s="836"/>
      <c r="H34" s="836"/>
      <c r="I34" s="836"/>
      <c r="J34" s="836"/>
      <c r="K34" s="836"/>
      <c r="L34" s="836"/>
      <c r="M34" s="836"/>
      <c r="N34" s="836"/>
    </row>
    <row r="35" spans="1:14" ht="22.5">
      <c r="A35" s="825"/>
      <c r="B35" s="825"/>
      <c r="C35" s="825"/>
      <c r="D35" s="825"/>
      <c r="E35" s="825"/>
      <c r="F35" s="825"/>
      <c r="G35" s="825"/>
      <c r="H35" s="825"/>
      <c r="I35" s="825"/>
      <c r="J35" s="825"/>
      <c r="K35" s="825"/>
      <c r="L35" s="825"/>
      <c r="M35" s="825"/>
      <c r="N35" s="825"/>
    </row>
    <row r="36" spans="1:14" ht="22.5">
      <c r="A36" s="438"/>
      <c r="B36" s="438"/>
      <c r="C36" s="438"/>
      <c r="D36" s="438"/>
      <c r="E36" s="438"/>
      <c r="F36" s="438"/>
      <c r="G36" s="438"/>
      <c r="H36" s="438"/>
      <c r="I36" s="438"/>
      <c r="J36" s="438"/>
      <c r="K36" s="438"/>
      <c r="L36" s="438"/>
      <c r="M36" s="438"/>
      <c r="N36" s="438"/>
    </row>
    <row r="37" spans="1:14" ht="22.5">
      <c r="A37" s="5"/>
      <c r="B37" s="463"/>
      <c r="C37" s="833"/>
      <c r="D37" s="833"/>
      <c r="E37" s="833"/>
      <c r="F37" s="833"/>
      <c r="G37" s="833"/>
      <c r="H37" s="833"/>
      <c r="I37" s="833"/>
      <c r="J37" s="833"/>
      <c r="K37" s="833"/>
      <c r="L37" s="833"/>
      <c r="M37" s="833"/>
      <c r="N37" s="833"/>
    </row>
    <row r="38" spans="1:14" ht="22.5">
      <c r="A38" s="5"/>
      <c r="B38" s="463"/>
      <c r="C38" s="834"/>
      <c r="D38" s="834"/>
      <c r="E38" s="834"/>
      <c r="F38" s="834"/>
      <c r="G38" s="834"/>
      <c r="H38" s="834"/>
      <c r="I38" s="834"/>
      <c r="J38" s="834"/>
      <c r="K38" s="834"/>
      <c r="L38" s="834"/>
      <c r="M38" s="834"/>
      <c r="N38" s="834"/>
    </row>
    <row r="39" spans="1:14" ht="22.5">
      <c r="A39" s="5"/>
      <c r="B39" s="463"/>
      <c r="C39" s="834"/>
      <c r="D39" s="834"/>
      <c r="E39" s="834"/>
      <c r="F39" s="834"/>
      <c r="G39" s="834"/>
      <c r="H39" s="834"/>
      <c r="I39" s="834"/>
      <c r="J39" s="834"/>
      <c r="K39" s="834"/>
      <c r="L39" s="834"/>
      <c r="M39" s="834"/>
      <c r="N39" s="834"/>
    </row>
    <row r="40" spans="1:14" ht="22.5">
      <c r="A40" s="5"/>
      <c r="B40" s="463"/>
      <c r="C40" s="836"/>
      <c r="D40" s="836"/>
      <c r="E40" s="836"/>
      <c r="F40" s="836"/>
      <c r="G40" s="836"/>
      <c r="H40" s="836"/>
      <c r="I40" s="836"/>
      <c r="J40" s="836"/>
      <c r="K40" s="836"/>
      <c r="L40" s="836"/>
      <c r="M40" s="836"/>
      <c r="N40" s="836"/>
    </row>
  </sheetData>
  <mergeCells count="43">
    <mergeCell ref="C38:N38"/>
    <mergeCell ref="C39:N39"/>
    <mergeCell ref="C40:N40"/>
    <mergeCell ref="C31:N31"/>
    <mergeCell ref="C32:N32"/>
    <mergeCell ref="C33:N33"/>
    <mergeCell ref="C34:N34"/>
    <mergeCell ref="A35:N35"/>
    <mergeCell ref="C37:N37"/>
    <mergeCell ref="A29:N29"/>
    <mergeCell ref="C18:N18"/>
    <mergeCell ref="C19:N19"/>
    <mergeCell ref="O19:O20"/>
    <mergeCell ref="C20:N20"/>
    <mergeCell ref="C21:N21"/>
    <mergeCell ref="O21:O22"/>
    <mergeCell ref="C22:N22"/>
    <mergeCell ref="A23:N23"/>
    <mergeCell ref="C25:N25"/>
    <mergeCell ref="C26:N26"/>
    <mergeCell ref="C27:N27"/>
    <mergeCell ref="C28:N28"/>
    <mergeCell ref="B17:C17"/>
    <mergeCell ref="A6:L6"/>
    <mergeCell ref="M6:N6"/>
    <mergeCell ref="B7:N7"/>
    <mergeCell ref="O7:O8"/>
    <mergeCell ref="A8:N8"/>
    <mergeCell ref="A9:E11"/>
    <mergeCell ref="L9:N9"/>
    <mergeCell ref="L10:N10"/>
    <mergeCell ref="L11:N11"/>
    <mergeCell ref="A12:N12"/>
    <mergeCell ref="A13:N13"/>
    <mergeCell ref="B15:C15"/>
    <mergeCell ref="D15:N15"/>
    <mergeCell ref="A16:N16"/>
    <mergeCell ref="A5:N5"/>
    <mergeCell ref="A1:N1"/>
    <mergeCell ref="A2:N2"/>
    <mergeCell ref="A3:N3"/>
    <mergeCell ref="O3:O4"/>
    <mergeCell ref="A4:N4"/>
  </mergeCells>
  <phoneticPr fontId="39"/>
  <printOptions horizontalCentered="1"/>
  <pageMargins left="0.39370078740157483" right="0.39370078740157483" top="0.59055118110236227" bottom="0.39370078740157483" header="0.59055118110236227" footer="0.31496062992125984"/>
  <pageSetup paperSize="9" scale="7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8971-9966-484E-A84F-CEACBA754858}">
  <sheetPr>
    <pageSetUpPr fitToPage="1"/>
  </sheetPr>
  <dimension ref="A1:M38"/>
  <sheetViews>
    <sheetView view="pageBreakPreview" topLeftCell="A7" zoomScaleNormal="100" zoomScaleSheetLayoutView="100" workbookViewId="0">
      <selection activeCell="M11" sqref="M11"/>
    </sheetView>
  </sheetViews>
  <sheetFormatPr defaultColWidth="9" defaultRowHeight="18"/>
  <cols>
    <col min="1" max="1" width="1.25" style="4" customWidth="1"/>
    <col min="2" max="2" width="15.5" style="4" customWidth="1"/>
    <col min="3" max="3" width="4.83203125" style="4" customWidth="1"/>
    <col min="4" max="4" width="8.33203125" style="4" customWidth="1"/>
    <col min="5" max="5" width="13.5" style="4" customWidth="1"/>
    <col min="6" max="6" width="18.5" style="4" customWidth="1"/>
    <col min="7" max="7" width="1.83203125" style="4" customWidth="1"/>
    <col min="8" max="8" width="15.75" style="4" customWidth="1"/>
    <col min="9" max="9" width="5.5" style="4" customWidth="1"/>
    <col min="10" max="11" width="15.75" style="4" customWidth="1"/>
    <col min="12" max="12" width="9" style="4"/>
    <col min="13" max="13" width="65.25" style="4" customWidth="1"/>
    <col min="14" max="16384" width="9" style="4"/>
  </cols>
  <sheetData>
    <row r="1" spans="1:13" ht="60.75" customHeight="1">
      <c r="A1" s="803"/>
      <c r="B1" s="803"/>
      <c r="C1" s="803"/>
      <c r="D1" s="803"/>
      <c r="E1" s="803"/>
      <c r="F1" s="803"/>
      <c r="G1" s="803"/>
      <c r="H1" s="803"/>
      <c r="I1" s="803"/>
      <c r="J1" s="803"/>
      <c r="K1" s="803"/>
      <c r="L1" s="803"/>
      <c r="M1" s="454"/>
    </row>
    <row r="2" spans="1:13" ht="37.5" customHeight="1">
      <c r="A2" s="823" t="s">
        <v>384</v>
      </c>
      <c r="B2" s="823"/>
      <c r="C2" s="823"/>
      <c r="D2" s="823"/>
      <c r="E2" s="823"/>
      <c r="F2" s="823"/>
      <c r="G2" s="823"/>
      <c r="H2" s="823"/>
      <c r="I2" s="823"/>
      <c r="J2" s="823"/>
      <c r="K2" s="823"/>
      <c r="L2" s="823"/>
      <c r="M2" s="835"/>
    </row>
    <row r="3" spans="1:13" ht="35">
      <c r="A3" s="823" t="s">
        <v>348</v>
      </c>
      <c r="B3" s="823"/>
      <c r="C3" s="823"/>
      <c r="D3" s="823"/>
      <c r="E3" s="823"/>
      <c r="F3" s="823"/>
      <c r="G3" s="823"/>
      <c r="H3" s="823"/>
      <c r="I3" s="823"/>
      <c r="J3" s="823"/>
      <c r="K3" s="823"/>
      <c r="L3" s="823"/>
      <c r="M3" s="835"/>
    </row>
    <row r="4" spans="1:13" ht="36" customHeight="1">
      <c r="A4" s="776" t="s">
        <v>349</v>
      </c>
      <c r="B4" s="776"/>
      <c r="C4" s="776"/>
      <c r="D4" s="776"/>
      <c r="E4" s="776"/>
      <c r="F4" s="776"/>
      <c r="G4" s="776"/>
      <c r="H4" s="776"/>
      <c r="I4" s="776"/>
      <c r="J4" s="776"/>
      <c r="K4" s="776"/>
      <c r="L4" s="776"/>
    </row>
    <row r="5" spans="1:13" ht="28.5" customHeight="1">
      <c r="A5" s="822" t="s">
        <v>350</v>
      </c>
      <c r="B5" s="822"/>
      <c r="C5" s="822"/>
      <c r="D5" s="822"/>
      <c r="E5" s="822"/>
      <c r="F5" s="822"/>
      <c r="G5" s="822"/>
      <c r="H5" s="822"/>
      <c r="I5" s="822"/>
      <c r="J5" s="822"/>
      <c r="K5" s="822"/>
      <c r="L5" s="822"/>
    </row>
    <row r="6" spans="1:13" ht="28.5" customHeight="1">
      <c r="A6" s="826"/>
      <c r="B6" s="826"/>
      <c r="C6" s="826"/>
      <c r="D6" s="826"/>
      <c r="E6" s="826"/>
      <c r="F6" s="826"/>
      <c r="G6" s="826"/>
      <c r="H6" s="826"/>
      <c r="I6" s="826"/>
      <c r="J6" s="455" t="s">
        <v>351</v>
      </c>
      <c r="K6" s="837"/>
      <c r="L6" s="837"/>
      <c r="M6" s="835" t="s">
        <v>352</v>
      </c>
    </row>
    <row r="7" spans="1:13" ht="45" customHeight="1">
      <c r="A7" s="5"/>
      <c r="B7" s="828" t="s">
        <v>353</v>
      </c>
      <c r="C7" s="828"/>
      <c r="D7" s="828"/>
      <c r="E7" s="828"/>
      <c r="F7" s="828"/>
      <c r="G7" s="828"/>
      <c r="H7" s="828"/>
      <c r="I7" s="828"/>
      <c r="J7" s="828"/>
      <c r="K7" s="828"/>
      <c r="L7" s="828"/>
      <c r="M7" s="835"/>
    </row>
    <row r="8" spans="1:13" ht="22.5">
      <c r="A8" s="825"/>
      <c r="B8" s="825"/>
      <c r="C8" s="825"/>
      <c r="D8" s="825"/>
      <c r="E8" s="825"/>
      <c r="F8" s="825"/>
      <c r="G8" s="825"/>
      <c r="H8" s="825"/>
      <c r="I8" s="825"/>
      <c r="J8" s="825"/>
      <c r="K8" s="825"/>
      <c r="L8" s="825"/>
    </row>
    <row r="9" spans="1:13" ht="33.75" customHeight="1">
      <c r="A9" s="825"/>
      <c r="B9" s="825"/>
      <c r="C9" s="825"/>
      <c r="D9" s="825"/>
      <c r="E9" s="825"/>
      <c r="F9" s="456" t="s">
        <v>354</v>
      </c>
      <c r="G9" s="457"/>
      <c r="H9" s="830">
        <f>総表!C15</f>
        <v>0</v>
      </c>
      <c r="I9" s="830"/>
      <c r="J9" s="830"/>
      <c r="K9" s="830"/>
      <c r="L9" s="830"/>
      <c r="M9" s="458" t="s">
        <v>355</v>
      </c>
    </row>
    <row r="10" spans="1:13" ht="33.75" customHeight="1">
      <c r="A10" s="825"/>
      <c r="B10" s="825"/>
      <c r="C10" s="825"/>
      <c r="D10" s="825"/>
      <c r="E10" s="825"/>
      <c r="F10" s="456" t="s">
        <v>356</v>
      </c>
      <c r="G10" s="457"/>
      <c r="H10" s="830">
        <f>総表!C16</f>
        <v>0</v>
      </c>
      <c r="I10" s="830"/>
      <c r="J10" s="830"/>
      <c r="K10" s="830"/>
      <c r="L10" s="830"/>
    </row>
    <row r="11" spans="1:13" ht="33.75" customHeight="1">
      <c r="A11" s="825"/>
      <c r="B11" s="825"/>
      <c r="C11" s="825"/>
      <c r="D11" s="825"/>
      <c r="E11" s="825"/>
      <c r="F11" s="456" t="s">
        <v>357</v>
      </c>
      <c r="G11" s="457"/>
      <c r="H11" s="830">
        <f>総表!C17</f>
        <v>0</v>
      </c>
      <c r="I11" s="830"/>
      <c r="J11" s="830"/>
      <c r="K11" s="830"/>
      <c r="L11" s="830"/>
      <c r="M11" s="459" t="s">
        <v>358</v>
      </c>
    </row>
    <row r="12" spans="1:13" ht="30" customHeight="1">
      <c r="A12" s="825"/>
      <c r="B12" s="825"/>
      <c r="C12" s="825"/>
      <c r="D12" s="825"/>
      <c r="E12" s="825"/>
      <c r="F12" s="825"/>
      <c r="G12" s="825"/>
      <c r="H12" s="825"/>
      <c r="I12" s="825"/>
      <c r="J12" s="825"/>
      <c r="K12" s="825"/>
      <c r="L12" s="825"/>
    </row>
    <row r="13" spans="1:13" ht="34.5" customHeight="1">
      <c r="A13" s="5"/>
      <c r="B13" s="838" t="s">
        <v>359</v>
      </c>
      <c r="C13" s="839"/>
      <c r="D13" s="834">
        <f>総表!C27</f>
        <v>0</v>
      </c>
      <c r="E13" s="834"/>
      <c r="F13" s="834"/>
      <c r="G13" s="834"/>
      <c r="H13" s="834"/>
      <c r="I13" s="834"/>
      <c r="J13" s="834"/>
      <c r="K13" s="834"/>
      <c r="L13" s="834"/>
      <c r="M13" s="4" t="s">
        <v>360</v>
      </c>
    </row>
    <row r="14" spans="1:13" ht="21.75" customHeight="1">
      <c r="A14" s="825"/>
      <c r="B14" s="825"/>
      <c r="C14" s="825"/>
      <c r="D14" s="825"/>
      <c r="E14" s="825"/>
      <c r="F14" s="825"/>
      <c r="G14" s="825"/>
      <c r="H14" s="825"/>
      <c r="I14" s="825"/>
      <c r="J14" s="825"/>
      <c r="K14" s="825"/>
      <c r="L14" s="825"/>
    </row>
    <row r="15" spans="1:13" ht="22.5">
      <c r="A15" s="5"/>
      <c r="B15" s="5" t="s">
        <v>361</v>
      </c>
      <c r="C15" s="5"/>
      <c r="D15" s="5"/>
      <c r="E15" s="5"/>
      <c r="F15" s="5"/>
      <c r="G15" s="5"/>
      <c r="H15" s="5"/>
      <c r="I15" s="5"/>
      <c r="J15" s="5"/>
      <c r="K15" s="5"/>
      <c r="L15" s="5"/>
    </row>
    <row r="16" spans="1:13" ht="22.5">
      <c r="A16" s="5"/>
      <c r="B16" s="438" t="s">
        <v>362</v>
      </c>
      <c r="C16" s="825"/>
      <c r="D16" s="825"/>
      <c r="E16" s="825"/>
      <c r="F16" s="825"/>
      <c r="G16" s="825"/>
      <c r="H16" s="825"/>
      <c r="I16" s="825"/>
      <c r="J16" s="825"/>
      <c r="K16" s="825"/>
      <c r="L16" s="825"/>
    </row>
    <row r="17" spans="1:13" ht="22.5">
      <c r="A17" s="5"/>
      <c r="B17" s="460" t="s">
        <v>363</v>
      </c>
      <c r="C17" s="818"/>
      <c r="D17" s="818"/>
      <c r="E17" s="818"/>
      <c r="F17" s="818"/>
      <c r="G17" s="818"/>
      <c r="H17" s="818"/>
      <c r="I17" s="818"/>
      <c r="J17" s="818"/>
      <c r="K17" s="818"/>
      <c r="L17" s="818"/>
      <c r="M17" s="835" t="s">
        <v>364</v>
      </c>
    </row>
    <row r="18" spans="1:13" ht="22.5">
      <c r="A18" s="5"/>
      <c r="B18" s="460" t="s">
        <v>365</v>
      </c>
      <c r="C18" s="840"/>
      <c r="D18" s="840"/>
      <c r="E18" s="840"/>
      <c r="F18" s="840"/>
      <c r="G18" s="840"/>
      <c r="H18" s="840"/>
      <c r="I18" s="840"/>
      <c r="J18" s="840"/>
      <c r="K18" s="840"/>
      <c r="L18" s="840"/>
      <c r="M18" s="835"/>
    </row>
    <row r="19" spans="1:13" ht="22.5">
      <c r="A19" s="5"/>
      <c r="B19" s="460" t="s">
        <v>366</v>
      </c>
      <c r="C19" s="840"/>
      <c r="D19" s="840"/>
      <c r="E19" s="840"/>
      <c r="F19" s="840"/>
      <c r="G19" s="840"/>
      <c r="H19" s="840"/>
      <c r="I19" s="840"/>
      <c r="J19" s="840"/>
      <c r="K19" s="840"/>
      <c r="L19" s="840"/>
      <c r="M19" s="835" t="s">
        <v>367</v>
      </c>
    </row>
    <row r="20" spans="1:13" ht="22.5">
      <c r="A20" s="5"/>
      <c r="B20" s="460" t="s">
        <v>368</v>
      </c>
      <c r="C20" s="841"/>
      <c r="D20" s="841"/>
      <c r="E20" s="841"/>
      <c r="F20" s="841"/>
      <c r="G20" s="841"/>
      <c r="H20" s="841"/>
      <c r="I20" s="841"/>
      <c r="J20" s="841"/>
      <c r="K20" s="841"/>
      <c r="L20" s="841"/>
      <c r="M20" s="835"/>
    </row>
    <row r="21" spans="1:13" ht="22.5">
      <c r="A21" s="825"/>
      <c r="B21" s="825"/>
      <c r="C21" s="825"/>
      <c r="D21" s="825"/>
      <c r="E21" s="825"/>
      <c r="F21" s="825"/>
      <c r="G21" s="825"/>
      <c r="H21" s="825"/>
      <c r="I21" s="825"/>
      <c r="J21" s="825"/>
      <c r="K21" s="825"/>
      <c r="L21" s="825"/>
    </row>
    <row r="22" spans="1:13" ht="22.5">
      <c r="A22" s="438"/>
      <c r="B22" s="438" t="s">
        <v>369</v>
      </c>
      <c r="C22" s="438"/>
      <c r="D22" s="438"/>
      <c r="E22" s="438"/>
      <c r="F22" s="438"/>
      <c r="G22" s="438"/>
      <c r="H22" s="438"/>
      <c r="I22" s="438"/>
      <c r="J22" s="438"/>
      <c r="K22" s="438"/>
      <c r="L22" s="438"/>
    </row>
    <row r="23" spans="1:13" ht="22.5">
      <c r="A23" s="5"/>
      <c r="B23" s="460" t="s">
        <v>363</v>
      </c>
      <c r="C23" s="818"/>
      <c r="D23" s="818"/>
      <c r="E23" s="818"/>
      <c r="F23" s="818"/>
      <c r="G23" s="818"/>
      <c r="H23" s="818"/>
      <c r="I23" s="818"/>
      <c r="J23" s="818"/>
      <c r="K23" s="818"/>
      <c r="L23" s="818"/>
    </row>
    <row r="24" spans="1:13" ht="22.5">
      <c r="A24" s="5"/>
      <c r="B24" s="460" t="s">
        <v>365</v>
      </c>
      <c r="C24" s="840"/>
      <c r="D24" s="840"/>
      <c r="E24" s="840"/>
      <c r="F24" s="840"/>
      <c r="G24" s="840"/>
      <c r="H24" s="840"/>
      <c r="I24" s="840"/>
      <c r="J24" s="840"/>
      <c r="K24" s="840"/>
      <c r="L24" s="840"/>
    </row>
    <row r="25" spans="1:13" ht="22.5">
      <c r="A25" s="5"/>
      <c r="B25" s="460" t="s">
        <v>366</v>
      </c>
      <c r="C25" s="840"/>
      <c r="D25" s="840"/>
      <c r="E25" s="840"/>
      <c r="F25" s="840"/>
      <c r="G25" s="840"/>
      <c r="H25" s="840"/>
      <c r="I25" s="840"/>
      <c r="J25" s="840"/>
      <c r="K25" s="840"/>
      <c r="L25" s="840"/>
    </row>
    <row r="26" spans="1:13" ht="22.5">
      <c r="A26" s="5"/>
      <c r="B26" s="460" t="s">
        <v>368</v>
      </c>
      <c r="C26" s="841"/>
      <c r="D26" s="841"/>
      <c r="E26" s="841"/>
      <c r="F26" s="841"/>
      <c r="G26" s="841"/>
      <c r="H26" s="841"/>
      <c r="I26" s="841"/>
      <c r="J26" s="841"/>
      <c r="K26" s="841"/>
      <c r="L26" s="841"/>
    </row>
    <row r="27" spans="1:13" ht="22.5">
      <c r="A27" s="825"/>
      <c r="B27" s="825"/>
      <c r="C27" s="825"/>
      <c r="D27" s="825"/>
      <c r="E27" s="825"/>
      <c r="F27" s="825"/>
      <c r="G27" s="825"/>
      <c r="H27" s="825"/>
      <c r="I27" s="825"/>
      <c r="J27" s="825"/>
      <c r="K27" s="825"/>
      <c r="L27" s="825"/>
    </row>
    <row r="28" spans="1:13" ht="22.5">
      <c r="A28" s="438"/>
      <c r="B28" s="438" t="s">
        <v>370</v>
      </c>
      <c r="C28" s="438"/>
      <c r="D28" s="438"/>
      <c r="E28" s="438"/>
      <c r="F28" s="438"/>
      <c r="G28" s="438"/>
      <c r="H28" s="438"/>
      <c r="I28" s="438"/>
      <c r="J28" s="438"/>
      <c r="K28" s="438"/>
      <c r="L28" s="438"/>
    </row>
    <row r="29" spans="1:13" ht="22.5">
      <c r="A29" s="5"/>
      <c r="B29" s="460" t="s">
        <v>363</v>
      </c>
      <c r="C29" s="818"/>
      <c r="D29" s="818"/>
      <c r="E29" s="818"/>
      <c r="F29" s="818"/>
      <c r="G29" s="818"/>
      <c r="H29" s="818"/>
      <c r="I29" s="818"/>
      <c r="J29" s="818"/>
      <c r="K29" s="818"/>
      <c r="L29" s="818"/>
    </row>
    <row r="30" spans="1:13" ht="22.5">
      <c r="A30" s="5"/>
      <c r="B30" s="460" t="s">
        <v>365</v>
      </c>
      <c r="C30" s="840"/>
      <c r="D30" s="840"/>
      <c r="E30" s="840"/>
      <c r="F30" s="840"/>
      <c r="G30" s="840"/>
      <c r="H30" s="840"/>
      <c r="I30" s="840"/>
      <c r="J30" s="840"/>
      <c r="K30" s="840"/>
      <c r="L30" s="840"/>
    </row>
    <row r="31" spans="1:13" ht="22.5">
      <c r="A31" s="5"/>
      <c r="B31" s="460" t="s">
        <v>366</v>
      </c>
      <c r="C31" s="840"/>
      <c r="D31" s="840"/>
      <c r="E31" s="840"/>
      <c r="F31" s="840"/>
      <c r="G31" s="840"/>
      <c r="H31" s="840"/>
      <c r="I31" s="840"/>
      <c r="J31" s="840"/>
      <c r="K31" s="840"/>
      <c r="L31" s="840"/>
    </row>
    <row r="32" spans="1:13" ht="22.5">
      <c r="A32" s="5"/>
      <c r="B32" s="460" t="s">
        <v>368</v>
      </c>
      <c r="C32" s="841"/>
      <c r="D32" s="841"/>
      <c r="E32" s="841"/>
      <c r="F32" s="841"/>
      <c r="G32" s="841"/>
      <c r="H32" s="841"/>
      <c r="I32" s="841"/>
      <c r="J32" s="841"/>
      <c r="K32" s="841"/>
      <c r="L32" s="841"/>
    </row>
    <row r="33" spans="1:12" ht="22.5">
      <c r="A33" s="825"/>
      <c r="B33" s="825"/>
      <c r="C33" s="825"/>
      <c r="D33" s="825"/>
      <c r="E33" s="825"/>
      <c r="F33" s="825"/>
      <c r="G33" s="825"/>
      <c r="H33" s="825"/>
      <c r="I33" s="825"/>
      <c r="J33" s="825"/>
      <c r="K33" s="825"/>
      <c r="L33" s="825"/>
    </row>
    <row r="34" spans="1:12" ht="22.5">
      <c r="A34" s="438"/>
      <c r="B34" s="438" t="s">
        <v>371</v>
      </c>
      <c r="C34" s="438"/>
      <c r="D34" s="438"/>
      <c r="E34" s="438"/>
      <c r="F34" s="438"/>
      <c r="G34" s="438"/>
      <c r="H34" s="438"/>
      <c r="I34" s="438"/>
      <c r="J34" s="438"/>
      <c r="K34" s="438"/>
      <c r="L34" s="438"/>
    </row>
    <row r="35" spans="1:12" ht="22.5">
      <c r="A35" s="5"/>
      <c r="B35" s="460" t="s">
        <v>363</v>
      </c>
      <c r="C35" s="818"/>
      <c r="D35" s="818"/>
      <c r="E35" s="818"/>
      <c r="F35" s="818"/>
      <c r="G35" s="818"/>
      <c r="H35" s="818"/>
      <c r="I35" s="818"/>
      <c r="J35" s="818"/>
      <c r="K35" s="818"/>
      <c r="L35" s="818"/>
    </row>
    <row r="36" spans="1:12" ht="22.5">
      <c r="A36" s="5"/>
      <c r="B36" s="460" t="s">
        <v>365</v>
      </c>
      <c r="C36" s="840"/>
      <c r="D36" s="840"/>
      <c r="E36" s="840"/>
      <c r="F36" s="840"/>
      <c r="G36" s="840"/>
      <c r="H36" s="840"/>
      <c r="I36" s="840"/>
      <c r="J36" s="840"/>
      <c r="K36" s="840"/>
      <c r="L36" s="840"/>
    </row>
    <row r="37" spans="1:12" ht="22.5">
      <c r="A37" s="5"/>
      <c r="B37" s="460" t="s">
        <v>366</v>
      </c>
      <c r="C37" s="840"/>
      <c r="D37" s="840"/>
      <c r="E37" s="840"/>
      <c r="F37" s="840"/>
      <c r="G37" s="840"/>
      <c r="H37" s="840"/>
      <c r="I37" s="840"/>
      <c r="J37" s="840"/>
      <c r="K37" s="840"/>
      <c r="L37" s="840"/>
    </row>
    <row r="38" spans="1:12" ht="22.5">
      <c r="A38" s="5"/>
      <c r="B38" s="460" t="s">
        <v>368</v>
      </c>
      <c r="C38" s="841"/>
      <c r="D38" s="841"/>
      <c r="E38" s="841"/>
      <c r="F38" s="841"/>
      <c r="G38" s="841"/>
      <c r="H38" s="841"/>
      <c r="I38" s="841"/>
      <c r="J38" s="841"/>
      <c r="K38" s="841"/>
      <c r="L38" s="841"/>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9"/>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38</vt:i4>
      </vt:variant>
    </vt:vector>
  </HeadingPairs>
  <TitlesOfParts>
    <vt:vector size="47" baseType="lpstr">
      <vt:lpstr>総表</vt:lpstr>
      <vt:lpstr>個表</vt:lpstr>
      <vt:lpstr>収入</vt:lpstr>
      <vt:lpstr>支出 (２か年度版)</vt:lpstr>
      <vt:lpstr>スタッフ費内訳 (２か年度版)</vt:lpstr>
      <vt:lpstr>キャスト費内訳 (２か年度版)</vt:lpstr>
      <vt:lpstr>上映・配給、頒布計画書</vt:lpstr>
      <vt:lpstr>完成に係る誓約書</vt:lpstr>
      <vt:lpstr>変更理由書</vt:lpstr>
      <vt:lpstr>'キャスト費内訳 (２か年度版)'!Print_Area</vt:lpstr>
      <vt:lpstr>'スタッフ費内訳 (２か年度版)'!Print_Area</vt:lpstr>
      <vt:lpstr>完成に係る誓約書!Print_Area</vt:lpstr>
      <vt:lpstr>個表!Print_Area</vt:lpstr>
      <vt:lpstr>'支出 (２か年度版)'!Print_Area</vt:lpstr>
      <vt:lpstr>収入!Print_Area</vt:lpstr>
      <vt:lpstr>'上映・配給、頒布計画書'!Print_Area</vt:lpstr>
      <vt:lpstr>総表!Print_Area</vt:lpstr>
      <vt:lpstr>変更理由書!Print_Area</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2021-09-13T04:33:15Z</cp:lastPrinted>
  <dcterms:created xsi:type="dcterms:W3CDTF">2020-08-12T01:57:30Z</dcterms:created>
  <dcterms:modified xsi:type="dcterms:W3CDTF">2022-09-28T05:54:18Z</dcterms:modified>
</cp:coreProperties>
</file>