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60" activeTab="0"/>
  </bookViews>
  <sheets>
    <sheet name="①収支予算様式" sheetId="1" r:id="rId1"/>
    <sheet name="②別紙・消費税等仕入控除税額（積算）" sheetId="2" r:id="rId2"/>
    <sheet name="①記入例" sheetId="3" r:id="rId3"/>
    <sheet name="②記入例" sheetId="4" r:id="rId4"/>
  </sheets>
  <definedNames>
    <definedName name="_xlnm.Print_Area" localSheetId="2">'①記入例'!$A$1:$N$79</definedName>
    <definedName name="_xlnm.Print_Area" localSheetId="3">'②記入例'!$A$1:$J$68</definedName>
  </definedNames>
  <calcPr fullCalcOnLoad="1"/>
</workbook>
</file>

<file path=xl/comments1.xml><?xml version="1.0" encoding="utf-8"?>
<comments xmlns="http://schemas.openxmlformats.org/spreadsheetml/2006/main">
  <authors>
    <author>日本芸術文化振興会</author>
  </authors>
  <commentList>
    <comment ref="D59" authorId="0">
      <text>
        <r>
          <rPr>
            <sz val="9"/>
            <rFont val="ＭＳ Ｐゴシック"/>
            <family val="3"/>
          </rPr>
          <t>自動計算した金額（総額－（イ））を表示します。</t>
        </r>
        <r>
          <rPr>
            <b/>
            <sz val="9"/>
            <rFont val="ＭＳ Ｐゴシック"/>
            <family val="3"/>
          </rPr>
          <t xml:space="preserve">
　</t>
        </r>
        <r>
          <rPr>
            <sz val="9"/>
            <rFont val="ＭＳ Ｐゴシック"/>
            <family val="3"/>
          </rPr>
          <t>　</t>
        </r>
      </text>
    </comment>
    <comment ref="L65" authorId="0">
      <text>
        <r>
          <rPr>
            <sz val="9"/>
            <rFont val="ＭＳ Ｐゴシック"/>
            <family val="3"/>
          </rPr>
          <t>別紙･消費税等仕入控除税額の（Ｃ）の額が転記されます。</t>
        </r>
      </text>
    </comment>
    <comment ref="D9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D21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D31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D46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D68" authorId="0">
      <text>
        <r>
          <rPr>
            <sz val="9"/>
            <rFont val="ＭＳ Ｐゴシック"/>
            <family val="3"/>
          </rPr>
          <t xml:space="preserve">製作費に入力した金額が
上限１００万円・１万円未満切捨で
自動算出されます。
</t>
        </r>
      </text>
    </comment>
    <comment ref="L74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L63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L67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L30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21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9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70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D66" authorId="0">
      <text>
        <r>
          <rPr>
            <sz val="9"/>
            <rFont val="ＭＳ Ｐゴシック"/>
            <family val="3"/>
          </rPr>
          <t>手入力してください。</t>
        </r>
      </text>
    </comment>
    <comment ref="D72" authorId="0">
      <text>
        <r>
          <rPr>
            <sz val="9"/>
            <rFont val="ＭＳ Ｐゴシック"/>
            <family val="3"/>
          </rPr>
          <t>（ハ1）＋（ハ2）＋（ハ3）の
合計が自動計算されます。</t>
        </r>
      </text>
    </comment>
    <comment ref="L56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60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D56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D74" authorId="0">
      <text>
        <r>
          <rPr>
            <sz val="9"/>
            <rFont val="ＭＳ Ｐゴシック"/>
            <family val="3"/>
          </rPr>
          <t>総額（A)+(B)の
金額が入ります。</t>
        </r>
      </text>
    </comment>
    <comment ref="D70" authorId="0">
      <text>
        <r>
          <rPr>
            <sz val="9"/>
            <rFont val="ＭＳ Ｐゴシック"/>
            <family val="3"/>
          </rPr>
          <t xml:space="preserve">製作費に入力した金額が
上限１００万円・１万円未満切捨で
自動算出されます。
</t>
        </r>
      </text>
    </comment>
    <comment ref="N9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N63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N65" authorId="0">
      <text>
        <r>
          <rPr>
            <sz val="9"/>
            <rFont val="ＭＳ Ｐゴシック"/>
            <family val="3"/>
          </rPr>
          <t>別紙･消費税等仕入控除税額の
（Ｃ３）の額が転記されます。</t>
        </r>
      </text>
    </comment>
    <comment ref="N67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N21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N30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N56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N60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</commentList>
</comments>
</file>

<file path=xl/comments2.xml><?xml version="1.0" encoding="utf-8"?>
<comments xmlns="http://schemas.openxmlformats.org/spreadsheetml/2006/main">
  <authors>
    <author>日本芸術文化振興会</author>
    <author>eizo</author>
  </authors>
  <commentList>
    <comment ref="C4" authorId="0">
      <text>
        <r>
          <rPr>
            <sz val="9"/>
            <rFont val="ＭＳ Ｐゴシック"/>
            <family val="3"/>
          </rPr>
          <t>（前頁）収支予算の団体名が転記されます。</t>
        </r>
      </text>
    </comment>
    <comment ref="H15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H29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H42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G53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H53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6" authorId="0">
      <text>
        <r>
          <rPr>
            <sz val="9"/>
            <rFont val="ＭＳ Ｐゴシック"/>
            <family val="3"/>
          </rPr>
          <t>上記①（Ａ１）を自動で
表示します。</t>
        </r>
      </text>
    </comment>
    <comment ref="H56" authorId="0">
      <text>
        <r>
          <rPr>
            <sz val="9"/>
            <rFont val="ＭＳ Ｐゴシック"/>
            <family val="3"/>
          </rPr>
          <t xml:space="preserve">（Ａ１）+（Ａ２））+（Ａ３）を自動計算した金額を表示します。
上記①（Ａ）と同じなら
問題ありません。
</t>
        </r>
        <r>
          <rPr>
            <b/>
            <sz val="9"/>
            <color indexed="10"/>
            <rFont val="ＭＳ Ｐゴシック"/>
            <family val="3"/>
          </rPr>
          <t xml:space="preserve">セルが黄色に変わったら
上記①（Ａ）がこの金額と
違っています。
確認して下さい。
</t>
        </r>
      </text>
    </comment>
    <comment ref="G57" authorId="0">
      <text>
        <r>
          <rPr>
            <sz val="9"/>
            <rFont val="ＭＳ Ｐゴシック"/>
            <family val="3"/>
          </rPr>
          <t>上記①（Ａ２）を自動で
表示します。</t>
        </r>
      </text>
    </comment>
    <comment ref="G58" authorId="0">
      <text>
        <r>
          <rPr>
            <sz val="9"/>
            <rFont val="ＭＳ Ｐゴシック"/>
            <family val="3"/>
          </rPr>
          <t>上記①（Ａ３）を自動で
表示します。</t>
        </r>
      </text>
    </comment>
    <comment ref="G59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H59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60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61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7" authorId="1">
      <text>
        <r>
          <rPr>
            <b/>
            <sz val="9"/>
            <rFont val="ＭＳ Ｐゴシック"/>
            <family val="3"/>
          </rPr>
          <t>収支予算の小計（Ａ）が自動転記されます。</t>
        </r>
      </text>
    </comment>
    <comment ref="G10" authorId="1">
      <text>
        <r>
          <rPr>
            <b/>
            <sz val="9"/>
            <rFont val="ＭＳ Ｐゴシック"/>
            <family val="3"/>
          </rPr>
          <t>収支予算の小計（Ａ３）が
自動転記されます。</t>
        </r>
      </text>
    </comment>
    <comment ref="H62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9" authorId="1">
      <text>
        <r>
          <rPr>
            <b/>
            <sz val="9"/>
            <rFont val="ＭＳ Ｐゴシック"/>
            <family val="3"/>
          </rPr>
          <t>（Ａ）（Ａ１）（Ａ３）より
自動算出されます。</t>
        </r>
      </text>
    </comment>
    <comment ref="G54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5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62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63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64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</commentList>
</comments>
</file>

<file path=xl/comments3.xml><?xml version="1.0" encoding="utf-8"?>
<comments xmlns="http://schemas.openxmlformats.org/spreadsheetml/2006/main">
  <authors>
    <author>日本芸術文化振興会</author>
  </authors>
  <commentList>
    <comment ref="L9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N9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D21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L21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30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D46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D56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L56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D59" authorId="0">
      <text>
        <r>
          <rPr>
            <sz val="9"/>
            <rFont val="ＭＳ Ｐゴシック"/>
            <family val="3"/>
          </rPr>
          <t>自動計算した金額（総額－（イ））を表示します。</t>
        </r>
        <r>
          <rPr>
            <b/>
            <sz val="9"/>
            <rFont val="ＭＳ Ｐゴシック"/>
            <family val="3"/>
          </rPr>
          <t xml:space="preserve">
　</t>
        </r>
        <r>
          <rPr>
            <sz val="9"/>
            <rFont val="ＭＳ Ｐゴシック"/>
            <family val="3"/>
          </rPr>
          <t>　</t>
        </r>
      </text>
    </comment>
    <comment ref="L60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63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N63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D74" authorId="0">
      <text>
        <r>
          <rPr>
            <sz val="9"/>
            <rFont val="ＭＳ Ｐゴシック"/>
            <family val="3"/>
          </rPr>
          <t>総額（A)+(B)の
金額が入ります。</t>
        </r>
      </text>
    </comment>
    <comment ref="L67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N67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D66" authorId="0">
      <text>
        <r>
          <rPr>
            <sz val="9"/>
            <rFont val="ＭＳ Ｐゴシック"/>
            <family val="3"/>
          </rPr>
          <t>手入力してください。</t>
        </r>
      </text>
    </comment>
    <comment ref="D68" authorId="0">
      <text>
        <r>
          <rPr>
            <sz val="9"/>
            <rFont val="ＭＳ Ｐゴシック"/>
            <family val="3"/>
          </rPr>
          <t xml:space="preserve">製作費に入力した金額が
上限１００万円・１万円未満切捨で
自動算出されます。
</t>
        </r>
      </text>
    </comment>
    <comment ref="L70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D70" authorId="0">
      <text>
        <r>
          <rPr>
            <sz val="9"/>
            <rFont val="ＭＳ Ｐゴシック"/>
            <family val="3"/>
          </rPr>
          <t xml:space="preserve">製作費に入力した金額が
上限１００万円・１万円未満切捨で
自動算出されます。
</t>
        </r>
      </text>
    </comment>
    <comment ref="D72" authorId="0">
      <text>
        <r>
          <rPr>
            <sz val="9"/>
            <rFont val="ＭＳ Ｐゴシック"/>
            <family val="3"/>
          </rPr>
          <t>（ハ1）＋（ハ2）＋（ハ3）の
合計が自動計算されます。</t>
        </r>
      </text>
    </comment>
    <comment ref="L74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D31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N21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N30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N56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N60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L65" authorId="0">
      <text>
        <r>
          <rPr>
            <sz val="9"/>
            <rFont val="ＭＳ Ｐゴシック"/>
            <family val="3"/>
          </rPr>
          <t>別紙･消費税等仕入控除税額の（Ｃ）の額が転記されます。</t>
        </r>
      </text>
    </comment>
    <comment ref="N65" authorId="0">
      <text>
        <r>
          <rPr>
            <sz val="9"/>
            <rFont val="ＭＳ Ｐゴシック"/>
            <family val="3"/>
          </rPr>
          <t>別紙･消費税等仕入控除税額の
（Ｃ３）の額が転記されます。</t>
        </r>
      </text>
    </comment>
  </commentList>
</comments>
</file>

<file path=xl/comments4.xml><?xml version="1.0" encoding="utf-8"?>
<comments xmlns="http://schemas.openxmlformats.org/spreadsheetml/2006/main">
  <authors>
    <author>日本芸術文化振興会</author>
    <author>eizo</author>
  </authors>
  <commentList>
    <comment ref="C4" authorId="0">
      <text>
        <r>
          <rPr>
            <sz val="9"/>
            <rFont val="ＭＳ Ｐゴシック"/>
            <family val="3"/>
          </rPr>
          <t>（前頁）収支予算の団体名が転記されます。</t>
        </r>
      </text>
    </comment>
    <comment ref="G7" authorId="1">
      <text>
        <r>
          <rPr>
            <b/>
            <sz val="9"/>
            <rFont val="ＭＳ Ｐゴシック"/>
            <family val="3"/>
          </rPr>
          <t>収支予算の小計（Ａ）が自動転記されます。</t>
        </r>
      </text>
    </comment>
    <comment ref="G10" authorId="1">
      <text>
        <r>
          <rPr>
            <b/>
            <sz val="9"/>
            <rFont val="ＭＳ Ｐゴシック"/>
            <family val="3"/>
          </rPr>
          <t>収支予算の小計（Ａ３）が
自動転記されます。</t>
        </r>
      </text>
    </comment>
    <comment ref="H15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H53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</commentList>
</comments>
</file>

<file path=xl/sharedStrings.xml><?xml version="1.0" encoding="utf-8"?>
<sst xmlns="http://schemas.openxmlformats.org/spreadsheetml/2006/main" count="384" uniqueCount="174">
  <si>
    <t>（収入）</t>
  </si>
  <si>
    <t>（支出）</t>
  </si>
  <si>
    <t>団体名</t>
  </si>
  <si>
    <t>区分</t>
  </si>
  <si>
    <t>項目</t>
  </si>
  <si>
    <t>小計（イ）</t>
  </si>
  <si>
    <t>自己負担金（ロ）</t>
  </si>
  <si>
    <t>整理番号</t>
  </si>
  <si>
    <t>補助金・助成金</t>
  </si>
  <si>
    <t>共同製作者負担金（出資）</t>
  </si>
  <si>
    <t>製作企画費</t>
  </si>
  <si>
    <t>寄付金・協賛金</t>
  </si>
  <si>
    <t>その他収入</t>
  </si>
  <si>
    <t>スタッフ・キャスト費</t>
  </si>
  <si>
    <t>株式会社○○○</t>
  </si>
  <si>
    <t>○○○株式会社</t>
  </si>
  <si>
    <t>○○株式会社</t>
  </si>
  <si>
    <t>企画脚本費</t>
  </si>
  <si>
    <t>シナハン費</t>
  </si>
  <si>
    <t>*,***,***</t>
  </si>
  <si>
    <t>　　原作使用料</t>
  </si>
  <si>
    <t>　　脚本料</t>
  </si>
  <si>
    <t>　　調査資料代</t>
  </si>
  <si>
    <t>　　台本印刷費</t>
  </si>
  <si>
    <t>フィルム関係費</t>
  </si>
  <si>
    <t>　　現像費</t>
  </si>
  <si>
    <t>撮影費</t>
  </si>
  <si>
    <t>ロケハン費</t>
  </si>
  <si>
    <t>　　旅費・現地移動費</t>
  </si>
  <si>
    <t>　　渉外費○○外*件</t>
  </si>
  <si>
    <t>ロケーション費</t>
  </si>
  <si>
    <t>照明費</t>
  </si>
  <si>
    <t>　　宿泊*名のべ*泊</t>
  </si>
  <si>
    <t>　　旅費・交通費</t>
  </si>
  <si>
    <t>　　宿泊*日間のべ**名</t>
  </si>
  <si>
    <t>美術費</t>
  </si>
  <si>
    <t>　　大道具</t>
  </si>
  <si>
    <t>　　衣装・メイク</t>
  </si>
  <si>
    <t>音楽費</t>
  </si>
  <si>
    <t>　　作曲*,***,***円　著作権料***,***円</t>
  </si>
  <si>
    <t>　　編集作業費</t>
  </si>
  <si>
    <t>　　映倫審査料</t>
  </si>
  <si>
    <t>　　製作発表資料印刷費</t>
  </si>
  <si>
    <t>　　スチール撮影費</t>
  </si>
  <si>
    <t>仕上費</t>
  </si>
  <si>
    <t>　　撮影機材費***,***円×*日</t>
  </si>
  <si>
    <t>　　照明機材費***,***円×*日　</t>
  </si>
  <si>
    <t>製 作 費</t>
  </si>
  <si>
    <t xml:space="preserve"> 円</t>
  </si>
  <si>
    <t>円</t>
  </si>
  <si>
    <t>**,***,***</t>
  </si>
  <si>
    <t>**,***</t>
  </si>
  <si>
    <t>*,***,***</t>
  </si>
  <si>
    <t>他の事業収入から充当</t>
  </si>
  <si>
    <t>***,***</t>
  </si>
  <si>
    <t>資金調達方法:</t>
  </si>
  <si>
    <t>　　生フィルム*,***</t>
  </si>
  <si>
    <t>製作発表関係費</t>
  </si>
  <si>
    <t>　</t>
  </si>
  <si>
    <t>＊課税事業者は別紙「消費税等仕入控除額予算書（課税事業者用）」も提出してください。</t>
  </si>
  <si>
    <t>※免税事業者及び簡易課税事業者については、提出不要</t>
  </si>
  <si>
    <t>項　　目</t>
  </si>
  <si>
    <t>内　　　　　訳</t>
  </si>
  <si>
    <t>課　税　対　象　外　経　費　計</t>
  </si>
  <si>
    <t>別紙「消費税等仕入控除税額予算書」（課税事業者用）</t>
  </si>
  <si>
    <t>千円</t>
  </si>
  <si>
    <t>内訳　（単位：円）</t>
  </si>
  <si>
    <t>　</t>
  </si>
  <si>
    <t>***</t>
  </si>
  <si>
    <t>総額（イ）＋（ロ）</t>
  </si>
  <si>
    <t>団体名</t>
  </si>
  <si>
    <t>経費発生日
（必ず選択）</t>
  </si>
  <si>
    <t>①</t>
  </si>
  <si>
    <t>　　旅費・現地移動費（国外）</t>
  </si>
  <si>
    <t>***,***</t>
  </si>
  <si>
    <t>　　現地機材運搬費（国外）</t>
  </si>
  <si>
    <t>予算額（千円）</t>
  </si>
  <si>
    <t>単位（円）</t>
  </si>
  <si>
    <t>交付を受けようとする助成金の額（ハ1）</t>
  </si>
  <si>
    <t>②</t>
  </si>
  <si>
    <r>
      <t>課税対象外経費について内訳を以下に記入してください。なお</t>
    </r>
    <r>
      <rPr>
        <b/>
        <sz val="9"/>
        <color indexed="10"/>
        <rFont val="ＭＳ Ｐ明朝"/>
        <family val="1"/>
      </rPr>
      <t>「内訳」の欄は円単位</t>
    </r>
    <r>
      <rPr>
        <sz val="9"/>
        <rFont val="ＭＳ Ｐ明朝"/>
        <family val="1"/>
      </rPr>
      <t>で入力してください。</t>
    </r>
  </si>
  <si>
    <t>○○市映像制作助成金</t>
  </si>
  <si>
    <t>○○県観光協会</t>
  </si>
  <si>
    <t>キャスト費</t>
  </si>
  <si>
    <t>　キャスティングＰ費　　○○ ○○</t>
  </si>
  <si>
    <t>　演技事務費　○○ ○○</t>
  </si>
  <si>
    <t>助成対象外経費（B）　　</t>
  </si>
  <si>
    <t>総額（Ａ）＋（B）</t>
  </si>
  <si>
    <t>バリアフリー字幕制作費（ハ2）</t>
  </si>
  <si>
    <t>バリアフリー字幕制作費</t>
  </si>
  <si>
    <t>＊消費税等仕入控除税額の取扱い</t>
  </si>
  <si>
    <t>ア 課税事業者,</t>
  </si>
  <si>
    <t>イ 免税事業者及び簡易課税事業者　）</t>
  </si>
  <si>
    <t>音声ガイド制作費</t>
  </si>
  <si>
    <t>交付を受けようとする助成金の総額
（ハ1）+（ハ2）+（ハ3）＝（ハ）</t>
  </si>
  <si>
    <t>音声ガイド制作費（ハ3）</t>
  </si>
  <si>
    <t>*,***</t>
  </si>
  <si>
    <t>**,***</t>
  </si>
  <si>
    <t>（Ａ３）</t>
  </si>
  <si>
    <t>（Ｃ３）</t>
  </si>
  <si>
    <t>Ａ</t>
  </si>
  <si>
    <t>Ａ１</t>
  </si>
  <si>
    <t>Ａ２</t>
  </si>
  <si>
    <t>Ａ３</t>
  </si>
  <si>
    <t>(Ａ１発生分）</t>
  </si>
  <si>
    <t>(Ａ２発生分）</t>
  </si>
  <si>
    <t>(Ａ３発生分）</t>
  </si>
  <si>
    <t>（Ａ１）</t>
  </si>
  <si>
    <t>（Ａ２）</t>
  </si>
  <si>
    <t>（Ａ3）</t>
  </si>
  <si>
    <t>（Ｃ１）</t>
  </si>
  <si>
    <t>（Ｃ２）</t>
  </si>
  <si>
    <t>（Ｃ３）</t>
  </si>
  <si>
    <t>製　作　費</t>
  </si>
  <si>
    <t>消費税等仕入控除税額計（Ｃ）＝（Ｃ１）＋（Ｃ２）＋（Ｃ３）
※（Ｃ１）＝｛小計（Ａ１）-課税対象外経費計(Ａ１発生分）｝×5/105
　（Ｃ２）＝｛小計（Ａ２）-課税対象外経費計(Ａ２発生分）｝×8/108
　（Ｃ３）＝｛小計（Ａ３）-課税対象外経費計(Ａ３発生分）｝×8/108</t>
  </si>
  <si>
    <t>（Ｄ１）</t>
  </si>
  <si>
    <t>（Ｄ２）</t>
  </si>
  <si>
    <t>（Ｄ３）</t>
  </si>
  <si>
    <t>（Ｄ３）</t>
  </si>
  <si>
    <t>※総額（イ）+（ロ）と総額（A）+（B）は、必ず一致させてください。
※（Ａ３）、（Ｃ３）、（Ｄ３）については、別紙「消費税等仕入控除税額予算書」を参照。　　　　　　　　　</t>
  </si>
  <si>
    <t>小計（Ａ）</t>
  </si>
  <si>
    <t>消費税等仕入控除税額計（C）</t>
  </si>
  <si>
    <t>（別紙のとおり）</t>
  </si>
  <si>
    <t>＊課税業者は税額を控除（（A）-（Ｃ））する／免税事業者及び簡易課税事業者は（Ａ）</t>
  </si>
  <si>
    <t>助　成　対　象　経　費</t>
  </si>
  <si>
    <r>
      <t>①</t>
    </r>
    <r>
      <rPr>
        <sz val="9"/>
        <color indexed="10"/>
        <rFont val="ＭＳ Ｐ明朝"/>
        <family val="1"/>
      </rPr>
      <t>助成対象経費</t>
    </r>
    <r>
      <rPr>
        <sz val="9"/>
        <rFont val="ＭＳ Ｐ明朝"/>
        <family val="1"/>
      </rPr>
      <t>の内訳　（単位：円）</t>
    </r>
  </si>
  <si>
    <t>助成金額算定基礎経費</t>
  </si>
  <si>
    <r>
      <rPr>
        <sz val="9"/>
        <color indexed="10"/>
        <rFont val="ＭＳ Ｐ明朝"/>
        <family val="1"/>
      </rPr>
      <t>助成対象経費</t>
    </r>
    <r>
      <rPr>
        <sz val="9"/>
        <rFont val="ＭＳ Ｐ明朝"/>
        <family val="1"/>
      </rPr>
      <t>計（Ｄ）</t>
    </r>
  </si>
  <si>
    <r>
      <rPr>
        <b/>
        <sz val="9"/>
        <color indexed="10"/>
        <rFont val="ＭＳ Ｐ明朝"/>
        <family val="1"/>
      </rPr>
      <t>助成対象経費</t>
    </r>
    <r>
      <rPr>
        <b/>
        <sz val="9"/>
        <color indexed="8"/>
        <rFont val="ＭＳ Ｐ明朝"/>
        <family val="1"/>
      </rPr>
      <t>（小計Ａ）のうち、消費税５％課税分と、消費税８％課税分の内訳を</t>
    </r>
    <r>
      <rPr>
        <b/>
        <sz val="9"/>
        <color indexed="10"/>
        <rFont val="ＭＳ Ｐ明朝"/>
        <family val="1"/>
      </rPr>
      <t>千円単位</t>
    </r>
    <r>
      <rPr>
        <b/>
        <sz val="9"/>
        <color indexed="8"/>
        <rFont val="ＭＳ Ｐ明朝"/>
        <family val="1"/>
      </rPr>
      <t>で以下に記入してください。</t>
    </r>
  </si>
  <si>
    <r>
      <rPr>
        <b/>
        <sz val="9"/>
        <color indexed="10"/>
        <rFont val="ＭＳ Ｐ明朝"/>
        <family val="1"/>
      </rPr>
      <t>助成対象経費</t>
    </r>
    <r>
      <rPr>
        <b/>
        <sz val="9"/>
        <color indexed="8"/>
        <rFont val="ＭＳ Ｐ明朝"/>
        <family val="1"/>
      </rPr>
      <t>　小計（Ａ）=（Ａ１）＋（Ａ２）＋（Ａ３）</t>
    </r>
  </si>
  <si>
    <r>
      <rPr>
        <b/>
        <sz val="9"/>
        <color indexed="10"/>
        <rFont val="ＭＳ Ｐ明朝"/>
        <family val="1"/>
      </rPr>
      <t>助成対象経費</t>
    </r>
    <r>
      <rPr>
        <b/>
        <sz val="9"/>
        <color indexed="8"/>
        <rFont val="ＭＳ Ｐ明朝"/>
        <family val="1"/>
      </rPr>
      <t>のうち、平成26年3月31日以前に支払を完了したもの</t>
    </r>
  </si>
  <si>
    <r>
      <rPr>
        <b/>
        <sz val="9"/>
        <color indexed="10"/>
        <rFont val="ＭＳ Ｐ明朝"/>
        <family val="1"/>
      </rPr>
      <t>助成対象経費</t>
    </r>
    <r>
      <rPr>
        <b/>
        <sz val="9"/>
        <color indexed="8"/>
        <rFont val="ＭＳ Ｐ明朝"/>
        <family val="1"/>
      </rPr>
      <t>小計（Ａ）＝(Ａ１）＋（Ａ２）＋（Ａ３）</t>
    </r>
  </si>
  <si>
    <r>
      <rPr>
        <sz val="9"/>
        <color indexed="10"/>
        <rFont val="ＭＳ Ｐ明朝"/>
        <family val="1"/>
      </rPr>
      <t>助　成　対　象　経　費　　</t>
    </r>
    <r>
      <rPr>
        <sz val="9"/>
        <rFont val="ＭＳ Ｐ明朝"/>
        <family val="1"/>
      </rPr>
      <t>の　う　ち　課　税　対　象　外　経　費</t>
    </r>
  </si>
  <si>
    <r>
      <rPr>
        <b/>
        <sz val="9"/>
        <color indexed="10"/>
        <rFont val="ＭＳ Ｐ明朝"/>
        <family val="1"/>
      </rPr>
      <t>助成対象経費</t>
    </r>
    <r>
      <rPr>
        <b/>
        <sz val="9"/>
        <color indexed="8"/>
        <rFont val="ＭＳ Ｐ明朝"/>
        <family val="1"/>
      </rPr>
      <t>計（Ｄ）＝（Ｄ１）＋（Ｄ２）＋（Ｄ３）
※（Ｄ１）＝小計（Ａ１）-消費税等仕入控除税額計（Ｃ１）
　（Ｄ２）＝小計（Ａ２）-消費税等仕入控除税額計（Ｃ２）
　（Ｄ３）＝小計（Ａ３）-消費税等仕入控除税額計（Ｃ３）</t>
    </r>
  </si>
  <si>
    <t>スタッフ費・
キャスト費</t>
  </si>
  <si>
    <t>　</t>
  </si>
  <si>
    <t>*,***</t>
  </si>
  <si>
    <t>○○○○○</t>
  </si>
  <si>
    <t>**,***</t>
  </si>
  <si>
    <t>スタッフ人件費（詳細別紙）</t>
  </si>
  <si>
    <t>キャスト出演費（詳細別紙）</t>
  </si>
  <si>
    <t>**,***,***</t>
  </si>
  <si>
    <t>**,***</t>
  </si>
  <si>
    <t>　　小道具</t>
  </si>
  <si>
    <t>*,***</t>
  </si>
  <si>
    <t>*,***</t>
  </si>
  <si>
    <t>***,***</t>
  </si>
  <si>
    <t>***,***</t>
  </si>
  <si>
    <t>***</t>
  </si>
  <si>
    <t>　　宿泊費・日当込み</t>
  </si>
  <si>
    <t>（*名のべ*泊）</t>
  </si>
  <si>
    <t>　　旅費(東京－○○間*名往復)</t>
  </si>
  <si>
    <t>***</t>
  </si>
  <si>
    <t>**,***</t>
  </si>
  <si>
    <r>
      <t xml:space="preserve">②左記①の
経費の合計
</t>
    </r>
    <r>
      <rPr>
        <sz val="7"/>
        <rFont val="ＭＳ Ｐ明朝"/>
        <family val="1"/>
      </rPr>
      <t>（単位：千円）</t>
    </r>
  </si>
  <si>
    <r>
      <t xml:space="preserve">④左記③の
経費の合計
</t>
    </r>
    <r>
      <rPr>
        <sz val="7"/>
        <rFont val="ＭＳ Ｐ明朝"/>
        <family val="1"/>
      </rPr>
      <t>（単位：千円）</t>
    </r>
  </si>
  <si>
    <r>
      <t xml:space="preserve">予算額
</t>
    </r>
    <r>
      <rPr>
        <sz val="8"/>
        <rFont val="ＭＳ Ｐ明朝"/>
        <family val="1"/>
      </rPr>
      <t>（単位：千円）</t>
    </r>
  </si>
  <si>
    <t xml:space="preserve">
課　税　対　象　外　経　費　計</t>
  </si>
  <si>
    <r>
      <t xml:space="preserve">
</t>
    </r>
    <r>
      <rPr>
        <b/>
        <sz val="9"/>
        <color indexed="10"/>
        <rFont val="ＭＳ Ｐ明朝"/>
        <family val="1"/>
      </rPr>
      <t>助成対象経費</t>
    </r>
    <r>
      <rPr>
        <b/>
        <sz val="9"/>
        <color indexed="8"/>
        <rFont val="ＭＳ Ｐ明朝"/>
        <family val="1"/>
      </rPr>
      <t>小計（Ａ）＝(Ａ１）＋（Ａ２）＋（Ａ３）</t>
    </r>
  </si>
  <si>
    <t>Ａ２</t>
  </si>
  <si>
    <t>Ａ３</t>
  </si>
  <si>
    <r>
      <rPr>
        <b/>
        <sz val="9"/>
        <color indexed="10"/>
        <rFont val="ＭＳ Ｐ明朝"/>
        <family val="1"/>
      </rPr>
      <t>助　成　対　象　経　費</t>
    </r>
    <r>
      <rPr>
        <sz val="9"/>
        <color indexed="10"/>
        <rFont val="ＭＳ Ｐ明朝"/>
        <family val="1"/>
      </rPr>
      <t>　　</t>
    </r>
    <r>
      <rPr>
        <sz val="9"/>
        <rFont val="ＭＳ Ｐ明朝"/>
        <family val="1"/>
      </rPr>
      <t>の　う　ち　課　税　対　象　外　経　費</t>
    </r>
  </si>
  <si>
    <t>○</t>
  </si>
  <si>
    <t>総額（イ）＋（ロ）＋（ハ）</t>
  </si>
  <si>
    <t>*,***,***</t>
  </si>
  <si>
    <t>***,***</t>
  </si>
  <si>
    <t>**,***,***</t>
  </si>
  <si>
    <t>**,***</t>
  </si>
  <si>
    <t>*,***</t>
  </si>
  <si>
    <t>**</t>
  </si>
  <si>
    <t>平成３０年度第2回募集分　交付申請書　活動の収支予算</t>
  </si>
  <si>
    <r>
      <rPr>
        <b/>
        <sz val="9"/>
        <color indexed="10"/>
        <rFont val="ＭＳ Ｐ明朝"/>
        <family val="1"/>
      </rPr>
      <t>助成対象経費</t>
    </r>
    <r>
      <rPr>
        <b/>
        <sz val="9"/>
        <color indexed="8"/>
        <rFont val="ＭＳ Ｐ明朝"/>
        <family val="1"/>
      </rPr>
      <t>のうち、平成26年4月1日～平成</t>
    </r>
    <r>
      <rPr>
        <b/>
        <sz val="9"/>
        <color indexed="8"/>
        <rFont val="ＭＳ Ｐ明朝"/>
        <family val="1"/>
      </rPr>
      <t>30</t>
    </r>
    <r>
      <rPr>
        <b/>
        <sz val="9"/>
        <color indexed="8"/>
        <rFont val="ＭＳ Ｐ明朝"/>
        <family val="1"/>
      </rPr>
      <t>年</t>
    </r>
    <r>
      <rPr>
        <b/>
        <sz val="9"/>
        <color indexed="8"/>
        <rFont val="ＭＳ Ｐ明朝"/>
        <family val="1"/>
      </rPr>
      <t>9</t>
    </r>
    <r>
      <rPr>
        <b/>
        <sz val="9"/>
        <color indexed="8"/>
        <rFont val="ＭＳ Ｐ明朝"/>
        <family val="1"/>
      </rPr>
      <t>月31日までに支払いを完了するもの</t>
    </r>
  </si>
  <si>
    <r>
      <rPr>
        <b/>
        <sz val="9"/>
        <color indexed="10"/>
        <rFont val="ＭＳ Ｐ明朝"/>
        <family val="1"/>
      </rPr>
      <t>助成対象経費</t>
    </r>
    <r>
      <rPr>
        <b/>
        <sz val="9"/>
        <color indexed="8"/>
        <rFont val="ＭＳ Ｐ明朝"/>
        <family val="1"/>
      </rPr>
      <t>のうち、平成</t>
    </r>
    <r>
      <rPr>
        <b/>
        <sz val="9"/>
        <color indexed="8"/>
        <rFont val="ＭＳ Ｐ明朝"/>
        <family val="1"/>
      </rPr>
      <t>30</t>
    </r>
    <r>
      <rPr>
        <b/>
        <sz val="9"/>
        <color indexed="8"/>
        <rFont val="ＭＳ Ｐ明朝"/>
        <family val="1"/>
      </rPr>
      <t>年</t>
    </r>
    <r>
      <rPr>
        <b/>
        <sz val="9"/>
        <color indexed="8"/>
        <rFont val="ＭＳ Ｐ明朝"/>
        <family val="1"/>
      </rPr>
      <t>10</t>
    </r>
    <r>
      <rPr>
        <b/>
        <sz val="9"/>
        <color indexed="8"/>
        <rFont val="ＭＳ Ｐ明朝"/>
        <family val="1"/>
      </rPr>
      <t>月1日～平成</t>
    </r>
    <r>
      <rPr>
        <b/>
        <sz val="9"/>
        <color indexed="8"/>
        <rFont val="ＭＳ Ｐ明朝"/>
        <family val="1"/>
      </rPr>
      <t>31</t>
    </r>
    <r>
      <rPr>
        <b/>
        <sz val="9"/>
        <color indexed="8"/>
        <rFont val="ＭＳ Ｐ明朝"/>
        <family val="1"/>
      </rPr>
      <t>年</t>
    </r>
    <r>
      <rPr>
        <b/>
        <sz val="9"/>
        <color indexed="8"/>
        <rFont val="ＭＳ Ｐ明朝"/>
        <family val="1"/>
      </rPr>
      <t>3</t>
    </r>
    <r>
      <rPr>
        <b/>
        <sz val="9"/>
        <color indexed="8"/>
        <rFont val="ＭＳ Ｐ明朝"/>
        <family val="1"/>
      </rPr>
      <t>月31日までに支払いを完了するもの</t>
    </r>
  </si>
  <si>
    <t>③左記①の経費のうちH30.10.1～H31.3.31に支払いが完了するもの（単位：千円）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</si>
</sst>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_ "/>
    <numFmt numFmtId="179" formatCode="#,##0;[Red]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9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明朝"/>
      <family val="1"/>
    </font>
    <font>
      <b/>
      <sz val="9"/>
      <color indexed="10"/>
      <name val="ＭＳ Ｐゴシック"/>
      <family val="3"/>
    </font>
    <font>
      <b/>
      <sz val="9"/>
      <color indexed="8"/>
      <name val="ＭＳ Ｐ明朝"/>
      <family val="1"/>
    </font>
    <font>
      <sz val="7"/>
      <name val="ＭＳ Ｐ明朝"/>
      <family val="1"/>
    </font>
    <font>
      <sz val="9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6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b/>
      <sz val="22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8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2"/>
      <color indexed="8"/>
      <name val="ＭＳ Ｐ明朝"/>
      <family val="1"/>
    </font>
    <font>
      <u val="single"/>
      <sz val="11"/>
      <color indexed="10"/>
      <name val="ＭＳ Ｐゴシック"/>
      <family val="3"/>
    </font>
    <font>
      <u val="single"/>
      <sz val="11"/>
      <color indexed="25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10"/>
      <name val="Calibri"/>
      <family val="2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b/>
      <sz val="10.5"/>
      <color indexed="10"/>
      <name val="ＭＳ Ｐゴシック"/>
      <family val="3"/>
    </font>
    <font>
      <b/>
      <sz val="10.5"/>
      <color indexed="10"/>
      <name val="Calibri"/>
      <family val="2"/>
    </font>
    <font>
      <b/>
      <sz val="3"/>
      <color indexed="10"/>
      <name val="Calibri"/>
      <family val="2"/>
    </font>
    <font>
      <b/>
      <sz val="9"/>
      <color indexed="10"/>
      <name val="Calibri"/>
      <family val="2"/>
    </font>
    <font>
      <b/>
      <sz val="12"/>
      <color indexed="8"/>
      <name val="ＭＳ ゴシック"/>
      <family val="3"/>
    </font>
    <font>
      <b/>
      <sz val="18"/>
      <color indexed="10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26"/>
      <name val="Calibri"/>
      <family val="3"/>
    </font>
    <font>
      <sz val="12"/>
      <color theme="1"/>
      <name val="ＭＳ ゴシック"/>
      <family val="3"/>
    </font>
    <font>
      <sz val="12"/>
      <color theme="1"/>
      <name val="ＭＳ Ｐゴシック"/>
      <family val="3"/>
    </font>
    <font>
      <b/>
      <sz val="22"/>
      <name val="Calibri"/>
      <family val="3"/>
    </font>
    <font>
      <sz val="9"/>
      <color theme="1"/>
      <name val="ＭＳ Ｐ明朝"/>
      <family val="1"/>
    </font>
    <font>
      <b/>
      <sz val="9"/>
      <color rgb="FFFF0000"/>
      <name val="ＭＳ Ｐ明朝"/>
      <family val="1"/>
    </font>
    <font>
      <b/>
      <sz val="9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0"/>
      <color rgb="FFFF0000"/>
      <name val="ＭＳ Ｐ明朝"/>
      <family val="1"/>
    </font>
    <font>
      <sz val="8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0"/>
      <color theme="1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thin"/>
    </border>
    <border>
      <left/>
      <right style="medium"/>
      <top style="thin"/>
      <bottom/>
    </border>
    <border>
      <left style="hair"/>
      <right style="thin"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hair"/>
      <right style="medium"/>
      <top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/>
      <right style="thin"/>
      <top/>
      <bottom style="hair"/>
    </border>
    <border>
      <left/>
      <right style="thin"/>
      <top style="hair"/>
      <bottom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 diagonalUp="1">
      <left style="thin"/>
      <right/>
      <top style="thin"/>
      <bottom/>
      <diagonal style="hair"/>
    </border>
    <border diagonalUp="1">
      <left/>
      <right style="thin"/>
      <top style="thin"/>
      <bottom/>
      <diagonal style="hair"/>
    </border>
    <border diagonalUp="1">
      <left style="thin"/>
      <right/>
      <top/>
      <bottom/>
      <diagonal style="hair"/>
    </border>
    <border diagonalUp="1">
      <left/>
      <right style="thin"/>
      <top/>
      <bottom/>
      <diagonal style="hair"/>
    </border>
    <border diagonalUp="1">
      <left style="thin"/>
      <right/>
      <top/>
      <bottom style="thin"/>
      <diagonal style="hair"/>
    </border>
    <border diagonalUp="1">
      <left/>
      <right style="thin"/>
      <top/>
      <bottom style="thin"/>
      <diagonal style="hair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 diagonalUp="1">
      <left/>
      <right style="medium"/>
      <top style="thin"/>
      <bottom/>
      <diagonal style="hair"/>
    </border>
    <border diagonalUp="1">
      <left/>
      <right style="medium"/>
      <top/>
      <bottom/>
      <diagonal style="hair"/>
    </border>
    <border diagonalUp="1">
      <left/>
      <right style="medium"/>
      <top/>
      <bottom style="thin"/>
      <diagonal style="hair"/>
    </border>
    <border>
      <left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57" fillId="0" borderId="0">
      <alignment vertical="center"/>
      <protection/>
    </xf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723">
    <xf numFmtId="0" fontId="0" fillId="0" borderId="0" xfId="0" applyAlignment="1">
      <alignment/>
    </xf>
    <xf numFmtId="38" fontId="4" fillId="0" borderId="0" xfId="49" applyFont="1" applyAlignment="1">
      <alignment/>
    </xf>
    <xf numFmtId="0" fontId="4" fillId="0" borderId="0" xfId="0" applyFont="1" applyAlignment="1">
      <alignment/>
    </xf>
    <xf numFmtId="38" fontId="4" fillId="0" borderId="0" xfId="49" applyFont="1" applyBorder="1" applyAlignment="1">
      <alignment/>
    </xf>
    <xf numFmtId="38" fontId="4" fillId="0" borderId="0" xfId="49" applyFont="1" applyBorder="1" applyAlignment="1">
      <alignment horizontal="right"/>
    </xf>
    <xf numFmtId="0" fontId="4" fillId="0" borderId="0" xfId="0" applyFont="1" applyBorder="1" applyAlignment="1">
      <alignment/>
    </xf>
    <xf numFmtId="38" fontId="4" fillId="0" borderId="0" xfId="0" applyNumberFormat="1" applyFont="1" applyAlignment="1">
      <alignment/>
    </xf>
    <xf numFmtId="38" fontId="4" fillId="0" borderId="0" xfId="49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79" fontId="4" fillId="0" borderId="0" xfId="0" applyNumberFormat="1" applyFont="1" applyAlignment="1">
      <alignment/>
    </xf>
    <xf numFmtId="179" fontId="4" fillId="0" borderId="0" xfId="0" applyNumberFormat="1" applyFont="1" applyAlignment="1">
      <alignment horizontal="right"/>
    </xf>
    <xf numFmtId="179" fontId="6" fillId="0" borderId="0" xfId="0" applyNumberFormat="1" applyFont="1" applyAlignment="1">
      <alignment horizontal="right"/>
    </xf>
    <xf numFmtId="0" fontId="4" fillId="0" borderId="0" xfId="0" applyFont="1" applyAlignment="1">
      <alignment vertical="top" wrapText="1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178" fontId="6" fillId="0" borderId="0" xfId="0" applyNumberFormat="1" applyFont="1" applyBorder="1" applyAlignment="1">
      <alignment/>
    </xf>
    <xf numFmtId="38" fontId="4" fillId="0" borderId="0" xfId="49" applyFont="1" applyAlignment="1">
      <alignment horizontal="right"/>
    </xf>
    <xf numFmtId="38" fontId="4" fillId="0" borderId="0" xfId="49" applyFont="1" applyAlignment="1">
      <alignment/>
    </xf>
    <xf numFmtId="38" fontId="5" fillId="0" borderId="0" xfId="49" applyFont="1" applyAlignment="1">
      <alignment horizontal="right"/>
    </xf>
    <xf numFmtId="38" fontId="6" fillId="0" borderId="0" xfId="49" applyFont="1" applyAlignment="1">
      <alignment horizontal="right"/>
    </xf>
    <xf numFmtId="38" fontId="4" fillId="0" borderId="0" xfId="49" applyFont="1" applyAlignment="1">
      <alignment vertical="top" wrapText="1"/>
    </xf>
    <xf numFmtId="38" fontId="4" fillId="0" borderId="0" xfId="49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79" fontId="4" fillId="0" borderId="10" xfId="49" applyNumberFormat="1" applyFont="1" applyBorder="1" applyAlignment="1" applyProtection="1">
      <alignment horizontal="center" vertical="center"/>
      <protection locked="0"/>
    </xf>
    <xf numFmtId="178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/>
      <protection locked="0"/>
    </xf>
    <xf numFmtId="178" fontId="4" fillId="0" borderId="12" xfId="0" applyNumberFormat="1" applyFont="1" applyBorder="1" applyAlignment="1" applyProtection="1">
      <alignment/>
      <protection locked="0"/>
    </xf>
    <xf numFmtId="178" fontId="4" fillId="0" borderId="13" xfId="0" applyNumberFormat="1" applyFont="1" applyBorder="1" applyAlignment="1" applyProtection="1">
      <alignment/>
      <protection locked="0"/>
    </xf>
    <xf numFmtId="178" fontId="4" fillId="0" borderId="11" xfId="0" applyNumberFormat="1" applyFont="1" applyBorder="1" applyAlignment="1" applyProtection="1">
      <alignment/>
      <protection locked="0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179" fontId="4" fillId="0" borderId="0" xfId="0" applyNumberFormat="1" applyFont="1" applyBorder="1" applyAlignment="1" applyProtection="1">
      <alignment horizontal="right" shrinkToFit="1"/>
      <protection locked="0"/>
    </xf>
    <xf numFmtId="0" fontId="7" fillId="0" borderId="0" xfId="0" applyFont="1" applyAlignment="1" applyProtection="1">
      <alignment/>
      <protection locked="0"/>
    </xf>
    <xf numFmtId="38" fontId="4" fillId="0" borderId="0" xfId="49" applyFont="1" applyAlignment="1" applyProtection="1">
      <alignment horizontal="right"/>
      <protection locked="0"/>
    </xf>
    <xf numFmtId="179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17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178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/>
      <protection locked="0"/>
    </xf>
    <xf numFmtId="178" fontId="6" fillId="0" borderId="0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76" fillId="0" borderId="0" xfId="0" applyFont="1" applyBorder="1" applyAlignment="1" applyProtection="1">
      <alignment horizontal="center"/>
      <protection locked="0"/>
    </xf>
    <xf numFmtId="0" fontId="77" fillId="0" borderId="0" xfId="62" applyFont="1">
      <alignment vertical="center"/>
      <protection/>
    </xf>
    <xf numFmtId="0" fontId="78" fillId="0" borderId="0" xfId="62" applyFont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 applyProtection="1">
      <alignment horizontal="centerContinuous" vertical="center"/>
      <protection locked="0"/>
    </xf>
    <xf numFmtId="178" fontId="4" fillId="0" borderId="12" xfId="0" applyNumberFormat="1" applyFont="1" applyBorder="1" applyAlignment="1" applyProtection="1">
      <alignment horizontal="left"/>
      <protection locked="0"/>
    </xf>
    <xf numFmtId="0" fontId="79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38" fontId="77" fillId="0" borderId="0" xfId="62" applyNumberFormat="1" applyFont="1">
      <alignment vertical="center"/>
      <protection/>
    </xf>
    <xf numFmtId="0" fontId="7" fillId="0" borderId="16" xfId="0" applyFont="1" applyBorder="1" applyAlignment="1" applyProtection="1">
      <alignment horizontal="center"/>
      <protection locked="0"/>
    </xf>
    <xf numFmtId="38" fontId="80" fillId="0" borderId="17" xfId="51" applyFont="1" applyBorder="1" applyAlignment="1">
      <alignment vertical="center"/>
    </xf>
    <xf numFmtId="0" fontId="81" fillId="0" borderId="18" xfId="62" applyFont="1" applyBorder="1" applyAlignment="1">
      <alignment horizontal="center" vertical="center" wrapText="1"/>
      <protection/>
    </xf>
    <xf numFmtId="0" fontId="82" fillId="0" borderId="19" xfId="62" applyFont="1" applyBorder="1" applyAlignment="1">
      <alignment horizontal="center" vertical="center"/>
      <protection/>
    </xf>
    <xf numFmtId="38" fontId="80" fillId="0" borderId="0" xfId="51" applyFont="1" applyBorder="1" applyAlignment="1">
      <alignment horizontal="center" vertical="center"/>
    </xf>
    <xf numFmtId="178" fontId="4" fillId="0" borderId="15" xfId="0" applyNumberFormat="1" applyFont="1" applyBorder="1" applyAlignment="1" applyProtection="1">
      <alignment vertical="center" shrinkToFit="1"/>
      <protection locked="0"/>
    </xf>
    <xf numFmtId="38" fontId="83" fillId="0" borderId="14" xfId="51" applyFont="1" applyBorder="1" applyAlignment="1">
      <alignment vertical="center"/>
    </xf>
    <xf numFmtId="38" fontId="80" fillId="0" borderId="14" xfId="51" applyFont="1" applyBorder="1" applyAlignment="1">
      <alignment horizontal="center" vertical="center"/>
    </xf>
    <xf numFmtId="0" fontId="84" fillId="0" borderId="18" xfId="62" applyFont="1" applyBorder="1" applyAlignment="1">
      <alignment horizontal="center" vertical="center"/>
      <protection/>
    </xf>
    <xf numFmtId="0" fontId="84" fillId="0" borderId="20" xfId="62" applyFont="1" applyBorder="1" applyAlignment="1">
      <alignment horizontal="center" vertical="center"/>
      <protection/>
    </xf>
    <xf numFmtId="0" fontId="84" fillId="0" borderId="21" xfId="62" applyFont="1" applyBorder="1" applyAlignment="1">
      <alignment horizontal="center" vertical="center"/>
      <protection/>
    </xf>
    <xf numFmtId="0" fontId="82" fillId="0" borderId="22" xfId="62" applyFont="1" applyBorder="1" applyAlignment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38" fontId="80" fillId="0" borderId="0" xfId="51" applyFont="1" applyFill="1" applyBorder="1" applyAlignment="1">
      <alignment horizontal="center" vertical="center"/>
    </xf>
    <xf numFmtId="38" fontId="80" fillId="0" borderId="17" xfId="51" applyFont="1" applyFill="1" applyBorder="1" applyAlignment="1">
      <alignment vertical="center"/>
    </xf>
    <xf numFmtId="38" fontId="80" fillId="0" borderId="19" xfId="51" applyFont="1" applyFill="1" applyBorder="1" applyAlignment="1">
      <alignment vertical="center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Alignment="1" applyProtection="1">
      <alignment horizontal="right" shrinkToFit="1"/>
      <protection locked="0"/>
    </xf>
    <xf numFmtId="176" fontId="4" fillId="0" borderId="0" xfId="49" applyNumberFormat="1" applyFont="1" applyBorder="1" applyAlignment="1" applyProtection="1">
      <alignment horizontal="right"/>
      <protection locked="0"/>
    </xf>
    <xf numFmtId="176" fontId="4" fillId="0" borderId="12" xfId="0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176" fontId="4" fillId="0" borderId="15" xfId="0" applyNumberFormat="1" applyFont="1" applyBorder="1" applyAlignment="1" applyProtection="1">
      <alignment horizontal="right" shrinkToFit="1"/>
      <protection locked="0"/>
    </xf>
    <xf numFmtId="176" fontId="4" fillId="0" borderId="12" xfId="49" applyNumberFormat="1" applyFont="1" applyBorder="1" applyAlignment="1" applyProtection="1">
      <alignment horizontal="right"/>
      <protection locked="0"/>
    </xf>
    <xf numFmtId="176" fontId="4" fillId="0" borderId="13" xfId="49" applyNumberFormat="1" applyFont="1" applyBorder="1" applyAlignment="1" applyProtection="1">
      <alignment horizontal="right"/>
      <protection locked="0"/>
    </xf>
    <xf numFmtId="176" fontId="4" fillId="0" borderId="14" xfId="0" applyNumberFormat="1" applyFont="1" applyBorder="1" applyAlignment="1" applyProtection="1">
      <alignment horizontal="right" shrinkToFit="1"/>
      <protection locked="0"/>
    </xf>
    <xf numFmtId="176" fontId="4" fillId="0" borderId="15" xfId="49" applyNumberFormat="1" applyFont="1" applyBorder="1" applyAlignment="1" applyProtection="1">
      <alignment horizontal="right" vertical="center" shrinkToFit="1"/>
      <protection locked="0"/>
    </xf>
    <xf numFmtId="176" fontId="4" fillId="0" borderId="11" xfId="49" applyNumberFormat="1" applyFont="1" applyBorder="1" applyAlignment="1" applyProtection="1">
      <alignment horizontal="right"/>
      <protection locked="0"/>
    </xf>
    <xf numFmtId="38" fontId="4" fillId="0" borderId="24" xfId="49" applyFont="1" applyBorder="1" applyAlignment="1" applyProtection="1">
      <alignment horizontal="left" shrinkToFit="1"/>
      <protection locked="0"/>
    </xf>
    <xf numFmtId="38" fontId="4" fillId="0" borderId="23" xfId="49" applyFont="1" applyBorder="1" applyAlignment="1" applyProtection="1">
      <alignment horizontal="left" shrinkToFit="1"/>
      <protection locked="0"/>
    </xf>
    <xf numFmtId="0" fontId="4" fillId="0" borderId="23" xfId="0" applyFont="1" applyBorder="1" applyAlignment="1" applyProtection="1">
      <alignment horizontal="left" shrinkToFit="1"/>
      <protection locked="0"/>
    </xf>
    <xf numFmtId="38" fontId="4" fillId="0" borderId="10" xfId="49" applyFont="1" applyBorder="1" applyAlignment="1" applyProtection="1">
      <alignment horizontal="left" shrinkToFit="1"/>
      <protection locked="0"/>
    </xf>
    <xf numFmtId="0" fontId="4" fillId="0" borderId="23" xfId="49" applyNumberFormat="1" applyFont="1" applyBorder="1" applyAlignment="1" applyProtection="1">
      <alignment horizontal="left" vertical="top" shrinkToFit="1"/>
      <protection locked="0"/>
    </xf>
    <xf numFmtId="0" fontId="4" fillId="0" borderId="10" xfId="49" applyNumberFormat="1" applyFont="1" applyBorder="1" applyAlignment="1" applyProtection="1">
      <alignment horizontal="left" vertical="top" shrinkToFit="1"/>
      <protection locked="0"/>
    </xf>
    <xf numFmtId="176" fontId="4" fillId="0" borderId="12" xfId="49" applyNumberFormat="1" applyFont="1" applyBorder="1" applyAlignment="1" applyProtection="1" quotePrefix="1">
      <alignment horizontal="right"/>
      <protection locked="0"/>
    </xf>
    <xf numFmtId="176" fontId="4" fillId="0" borderId="13" xfId="0" applyNumberFormat="1" applyFont="1" applyBorder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left" vertical="center" shrinkToFit="1"/>
      <protection locked="0"/>
    </xf>
    <xf numFmtId="38" fontId="4" fillId="0" borderId="0" xfId="49" applyFont="1" applyBorder="1" applyAlignment="1" applyProtection="1">
      <alignment horizontal="left" vertical="center" shrinkToFit="1"/>
      <protection locked="0"/>
    </xf>
    <xf numFmtId="179" fontId="4" fillId="0" borderId="0" xfId="0" applyNumberFormat="1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15" xfId="0" applyFont="1" applyBorder="1" applyAlignment="1" applyProtection="1">
      <alignment horizontal="left" vertical="center" shrinkToFit="1"/>
      <protection locked="0"/>
    </xf>
    <xf numFmtId="176" fontId="4" fillId="0" borderId="11" xfId="0" applyNumberFormat="1" applyFont="1" applyBorder="1" applyAlignment="1" applyProtection="1">
      <alignment horizontal="right"/>
      <protection locked="0"/>
    </xf>
    <xf numFmtId="178" fontId="4" fillId="0" borderId="0" xfId="0" applyNumberFormat="1" applyFont="1" applyBorder="1" applyAlignment="1" applyProtection="1">
      <alignment horizontal="right" shrinkToFit="1"/>
      <protection locked="0"/>
    </xf>
    <xf numFmtId="38" fontId="80" fillId="0" borderId="23" xfId="51" applyFont="1" applyFill="1" applyBorder="1" applyAlignment="1">
      <alignment horizontal="right" vertical="center" shrinkToFit="1"/>
    </xf>
    <xf numFmtId="178" fontId="4" fillId="0" borderId="15" xfId="0" applyNumberFormat="1" applyFont="1" applyBorder="1" applyAlignment="1" applyProtection="1">
      <alignment horizontal="right" shrinkToFit="1"/>
      <protection locked="0"/>
    </xf>
    <xf numFmtId="0" fontId="8" fillId="0" borderId="0" xfId="0" applyFont="1" applyAlignment="1" applyProtection="1">
      <alignment shrinkToFit="1"/>
      <protection locked="0"/>
    </xf>
    <xf numFmtId="0" fontId="8" fillId="0" borderId="0" xfId="0" applyFont="1" applyBorder="1" applyAlignment="1" applyProtection="1">
      <alignment shrinkToFit="1"/>
      <protection locked="0"/>
    </xf>
    <xf numFmtId="0" fontId="3" fillId="0" borderId="0" xfId="0" applyFont="1" applyAlignment="1">
      <alignment/>
    </xf>
    <xf numFmtId="0" fontId="7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176" fontId="4" fillId="0" borderId="12" xfId="49" applyNumberFormat="1" applyFont="1" applyBorder="1" applyAlignment="1" applyProtection="1">
      <alignment horizontal="right" shrinkToFit="1"/>
      <protection locked="0"/>
    </xf>
    <xf numFmtId="176" fontId="4" fillId="0" borderId="12" xfId="49" applyNumberFormat="1" applyFont="1" applyFill="1" applyBorder="1" applyAlignment="1">
      <alignment/>
    </xf>
    <xf numFmtId="176" fontId="4" fillId="0" borderId="25" xfId="49" applyNumberFormat="1" applyFont="1" applyBorder="1" applyAlignment="1" applyProtection="1">
      <alignment horizontal="right"/>
      <protection locked="0"/>
    </xf>
    <xf numFmtId="176" fontId="4" fillId="0" borderId="26" xfId="49" applyNumberFormat="1" applyFont="1" applyBorder="1" applyAlignment="1" applyProtection="1">
      <alignment horizontal="right"/>
      <protection locked="0"/>
    </xf>
    <xf numFmtId="176" fontId="4" fillId="0" borderId="27" xfId="49" applyNumberFormat="1" applyFont="1" applyBorder="1" applyAlignment="1" applyProtection="1">
      <alignment horizontal="right"/>
      <protection locked="0"/>
    </xf>
    <xf numFmtId="176" fontId="4" fillId="0" borderId="28" xfId="49" applyNumberFormat="1" applyFont="1" applyBorder="1" applyAlignment="1" applyProtection="1">
      <alignment horizontal="right"/>
      <protection locked="0"/>
    </xf>
    <xf numFmtId="176" fontId="4" fillId="0" borderId="29" xfId="49" applyNumberFormat="1" applyFont="1" applyBorder="1" applyAlignment="1" applyProtection="1">
      <alignment horizontal="right"/>
      <protection locked="0"/>
    </xf>
    <xf numFmtId="176" fontId="4" fillId="0" borderId="30" xfId="49" applyNumberFormat="1" applyFont="1" applyBorder="1" applyAlignment="1" applyProtection="1">
      <alignment horizontal="right"/>
      <protection locked="0"/>
    </xf>
    <xf numFmtId="176" fontId="4" fillId="0" borderId="29" xfId="49" applyNumberFormat="1" applyFont="1" applyBorder="1" applyAlignment="1" applyProtection="1">
      <alignment horizontal="right" vertical="top"/>
      <protection locked="0"/>
    </xf>
    <xf numFmtId="176" fontId="4" fillId="0" borderId="30" xfId="49" applyNumberFormat="1" applyFont="1" applyBorder="1" applyAlignment="1" applyProtection="1">
      <alignment horizontal="right" vertical="top"/>
      <protection locked="0"/>
    </xf>
    <xf numFmtId="176" fontId="4" fillId="0" borderId="29" xfId="0" applyNumberFormat="1" applyFont="1" applyBorder="1" applyAlignment="1" applyProtection="1">
      <alignment horizontal="right"/>
      <protection locked="0"/>
    </xf>
    <xf numFmtId="176" fontId="4" fillId="0" borderId="30" xfId="49" applyNumberFormat="1" applyFont="1" applyBorder="1" applyAlignment="1" applyProtection="1">
      <alignment horizontal="right" vertical="center"/>
      <protection locked="0"/>
    </xf>
    <xf numFmtId="38" fontId="4" fillId="0" borderId="29" xfId="49" applyFont="1" applyBorder="1" applyAlignment="1" applyProtection="1">
      <alignment horizontal="right"/>
      <protection locked="0"/>
    </xf>
    <xf numFmtId="38" fontId="4" fillId="0" borderId="30" xfId="49" applyFont="1" applyBorder="1" applyAlignment="1" applyProtection="1">
      <alignment horizontal="right"/>
      <protection locked="0"/>
    </xf>
    <xf numFmtId="176" fontId="4" fillId="0" borderId="26" xfId="49" applyNumberFormat="1" applyFont="1" applyFill="1" applyBorder="1" applyAlignment="1">
      <alignment/>
    </xf>
    <xf numFmtId="176" fontId="4" fillId="0" borderId="26" xfId="49" applyNumberFormat="1" applyFont="1" applyBorder="1" applyAlignment="1" applyProtection="1">
      <alignment/>
      <protection locked="0"/>
    </xf>
    <xf numFmtId="176" fontId="4" fillId="0" borderId="26" xfId="49" applyNumberFormat="1" applyFont="1" applyBorder="1" applyAlignment="1" applyProtection="1">
      <alignment horizontal="right" shrinkToFit="1"/>
      <protection locked="0"/>
    </xf>
    <xf numFmtId="176" fontId="4" fillId="0" borderId="25" xfId="49" applyNumberFormat="1" applyFont="1" applyBorder="1" applyAlignment="1" applyProtection="1">
      <alignment/>
      <protection locked="0"/>
    </xf>
    <xf numFmtId="176" fontId="4" fillId="0" borderId="25" xfId="49" applyNumberFormat="1" applyFont="1" applyBorder="1" applyAlignment="1" applyProtection="1">
      <alignment horizontal="center"/>
      <protection locked="0"/>
    </xf>
    <xf numFmtId="176" fontId="4" fillId="0" borderId="27" xfId="49" applyNumberFormat="1" applyFont="1" applyBorder="1" applyAlignment="1" applyProtection="1">
      <alignment/>
      <protection locked="0"/>
    </xf>
    <xf numFmtId="176" fontId="4" fillId="0" borderId="31" xfId="49" applyNumberFormat="1" applyFont="1" applyBorder="1" applyAlignment="1" applyProtection="1">
      <alignment/>
      <protection locked="0"/>
    </xf>
    <xf numFmtId="176" fontId="4" fillId="0" borderId="32" xfId="49" applyNumberFormat="1" applyFont="1" applyFill="1" applyBorder="1" applyAlignment="1">
      <alignment/>
    </xf>
    <xf numFmtId="176" fontId="4" fillId="0" borderId="32" xfId="49" applyNumberFormat="1" applyFont="1" applyBorder="1" applyAlignment="1" applyProtection="1">
      <alignment horizontal="right"/>
      <protection locked="0"/>
    </xf>
    <xf numFmtId="176" fontId="4" fillId="0" borderId="33" xfId="49" applyNumberFormat="1" applyFont="1" applyBorder="1" applyAlignment="1" applyProtection="1" quotePrefix="1">
      <alignment horizontal="right"/>
      <protection locked="0"/>
    </xf>
    <xf numFmtId="176" fontId="4" fillId="0" borderId="33" xfId="49" applyNumberFormat="1" applyFont="1" applyBorder="1" applyAlignment="1" applyProtection="1" quotePrefix="1">
      <alignment horizontal="right" vertical="center"/>
      <protection locked="0"/>
    </xf>
    <xf numFmtId="179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80" fillId="0" borderId="34" xfId="62" applyFont="1" applyBorder="1" applyAlignment="1">
      <alignment vertical="center"/>
      <protection/>
    </xf>
    <xf numFmtId="38" fontId="80" fillId="0" borderId="12" xfId="51" applyFont="1" applyBorder="1" applyAlignment="1">
      <alignment vertical="center"/>
    </xf>
    <xf numFmtId="38" fontId="80" fillId="0" borderId="12" xfId="51" applyFont="1" applyFill="1" applyBorder="1" applyAlignment="1">
      <alignment vertical="center"/>
    </xf>
    <xf numFmtId="0" fontId="82" fillId="0" borderId="35" xfId="62" applyFont="1" applyBorder="1" applyAlignment="1">
      <alignment horizontal="center" vertical="center"/>
      <protection/>
    </xf>
    <xf numFmtId="38" fontId="80" fillId="0" borderId="22" xfId="51" applyFont="1" applyBorder="1" applyAlignment="1">
      <alignment vertical="center"/>
    </xf>
    <xf numFmtId="38" fontId="80" fillId="0" borderId="35" xfId="51" applyFont="1" applyBorder="1" applyAlignment="1">
      <alignment vertical="center"/>
    </xf>
    <xf numFmtId="0" fontId="82" fillId="0" borderId="15" xfId="62" applyFont="1" applyBorder="1" applyAlignment="1">
      <alignment horizontal="center" vertical="center"/>
      <protection/>
    </xf>
    <xf numFmtId="0" fontId="0" fillId="0" borderId="36" xfId="0" applyBorder="1" applyAlignment="1">
      <alignment/>
    </xf>
    <xf numFmtId="0" fontId="0" fillId="0" borderId="34" xfId="0" applyBorder="1" applyAlignment="1">
      <alignment/>
    </xf>
    <xf numFmtId="0" fontId="4" fillId="0" borderId="18" xfId="0" applyFont="1" applyBorder="1" applyAlignment="1" applyProtection="1">
      <alignment horizontal="center" vertical="center"/>
      <protection locked="0"/>
    </xf>
    <xf numFmtId="179" fontId="4" fillId="0" borderId="37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76" fontId="4" fillId="0" borderId="12" xfId="0" applyNumberFormat="1" applyFont="1" applyBorder="1" applyAlignment="1" applyProtection="1">
      <alignment horizontal="right" wrapText="1"/>
      <protection locked="0"/>
    </xf>
    <xf numFmtId="179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25" xfId="49" applyNumberFormat="1" applyFont="1" applyFill="1" applyBorder="1" applyAlignment="1" applyProtection="1">
      <alignment horizontal="right"/>
      <protection locked="0"/>
    </xf>
    <xf numFmtId="176" fontId="4" fillId="0" borderId="11" xfId="49" applyNumberFormat="1" applyFont="1" applyFill="1" applyBorder="1" applyAlignment="1" applyProtection="1">
      <alignment horizontal="right"/>
      <protection locked="0"/>
    </xf>
    <xf numFmtId="176" fontId="4" fillId="0" borderId="26" xfId="49" applyNumberFormat="1" applyFont="1" applyFill="1" applyBorder="1" applyAlignment="1" applyProtection="1">
      <alignment horizontal="right"/>
      <protection locked="0"/>
    </xf>
    <xf numFmtId="176" fontId="4" fillId="0" borderId="26" xfId="0" applyNumberFormat="1" applyFont="1" applyFill="1" applyBorder="1" applyAlignment="1" applyProtection="1">
      <alignment horizontal="right"/>
      <protection locked="0"/>
    </xf>
    <xf numFmtId="176" fontId="4" fillId="0" borderId="12" xfId="49" applyNumberFormat="1" applyFont="1" applyFill="1" applyBorder="1" applyAlignment="1" applyProtection="1">
      <alignment/>
      <protection locked="0"/>
    </xf>
    <xf numFmtId="176" fontId="4" fillId="0" borderId="12" xfId="49" applyNumberFormat="1" applyFont="1" applyFill="1" applyBorder="1" applyAlignment="1" applyProtection="1">
      <alignment horizontal="right"/>
      <protection locked="0"/>
    </xf>
    <xf numFmtId="176" fontId="4" fillId="0" borderId="12" xfId="49" applyNumberFormat="1" applyFont="1" applyFill="1" applyBorder="1" applyAlignment="1" applyProtection="1">
      <alignment horizontal="right" shrinkToFit="1"/>
      <protection locked="0"/>
    </xf>
    <xf numFmtId="176" fontId="4" fillId="0" borderId="27" xfId="49" applyNumberFormat="1" applyFont="1" applyFill="1" applyBorder="1" applyAlignment="1" applyProtection="1">
      <alignment horizontal="right"/>
      <protection locked="0"/>
    </xf>
    <xf numFmtId="176" fontId="4" fillId="0" borderId="13" xfId="49" applyNumberFormat="1" applyFont="1" applyFill="1" applyBorder="1" applyAlignment="1" applyProtection="1">
      <alignment horizontal="right"/>
      <protection locked="0"/>
    </xf>
    <xf numFmtId="176" fontId="4" fillId="0" borderId="11" xfId="49" applyNumberFormat="1" applyFont="1" applyFill="1" applyBorder="1" applyAlignment="1" applyProtection="1">
      <alignment/>
      <protection locked="0"/>
    </xf>
    <xf numFmtId="176" fontId="4" fillId="0" borderId="11" xfId="49" applyNumberFormat="1" applyFont="1" applyFill="1" applyBorder="1" applyAlignment="1" applyProtection="1">
      <alignment horizontal="center"/>
      <protection locked="0"/>
    </xf>
    <xf numFmtId="176" fontId="4" fillId="0" borderId="27" xfId="49" applyNumberFormat="1" applyFont="1" applyFill="1" applyBorder="1" applyAlignment="1" applyProtection="1">
      <alignment horizontal="right" vertical="center"/>
      <protection locked="0"/>
    </xf>
    <xf numFmtId="176" fontId="4" fillId="0" borderId="13" xfId="49" applyNumberFormat="1" applyFont="1" applyFill="1" applyBorder="1" applyAlignment="1" applyProtection="1">
      <alignment/>
      <protection locked="0"/>
    </xf>
    <xf numFmtId="0" fontId="80" fillId="0" borderId="34" xfId="62" applyFont="1" applyFill="1" applyBorder="1" applyAlignment="1">
      <alignment vertical="center"/>
      <protection/>
    </xf>
    <xf numFmtId="0" fontId="82" fillId="0" borderId="19" xfId="62" applyFont="1" applyFill="1" applyBorder="1" applyAlignment="1">
      <alignment horizontal="center" vertical="center"/>
      <protection/>
    </xf>
    <xf numFmtId="179" fontId="4" fillId="0" borderId="0" xfId="49" applyNumberFormat="1" applyFont="1" applyBorder="1" applyAlignment="1" applyProtection="1">
      <alignment horizontal="right" shrinkToFit="1"/>
      <protection locked="0"/>
    </xf>
    <xf numFmtId="179" fontId="4" fillId="0" borderId="15" xfId="0" applyNumberFormat="1" applyFont="1" applyBorder="1" applyAlignment="1" applyProtection="1">
      <alignment horizontal="right" shrinkToFit="1"/>
      <protection locked="0"/>
    </xf>
    <xf numFmtId="38" fontId="4" fillId="33" borderId="0" xfId="49" applyFont="1" applyFill="1" applyAlignment="1" applyProtection="1">
      <alignment/>
      <protection locked="0"/>
    </xf>
    <xf numFmtId="38" fontId="4" fillId="33" borderId="0" xfId="49" applyFont="1" applyFill="1" applyAlignment="1" applyProtection="1">
      <alignment horizontal="right"/>
      <protection locked="0"/>
    </xf>
    <xf numFmtId="179" fontId="4" fillId="33" borderId="0" xfId="0" applyNumberFormat="1" applyFont="1" applyFill="1" applyAlignment="1" applyProtection="1">
      <alignment horizontal="right"/>
      <protection locked="0"/>
    </xf>
    <xf numFmtId="0" fontId="4" fillId="33" borderId="0" xfId="0" applyFont="1" applyFill="1" applyAlignment="1" applyProtection="1">
      <alignment horizontal="right"/>
      <protection locked="0"/>
    </xf>
    <xf numFmtId="0" fontId="4" fillId="33" borderId="0" xfId="0" applyFont="1" applyFill="1" applyAlignment="1" applyProtection="1">
      <alignment/>
      <protection locked="0"/>
    </xf>
    <xf numFmtId="17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>
      <alignment/>
    </xf>
    <xf numFmtId="0" fontId="8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 shrinkToFit="1"/>
      <protection locked="0"/>
    </xf>
    <xf numFmtId="0" fontId="8" fillId="33" borderId="0" xfId="0" applyFont="1" applyFill="1" applyBorder="1" applyAlignment="1" applyProtection="1">
      <alignment shrinkToFit="1"/>
      <protection locked="0"/>
    </xf>
    <xf numFmtId="0" fontId="7" fillId="33" borderId="16" xfId="0" applyFont="1" applyFill="1" applyBorder="1" applyAlignment="1" applyProtection="1">
      <alignment horizontal="center"/>
      <protection locked="0"/>
    </xf>
    <xf numFmtId="0" fontId="3" fillId="33" borderId="0" xfId="0" applyFont="1" applyFill="1" applyAlignment="1">
      <alignment/>
    </xf>
    <xf numFmtId="0" fontId="7" fillId="33" borderId="0" xfId="0" applyFont="1" applyFill="1" applyAlignment="1" applyProtection="1">
      <alignment horizontal="left"/>
      <protection locked="0"/>
    </xf>
    <xf numFmtId="0" fontId="4" fillId="33" borderId="0" xfId="0" applyFont="1" applyFill="1" applyAlignment="1" applyProtection="1">
      <alignment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 shrinkToFit="1"/>
      <protection locked="0"/>
    </xf>
    <xf numFmtId="0" fontId="0" fillId="33" borderId="36" xfId="0" applyFill="1" applyBorder="1" applyAlignment="1">
      <alignment/>
    </xf>
    <xf numFmtId="0" fontId="0" fillId="33" borderId="34" xfId="0" applyFill="1" applyBorder="1" applyAlignment="1">
      <alignment/>
    </xf>
    <xf numFmtId="179" fontId="4" fillId="33" borderId="0" xfId="0" applyNumberFormat="1" applyFont="1" applyFill="1" applyAlignment="1" applyProtection="1">
      <alignment horizontal="right" vertical="center"/>
      <protection locked="0"/>
    </xf>
    <xf numFmtId="179" fontId="4" fillId="33" borderId="37" xfId="0" applyNumberFormat="1" applyFont="1" applyFill="1" applyBorder="1" applyAlignment="1" applyProtection="1">
      <alignment horizontal="center" vertical="center" wrapText="1"/>
      <protection locked="0"/>
    </xf>
    <xf numFmtId="179" fontId="14" fillId="33" borderId="38" xfId="0" applyNumberFormat="1" applyFont="1" applyFill="1" applyBorder="1" applyAlignment="1" applyProtection="1">
      <alignment horizontal="left" vertical="center" wrapText="1"/>
      <protection locked="0"/>
    </xf>
    <xf numFmtId="179" fontId="4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 vertical="center"/>
    </xf>
    <xf numFmtId="38" fontId="4" fillId="33" borderId="24" xfId="49" applyFont="1" applyFill="1" applyBorder="1" applyAlignment="1" applyProtection="1">
      <alignment horizontal="left" shrinkToFit="1"/>
      <protection locked="0"/>
    </xf>
    <xf numFmtId="176" fontId="4" fillId="33" borderId="28" xfId="49" applyNumberFormat="1" applyFont="1" applyFill="1" applyBorder="1" applyAlignment="1" applyProtection="1">
      <alignment horizontal="right"/>
      <protection locked="0"/>
    </xf>
    <xf numFmtId="176" fontId="4" fillId="33" borderId="11" xfId="49" applyNumberFormat="1" applyFont="1" applyFill="1" applyBorder="1" applyAlignment="1" applyProtection="1">
      <alignment horizontal="right"/>
      <protection locked="0"/>
    </xf>
    <xf numFmtId="179" fontId="4" fillId="33" borderId="0" xfId="0" applyNumberFormat="1" applyFont="1" applyFill="1" applyAlignment="1">
      <alignment horizontal="right"/>
    </xf>
    <xf numFmtId="176" fontId="4" fillId="33" borderId="0" xfId="0" applyNumberFormat="1" applyFont="1" applyFill="1" applyBorder="1" applyAlignment="1" applyProtection="1">
      <alignment horizontal="right" shrinkToFit="1"/>
      <protection locked="0"/>
    </xf>
    <xf numFmtId="176" fontId="4" fillId="33" borderId="39" xfId="49" applyNumberFormat="1" applyFont="1" applyFill="1" applyBorder="1" applyAlignment="1" applyProtection="1">
      <alignment horizontal="right"/>
      <protection locked="0"/>
    </xf>
    <xf numFmtId="179" fontId="4" fillId="33" borderId="0" xfId="0" applyNumberFormat="1" applyFont="1" applyFill="1" applyAlignment="1">
      <alignment/>
    </xf>
    <xf numFmtId="38" fontId="4" fillId="33" borderId="23" xfId="49" applyFont="1" applyFill="1" applyBorder="1" applyAlignment="1">
      <alignment/>
    </xf>
    <xf numFmtId="176" fontId="4" fillId="33" borderId="0" xfId="49" applyNumberFormat="1" applyFont="1" applyFill="1" applyBorder="1" applyAlignment="1" applyProtection="1">
      <alignment horizontal="right"/>
      <protection locked="0"/>
    </xf>
    <xf numFmtId="178" fontId="85" fillId="33" borderId="40" xfId="49" applyNumberFormat="1" applyFont="1" applyFill="1" applyBorder="1" applyAlignment="1">
      <alignment horizontal="right"/>
    </xf>
    <xf numFmtId="178" fontId="85" fillId="33" borderId="12" xfId="49" applyNumberFormat="1" applyFont="1" applyFill="1" applyBorder="1" applyAlignment="1">
      <alignment/>
    </xf>
    <xf numFmtId="38" fontId="4" fillId="33" borderId="23" xfId="49" applyFont="1" applyFill="1" applyBorder="1" applyAlignment="1">
      <alignment/>
    </xf>
    <xf numFmtId="38" fontId="4" fillId="33" borderId="0" xfId="49" applyFont="1" applyFill="1" applyBorder="1" applyAlignment="1">
      <alignment/>
    </xf>
    <xf numFmtId="0" fontId="4" fillId="33" borderId="0" xfId="0" applyFont="1" applyFill="1" applyBorder="1" applyAlignment="1">
      <alignment/>
    </xf>
    <xf numFmtId="177" fontId="4" fillId="33" borderId="29" xfId="49" applyNumberFormat="1" applyFont="1" applyFill="1" applyBorder="1" applyAlignment="1">
      <alignment horizontal="right"/>
    </xf>
    <xf numFmtId="176" fontId="4" fillId="33" borderId="29" xfId="49" applyNumberFormat="1" applyFont="1" applyFill="1" applyBorder="1" applyAlignment="1">
      <alignment horizontal="right"/>
    </xf>
    <xf numFmtId="176" fontId="4" fillId="33" borderId="26" xfId="49" applyNumberFormat="1" applyFont="1" applyFill="1" applyBorder="1" applyAlignment="1" applyProtection="1">
      <alignment horizontal="right"/>
      <protection locked="0"/>
    </xf>
    <xf numFmtId="176" fontId="4" fillId="33" borderId="41" xfId="49" applyNumberFormat="1" applyFont="1" applyFill="1" applyBorder="1" applyAlignment="1">
      <alignment horizontal="right"/>
    </xf>
    <xf numFmtId="38" fontId="4" fillId="33" borderId="0" xfId="49" applyFont="1" applyFill="1" applyBorder="1" applyAlignment="1">
      <alignment horizontal="right"/>
    </xf>
    <xf numFmtId="0" fontId="4" fillId="33" borderId="23" xfId="0" applyFont="1" applyFill="1" applyBorder="1" applyAlignment="1">
      <alignment/>
    </xf>
    <xf numFmtId="176" fontId="4" fillId="33" borderId="29" xfId="49" applyNumberFormat="1" applyFont="1" applyFill="1" applyBorder="1" applyAlignment="1" applyProtection="1">
      <alignment horizontal="right"/>
      <protection locked="0"/>
    </xf>
    <xf numFmtId="176" fontId="4" fillId="33" borderId="12" xfId="49" applyNumberFormat="1" applyFont="1" applyFill="1" applyBorder="1" applyAlignment="1" applyProtection="1">
      <alignment horizontal="right"/>
      <protection locked="0"/>
    </xf>
    <xf numFmtId="176" fontId="4" fillId="33" borderId="0" xfId="49" applyNumberFormat="1" applyFont="1" applyFill="1" applyBorder="1" applyAlignment="1">
      <alignment horizontal="right"/>
    </xf>
    <xf numFmtId="176" fontId="4" fillId="33" borderId="29" xfId="49" applyNumberFormat="1" applyFont="1" applyFill="1" applyBorder="1" applyAlignment="1" applyProtection="1">
      <alignment/>
      <protection locked="0"/>
    </xf>
    <xf numFmtId="176" fontId="4" fillId="33" borderId="26" xfId="49" applyNumberFormat="1" applyFont="1" applyFill="1" applyBorder="1" applyAlignment="1">
      <alignment horizontal="right"/>
    </xf>
    <xf numFmtId="176" fontId="4" fillId="33" borderId="41" xfId="49" applyNumberFormat="1" applyFont="1" applyFill="1" applyBorder="1" applyAlignment="1" applyProtection="1">
      <alignment/>
      <protection locked="0"/>
    </xf>
    <xf numFmtId="176" fontId="4" fillId="33" borderId="26" xfId="0" applyNumberFormat="1" applyFont="1" applyFill="1" applyBorder="1" applyAlignment="1" applyProtection="1">
      <alignment horizontal="right"/>
      <protection locked="0"/>
    </xf>
    <xf numFmtId="176" fontId="4" fillId="33" borderId="41" xfId="49" applyNumberFormat="1" applyFont="1" applyFill="1" applyBorder="1" applyAlignment="1" applyProtection="1">
      <alignment horizontal="right"/>
      <protection locked="0"/>
    </xf>
    <xf numFmtId="0" fontId="4" fillId="33" borderId="23" xfId="0" applyFont="1" applyFill="1" applyBorder="1" applyAlignment="1" applyProtection="1">
      <alignment horizontal="left" shrinkToFit="1"/>
      <protection locked="0"/>
    </xf>
    <xf numFmtId="38" fontId="4" fillId="33" borderId="23" xfId="49" applyFont="1" applyFill="1" applyBorder="1" applyAlignment="1" applyProtection="1">
      <alignment horizontal="left" shrinkToFit="1"/>
      <protection locked="0"/>
    </xf>
    <xf numFmtId="176" fontId="4" fillId="33" borderId="12" xfId="49" applyNumberFormat="1" applyFont="1" applyFill="1" applyBorder="1" applyAlignment="1" applyProtection="1" quotePrefix="1">
      <alignment horizontal="right"/>
      <protection locked="0"/>
    </xf>
    <xf numFmtId="38" fontId="4" fillId="33" borderId="0" xfId="49" applyFont="1" applyFill="1" applyBorder="1" applyAlignment="1">
      <alignment horizontal="left"/>
    </xf>
    <xf numFmtId="176" fontId="4" fillId="33" borderId="12" xfId="49" applyNumberFormat="1" applyFont="1" applyFill="1" applyBorder="1" applyAlignment="1" applyProtection="1">
      <alignment horizontal="right" shrinkToFit="1"/>
      <protection locked="0"/>
    </xf>
    <xf numFmtId="176" fontId="4" fillId="33" borderId="29" xfId="49" applyNumberFormat="1" applyFont="1" applyFill="1" applyBorder="1" applyAlignment="1" applyProtection="1">
      <alignment horizontal="right" shrinkToFit="1"/>
      <protection locked="0"/>
    </xf>
    <xf numFmtId="176" fontId="4" fillId="33" borderId="41" xfId="49" applyNumberFormat="1" applyFont="1" applyFill="1" applyBorder="1" applyAlignment="1" applyProtection="1">
      <alignment horizontal="right" shrinkToFit="1"/>
      <protection locked="0"/>
    </xf>
    <xf numFmtId="38" fontId="4" fillId="33" borderId="10" xfId="49" applyFont="1" applyFill="1" applyBorder="1" applyAlignment="1" applyProtection="1">
      <alignment horizontal="left" shrinkToFit="1"/>
      <protection locked="0"/>
    </xf>
    <xf numFmtId="176" fontId="4" fillId="33" borderId="30" xfId="49" applyNumberFormat="1" applyFont="1" applyFill="1" applyBorder="1" applyAlignment="1" applyProtection="1">
      <alignment horizontal="right"/>
      <protection locked="0"/>
    </xf>
    <xf numFmtId="176" fontId="4" fillId="33" borderId="13" xfId="49" applyNumberFormat="1" applyFont="1" applyFill="1" applyBorder="1" applyAlignment="1" applyProtection="1">
      <alignment horizontal="right"/>
      <protection locked="0"/>
    </xf>
    <xf numFmtId="176" fontId="4" fillId="33" borderId="15" xfId="0" applyNumberFormat="1" applyFont="1" applyFill="1" applyBorder="1" applyAlignment="1" applyProtection="1">
      <alignment horizontal="right" shrinkToFit="1"/>
      <protection locked="0"/>
    </xf>
    <xf numFmtId="176" fontId="4" fillId="33" borderId="27" xfId="49" applyNumberFormat="1" applyFont="1" applyFill="1" applyBorder="1" applyAlignment="1" applyProtection="1">
      <alignment horizontal="right"/>
      <protection locked="0"/>
    </xf>
    <xf numFmtId="176" fontId="4" fillId="33" borderId="42" xfId="49" applyNumberFormat="1" applyFont="1" applyFill="1" applyBorder="1" applyAlignment="1" applyProtection="1">
      <alignment horizontal="right"/>
      <protection locked="0"/>
    </xf>
    <xf numFmtId="176" fontId="4" fillId="33" borderId="28" xfId="49" applyNumberFormat="1" applyFont="1" applyFill="1" applyBorder="1" applyAlignment="1">
      <alignment horizontal="right"/>
    </xf>
    <xf numFmtId="176" fontId="4" fillId="33" borderId="25" xfId="49" applyNumberFormat="1" applyFont="1" applyFill="1" applyBorder="1" applyAlignment="1" applyProtection="1">
      <alignment/>
      <protection locked="0"/>
    </xf>
    <xf numFmtId="176" fontId="4" fillId="33" borderId="39" xfId="49" applyNumberFormat="1" applyFont="1" applyFill="1" applyBorder="1" applyAlignment="1" applyProtection="1">
      <alignment/>
      <protection locked="0"/>
    </xf>
    <xf numFmtId="176" fontId="4" fillId="33" borderId="12" xfId="49" applyNumberFormat="1" applyFont="1" applyFill="1" applyBorder="1" applyAlignment="1">
      <alignment horizontal="right"/>
    </xf>
    <xf numFmtId="176" fontId="4" fillId="33" borderId="43" xfId="49" applyNumberFormat="1" applyFont="1" applyFill="1" applyBorder="1" applyAlignment="1">
      <alignment horizontal="right"/>
    </xf>
    <xf numFmtId="0" fontId="4" fillId="33" borderId="23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3" borderId="24" xfId="0" applyFont="1" applyFill="1" applyBorder="1" applyAlignment="1" applyProtection="1">
      <alignment vertical="center"/>
      <protection locked="0"/>
    </xf>
    <xf numFmtId="0" fontId="4" fillId="33" borderId="14" xfId="0" applyFont="1" applyFill="1" applyBorder="1" applyAlignment="1" applyProtection="1">
      <alignment vertical="center"/>
      <protection locked="0"/>
    </xf>
    <xf numFmtId="0" fontId="4" fillId="33" borderId="23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38" fontId="4" fillId="33" borderId="0" xfId="0" applyNumberFormat="1" applyFont="1" applyFill="1" applyAlignment="1">
      <alignment/>
    </xf>
    <xf numFmtId="176" fontId="4" fillId="33" borderId="12" xfId="49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176" fontId="4" fillId="33" borderId="14" xfId="0" applyNumberFormat="1" applyFont="1" applyFill="1" applyBorder="1" applyAlignment="1" applyProtection="1">
      <alignment horizontal="right" shrinkToFit="1"/>
      <protection locked="0"/>
    </xf>
    <xf numFmtId="176" fontId="4" fillId="33" borderId="25" xfId="49" applyNumberFormat="1" applyFont="1" applyFill="1" applyBorder="1" applyAlignment="1" applyProtection="1">
      <alignment horizontal="center"/>
      <protection locked="0"/>
    </xf>
    <xf numFmtId="176" fontId="4" fillId="33" borderId="25" xfId="49" applyNumberFormat="1" applyFont="1" applyFill="1" applyBorder="1" applyAlignment="1" applyProtection="1">
      <alignment horizontal="right"/>
      <protection locked="0"/>
    </xf>
    <xf numFmtId="176" fontId="4" fillId="33" borderId="39" xfId="49" applyNumberFormat="1" applyFont="1" applyFill="1" applyBorder="1" applyAlignment="1" applyProtection="1">
      <alignment horizontal="center"/>
      <protection locked="0"/>
    </xf>
    <xf numFmtId="176" fontId="4" fillId="33" borderId="26" xfId="49" applyNumberFormat="1" applyFont="1" applyFill="1" applyBorder="1" applyAlignment="1" applyProtection="1">
      <alignment/>
      <protection locked="0"/>
    </xf>
    <xf numFmtId="176" fontId="4" fillId="33" borderId="15" xfId="49" applyNumberFormat="1" applyFont="1" applyFill="1" applyBorder="1" applyAlignment="1" applyProtection="1">
      <alignment horizontal="right" vertical="center" shrinkToFit="1"/>
      <protection locked="0"/>
    </xf>
    <xf numFmtId="176" fontId="4" fillId="33" borderId="30" xfId="49" applyNumberFormat="1" applyFont="1" applyFill="1" applyBorder="1" applyAlignment="1" applyProtection="1">
      <alignment horizontal="right" vertical="center"/>
      <protection locked="0"/>
    </xf>
    <xf numFmtId="176" fontId="4" fillId="33" borderId="27" xfId="49" applyNumberFormat="1" applyFont="1" applyFill="1" applyBorder="1" applyAlignment="1" applyProtection="1">
      <alignment/>
      <protection locked="0"/>
    </xf>
    <xf numFmtId="176" fontId="4" fillId="33" borderId="27" xfId="49" applyNumberFormat="1" applyFont="1" applyFill="1" applyBorder="1" applyAlignment="1" applyProtection="1">
      <alignment horizontal="right" vertical="center"/>
      <protection locked="0"/>
    </xf>
    <xf numFmtId="176" fontId="4" fillId="33" borderId="42" xfId="49" applyNumberFormat="1" applyFont="1" applyFill="1" applyBorder="1" applyAlignment="1" applyProtection="1">
      <alignment/>
      <protection locked="0"/>
    </xf>
    <xf numFmtId="0" fontId="4" fillId="33" borderId="23" xfId="49" applyNumberFormat="1" applyFont="1" applyFill="1" applyBorder="1" applyAlignment="1">
      <alignment horizontal="center" vertical="top" wrapText="1"/>
    </xf>
    <xf numFmtId="176" fontId="4" fillId="33" borderId="29" xfId="49" applyNumberFormat="1" applyFont="1" applyFill="1" applyBorder="1" applyAlignment="1" applyProtection="1">
      <alignment horizontal="right" vertical="top"/>
      <protection locked="0"/>
    </xf>
    <xf numFmtId="0" fontId="4" fillId="33" borderId="23" xfId="49" applyNumberFormat="1" applyFont="1" applyFill="1" applyBorder="1" applyAlignment="1" applyProtection="1">
      <alignment horizontal="left" vertical="top" shrinkToFit="1"/>
      <protection locked="0"/>
    </xf>
    <xf numFmtId="0" fontId="4" fillId="33" borderId="10" xfId="49" applyNumberFormat="1" applyFont="1" applyFill="1" applyBorder="1" applyAlignment="1" applyProtection="1">
      <alignment horizontal="left" vertical="top" shrinkToFit="1"/>
      <protection locked="0"/>
    </xf>
    <xf numFmtId="176" fontId="4" fillId="33" borderId="30" xfId="49" applyNumberFormat="1" applyFont="1" applyFill="1" applyBorder="1" applyAlignment="1" applyProtection="1">
      <alignment horizontal="right" vertical="top"/>
      <protection locked="0"/>
    </xf>
    <xf numFmtId="38" fontId="4" fillId="33" borderId="0" xfId="49" applyFont="1" applyFill="1" applyBorder="1" applyAlignment="1">
      <alignment/>
    </xf>
    <xf numFmtId="0" fontId="4" fillId="33" borderId="24" xfId="0" applyFont="1" applyFill="1" applyBorder="1" applyAlignment="1" applyProtection="1">
      <alignment vertical="center" wrapText="1"/>
      <protection locked="0"/>
    </xf>
    <xf numFmtId="0" fontId="4" fillId="33" borderId="14" xfId="0" applyFont="1" applyFill="1" applyBorder="1" applyAlignment="1" applyProtection="1">
      <alignment vertical="center" wrapText="1"/>
      <protection locked="0"/>
    </xf>
    <xf numFmtId="179" fontId="4" fillId="33" borderId="0" xfId="49" applyNumberFormat="1" applyFont="1" applyFill="1" applyBorder="1" applyAlignment="1" applyProtection="1">
      <alignment shrinkToFit="1"/>
      <protection locked="0"/>
    </xf>
    <xf numFmtId="38" fontId="4" fillId="33" borderId="29" xfId="49" applyFont="1" applyFill="1" applyBorder="1" applyAlignment="1" applyProtection="1">
      <alignment horizontal="right"/>
      <protection locked="0"/>
    </xf>
    <xf numFmtId="176" fontId="4" fillId="33" borderId="31" xfId="49" applyNumberFormat="1" applyFont="1" applyFill="1" applyBorder="1" applyAlignment="1" applyProtection="1">
      <alignment/>
      <protection locked="0"/>
    </xf>
    <xf numFmtId="0" fontId="4" fillId="33" borderId="23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179" fontId="4" fillId="33" borderId="0" xfId="0" applyNumberFormat="1" applyFont="1" applyFill="1" applyBorder="1" applyAlignment="1" applyProtection="1">
      <alignment horizontal="right" shrinkToFit="1"/>
      <protection locked="0"/>
    </xf>
    <xf numFmtId="176" fontId="4" fillId="33" borderId="32" xfId="49" applyNumberFormat="1" applyFont="1" applyFill="1" applyBorder="1" applyAlignment="1">
      <alignment horizontal="right"/>
    </xf>
    <xf numFmtId="176" fontId="4" fillId="33" borderId="32" xfId="49" applyNumberFormat="1" applyFont="1" applyFill="1" applyBorder="1" applyAlignment="1" applyProtection="1">
      <alignment horizontal="right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4" fillId="33" borderId="15" xfId="0" applyFont="1" applyFill="1" applyBorder="1" applyAlignment="1" applyProtection="1">
      <alignment vertical="center" wrapText="1"/>
      <protection locked="0"/>
    </xf>
    <xf numFmtId="179" fontId="4" fillId="33" borderId="15" xfId="0" applyNumberFormat="1" applyFont="1" applyFill="1" applyBorder="1" applyAlignment="1" applyProtection="1">
      <alignment shrinkToFit="1"/>
      <protection locked="0"/>
    </xf>
    <xf numFmtId="38" fontId="4" fillId="33" borderId="30" xfId="49" applyFont="1" applyFill="1" applyBorder="1" applyAlignment="1" applyProtection="1">
      <alignment horizontal="right"/>
      <protection locked="0"/>
    </xf>
    <xf numFmtId="176" fontId="4" fillId="33" borderId="33" xfId="49" applyNumberFormat="1" applyFont="1" applyFill="1" applyBorder="1" applyAlignment="1" applyProtection="1" quotePrefix="1">
      <alignment horizontal="right"/>
      <protection locked="0"/>
    </xf>
    <xf numFmtId="0" fontId="4" fillId="33" borderId="0" xfId="0" applyFont="1" applyFill="1" applyAlignment="1" applyProtection="1">
      <alignment horizontal="left" vertical="top" wrapText="1"/>
      <protection locked="0"/>
    </xf>
    <xf numFmtId="176" fontId="4" fillId="33" borderId="33" xfId="49" applyNumberFormat="1" applyFont="1" applyFill="1" applyBorder="1" applyAlignment="1" applyProtection="1" quotePrefix="1">
      <alignment horizontal="right" vertical="center"/>
      <protection locked="0"/>
    </xf>
    <xf numFmtId="0" fontId="0" fillId="33" borderId="0" xfId="0" applyFill="1" applyAlignment="1">
      <alignment vertical="top" wrapText="1"/>
    </xf>
    <xf numFmtId="0" fontId="4" fillId="33" borderId="12" xfId="0" applyFont="1" applyFill="1" applyBorder="1" applyAlignment="1" applyProtection="1">
      <alignment horizontal="left" vertical="top" wrapText="1"/>
      <protection locked="0"/>
    </xf>
    <xf numFmtId="179" fontId="4" fillId="33" borderId="10" xfId="49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vertical="top" wrapText="1"/>
    </xf>
    <xf numFmtId="38" fontId="4" fillId="33" borderId="0" xfId="49" applyFont="1" applyFill="1" applyAlignment="1">
      <alignment vertical="top" wrapText="1"/>
    </xf>
    <xf numFmtId="179" fontId="6" fillId="33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/>
    </xf>
    <xf numFmtId="38" fontId="4" fillId="33" borderId="0" xfId="49" applyFont="1" applyFill="1" applyAlignment="1">
      <alignment horizontal="right"/>
    </xf>
    <xf numFmtId="0" fontId="5" fillId="33" borderId="0" xfId="0" applyFont="1" applyFill="1" applyAlignment="1">
      <alignment/>
    </xf>
    <xf numFmtId="38" fontId="4" fillId="33" borderId="0" xfId="49" applyFont="1" applyFill="1" applyAlignment="1">
      <alignment/>
    </xf>
    <xf numFmtId="38" fontId="4" fillId="33" borderId="0" xfId="49" applyFont="1" applyFill="1" applyAlignment="1">
      <alignment/>
    </xf>
    <xf numFmtId="0" fontId="6" fillId="33" borderId="0" xfId="0" applyFont="1" applyFill="1" applyAlignment="1">
      <alignment horizontal="right"/>
    </xf>
    <xf numFmtId="38" fontId="5" fillId="33" borderId="0" xfId="49" applyFont="1" applyFill="1" applyAlignment="1">
      <alignment horizontal="right"/>
    </xf>
    <xf numFmtId="38" fontId="6" fillId="33" borderId="0" xfId="49" applyFont="1" applyFill="1" applyAlignment="1">
      <alignment horizontal="right"/>
    </xf>
    <xf numFmtId="0" fontId="8" fillId="33" borderId="0" xfId="0" applyFont="1" applyFill="1" applyBorder="1" applyAlignment="1" applyProtection="1">
      <alignment/>
      <protection locked="0"/>
    </xf>
    <xf numFmtId="178" fontId="8" fillId="33" borderId="0" xfId="0" applyNumberFormat="1" applyFont="1" applyFill="1" applyBorder="1" applyAlignment="1" applyProtection="1">
      <alignment/>
      <protection locked="0"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/>
      <protection locked="0"/>
    </xf>
    <xf numFmtId="178" fontId="6" fillId="33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79" fillId="33" borderId="0" xfId="0" applyFont="1" applyFill="1" applyBorder="1" applyAlignment="1" applyProtection="1">
      <alignment horizontal="center"/>
      <protection locked="0"/>
    </xf>
    <xf numFmtId="0" fontId="76" fillId="33" borderId="0" xfId="0" applyFont="1" applyFill="1" applyBorder="1" applyAlignment="1" applyProtection="1">
      <alignment horizontal="center"/>
      <protection locked="0"/>
    </xf>
    <xf numFmtId="0" fontId="82" fillId="33" borderId="15" xfId="62" applyFont="1" applyFill="1" applyBorder="1" applyAlignment="1">
      <alignment horizontal="center" vertical="center"/>
      <protection/>
    </xf>
    <xf numFmtId="0" fontId="77" fillId="33" borderId="0" xfId="62" applyFont="1" applyFill="1">
      <alignment vertical="center"/>
      <protection/>
    </xf>
    <xf numFmtId="0" fontId="80" fillId="33" borderId="34" xfId="62" applyFont="1" applyFill="1" applyBorder="1" applyAlignment="1">
      <alignment vertical="center"/>
      <protection/>
    </xf>
    <xf numFmtId="0" fontId="78" fillId="33" borderId="0" xfId="62" applyFont="1" applyFill="1">
      <alignment vertical="center"/>
      <protection/>
    </xf>
    <xf numFmtId="38" fontId="77" fillId="33" borderId="0" xfId="62" applyNumberFormat="1" applyFont="1" applyFill="1">
      <alignment vertical="center"/>
      <protection/>
    </xf>
    <xf numFmtId="38" fontId="80" fillId="33" borderId="0" xfId="51" applyFont="1" applyFill="1" applyBorder="1" applyAlignment="1">
      <alignment horizontal="center" vertical="center"/>
    </xf>
    <xf numFmtId="38" fontId="83" fillId="33" borderId="14" xfId="51" applyFont="1" applyFill="1" applyBorder="1" applyAlignment="1">
      <alignment vertical="center"/>
    </xf>
    <xf numFmtId="38" fontId="80" fillId="33" borderId="14" xfId="51" applyFont="1" applyFill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178" fontId="4" fillId="33" borderId="15" xfId="0" applyNumberFormat="1" applyFont="1" applyFill="1" applyBorder="1" applyAlignment="1" applyProtection="1">
      <alignment vertical="center" shrinkToFit="1"/>
      <protection locked="0"/>
    </xf>
    <xf numFmtId="0" fontId="4" fillId="33" borderId="0" xfId="0" applyFont="1" applyFill="1" applyBorder="1" applyAlignment="1">
      <alignment wrapText="1"/>
    </xf>
    <xf numFmtId="0" fontId="4" fillId="33" borderId="14" xfId="0" applyFont="1" applyFill="1" applyBorder="1" applyAlignment="1" applyProtection="1">
      <alignment horizontal="centerContinuous" vertical="center"/>
      <protection locked="0"/>
    </xf>
    <xf numFmtId="178" fontId="4" fillId="33" borderId="12" xfId="0" applyNumberFormat="1" applyFont="1" applyFill="1" applyBorder="1" applyAlignment="1" applyProtection="1">
      <alignment horizontal="center" vertical="center"/>
      <protection locked="0"/>
    </xf>
    <xf numFmtId="0" fontId="81" fillId="33" borderId="18" xfId="62" applyFont="1" applyFill="1" applyBorder="1" applyAlignment="1">
      <alignment horizontal="center" vertical="center" wrapText="1"/>
      <protection/>
    </xf>
    <xf numFmtId="0" fontId="4" fillId="33" borderId="0" xfId="0" applyFont="1" applyFill="1" applyBorder="1" applyAlignment="1">
      <alignment vertical="center"/>
    </xf>
    <xf numFmtId="0" fontId="4" fillId="33" borderId="14" xfId="0" applyFont="1" applyFill="1" applyBorder="1" applyAlignment="1" applyProtection="1">
      <alignment horizontal="left" vertical="center"/>
      <protection locked="0"/>
    </xf>
    <xf numFmtId="0" fontId="4" fillId="33" borderId="14" xfId="0" applyFont="1" applyFill="1" applyBorder="1" applyAlignment="1" applyProtection="1">
      <alignment horizontal="left" vertical="center" shrinkToFit="1"/>
      <protection locked="0"/>
    </xf>
    <xf numFmtId="176" fontId="4" fillId="33" borderId="11" xfId="0" applyNumberFormat="1" applyFont="1" applyFill="1" applyBorder="1" applyAlignment="1" applyProtection="1">
      <alignment horizontal="right"/>
      <protection locked="0"/>
    </xf>
    <xf numFmtId="0" fontId="84" fillId="33" borderId="18" xfId="62" applyFont="1" applyFill="1" applyBorder="1" applyAlignment="1">
      <alignment horizontal="center" vertical="center"/>
      <protection/>
    </xf>
    <xf numFmtId="178" fontId="4" fillId="33" borderId="0" xfId="0" applyNumberFormat="1" applyFont="1" applyFill="1" applyBorder="1" applyAlignment="1" applyProtection="1">
      <alignment horizontal="right" shrinkToFit="1"/>
      <protection locked="0"/>
    </xf>
    <xf numFmtId="178" fontId="4" fillId="33" borderId="11" xfId="0" applyNumberFormat="1" applyFont="1" applyFill="1" applyBorder="1" applyAlignment="1" applyProtection="1">
      <alignment horizontal="right"/>
      <protection locked="0"/>
    </xf>
    <xf numFmtId="38" fontId="4" fillId="33" borderId="0" xfId="49" applyFont="1" applyFill="1" applyBorder="1" applyAlignment="1" applyProtection="1">
      <alignment horizontal="left" vertical="center" shrinkToFit="1"/>
      <protection locked="0"/>
    </xf>
    <xf numFmtId="179" fontId="4" fillId="33" borderId="0" xfId="0" applyNumberFormat="1" applyFont="1" applyFill="1" applyBorder="1" applyAlignment="1" applyProtection="1">
      <alignment horizontal="left" vertical="center" shrinkToFit="1"/>
      <protection locked="0"/>
    </xf>
    <xf numFmtId="176" fontId="4" fillId="33" borderId="12" xfId="0" applyNumberFormat="1" applyFont="1" applyFill="1" applyBorder="1" applyAlignment="1" applyProtection="1">
      <alignment horizontal="right"/>
      <protection locked="0"/>
    </xf>
    <xf numFmtId="0" fontId="84" fillId="33" borderId="20" xfId="62" applyFont="1" applyFill="1" applyBorder="1" applyAlignment="1">
      <alignment horizontal="center" vertical="center"/>
      <protection/>
    </xf>
    <xf numFmtId="38" fontId="80" fillId="33" borderId="23" xfId="51" applyFont="1" applyFill="1" applyBorder="1" applyAlignment="1">
      <alignment horizontal="right" vertical="center" shrinkToFit="1"/>
    </xf>
    <xf numFmtId="178" fontId="4" fillId="33" borderId="12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 vertical="center" shrinkToFit="1"/>
      <protection locked="0"/>
    </xf>
    <xf numFmtId="176" fontId="4" fillId="33" borderId="12" xfId="0" applyNumberFormat="1" applyFont="1" applyFill="1" applyBorder="1" applyAlignment="1" applyProtection="1">
      <alignment horizontal="right" wrapText="1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4" fillId="33" borderId="15" xfId="0" applyFont="1" applyFill="1" applyBorder="1" applyAlignment="1" applyProtection="1">
      <alignment horizontal="left" vertical="center" shrinkToFit="1"/>
      <protection locked="0"/>
    </xf>
    <xf numFmtId="176" fontId="4" fillId="33" borderId="13" xfId="0" applyNumberFormat="1" applyFont="1" applyFill="1" applyBorder="1" applyAlignment="1" applyProtection="1">
      <alignment horizontal="right"/>
      <protection locked="0"/>
    </xf>
    <xf numFmtId="0" fontId="84" fillId="33" borderId="21" xfId="62" applyFont="1" applyFill="1" applyBorder="1" applyAlignment="1">
      <alignment horizontal="center" vertical="center"/>
      <protection/>
    </xf>
    <xf numFmtId="178" fontId="4" fillId="33" borderId="15" xfId="0" applyNumberFormat="1" applyFont="1" applyFill="1" applyBorder="1" applyAlignment="1" applyProtection="1">
      <alignment horizontal="right" shrinkToFit="1"/>
      <protection locked="0"/>
    </xf>
    <xf numFmtId="0" fontId="80" fillId="33" borderId="14" xfId="62" applyFont="1" applyFill="1" applyBorder="1">
      <alignment vertical="center"/>
      <protection/>
    </xf>
    <xf numFmtId="38" fontId="80" fillId="33" borderId="14" xfId="51" applyFont="1" applyFill="1" applyBorder="1" applyAlignment="1">
      <alignment vertical="center"/>
    </xf>
    <xf numFmtId="178" fontId="4" fillId="33" borderId="11" xfId="0" applyNumberFormat="1" applyFont="1" applyFill="1" applyBorder="1" applyAlignment="1" applyProtection="1">
      <alignment/>
      <protection locked="0"/>
    </xf>
    <xf numFmtId="38" fontId="80" fillId="33" borderId="0" xfId="51" applyFont="1" applyFill="1" applyBorder="1" applyAlignment="1">
      <alignment horizontal="right" vertical="center"/>
    </xf>
    <xf numFmtId="0" fontId="80" fillId="33" borderId="23" xfId="62" applyFont="1" applyFill="1" applyBorder="1" applyAlignment="1">
      <alignment vertical="center"/>
      <protection/>
    </xf>
    <xf numFmtId="0" fontId="5" fillId="33" borderId="0" xfId="0" applyFont="1" applyFill="1" applyAlignment="1">
      <alignment vertical="center"/>
    </xf>
    <xf numFmtId="0" fontId="80" fillId="33" borderId="0" xfId="62" applyFont="1" applyFill="1" applyBorder="1">
      <alignment vertical="center"/>
      <protection/>
    </xf>
    <xf numFmtId="38" fontId="80" fillId="33" borderId="0" xfId="51" applyFont="1" applyFill="1" applyBorder="1" applyAlignment="1">
      <alignment vertical="center"/>
    </xf>
    <xf numFmtId="0" fontId="4" fillId="33" borderId="15" xfId="0" applyFont="1" applyFill="1" applyBorder="1" applyAlignment="1" applyProtection="1">
      <alignment horizontal="left" vertical="center"/>
      <protection locked="0"/>
    </xf>
    <xf numFmtId="179" fontId="4" fillId="33" borderId="14" xfId="0" applyNumberFormat="1" applyFont="1" applyFill="1" applyBorder="1" applyAlignment="1" applyProtection="1">
      <alignment horizontal="right" shrinkToFit="1"/>
      <protection locked="0"/>
    </xf>
    <xf numFmtId="38" fontId="80" fillId="33" borderId="14" xfId="51" applyFont="1" applyFill="1" applyBorder="1" applyAlignment="1">
      <alignment horizontal="right" vertical="center"/>
    </xf>
    <xf numFmtId="178" fontId="4" fillId="33" borderId="12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shrinkToFit="1"/>
      <protection locked="0"/>
    </xf>
    <xf numFmtId="0" fontId="4" fillId="33" borderId="0" xfId="0" applyFont="1" applyFill="1" applyBorder="1" applyAlignment="1" applyProtection="1">
      <alignment horizontal="right" shrinkToFit="1"/>
      <protection locked="0"/>
    </xf>
    <xf numFmtId="178" fontId="4" fillId="33" borderId="13" xfId="0" applyNumberFormat="1" applyFont="1" applyFill="1" applyBorder="1" applyAlignment="1" applyProtection="1">
      <alignment/>
      <protection locked="0"/>
    </xf>
    <xf numFmtId="0" fontId="82" fillId="33" borderId="22" xfId="62" applyFont="1" applyFill="1" applyBorder="1" applyAlignment="1">
      <alignment horizontal="center" vertical="center"/>
      <protection/>
    </xf>
    <xf numFmtId="0" fontId="82" fillId="33" borderId="35" xfId="62" applyFont="1" applyFill="1" applyBorder="1" applyAlignment="1">
      <alignment horizontal="center" vertical="center"/>
      <protection/>
    </xf>
    <xf numFmtId="0" fontId="82" fillId="33" borderId="19" xfId="62" applyFont="1" applyFill="1" applyBorder="1" applyAlignment="1">
      <alignment horizontal="center" vertical="center"/>
      <protection/>
    </xf>
    <xf numFmtId="38" fontId="80" fillId="33" borderId="22" xfId="51" applyFont="1" applyFill="1" applyBorder="1" applyAlignment="1">
      <alignment vertical="center"/>
    </xf>
    <xf numFmtId="178" fontId="6" fillId="33" borderId="0" xfId="0" applyNumberFormat="1" applyFont="1" applyFill="1" applyBorder="1" applyAlignment="1">
      <alignment/>
    </xf>
    <xf numFmtId="38" fontId="80" fillId="33" borderId="17" xfId="51" applyFont="1" applyFill="1" applyBorder="1" applyAlignment="1">
      <alignment horizontal="right" vertical="center"/>
    </xf>
    <xf numFmtId="38" fontId="80" fillId="33" borderId="12" xfId="51" applyFont="1" applyFill="1" applyBorder="1" applyAlignment="1">
      <alignment horizontal="right" vertical="center"/>
    </xf>
    <xf numFmtId="38" fontId="80" fillId="33" borderId="19" xfId="51" applyFont="1" applyFill="1" applyBorder="1" applyAlignment="1">
      <alignment horizontal="right" vertical="center"/>
    </xf>
    <xf numFmtId="38" fontId="80" fillId="33" borderId="35" xfId="51" applyFont="1" applyFill="1" applyBorder="1" applyAlignment="1">
      <alignment horizontal="right" vertical="center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center" vertical="center" textRotation="255"/>
      <protection locked="0"/>
    </xf>
    <xf numFmtId="0" fontId="4" fillId="0" borderId="20" xfId="0" applyFont="1" applyBorder="1" applyAlignment="1" applyProtection="1">
      <alignment horizontal="center" vertical="center" textRotation="255"/>
      <protection locked="0"/>
    </xf>
    <xf numFmtId="0" fontId="4" fillId="0" borderId="21" xfId="0" applyFont="1" applyBorder="1" applyAlignment="1" applyProtection="1">
      <alignment horizontal="center" vertical="center" textRotation="255"/>
      <protection locked="0"/>
    </xf>
    <xf numFmtId="38" fontId="4" fillId="0" borderId="24" xfId="49" applyFont="1" applyBorder="1" applyAlignment="1">
      <alignment horizontal="center" vertical="center" wrapText="1" shrinkToFit="1"/>
    </xf>
    <xf numFmtId="38" fontId="4" fillId="0" borderId="14" xfId="49" applyFont="1" applyBorder="1" applyAlignment="1">
      <alignment horizontal="center" vertical="center" shrinkToFit="1"/>
    </xf>
    <xf numFmtId="38" fontId="4" fillId="0" borderId="28" xfId="49" applyFont="1" applyBorder="1" applyAlignment="1">
      <alignment horizontal="center" vertical="center" shrinkToFit="1"/>
    </xf>
    <xf numFmtId="38" fontId="4" fillId="0" borderId="10" xfId="49" applyFont="1" applyBorder="1" applyAlignment="1">
      <alignment horizontal="center" vertical="center" shrinkToFit="1"/>
    </xf>
    <xf numFmtId="38" fontId="4" fillId="0" borderId="15" xfId="49" applyFont="1" applyBorder="1" applyAlignment="1">
      <alignment horizontal="center" vertical="center" shrinkToFit="1"/>
    </xf>
    <xf numFmtId="38" fontId="4" fillId="0" borderId="30" xfId="49" applyFont="1" applyBorder="1" applyAlignment="1">
      <alignment horizontal="center" vertical="center" shrinkToFit="1"/>
    </xf>
    <xf numFmtId="38" fontId="80" fillId="0" borderId="44" xfId="49" applyFont="1" applyBorder="1" applyAlignment="1">
      <alignment horizontal="center" vertical="center" shrinkToFit="1"/>
    </xf>
    <xf numFmtId="38" fontId="80" fillId="0" borderId="45" xfId="49" applyFont="1" applyBorder="1" applyAlignment="1">
      <alignment horizontal="center" vertical="center" shrinkToFit="1"/>
    </xf>
    <xf numFmtId="38" fontId="80" fillId="0" borderId="46" xfId="49" applyFont="1" applyBorder="1" applyAlignment="1">
      <alignment horizontal="center" vertical="center" shrinkToFit="1"/>
    </xf>
    <xf numFmtId="38" fontId="80" fillId="0" borderId="47" xfId="49" applyFont="1" applyBorder="1" applyAlignment="1">
      <alignment horizontal="center" vertical="center" shrinkToFit="1"/>
    </xf>
    <xf numFmtId="38" fontId="80" fillId="0" borderId="48" xfId="49" applyFont="1" applyBorder="1" applyAlignment="1">
      <alignment horizontal="center" vertical="center" shrinkToFit="1"/>
    </xf>
    <xf numFmtId="38" fontId="80" fillId="0" borderId="49" xfId="49" applyFont="1" applyBorder="1" applyAlignment="1">
      <alignment horizontal="center" vertical="center" shrinkToFit="1"/>
    </xf>
    <xf numFmtId="176" fontId="4" fillId="0" borderId="11" xfId="49" applyNumberFormat="1" applyFont="1" applyBorder="1" applyAlignment="1" applyProtection="1" quotePrefix="1">
      <alignment horizontal="right" vertical="center"/>
      <protection locked="0"/>
    </xf>
    <xf numFmtId="176" fontId="4" fillId="0" borderId="13" xfId="49" applyNumberFormat="1" applyFont="1" applyBorder="1" applyAlignment="1" applyProtection="1" quotePrefix="1">
      <alignment horizontal="right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24" xfId="0" applyFont="1" applyBorder="1" applyAlignment="1" applyProtection="1">
      <alignment vertical="center"/>
      <protection locked="0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38" fontId="4" fillId="0" borderId="24" xfId="49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79" fontId="4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38" fontId="4" fillId="0" borderId="50" xfId="49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4" fillId="0" borderId="50" xfId="0" applyFont="1" applyBorder="1" applyAlignment="1" applyProtection="1">
      <alignment horizontal="center" vertical="center" textRotation="255"/>
      <protection locked="0"/>
    </xf>
    <xf numFmtId="0" fontId="4" fillId="0" borderId="34" xfId="0" applyFont="1" applyBorder="1" applyAlignment="1" applyProtection="1">
      <alignment horizontal="center" vertical="center" textRotation="255"/>
      <protection locked="0"/>
    </xf>
    <xf numFmtId="176" fontId="4" fillId="0" borderId="11" xfId="49" applyNumberFormat="1" applyFont="1" applyBorder="1" applyAlignment="1" applyProtection="1">
      <alignment horizontal="right" vertical="center"/>
      <protection locked="0"/>
    </xf>
    <xf numFmtId="176" fontId="4" fillId="0" borderId="52" xfId="49" applyNumberFormat="1" applyFont="1" applyBorder="1" applyAlignment="1" applyProtection="1">
      <alignment horizontal="right" vertical="center"/>
      <protection locked="0"/>
    </xf>
    <xf numFmtId="176" fontId="4" fillId="0" borderId="53" xfId="49" applyNumberFormat="1" applyFont="1" applyBorder="1" applyAlignment="1" applyProtection="1">
      <alignment horizontal="right" vertical="center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176" fontId="4" fillId="0" borderId="11" xfId="49" applyNumberFormat="1" applyFont="1" applyFill="1" applyBorder="1" applyAlignment="1">
      <alignment horizontal="right" vertical="center"/>
    </xf>
    <xf numFmtId="176" fontId="4" fillId="0" borderId="13" xfId="49" applyNumberFormat="1" applyFont="1" applyFill="1" applyBorder="1" applyAlignment="1">
      <alignment horizontal="right" vertical="center"/>
    </xf>
    <xf numFmtId="0" fontId="4" fillId="0" borderId="50" xfId="0" applyFont="1" applyBorder="1" applyAlignment="1" applyProtection="1">
      <alignment horizontal="center" vertical="center" textRotation="255" wrapText="1" shrinkToFit="1"/>
      <protection locked="0"/>
    </xf>
    <xf numFmtId="0" fontId="4" fillId="0" borderId="34" xfId="0" applyFont="1" applyBorder="1" applyAlignment="1" applyProtection="1">
      <alignment horizontal="center" vertical="center" textRotation="255" shrinkToFit="1"/>
      <protection locked="0"/>
    </xf>
    <xf numFmtId="0" fontId="4" fillId="0" borderId="50" xfId="0" applyFont="1" applyBorder="1" applyAlignment="1" applyProtection="1">
      <alignment horizontal="center" vertical="center" textRotation="255" shrinkToFit="1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176" fontId="4" fillId="0" borderId="13" xfId="49" applyNumberFormat="1" applyFont="1" applyBorder="1" applyAlignment="1" applyProtection="1">
      <alignment horizontal="right" vertical="center"/>
      <protection locked="0"/>
    </xf>
    <xf numFmtId="0" fontId="7" fillId="0" borderId="50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38" fontId="4" fillId="0" borderId="14" xfId="49" applyFont="1" applyBorder="1" applyAlignment="1" applyProtection="1">
      <alignment horizontal="center" vertical="center"/>
      <protection locked="0"/>
    </xf>
    <xf numFmtId="38" fontId="4" fillId="0" borderId="28" xfId="49" applyFont="1" applyBorder="1" applyAlignment="1" applyProtection="1">
      <alignment horizontal="center" vertical="center"/>
      <protection locked="0"/>
    </xf>
    <xf numFmtId="38" fontId="4" fillId="0" borderId="10" xfId="49" applyFont="1" applyBorder="1" applyAlignment="1" applyProtection="1">
      <alignment horizontal="center" vertical="center"/>
      <protection locked="0"/>
    </xf>
    <xf numFmtId="38" fontId="4" fillId="0" borderId="15" xfId="49" applyFont="1" applyBorder="1" applyAlignment="1" applyProtection="1">
      <alignment horizontal="center" vertical="center"/>
      <protection locked="0"/>
    </xf>
    <xf numFmtId="38" fontId="4" fillId="0" borderId="30" xfId="49" applyFont="1" applyBorder="1" applyAlignment="1" applyProtection="1">
      <alignment horizontal="center" vertical="center"/>
      <protection locked="0"/>
    </xf>
    <xf numFmtId="38" fontId="4" fillId="0" borderId="24" xfId="49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38" fontId="4" fillId="0" borderId="24" xfId="49" applyFont="1" applyBorder="1" applyAlignment="1" applyProtection="1">
      <alignment horizontal="center" vertical="center" wrapText="1"/>
      <protection locked="0"/>
    </xf>
    <xf numFmtId="38" fontId="4" fillId="0" borderId="14" xfId="49" applyFont="1" applyBorder="1" applyAlignment="1" applyProtection="1">
      <alignment horizontal="center" vertical="center" wrapText="1"/>
      <protection locked="0"/>
    </xf>
    <xf numFmtId="38" fontId="4" fillId="0" borderId="28" xfId="49" applyFont="1" applyBorder="1" applyAlignment="1" applyProtection="1">
      <alignment horizontal="center" vertical="center" wrapText="1"/>
      <protection locked="0"/>
    </xf>
    <xf numFmtId="38" fontId="4" fillId="0" borderId="10" xfId="49" applyFont="1" applyBorder="1" applyAlignment="1" applyProtection="1">
      <alignment horizontal="center" vertical="center" wrapText="1"/>
      <protection locked="0"/>
    </xf>
    <xf numFmtId="38" fontId="4" fillId="0" borderId="15" xfId="49" applyFont="1" applyBorder="1" applyAlignment="1" applyProtection="1">
      <alignment horizontal="center" vertical="center" wrapText="1"/>
      <protection locked="0"/>
    </xf>
    <xf numFmtId="38" fontId="4" fillId="0" borderId="30" xfId="49" applyFont="1" applyBorder="1" applyAlignment="1" applyProtection="1">
      <alignment horizontal="center" vertical="center" wrapText="1"/>
      <protection locked="0"/>
    </xf>
    <xf numFmtId="176" fontId="4" fillId="0" borderId="54" xfId="49" applyNumberFormat="1" applyFont="1" applyFill="1" applyBorder="1" applyAlignment="1">
      <alignment horizontal="right" vertical="center"/>
    </xf>
    <xf numFmtId="176" fontId="4" fillId="0" borderId="55" xfId="49" applyNumberFormat="1" applyFont="1" applyFill="1" applyBorder="1" applyAlignment="1">
      <alignment horizontal="right" vertical="center"/>
    </xf>
    <xf numFmtId="176" fontId="4" fillId="0" borderId="25" xfId="49" applyNumberFormat="1" applyFont="1" applyFill="1" applyBorder="1" applyAlignment="1">
      <alignment horizontal="right" vertical="center"/>
    </xf>
    <xf numFmtId="176" fontId="4" fillId="0" borderId="27" xfId="49" applyNumberFormat="1" applyFont="1" applyFill="1" applyBorder="1" applyAlignment="1">
      <alignment horizontal="right" vertical="center"/>
    </xf>
    <xf numFmtId="14" fontId="4" fillId="0" borderId="25" xfId="49" applyNumberFormat="1" applyFont="1" applyFill="1" applyBorder="1" applyAlignment="1">
      <alignment horizontal="center" vertical="center"/>
    </xf>
    <xf numFmtId="14" fontId="4" fillId="0" borderId="27" xfId="49" applyNumberFormat="1" applyFont="1" applyFill="1" applyBorder="1" applyAlignment="1">
      <alignment horizontal="center" vertical="center"/>
    </xf>
    <xf numFmtId="14" fontId="4" fillId="0" borderId="25" xfId="49" applyNumberFormat="1" applyFont="1" applyFill="1" applyBorder="1" applyAlignment="1">
      <alignment horizontal="center" vertical="center" wrapText="1"/>
    </xf>
    <xf numFmtId="14" fontId="4" fillId="0" borderId="27" xfId="49" applyNumberFormat="1" applyFont="1" applyFill="1" applyBorder="1" applyAlignment="1">
      <alignment horizontal="center" vertical="center" wrapText="1"/>
    </xf>
    <xf numFmtId="14" fontId="4" fillId="0" borderId="25" xfId="0" applyNumberFormat="1" applyFont="1" applyFill="1" applyBorder="1" applyAlignment="1">
      <alignment horizontal="center" vertical="center" wrapText="1"/>
    </xf>
    <xf numFmtId="14" fontId="4" fillId="0" borderId="27" xfId="0" applyNumberFormat="1" applyFont="1" applyFill="1" applyBorder="1" applyAlignment="1">
      <alignment horizontal="center" vertical="center" wrapText="1"/>
    </xf>
    <xf numFmtId="0" fontId="86" fillId="0" borderId="50" xfId="0" applyFont="1" applyBorder="1" applyAlignment="1">
      <alignment horizontal="center" vertical="center"/>
    </xf>
    <xf numFmtId="0" fontId="86" fillId="0" borderId="3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38" fontId="4" fillId="0" borderId="24" xfId="49" applyFont="1" applyBorder="1" applyAlignment="1">
      <alignment horizontal="center" vertical="center" shrinkToFit="1"/>
    </xf>
    <xf numFmtId="38" fontId="4" fillId="0" borderId="56" xfId="49" applyFont="1" applyBorder="1" applyAlignment="1">
      <alignment horizontal="center" vertical="center" shrinkToFit="1"/>
    </xf>
    <xf numFmtId="38" fontId="4" fillId="0" borderId="57" xfId="49" applyFont="1" applyBorder="1" applyAlignment="1">
      <alignment horizontal="center" vertical="center" shrinkToFit="1"/>
    </xf>
    <xf numFmtId="38" fontId="4" fillId="0" borderId="58" xfId="49" applyFont="1" applyBorder="1" applyAlignment="1">
      <alignment horizontal="center" vertical="center" shrinkToFit="1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176" fontId="4" fillId="0" borderId="59" xfId="49" applyNumberFormat="1" applyFont="1" applyFill="1" applyBorder="1" applyAlignment="1">
      <alignment horizontal="center"/>
    </xf>
    <xf numFmtId="176" fontId="4" fillId="0" borderId="60" xfId="49" applyNumberFormat="1" applyFont="1" applyFill="1" applyBorder="1" applyAlignment="1">
      <alignment horizontal="center"/>
    </xf>
    <xf numFmtId="176" fontId="4" fillId="0" borderId="61" xfId="49" applyNumberFormat="1" applyFont="1" applyFill="1" applyBorder="1" applyAlignment="1">
      <alignment horizontal="center"/>
    </xf>
    <xf numFmtId="176" fontId="4" fillId="0" borderId="62" xfId="49" applyNumberFormat="1" applyFont="1" applyFill="1" applyBorder="1" applyAlignment="1">
      <alignment horizontal="center"/>
    </xf>
    <xf numFmtId="176" fontId="4" fillId="0" borderId="63" xfId="49" applyNumberFormat="1" applyFont="1" applyFill="1" applyBorder="1" applyAlignment="1">
      <alignment horizontal="center"/>
    </xf>
    <xf numFmtId="176" fontId="4" fillId="0" borderId="64" xfId="49" applyNumberFormat="1" applyFont="1" applyFill="1" applyBorder="1" applyAlignment="1">
      <alignment horizontal="center"/>
    </xf>
    <xf numFmtId="0" fontId="79" fillId="0" borderId="0" xfId="0" applyFont="1" applyBorder="1" applyAlignment="1" applyProtection="1">
      <alignment horizontal="center" shrinkToFi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176" fontId="4" fillId="0" borderId="14" xfId="49" applyNumberFormat="1" applyFont="1" applyBorder="1" applyAlignment="1">
      <alignment horizontal="right" vertical="center"/>
    </xf>
    <xf numFmtId="176" fontId="4" fillId="0" borderId="0" xfId="49" applyNumberFormat="1" applyFont="1" applyBorder="1" applyAlignment="1">
      <alignment horizontal="right" vertical="center"/>
    </xf>
    <xf numFmtId="176" fontId="4" fillId="0" borderId="15" xfId="49" applyNumberFormat="1" applyFont="1" applyBorder="1" applyAlignment="1">
      <alignment horizontal="right" vertical="center"/>
    </xf>
    <xf numFmtId="178" fontId="4" fillId="0" borderId="11" xfId="0" applyNumberFormat="1" applyFont="1" applyBorder="1" applyAlignment="1" applyProtection="1">
      <alignment horizontal="left" vertical="center"/>
      <protection locked="0"/>
    </xf>
    <xf numFmtId="178" fontId="4" fillId="0" borderId="12" xfId="0" applyNumberFormat="1" applyFont="1" applyBorder="1" applyAlignment="1" applyProtection="1">
      <alignment horizontal="left" vertical="center"/>
      <protection locked="0"/>
    </xf>
    <xf numFmtId="178" fontId="4" fillId="0" borderId="13" xfId="0" applyNumberFormat="1" applyFont="1" applyBorder="1" applyAlignment="1" applyProtection="1">
      <alignment horizontal="left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4" fillId="0" borderId="50" xfId="0" applyNumberFormat="1" applyFont="1" applyBorder="1" applyAlignment="1" applyProtection="1">
      <alignment horizontal="left" vertical="center" shrinkToFit="1"/>
      <protection locked="0"/>
    </xf>
    <xf numFmtId="0" fontId="4" fillId="0" borderId="36" xfId="0" applyNumberFormat="1" applyFont="1" applyBorder="1" applyAlignment="1" applyProtection="1">
      <alignment horizontal="left" vertical="center" shrinkToFit="1"/>
      <protection locked="0"/>
    </xf>
    <xf numFmtId="0" fontId="4" fillId="0" borderId="34" xfId="0" applyNumberFormat="1" applyFont="1" applyBorder="1" applyAlignment="1" applyProtection="1">
      <alignment horizontal="left" vertical="center" shrinkToFit="1"/>
      <protection locked="0"/>
    </xf>
    <xf numFmtId="0" fontId="87" fillId="0" borderId="50" xfId="62" applyFont="1" applyBorder="1" applyAlignment="1">
      <alignment horizontal="center" vertical="center"/>
      <protection/>
    </xf>
    <xf numFmtId="0" fontId="87" fillId="0" borderId="36" xfId="62" applyFont="1" applyBorder="1" applyAlignment="1">
      <alignment horizontal="center" vertical="center"/>
      <protection/>
    </xf>
    <xf numFmtId="38" fontId="82" fillId="0" borderId="50" xfId="49" applyFont="1" applyBorder="1" applyAlignment="1">
      <alignment horizontal="right" vertical="center"/>
    </xf>
    <xf numFmtId="38" fontId="82" fillId="0" borderId="36" xfId="49" applyFont="1" applyBorder="1" applyAlignment="1">
      <alignment horizontal="right" vertical="center"/>
    </xf>
    <xf numFmtId="38" fontId="88" fillId="0" borderId="50" xfId="49" applyFont="1" applyFill="1" applyBorder="1" applyAlignment="1">
      <alignment horizontal="right" vertical="center"/>
    </xf>
    <xf numFmtId="38" fontId="88" fillId="0" borderId="36" xfId="49" applyFont="1" applyFill="1" applyBorder="1" applyAlignment="1">
      <alignment horizontal="right" vertical="center"/>
    </xf>
    <xf numFmtId="0" fontId="82" fillId="0" borderId="24" xfId="62" applyFont="1" applyBorder="1" applyAlignment="1">
      <alignment horizontal="center" vertical="center"/>
      <protection/>
    </xf>
    <xf numFmtId="0" fontId="82" fillId="0" borderId="14" xfId="62" applyFont="1" applyBorder="1" applyAlignment="1">
      <alignment horizontal="center" vertical="center"/>
      <protection/>
    </xf>
    <xf numFmtId="0" fontId="82" fillId="0" borderId="11" xfId="62" applyFont="1" applyBorder="1" applyAlignment="1">
      <alignment horizontal="center" vertical="center"/>
      <protection/>
    </xf>
    <xf numFmtId="0" fontId="82" fillId="0" borderId="23" xfId="62" applyFont="1" applyBorder="1" applyAlignment="1">
      <alignment horizontal="center" vertical="center"/>
      <protection/>
    </xf>
    <xf numFmtId="0" fontId="82" fillId="0" borderId="0" xfId="62" applyFont="1" applyBorder="1" applyAlignment="1">
      <alignment horizontal="center" vertical="center"/>
      <protection/>
    </xf>
    <xf numFmtId="0" fontId="82" fillId="0" borderId="12" xfId="62" applyFont="1" applyBorder="1" applyAlignment="1">
      <alignment horizontal="center" vertical="center"/>
      <protection/>
    </xf>
    <xf numFmtId="0" fontId="82" fillId="0" borderId="10" xfId="62" applyFont="1" applyBorder="1" applyAlignment="1">
      <alignment horizontal="center" vertical="center"/>
      <protection/>
    </xf>
    <xf numFmtId="0" fontId="82" fillId="0" borderId="15" xfId="62" applyFont="1" applyBorder="1" applyAlignment="1">
      <alignment horizontal="center" vertical="center"/>
      <protection/>
    </xf>
    <xf numFmtId="0" fontId="82" fillId="0" borderId="13" xfId="62" applyFont="1" applyBorder="1" applyAlignment="1">
      <alignment horizontal="center" vertical="center"/>
      <protection/>
    </xf>
    <xf numFmtId="0" fontId="4" fillId="0" borderId="20" xfId="0" applyFont="1" applyBorder="1" applyAlignment="1" applyProtection="1">
      <alignment vertical="center" textRotation="255"/>
      <protection locked="0"/>
    </xf>
    <xf numFmtId="0" fontId="4" fillId="0" borderId="21" xfId="0" applyFont="1" applyBorder="1" applyAlignment="1" applyProtection="1">
      <alignment vertical="center" textRotation="255"/>
      <protection locked="0"/>
    </xf>
    <xf numFmtId="0" fontId="82" fillId="0" borderId="24" xfId="62" applyFont="1" applyBorder="1" applyAlignment="1">
      <alignment horizontal="center" vertical="center" wrapText="1"/>
      <protection/>
    </xf>
    <xf numFmtId="0" fontId="82" fillId="0" borderId="14" xfId="62" applyFont="1" applyBorder="1" applyAlignment="1">
      <alignment horizontal="center" vertical="center" wrapText="1"/>
      <protection/>
    </xf>
    <xf numFmtId="0" fontId="82" fillId="0" borderId="23" xfId="62" applyFont="1" applyBorder="1" applyAlignment="1">
      <alignment horizontal="center" vertical="center" wrapText="1"/>
      <protection/>
    </xf>
    <xf numFmtId="0" fontId="82" fillId="0" borderId="0" xfId="62" applyFont="1" applyBorder="1" applyAlignment="1">
      <alignment horizontal="center" vertical="center" wrapText="1"/>
      <protection/>
    </xf>
    <xf numFmtId="0" fontId="82" fillId="0" borderId="10" xfId="62" applyFont="1" applyBorder="1" applyAlignment="1">
      <alignment horizontal="center" vertical="center" wrapText="1"/>
      <protection/>
    </xf>
    <xf numFmtId="0" fontId="82" fillId="0" borderId="15" xfId="62" applyFont="1" applyBorder="1" applyAlignment="1">
      <alignment horizontal="center" vertical="center" wrapText="1"/>
      <protection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0" fontId="82" fillId="0" borderId="50" xfId="62" applyFont="1" applyBorder="1" applyAlignment="1">
      <alignment horizontal="left" vertical="center" wrapText="1"/>
      <protection/>
    </xf>
    <xf numFmtId="0" fontId="82" fillId="0" borderId="36" xfId="62" applyFont="1" applyBorder="1" applyAlignment="1">
      <alignment horizontal="left" vertical="center" wrapText="1"/>
      <protection/>
    </xf>
    <xf numFmtId="0" fontId="82" fillId="0" borderId="34" xfId="62" applyFont="1" applyBorder="1" applyAlignment="1">
      <alignment horizontal="left" vertical="center" wrapText="1"/>
      <protection/>
    </xf>
    <xf numFmtId="178" fontId="4" fillId="0" borderId="36" xfId="0" applyNumberFormat="1" applyFont="1" applyBorder="1" applyAlignment="1" applyProtection="1">
      <alignment horizontal="center" vertical="center"/>
      <protection locked="0"/>
    </xf>
    <xf numFmtId="178" fontId="4" fillId="0" borderId="11" xfId="0" applyNumberFormat="1" applyFont="1" applyBorder="1" applyAlignment="1" applyProtection="1">
      <alignment horizontal="center" vertical="center"/>
      <protection locked="0"/>
    </xf>
    <xf numFmtId="0" fontId="82" fillId="0" borderId="36" xfId="62" applyFont="1" applyBorder="1" applyAlignment="1">
      <alignment horizontal="left" vertical="center"/>
      <protection/>
    </xf>
    <xf numFmtId="0" fontId="82" fillId="0" borderId="34" xfId="62" applyFont="1" applyBorder="1" applyAlignment="1">
      <alignment horizontal="left" vertical="center"/>
      <protection/>
    </xf>
    <xf numFmtId="38" fontId="88" fillId="0" borderId="50" xfId="49" applyFont="1" applyBorder="1" applyAlignment="1">
      <alignment horizontal="right" vertical="center"/>
    </xf>
    <xf numFmtId="38" fontId="88" fillId="0" borderId="36" xfId="49" applyFont="1" applyBorder="1" applyAlignment="1">
      <alignment horizontal="right" vertical="center"/>
    </xf>
    <xf numFmtId="0" fontId="82" fillId="0" borderId="15" xfId="62" applyFont="1" applyBorder="1" applyAlignment="1">
      <alignment vertical="center" wrapText="1"/>
      <protection/>
    </xf>
    <xf numFmtId="0" fontId="82" fillId="0" borderId="50" xfId="62" applyFont="1" applyBorder="1" applyAlignment="1">
      <alignment horizontal="left" vertical="center" shrinkToFit="1"/>
      <protection/>
    </xf>
    <xf numFmtId="0" fontId="82" fillId="0" borderId="36" xfId="62" applyFont="1" applyBorder="1" applyAlignment="1">
      <alignment horizontal="left" vertical="center" shrinkToFit="1"/>
      <protection/>
    </xf>
    <xf numFmtId="0" fontId="82" fillId="0" borderId="34" xfId="62" applyFont="1" applyBorder="1" applyAlignment="1">
      <alignment horizontal="left" vertical="center" shrinkToFit="1"/>
      <protection/>
    </xf>
    <xf numFmtId="0" fontId="4" fillId="0" borderId="18" xfId="0" applyFont="1" applyBorder="1" applyAlignment="1" applyProtection="1">
      <alignment vertical="center" textRotation="255"/>
      <protection locked="0"/>
    </xf>
    <xf numFmtId="0" fontId="87" fillId="0" borderId="50" xfId="62" applyFont="1" applyFill="1" applyBorder="1" applyAlignment="1">
      <alignment horizontal="center" vertical="center"/>
      <protection/>
    </xf>
    <xf numFmtId="0" fontId="87" fillId="0" borderId="36" xfId="62" applyFont="1" applyFill="1" applyBorder="1" applyAlignment="1">
      <alignment horizontal="center" vertical="center"/>
      <protection/>
    </xf>
    <xf numFmtId="0" fontId="7" fillId="33" borderId="50" xfId="0" applyFont="1" applyFill="1" applyBorder="1" applyAlignment="1" applyProtection="1">
      <alignment horizontal="center"/>
      <protection locked="0"/>
    </xf>
    <xf numFmtId="0" fontId="7" fillId="33" borderId="34" xfId="0" applyFont="1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left"/>
      <protection locked="0"/>
    </xf>
    <xf numFmtId="0" fontId="4" fillId="33" borderId="24" xfId="0" applyFont="1" applyFill="1" applyBorder="1" applyAlignment="1" applyProtection="1">
      <alignment horizontal="center" vertical="center" shrinkToFit="1"/>
      <protection locked="0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0" fontId="4" fillId="33" borderId="24" xfId="0" applyFont="1" applyFill="1" applyBorder="1" applyAlignment="1" applyProtection="1">
      <alignment vertical="center"/>
      <protection locked="0"/>
    </xf>
    <xf numFmtId="0" fontId="0" fillId="33" borderId="23" xfId="0" applyFill="1" applyBorder="1" applyAlignment="1">
      <alignment/>
    </xf>
    <xf numFmtId="0" fontId="0" fillId="33" borderId="10" xfId="0" applyFill="1" applyBorder="1" applyAlignment="1">
      <alignment/>
    </xf>
    <xf numFmtId="38" fontId="4" fillId="33" borderId="24" xfId="49" applyFont="1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17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4" fillId="33" borderId="50" xfId="0" applyFont="1" applyFill="1" applyBorder="1" applyAlignment="1" applyProtection="1">
      <alignment horizontal="center" vertical="center"/>
      <protection locked="0"/>
    </xf>
    <xf numFmtId="0" fontId="4" fillId="33" borderId="34" xfId="0" applyFont="1" applyFill="1" applyBorder="1" applyAlignment="1" applyProtection="1">
      <alignment horizontal="center" vertical="center"/>
      <protection locked="0"/>
    </xf>
    <xf numFmtId="38" fontId="4" fillId="33" borderId="50" xfId="49" applyFont="1" applyFill="1" applyBorder="1" applyAlignment="1" applyProtection="1">
      <alignment horizontal="center" vertical="center"/>
      <protection locked="0"/>
    </xf>
    <xf numFmtId="0" fontId="0" fillId="33" borderId="36" xfId="0" applyFont="1" applyFill="1" applyBorder="1" applyAlignment="1">
      <alignment vertical="center"/>
    </xf>
    <xf numFmtId="0" fontId="0" fillId="33" borderId="51" xfId="0" applyFont="1" applyFill="1" applyBorder="1" applyAlignment="1">
      <alignment vertical="center"/>
    </xf>
    <xf numFmtId="0" fontId="4" fillId="33" borderId="23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 applyProtection="1">
      <alignment horizontal="center" vertical="center" textRotation="255"/>
      <protection locked="0"/>
    </xf>
    <xf numFmtId="0" fontId="4" fillId="33" borderId="20" xfId="0" applyFont="1" applyFill="1" applyBorder="1" applyAlignment="1" applyProtection="1">
      <alignment horizontal="center" vertical="center" textRotation="255"/>
      <protection locked="0"/>
    </xf>
    <xf numFmtId="0" fontId="4" fillId="33" borderId="21" xfId="0" applyFont="1" applyFill="1" applyBorder="1" applyAlignment="1" applyProtection="1">
      <alignment horizontal="center" vertical="center" textRotation="255"/>
      <protection locked="0"/>
    </xf>
    <xf numFmtId="0" fontId="4" fillId="33" borderId="50" xfId="0" applyFont="1" applyFill="1" applyBorder="1" applyAlignment="1" applyProtection="1">
      <alignment horizontal="center" vertical="center" textRotation="255" wrapText="1" shrinkToFit="1"/>
      <protection locked="0"/>
    </xf>
    <xf numFmtId="0" fontId="4" fillId="33" borderId="34" xfId="0" applyFont="1" applyFill="1" applyBorder="1" applyAlignment="1" applyProtection="1">
      <alignment horizontal="center" vertical="center" textRotation="255" shrinkToFit="1"/>
      <protection locked="0"/>
    </xf>
    <xf numFmtId="0" fontId="4" fillId="33" borderId="50" xfId="0" applyFont="1" applyFill="1" applyBorder="1" applyAlignment="1" applyProtection="1">
      <alignment horizontal="center" vertical="center" textRotation="255" shrinkToFit="1"/>
      <protection locked="0"/>
    </xf>
    <xf numFmtId="0" fontId="4" fillId="33" borderId="24" xfId="0" applyFont="1" applyFill="1" applyBorder="1" applyAlignment="1" applyProtection="1">
      <alignment horizontal="left" vertical="center"/>
      <protection locked="0"/>
    </xf>
    <xf numFmtId="0" fontId="4" fillId="33" borderId="14" xfId="0" applyFont="1" applyFill="1" applyBorder="1" applyAlignment="1" applyProtection="1">
      <alignment horizontal="left" vertical="center"/>
      <protection locked="0"/>
    </xf>
    <xf numFmtId="0" fontId="4" fillId="33" borderId="50" xfId="0" applyFont="1" applyFill="1" applyBorder="1" applyAlignment="1" applyProtection="1">
      <alignment horizontal="center" vertical="center" textRotation="255"/>
      <protection locked="0"/>
    </xf>
    <xf numFmtId="0" fontId="4" fillId="33" borderId="34" xfId="0" applyFont="1" applyFill="1" applyBorder="1" applyAlignment="1" applyProtection="1">
      <alignment horizontal="center" vertical="center" textRotation="255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4" fillId="33" borderId="15" xfId="0" applyFont="1" applyFill="1" applyBorder="1" applyAlignment="1" applyProtection="1">
      <alignment horizontal="left" vertical="center"/>
      <protection locked="0"/>
    </xf>
    <xf numFmtId="38" fontId="4" fillId="33" borderId="24" xfId="49" applyFont="1" applyFill="1" applyBorder="1" applyAlignment="1" applyProtection="1">
      <alignment horizontal="center" vertical="center" wrapText="1"/>
      <protection locked="0"/>
    </xf>
    <xf numFmtId="38" fontId="4" fillId="33" borderId="14" xfId="49" applyFont="1" applyFill="1" applyBorder="1" applyAlignment="1" applyProtection="1">
      <alignment horizontal="center" vertical="center" wrapText="1"/>
      <protection locked="0"/>
    </xf>
    <xf numFmtId="38" fontId="4" fillId="33" borderId="28" xfId="49" applyFont="1" applyFill="1" applyBorder="1" applyAlignment="1" applyProtection="1">
      <alignment horizontal="center" vertical="center" wrapText="1"/>
      <protection locked="0"/>
    </xf>
    <xf numFmtId="38" fontId="4" fillId="33" borderId="10" xfId="49" applyFont="1" applyFill="1" applyBorder="1" applyAlignment="1" applyProtection="1">
      <alignment horizontal="center" vertical="center" wrapText="1"/>
      <protection locked="0"/>
    </xf>
    <xf numFmtId="38" fontId="4" fillId="33" borderId="15" xfId="49" applyFont="1" applyFill="1" applyBorder="1" applyAlignment="1" applyProtection="1">
      <alignment horizontal="center" vertical="center" wrapText="1"/>
      <protection locked="0"/>
    </xf>
    <xf numFmtId="38" fontId="4" fillId="33" borderId="30" xfId="49" applyFont="1" applyFill="1" applyBorder="1" applyAlignment="1" applyProtection="1">
      <alignment horizontal="center" vertical="center" wrapText="1"/>
      <protection locked="0"/>
    </xf>
    <xf numFmtId="38" fontId="4" fillId="33" borderId="14" xfId="49" applyFont="1" applyFill="1" applyBorder="1" applyAlignment="1" applyProtection="1">
      <alignment horizontal="center" vertical="center"/>
      <protection locked="0"/>
    </xf>
    <xf numFmtId="38" fontId="4" fillId="33" borderId="28" xfId="49" applyFont="1" applyFill="1" applyBorder="1" applyAlignment="1" applyProtection="1">
      <alignment horizontal="center" vertical="center"/>
      <protection locked="0"/>
    </xf>
    <xf numFmtId="38" fontId="4" fillId="33" borderId="10" xfId="49" applyFont="1" applyFill="1" applyBorder="1" applyAlignment="1" applyProtection="1">
      <alignment horizontal="center" vertical="center"/>
      <protection locked="0"/>
    </xf>
    <xf numFmtId="38" fontId="4" fillId="33" borderId="15" xfId="49" applyFont="1" applyFill="1" applyBorder="1" applyAlignment="1" applyProtection="1">
      <alignment horizontal="center" vertical="center"/>
      <protection locked="0"/>
    </xf>
    <xf numFmtId="38" fontId="4" fillId="33" borderId="30" xfId="49" applyFont="1" applyFill="1" applyBorder="1" applyAlignment="1" applyProtection="1">
      <alignment horizontal="center" vertical="center"/>
      <protection locked="0"/>
    </xf>
    <xf numFmtId="176" fontId="4" fillId="33" borderId="11" xfId="49" applyNumberFormat="1" applyFont="1" applyFill="1" applyBorder="1" applyAlignment="1">
      <alignment horizontal="right" vertical="center"/>
    </xf>
    <xf numFmtId="176" fontId="4" fillId="33" borderId="13" xfId="49" applyNumberFormat="1" applyFont="1" applyFill="1" applyBorder="1" applyAlignment="1">
      <alignment horizontal="right" vertical="center"/>
    </xf>
    <xf numFmtId="176" fontId="4" fillId="33" borderId="25" xfId="49" applyNumberFormat="1" applyFont="1" applyFill="1" applyBorder="1" applyAlignment="1">
      <alignment horizontal="right" vertical="center"/>
    </xf>
    <xf numFmtId="176" fontId="4" fillId="33" borderId="27" xfId="49" applyNumberFormat="1" applyFont="1" applyFill="1" applyBorder="1" applyAlignment="1">
      <alignment horizontal="right" vertical="center"/>
    </xf>
    <xf numFmtId="38" fontId="4" fillId="33" borderId="24" xfId="49" applyFont="1" applyFill="1" applyBorder="1" applyAlignment="1" applyProtection="1">
      <alignment/>
      <protection locked="0"/>
    </xf>
    <xf numFmtId="0" fontId="4" fillId="33" borderId="28" xfId="0" applyFont="1" applyFill="1" applyBorder="1" applyAlignment="1" applyProtection="1">
      <alignment/>
      <protection locked="0"/>
    </xf>
    <xf numFmtId="14" fontId="4" fillId="33" borderId="25" xfId="49" applyNumberFormat="1" applyFont="1" applyFill="1" applyBorder="1" applyAlignment="1">
      <alignment horizontal="center" vertical="center"/>
    </xf>
    <xf numFmtId="14" fontId="4" fillId="33" borderId="27" xfId="49" applyNumberFormat="1" applyFont="1" applyFill="1" applyBorder="1" applyAlignment="1">
      <alignment horizontal="center" vertical="center"/>
    </xf>
    <xf numFmtId="176" fontId="4" fillId="33" borderId="65" xfId="49" applyNumberFormat="1" applyFont="1" applyFill="1" applyBorder="1" applyAlignment="1">
      <alignment horizontal="right" vertical="center"/>
    </xf>
    <xf numFmtId="176" fontId="4" fillId="33" borderId="66" xfId="49" applyNumberFormat="1" applyFont="1" applyFill="1" applyBorder="1" applyAlignment="1">
      <alignment horizontal="right" vertical="center"/>
    </xf>
    <xf numFmtId="14" fontId="4" fillId="33" borderId="25" xfId="49" applyNumberFormat="1" applyFont="1" applyFill="1" applyBorder="1" applyAlignment="1">
      <alignment horizontal="center" vertical="center" wrapText="1"/>
    </xf>
    <xf numFmtId="14" fontId="4" fillId="33" borderId="27" xfId="49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38" fontId="4" fillId="33" borderId="24" xfId="49" applyFont="1" applyFill="1" applyBorder="1" applyAlignment="1">
      <alignment horizontal="center" vertical="center" shrinkToFit="1"/>
    </xf>
    <xf numFmtId="38" fontId="4" fillId="33" borderId="14" xfId="49" applyFont="1" applyFill="1" applyBorder="1" applyAlignment="1">
      <alignment horizontal="center" vertical="center" shrinkToFit="1"/>
    </xf>
    <xf numFmtId="38" fontId="4" fillId="33" borderId="28" xfId="49" applyFont="1" applyFill="1" applyBorder="1" applyAlignment="1">
      <alignment horizontal="center" vertical="center" shrinkToFit="1"/>
    </xf>
    <xf numFmtId="38" fontId="4" fillId="33" borderId="56" xfId="49" applyFont="1" applyFill="1" applyBorder="1" applyAlignment="1">
      <alignment horizontal="center" vertical="center" shrinkToFit="1"/>
    </xf>
    <xf numFmtId="38" fontId="4" fillId="33" borderId="57" xfId="49" applyFont="1" applyFill="1" applyBorder="1" applyAlignment="1">
      <alignment horizontal="center" vertical="center" shrinkToFit="1"/>
    </xf>
    <xf numFmtId="38" fontId="4" fillId="33" borderId="58" xfId="49" applyFont="1" applyFill="1" applyBorder="1" applyAlignment="1">
      <alignment horizontal="center" vertical="center" shrinkToFit="1"/>
    </xf>
    <xf numFmtId="176" fontId="4" fillId="33" borderId="11" xfId="49" applyNumberFormat="1" applyFont="1" applyFill="1" applyBorder="1" applyAlignment="1" applyProtection="1">
      <alignment horizontal="right" vertical="center"/>
      <protection locked="0"/>
    </xf>
    <xf numFmtId="176" fontId="4" fillId="33" borderId="52" xfId="49" applyNumberFormat="1" applyFon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 applyProtection="1">
      <alignment horizontal="center" vertical="center" shrinkToFit="1"/>
      <protection locked="0"/>
    </xf>
    <xf numFmtId="0" fontId="4" fillId="33" borderId="15" xfId="0" applyFont="1" applyFill="1" applyBorder="1" applyAlignment="1" applyProtection="1">
      <alignment horizontal="center" vertical="center" shrinkToFit="1"/>
      <protection locked="0"/>
    </xf>
    <xf numFmtId="0" fontId="4" fillId="33" borderId="30" xfId="0" applyFont="1" applyFill="1" applyBorder="1" applyAlignment="1" applyProtection="1">
      <alignment horizontal="center" vertical="center" shrinkToFit="1"/>
      <protection locked="0"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176" fontId="4" fillId="33" borderId="59" xfId="49" applyNumberFormat="1" applyFont="1" applyFill="1" applyBorder="1" applyAlignment="1">
      <alignment horizontal="center"/>
    </xf>
    <xf numFmtId="176" fontId="4" fillId="33" borderId="67" xfId="49" applyNumberFormat="1" applyFont="1" applyFill="1" applyBorder="1" applyAlignment="1">
      <alignment horizontal="center"/>
    </xf>
    <xf numFmtId="176" fontId="4" fillId="33" borderId="61" xfId="49" applyNumberFormat="1" applyFont="1" applyFill="1" applyBorder="1" applyAlignment="1">
      <alignment horizontal="center"/>
    </xf>
    <xf numFmtId="176" fontId="4" fillId="33" borderId="68" xfId="49" applyNumberFormat="1" applyFont="1" applyFill="1" applyBorder="1" applyAlignment="1">
      <alignment horizontal="center"/>
    </xf>
    <xf numFmtId="176" fontId="4" fillId="33" borderId="63" xfId="49" applyNumberFormat="1" applyFont="1" applyFill="1" applyBorder="1" applyAlignment="1">
      <alignment horizontal="center"/>
    </xf>
    <xf numFmtId="176" fontId="4" fillId="33" borderId="69" xfId="49" applyNumberFormat="1" applyFont="1" applyFill="1" applyBorder="1" applyAlignment="1">
      <alignment horizontal="center"/>
    </xf>
    <xf numFmtId="38" fontId="80" fillId="33" borderId="44" xfId="49" applyFont="1" applyFill="1" applyBorder="1" applyAlignment="1">
      <alignment horizontal="center" vertical="center" shrinkToFit="1"/>
    </xf>
    <xf numFmtId="38" fontId="80" fillId="33" borderId="45" xfId="49" applyFont="1" applyFill="1" applyBorder="1" applyAlignment="1">
      <alignment horizontal="center" vertical="center" shrinkToFit="1"/>
    </xf>
    <xf numFmtId="38" fontId="80" fillId="33" borderId="46" xfId="49" applyFont="1" applyFill="1" applyBorder="1" applyAlignment="1">
      <alignment horizontal="center" vertical="center" shrinkToFit="1"/>
    </xf>
    <xf numFmtId="176" fontId="4" fillId="33" borderId="53" xfId="49" applyNumberFormat="1" applyFont="1" applyFill="1" applyBorder="1" applyAlignment="1" applyProtection="1">
      <alignment horizontal="right" vertical="center"/>
      <protection locked="0"/>
    </xf>
    <xf numFmtId="0" fontId="4" fillId="33" borderId="28" xfId="0" applyFont="1" applyFill="1" applyBorder="1" applyAlignment="1" applyProtection="1">
      <alignment horizontal="center" vertical="center"/>
      <protection locked="0"/>
    </xf>
    <xf numFmtId="14" fontId="4" fillId="33" borderId="25" xfId="0" applyNumberFormat="1" applyFont="1" applyFill="1" applyBorder="1" applyAlignment="1">
      <alignment horizontal="center" vertical="center" wrapText="1"/>
    </xf>
    <xf numFmtId="14" fontId="4" fillId="33" borderId="27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4" fillId="33" borderId="50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4" fillId="33" borderId="70" xfId="0" applyFont="1" applyFill="1" applyBorder="1" applyAlignment="1">
      <alignment horizontal="center"/>
    </xf>
    <xf numFmtId="38" fontId="80" fillId="33" borderId="47" xfId="49" applyFont="1" applyFill="1" applyBorder="1" applyAlignment="1">
      <alignment horizontal="center" vertical="center" shrinkToFit="1"/>
    </xf>
    <xf numFmtId="38" fontId="80" fillId="33" borderId="48" xfId="49" applyFont="1" applyFill="1" applyBorder="1" applyAlignment="1">
      <alignment horizontal="center" vertical="center" shrinkToFit="1"/>
    </xf>
    <xf numFmtId="38" fontId="80" fillId="33" borderId="49" xfId="49" applyFont="1" applyFill="1" applyBorder="1" applyAlignment="1">
      <alignment horizontal="center" vertical="center" shrinkToFit="1"/>
    </xf>
    <xf numFmtId="176" fontId="4" fillId="33" borderId="13" xfId="49" applyNumberFormat="1" applyFont="1" applyFill="1" applyBorder="1" applyAlignment="1" applyProtection="1">
      <alignment horizontal="right" vertical="center"/>
      <protection locked="0"/>
    </xf>
    <xf numFmtId="0" fontId="4" fillId="33" borderId="24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28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4" fillId="33" borderId="29" xfId="0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 applyProtection="1">
      <alignment horizontal="center" vertical="center" wrapText="1"/>
      <protection locked="0"/>
    </xf>
    <xf numFmtId="38" fontId="4" fillId="33" borderId="24" xfId="49" applyFont="1" applyFill="1" applyBorder="1" applyAlignment="1">
      <alignment horizontal="center" vertical="center" wrapText="1" shrinkToFit="1"/>
    </xf>
    <xf numFmtId="38" fontId="4" fillId="33" borderId="10" xfId="49" applyFont="1" applyFill="1" applyBorder="1" applyAlignment="1">
      <alignment horizontal="center" vertical="center" shrinkToFit="1"/>
    </xf>
    <xf numFmtId="38" fontId="4" fillId="33" borderId="15" xfId="49" applyFont="1" applyFill="1" applyBorder="1" applyAlignment="1">
      <alignment horizontal="center" vertical="center" shrinkToFit="1"/>
    </xf>
    <xf numFmtId="38" fontId="4" fillId="33" borderId="30" xfId="49" applyFont="1" applyFill="1" applyBorder="1" applyAlignment="1">
      <alignment horizontal="center" vertical="center" shrinkToFit="1"/>
    </xf>
    <xf numFmtId="176" fontId="4" fillId="33" borderId="11" xfId="49" applyNumberFormat="1" applyFont="1" applyFill="1" applyBorder="1" applyAlignment="1" applyProtection="1" quotePrefix="1">
      <alignment horizontal="right" vertical="center"/>
      <protection locked="0"/>
    </xf>
    <xf numFmtId="176" fontId="4" fillId="33" borderId="13" xfId="49" applyNumberFormat="1" applyFont="1" applyFill="1" applyBorder="1" applyAlignment="1" applyProtection="1" quotePrefix="1">
      <alignment horizontal="right" vertical="center"/>
      <protection locked="0"/>
    </xf>
    <xf numFmtId="178" fontId="4" fillId="33" borderId="11" xfId="0" applyNumberFormat="1" applyFont="1" applyFill="1" applyBorder="1" applyAlignment="1" applyProtection="1">
      <alignment horizontal="left" vertical="center"/>
      <protection locked="0"/>
    </xf>
    <xf numFmtId="178" fontId="4" fillId="33" borderId="12" xfId="0" applyNumberFormat="1" applyFont="1" applyFill="1" applyBorder="1" applyAlignment="1" applyProtection="1">
      <alignment horizontal="left" vertical="center"/>
      <protection locked="0"/>
    </xf>
    <xf numFmtId="178" fontId="4" fillId="33" borderId="13" xfId="0" applyNumberFormat="1" applyFont="1" applyFill="1" applyBorder="1" applyAlignment="1" applyProtection="1">
      <alignment horizontal="left" vertical="center"/>
      <protection locked="0"/>
    </xf>
    <xf numFmtId="0" fontId="82" fillId="33" borderId="24" xfId="62" applyFont="1" applyFill="1" applyBorder="1" applyAlignment="1">
      <alignment horizontal="center" vertical="center" wrapText="1"/>
      <protection/>
    </xf>
    <xf numFmtId="0" fontId="82" fillId="33" borderId="14" xfId="62" applyFont="1" applyFill="1" applyBorder="1" applyAlignment="1">
      <alignment horizontal="center" vertical="center" wrapText="1"/>
      <protection/>
    </xf>
    <xf numFmtId="0" fontId="82" fillId="33" borderId="23" xfId="62" applyFont="1" applyFill="1" applyBorder="1" applyAlignment="1">
      <alignment horizontal="center" vertical="center" wrapText="1"/>
      <protection/>
    </xf>
    <xf numFmtId="0" fontId="82" fillId="33" borderId="0" xfId="62" applyFont="1" applyFill="1" applyBorder="1" applyAlignment="1">
      <alignment horizontal="center" vertical="center" wrapText="1"/>
      <protection/>
    </xf>
    <xf numFmtId="0" fontId="82" fillId="33" borderId="10" xfId="62" applyFont="1" applyFill="1" applyBorder="1" applyAlignment="1">
      <alignment horizontal="center" vertical="center" wrapText="1"/>
      <protection/>
    </xf>
    <xf numFmtId="0" fontId="82" fillId="33" borderId="15" xfId="62" applyFont="1" applyFill="1" applyBorder="1" applyAlignment="1">
      <alignment horizontal="center" vertical="center" wrapText="1"/>
      <protection/>
    </xf>
    <xf numFmtId="176" fontId="4" fillId="33" borderId="14" xfId="0" applyNumberFormat="1" applyFont="1" applyFill="1" applyBorder="1" applyAlignment="1">
      <alignment horizontal="right" vertical="center"/>
    </xf>
    <xf numFmtId="176" fontId="4" fillId="33" borderId="0" xfId="0" applyNumberFormat="1" applyFont="1" applyFill="1" applyBorder="1" applyAlignment="1">
      <alignment horizontal="right" vertical="center"/>
    </xf>
    <xf numFmtId="176" fontId="4" fillId="33" borderId="15" xfId="0" applyNumberFormat="1" applyFont="1" applyFill="1" applyBorder="1" applyAlignment="1">
      <alignment horizontal="right" vertical="center"/>
    </xf>
    <xf numFmtId="0" fontId="80" fillId="33" borderId="23" xfId="62" applyFont="1" applyFill="1" applyBorder="1" applyAlignment="1">
      <alignment vertical="center"/>
      <protection/>
    </xf>
    <xf numFmtId="0" fontId="5" fillId="33" borderId="0" xfId="0" applyFont="1" applyFill="1" applyAlignment="1">
      <alignment vertical="center"/>
    </xf>
    <xf numFmtId="176" fontId="4" fillId="33" borderId="14" xfId="49" applyNumberFormat="1" applyFont="1" applyFill="1" applyBorder="1" applyAlignment="1">
      <alignment horizontal="right" vertical="center"/>
    </xf>
    <xf numFmtId="176" fontId="4" fillId="33" borderId="0" xfId="49" applyNumberFormat="1" applyFont="1" applyFill="1" applyBorder="1" applyAlignment="1">
      <alignment horizontal="right" vertical="center"/>
    </xf>
    <xf numFmtId="176" fontId="4" fillId="33" borderId="15" xfId="49" applyNumberFormat="1" applyFont="1" applyFill="1" applyBorder="1" applyAlignment="1">
      <alignment horizontal="right" vertical="center"/>
    </xf>
    <xf numFmtId="0" fontId="82" fillId="33" borderId="24" xfId="62" applyFont="1" applyFill="1" applyBorder="1" applyAlignment="1">
      <alignment horizontal="center" vertical="top" wrapText="1"/>
      <protection/>
    </xf>
    <xf numFmtId="0" fontId="82" fillId="33" borderId="14" xfId="62" applyFont="1" applyFill="1" applyBorder="1" applyAlignment="1">
      <alignment horizontal="center" vertical="top"/>
      <protection/>
    </xf>
    <xf numFmtId="0" fontId="82" fillId="33" borderId="11" xfId="62" applyFont="1" applyFill="1" applyBorder="1" applyAlignment="1">
      <alignment horizontal="center" vertical="top"/>
      <protection/>
    </xf>
    <xf numFmtId="0" fontId="82" fillId="33" borderId="23" xfId="62" applyFont="1" applyFill="1" applyBorder="1" applyAlignment="1">
      <alignment horizontal="center" vertical="top"/>
      <protection/>
    </xf>
    <xf numFmtId="0" fontId="82" fillId="33" borderId="0" xfId="62" applyFont="1" applyFill="1" applyBorder="1" applyAlignment="1">
      <alignment horizontal="center" vertical="top"/>
      <protection/>
    </xf>
    <xf numFmtId="0" fontId="82" fillId="33" borderId="12" xfId="62" applyFont="1" applyFill="1" applyBorder="1" applyAlignment="1">
      <alignment horizontal="center" vertical="top"/>
      <protection/>
    </xf>
    <xf numFmtId="0" fontId="82" fillId="33" borderId="10" xfId="62" applyFont="1" applyFill="1" applyBorder="1" applyAlignment="1">
      <alignment horizontal="center" vertical="top"/>
      <protection/>
    </xf>
    <xf numFmtId="0" fontId="82" fillId="33" borderId="15" xfId="62" applyFont="1" applyFill="1" applyBorder="1" applyAlignment="1">
      <alignment horizontal="center" vertical="top"/>
      <protection/>
    </xf>
    <xf numFmtId="0" fontId="82" fillId="33" borderId="13" xfId="62" applyFont="1" applyFill="1" applyBorder="1" applyAlignment="1">
      <alignment horizontal="center" vertical="top"/>
      <protection/>
    </xf>
    <xf numFmtId="0" fontId="4" fillId="33" borderId="18" xfId="0" applyFont="1" applyFill="1" applyBorder="1" applyAlignment="1" applyProtection="1">
      <alignment vertical="center" textRotation="255"/>
      <protection locked="0"/>
    </xf>
    <xf numFmtId="0" fontId="4" fillId="33" borderId="20" xfId="0" applyFont="1" applyFill="1" applyBorder="1" applyAlignment="1" applyProtection="1">
      <alignment vertical="center" textRotation="255"/>
      <protection locked="0"/>
    </xf>
    <xf numFmtId="0" fontId="4" fillId="33" borderId="21" xfId="0" applyFont="1" applyFill="1" applyBorder="1" applyAlignment="1" applyProtection="1">
      <alignment vertical="center" textRotation="255"/>
      <protection locked="0"/>
    </xf>
    <xf numFmtId="0" fontId="4" fillId="33" borderId="24" xfId="0" applyFont="1" applyFill="1" applyBorder="1" applyAlignment="1" applyProtection="1">
      <alignment horizontal="center" vertical="top" wrapText="1"/>
      <protection locked="0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" fillId="33" borderId="11" xfId="0" applyFont="1" applyFill="1" applyBorder="1" applyAlignment="1" applyProtection="1">
      <alignment horizontal="center" vertical="top"/>
      <protection locked="0"/>
    </xf>
    <xf numFmtId="0" fontId="4" fillId="33" borderId="23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" fillId="33" borderId="12" xfId="0" applyFont="1" applyFill="1" applyBorder="1" applyAlignment="1" applyProtection="1">
      <alignment horizontal="center" vertical="top"/>
      <protection locked="0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4" fillId="33" borderId="15" xfId="0" applyFont="1" applyFill="1" applyBorder="1" applyAlignment="1" applyProtection="1">
      <alignment horizontal="center" vertical="top"/>
      <protection locked="0"/>
    </xf>
    <xf numFmtId="0" fontId="4" fillId="33" borderId="13" xfId="0" applyFont="1" applyFill="1" applyBorder="1" applyAlignment="1" applyProtection="1">
      <alignment horizontal="center" vertical="top"/>
      <protection locked="0"/>
    </xf>
    <xf numFmtId="0" fontId="80" fillId="33" borderId="24" xfId="62" applyFont="1" applyFill="1" applyBorder="1" applyAlignment="1">
      <alignment vertical="center"/>
      <protection/>
    </xf>
    <xf numFmtId="0" fontId="5" fillId="33" borderId="14" xfId="0" applyFont="1" applyFill="1" applyBorder="1" applyAlignment="1">
      <alignment vertical="center"/>
    </xf>
    <xf numFmtId="0" fontId="87" fillId="33" borderId="50" xfId="62" applyFont="1" applyFill="1" applyBorder="1" applyAlignment="1">
      <alignment horizontal="center" vertical="center"/>
      <protection/>
    </xf>
    <xf numFmtId="0" fontId="87" fillId="33" borderId="36" xfId="62" applyFont="1" applyFill="1" applyBorder="1" applyAlignment="1">
      <alignment horizontal="center" vertical="center"/>
      <protection/>
    </xf>
    <xf numFmtId="38" fontId="88" fillId="33" borderId="50" xfId="49" applyFont="1" applyFill="1" applyBorder="1" applyAlignment="1">
      <alignment horizontal="right" vertical="center"/>
    </xf>
    <xf numFmtId="38" fontId="88" fillId="33" borderId="36" xfId="49" applyFont="1" applyFill="1" applyBorder="1" applyAlignment="1">
      <alignment horizontal="right" vertical="center"/>
    </xf>
    <xf numFmtId="178" fontId="4" fillId="33" borderId="36" xfId="0" applyNumberFormat="1" applyFont="1" applyFill="1" applyBorder="1" applyAlignment="1" applyProtection="1">
      <alignment horizontal="center" vertical="center"/>
      <protection locked="0"/>
    </xf>
    <xf numFmtId="178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82" fillId="33" borderId="50" xfId="62" applyFont="1" applyFill="1" applyBorder="1" applyAlignment="1">
      <alignment horizontal="left" vertical="center" shrinkToFit="1"/>
      <protection/>
    </xf>
    <xf numFmtId="0" fontId="82" fillId="33" borderId="36" xfId="62" applyFont="1" applyFill="1" applyBorder="1" applyAlignment="1">
      <alignment horizontal="left" vertical="center" shrinkToFit="1"/>
      <protection/>
    </xf>
    <xf numFmtId="0" fontId="82" fillId="33" borderId="34" xfId="62" applyFont="1" applyFill="1" applyBorder="1" applyAlignment="1">
      <alignment horizontal="left" vertical="center" shrinkToFit="1"/>
      <protection/>
    </xf>
    <xf numFmtId="0" fontId="79" fillId="33" borderId="0" xfId="0" applyFont="1" applyFill="1" applyBorder="1" applyAlignment="1" applyProtection="1">
      <alignment horizontal="center" shrinkToFit="1"/>
      <protection locked="0"/>
    </xf>
    <xf numFmtId="0" fontId="3" fillId="33" borderId="50" xfId="0" applyFont="1" applyFill="1" applyBorder="1" applyAlignment="1" applyProtection="1">
      <alignment horizontal="center" vertical="center"/>
      <protection locked="0"/>
    </xf>
    <xf numFmtId="0" fontId="3" fillId="33" borderId="34" xfId="0" applyFont="1" applyFill="1" applyBorder="1" applyAlignment="1" applyProtection="1">
      <alignment horizontal="center" vertical="center"/>
      <protection locked="0"/>
    </xf>
    <xf numFmtId="0" fontId="4" fillId="33" borderId="50" xfId="0" applyNumberFormat="1" applyFont="1" applyFill="1" applyBorder="1" applyAlignment="1" applyProtection="1">
      <alignment horizontal="left" vertical="center" shrinkToFit="1"/>
      <protection locked="0"/>
    </xf>
    <xf numFmtId="0" fontId="4" fillId="33" borderId="36" xfId="0" applyNumberFormat="1" applyFont="1" applyFill="1" applyBorder="1" applyAlignment="1" applyProtection="1">
      <alignment horizontal="left" vertical="center" shrinkToFit="1"/>
      <protection locked="0"/>
    </xf>
    <xf numFmtId="0" fontId="4" fillId="33" borderId="34" xfId="0" applyNumberFormat="1" applyFont="1" applyFill="1" applyBorder="1" applyAlignment="1" applyProtection="1">
      <alignment horizontal="left" vertical="center" shrinkToFit="1"/>
      <protection locked="0"/>
    </xf>
    <xf numFmtId="0" fontId="82" fillId="33" borderId="15" xfId="62" applyFont="1" applyFill="1" applyBorder="1" applyAlignment="1">
      <alignment vertical="center" wrapText="1"/>
      <protection/>
    </xf>
    <xf numFmtId="0" fontId="82" fillId="33" borderId="50" xfId="62" applyFont="1" applyFill="1" applyBorder="1" applyAlignment="1">
      <alignment horizontal="left" vertical="center" wrapText="1"/>
      <protection/>
    </xf>
    <xf numFmtId="0" fontId="82" fillId="33" borderId="36" xfId="62" applyFont="1" applyFill="1" applyBorder="1" applyAlignment="1">
      <alignment horizontal="left" vertical="center"/>
      <protection/>
    </xf>
    <xf numFmtId="0" fontId="82" fillId="33" borderId="34" xfId="62" applyFont="1" applyFill="1" applyBorder="1" applyAlignment="1">
      <alignment horizontal="left" vertical="center"/>
      <protection/>
    </xf>
    <xf numFmtId="38" fontId="82" fillId="33" borderId="50" xfId="49" applyFont="1" applyFill="1" applyBorder="1" applyAlignment="1">
      <alignment horizontal="right" vertical="center"/>
    </xf>
    <xf numFmtId="38" fontId="82" fillId="33" borderId="36" xfId="49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438150</xdr:colOff>
      <xdr:row>2</xdr:row>
      <xdr:rowOff>57150</xdr:rowOff>
    </xdr:from>
    <xdr:ext cx="5905500" cy="190500"/>
    <xdr:sp>
      <xdr:nvSpPr>
        <xdr:cNvPr id="1" name="テキスト ボックス 1"/>
        <xdr:cNvSpPr>
          <a:spLocks/>
        </xdr:cNvSpPr>
      </xdr:nvSpPr>
      <xdr:spPr>
        <a:xfrm>
          <a:off x="723900" y="400050"/>
          <a:ext cx="5905500" cy="19050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ア</a:t>
          </a:r>
          <a:r>
            <a:rPr lang="en-US" cap="none" sz="1000" b="1" i="0" u="none" baseline="0">
              <a:solidFill>
                <a:srgbClr val="FF0000"/>
              </a:solidFill>
            </a:rPr>
            <a:t> 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課税事業者は「Ｅ２セル」で、イ</a:t>
          </a:r>
          <a:r>
            <a:rPr lang="en-US" cap="none" sz="1000" b="1" i="0" u="none" baseline="0">
              <a:solidFill>
                <a:srgbClr val="FF0000"/>
              </a:solidFill>
            </a:rPr>
            <a:t> 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免税事業者及び簡易課税事業者は「Ｉ２セル」で、「○」を選択してください。</a:t>
          </a:r>
        </a:p>
      </xdr:txBody>
    </xdr:sp>
    <xdr:clientData/>
  </xdr:oneCellAnchor>
  <xdr:oneCellAnchor>
    <xdr:from>
      <xdr:col>11</xdr:col>
      <xdr:colOff>285750</xdr:colOff>
      <xdr:row>2</xdr:row>
      <xdr:rowOff>76200</xdr:rowOff>
    </xdr:from>
    <xdr:ext cx="1371600" cy="361950"/>
    <xdr:sp>
      <xdr:nvSpPr>
        <xdr:cNvPr id="2" name="テキスト ボックス 2"/>
        <xdr:cNvSpPr>
          <a:spLocks/>
        </xdr:cNvSpPr>
      </xdr:nvSpPr>
      <xdr:spPr>
        <a:xfrm>
          <a:off x="7077075" y="419100"/>
          <a:ext cx="1371600" cy="36195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団体名を忘れずに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記入してください。</a:t>
          </a:r>
        </a:p>
      </xdr:txBody>
    </xdr:sp>
    <xdr:clientData/>
  </xdr:oneCellAnchor>
  <xdr:twoCellAnchor>
    <xdr:from>
      <xdr:col>2</xdr:col>
      <xdr:colOff>514350</xdr:colOff>
      <xdr:row>1</xdr:row>
      <xdr:rowOff>104775</xdr:rowOff>
    </xdr:from>
    <xdr:to>
      <xdr:col>3</xdr:col>
      <xdr:colOff>666750</xdr:colOff>
      <xdr:row>2</xdr:row>
      <xdr:rowOff>47625</xdr:rowOff>
    </xdr:to>
    <xdr:sp>
      <xdr:nvSpPr>
        <xdr:cNvPr id="3" name="直線矢印コネクタ 3"/>
        <xdr:cNvSpPr>
          <a:spLocks/>
        </xdr:cNvSpPr>
      </xdr:nvSpPr>
      <xdr:spPr>
        <a:xfrm flipV="1">
          <a:off x="2171700" y="276225"/>
          <a:ext cx="838200" cy="1143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923925</xdr:colOff>
      <xdr:row>1</xdr:row>
      <xdr:rowOff>85725</xdr:rowOff>
    </xdr:from>
    <xdr:to>
      <xdr:col>7</xdr:col>
      <xdr:colOff>1228725</xdr:colOff>
      <xdr:row>2</xdr:row>
      <xdr:rowOff>76200</xdr:rowOff>
    </xdr:to>
    <xdr:sp>
      <xdr:nvSpPr>
        <xdr:cNvPr id="4" name="直線矢印コネクタ 5"/>
        <xdr:cNvSpPr>
          <a:spLocks/>
        </xdr:cNvSpPr>
      </xdr:nvSpPr>
      <xdr:spPr>
        <a:xfrm flipV="1">
          <a:off x="4600575" y="257175"/>
          <a:ext cx="304800" cy="1619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57150</xdr:rowOff>
    </xdr:from>
    <xdr:to>
      <xdr:col>3</xdr:col>
      <xdr:colOff>161925</xdr:colOff>
      <xdr:row>11</xdr:row>
      <xdr:rowOff>142875</xdr:rowOff>
    </xdr:to>
    <xdr:sp>
      <xdr:nvSpPr>
        <xdr:cNvPr id="5" name="右中かっこ 7"/>
        <xdr:cNvSpPr>
          <a:spLocks/>
        </xdr:cNvSpPr>
      </xdr:nvSpPr>
      <xdr:spPr>
        <a:xfrm>
          <a:off x="2352675" y="2076450"/>
          <a:ext cx="152400" cy="571500"/>
        </a:xfrm>
        <a:prstGeom prst="rightBrace">
          <a:avLst>
            <a:gd name="adj1" fmla="val -47777"/>
            <a:gd name="adj2" fmla="val -30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47625</xdr:colOff>
      <xdr:row>12</xdr:row>
      <xdr:rowOff>142875</xdr:rowOff>
    </xdr:from>
    <xdr:ext cx="2057400" cy="866775"/>
    <xdr:sp>
      <xdr:nvSpPr>
        <xdr:cNvPr id="6" name="テキスト ボックス 8"/>
        <xdr:cNvSpPr>
          <a:spLocks/>
        </xdr:cNvSpPr>
      </xdr:nvSpPr>
      <xdr:spPr>
        <a:xfrm>
          <a:off x="333375" y="2809875"/>
          <a:ext cx="2057400" cy="86677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この欄には申請団体の名称及び金額を記入しないでください。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30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共同製作契約書のとおりの金額　（宣伝費を除く）を記入してください。</a:t>
          </a:r>
        </a:p>
      </xdr:txBody>
    </xdr:sp>
    <xdr:clientData/>
  </xdr:oneCellAnchor>
  <xdr:twoCellAnchor>
    <xdr:from>
      <xdr:col>3</xdr:col>
      <xdr:colOff>161925</xdr:colOff>
      <xdr:row>9</xdr:row>
      <xdr:rowOff>76200</xdr:rowOff>
    </xdr:from>
    <xdr:to>
      <xdr:col>5</xdr:col>
      <xdr:colOff>95250</xdr:colOff>
      <xdr:row>19</xdr:row>
      <xdr:rowOff>152400</xdr:rowOff>
    </xdr:to>
    <xdr:sp>
      <xdr:nvSpPr>
        <xdr:cNvPr id="7" name="テキスト ボックス 10"/>
        <xdr:cNvSpPr>
          <a:spLocks/>
        </xdr:cNvSpPr>
      </xdr:nvSpPr>
      <xdr:spPr>
        <a:xfrm>
          <a:off x="2505075" y="2257425"/>
          <a:ext cx="695325" cy="169545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内訳に金額を入力すると、予算額は千円単位で自動算出されます。</a:t>
          </a:r>
        </a:p>
      </xdr:txBody>
    </xdr:sp>
    <xdr:clientData/>
  </xdr:twoCellAnchor>
  <xdr:twoCellAnchor>
    <xdr:from>
      <xdr:col>3</xdr:col>
      <xdr:colOff>133350</xdr:colOff>
      <xdr:row>57</xdr:row>
      <xdr:rowOff>142875</xdr:rowOff>
    </xdr:from>
    <xdr:to>
      <xdr:col>4</xdr:col>
      <xdr:colOff>28575</xdr:colOff>
      <xdr:row>59</xdr:row>
      <xdr:rowOff>57150</xdr:rowOff>
    </xdr:to>
    <xdr:sp>
      <xdr:nvSpPr>
        <xdr:cNvPr id="8" name="正方形/長方形 11"/>
        <xdr:cNvSpPr>
          <a:spLocks/>
        </xdr:cNvSpPr>
      </xdr:nvSpPr>
      <xdr:spPr>
        <a:xfrm>
          <a:off x="2476500" y="10096500"/>
          <a:ext cx="600075" cy="2381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59</xdr:row>
      <xdr:rowOff>19050</xdr:rowOff>
    </xdr:from>
    <xdr:to>
      <xdr:col>3</xdr:col>
      <xdr:colOff>104775</xdr:colOff>
      <xdr:row>61</xdr:row>
      <xdr:rowOff>133350</xdr:rowOff>
    </xdr:to>
    <xdr:sp>
      <xdr:nvSpPr>
        <xdr:cNvPr id="9" name="テキスト ボックス 12"/>
        <xdr:cNvSpPr>
          <a:spLocks/>
        </xdr:cNvSpPr>
      </xdr:nvSpPr>
      <xdr:spPr>
        <a:xfrm>
          <a:off x="504825" y="10296525"/>
          <a:ext cx="1943100" cy="43815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自己負担金（ロ）＝総額－（イ）－（ハ）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（自動算出されます。）</a:t>
          </a:r>
        </a:p>
      </xdr:txBody>
    </xdr:sp>
    <xdr:clientData/>
  </xdr:twoCellAnchor>
  <xdr:twoCellAnchor>
    <xdr:from>
      <xdr:col>1</xdr:col>
      <xdr:colOff>47625</xdr:colOff>
      <xdr:row>62</xdr:row>
      <xdr:rowOff>28575</xdr:rowOff>
    </xdr:from>
    <xdr:to>
      <xdr:col>3</xdr:col>
      <xdr:colOff>657225</xdr:colOff>
      <xdr:row>64</xdr:row>
      <xdr:rowOff>85725</xdr:rowOff>
    </xdr:to>
    <xdr:sp>
      <xdr:nvSpPr>
        <xdr:cNvPr id="10" name="テキスト ボックス 13"/>
        <xdr:cNvSpPr>
          <a:spLocks/>
        </xdr:cNvSpPr>
      </xdr:nvSpPr>
      <xdr:spPr>
        <a:xfrm>
          <a:off x="333375" y="10791825"/>
          <a:ext cx="2667000" cy="38100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共同製作契約書に記載されている申請団体の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出資金額とは異なりますので注意してください。</a:t>
          </a:r>
        </a:p>
      </xdr:txBody>
    </xdr:sp>
    <xdr:clientData/>
  </xdr:twoCellAnchor>
  <xdr:oneCellAnchor>
    <xdr:from>
      <xdr:col>5</xdr:col>
      <xdr:colOff>95250</xdr:colOff>
      <xdr:row>70</xdr:row>
      <xdr:rowOff>152400</xdr:rowOff>
    </xdr:from>
    <xdr:ext cx="1343025" cy="762000"/>
    <xdr:sp>
      <xdr:nvSpPr>
        <xdr:cNvPr id="11" name="テキスト ボックス 14"/>
        <xdr:cNvSpPr>
          <a:spLocks/>
        </xdr:cNvSpPr>
      </xdr:nvSpPr>
      <xdr:spPr>
        <a:xfrm>
          <a:off x="3200400" y="12211050"/>
          <a:ext cx="1343025" cy="76200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0" rIns="0" bIns="4572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総額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1" i="0" u="none" baseline="0">
              <a:solidFill>
                <a:srgbClr val="FF0000"/>
              </a:solidFill>
            </a:rPr>
            <a:t>+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総額（イ）</a:t>
          </a:r>
          <a:r>
            <a:rPr lang="en-US" cap="none" sz="1000" b="1" i="0" u="none" baseline="0">
              <a:solidFill>
                <a:srgbClr val="FF0000"/>
              </a:solidFill>
            </a:rPr>
            <a:t>+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（ロ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1" i="0" u="none" baseline="0">
              <a:solidFill>
                <a:srgbClr val="FF0000"/>
              </a:solidFill>
            </a:rPr>
            <a:t>+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ハ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は一致します。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（自動算出されます。）</a:t>
          </a:r>
        </a:p>
      </xdr:txBody>
    </xdr:sp>
    <xdr:clientData/>
  </xdr:oneCellAnchor>
  <xdr:twoCellAnchor>
    <xdr:from>
      <xdr:col>3</xdr:col>
      <xdr:colOff>381000</xdr:colOff>
      <xdr:row>73</xdr:row>
      <xdr:rowOff>47625</xdr:rowOff>
    </xdr:from>
    <xdr:to>
      <xdr:col>5</xdr:col>
      <xdr:colOff>95250</xdr:colOff>
      <xdr:row>74</xdr:row>
      <xdr:rowOff>47625</xdr:rowOff>
    </xdr:to>
    <xdr:sp>
      <xdr:nvSpPr>
        <xdr:cNvPr id="12" name="直線矢印コネクタ 15"/>
        <xdr:cNvSpPr>
          <a:spLocks/>
        </xdr:cNvSpPr>
      </xdr:nvSpPr>
      <xdr:spPr>
        <a:xfrm flipH="1">
          <a:off x="2724150" y="12592050"/>
          <a:ext cx="476250" cy="161925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76</xdr:row>
      <xdr:rowOff>38100</xdr:rowOff>
    </xdr:from>
    <xdr:to>
      <xdr:col>1</xdr:col>
      <xdr:colOff>1066800</xdr:colOff>
      <xdr:row>77</xdr:row>
      <xdr:rowOff>133350</xdr:rowOff>
    </xdr:to>
    <xdr:sp>
      <xdr:nvSpPr>
        <xdr:cNvPr id="13" name="テキスト ボックス 17"/>
        <xdr:cNvSpPr>
          <a:spLocks/>
        </xdr:cNvSpPr>
      </xdr:nvSpPr>
      <xdr:spPr>
        <a:xfrm>
          <a:off x="57150" y="13182600"/>
          <a:ext cx="1295400" cy="26670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手入力してください。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1</xdr:col>
      <xdr:colOff>561975</xdr:colOff>
      <xdr:row>66</xdr:row>
      <xdr:rowOff>19050</xdr:rowOff>
    </xdr:from>
    <xdr:to>
      <xdr:col>3</xdr:col>
      <xdr:colOff>333375</xdr:colOff>
      <xdr:row>76</xdr:row>
      <xdr:rowOff>38100</xdr:rowOff>
    </xdr:to>
    <xdr:sp>
      <xdr:nvSpPr>
        <xdr:cNvPr id="14" name="直線矢印コネクタ 19"/>
        <xdr:cNvSpPr>
          <a:spLocks/>
        </xdr:cNvSpPr>
      </xdr:nvSpPr>
      <xdr:spPr>
        <a:xfrm flipV="1">
          <a:off x="847725" y="11430000"/>
          <a:ext cx="1828800" cy="175260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590550</xdr:colOff>
      <xdr:row>75</xdr:row>
      <xdr:rowOff>257175</xdr:rowOff>
    </xdr:from>
    <xdr:to>
      <xdr:col>9</xdr:col>
      <xdr:colOff>0</xdr:colOff>
      <xdr:row>77</xdr:row>
      <xdr:rowOff>28575</xdr:rowOff>
    </xdr:to>
    <xdr:sp>
      <xdr:nvSpPr>
        <xdr:cNvPr id="15" name="テキスト ボックス 24"/>
        <xdr:cNvSpPr>
          <a:spLocks/>
        </xdr:cNvSpPr>
      </xdr:nvSpPr>
      <xdr:spPr>
        <a:xfrm>
          <a:off x="2247900" y="13125450"/>
          <a:ext cx="30099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（ハ</a:t>
          </a:r>
          <a:r>
            <a:rPr lang="en-US" cap="none" sz="1000" b="1" i="0" u="none" baseline="0">
              <a:solidFill>
                <a:srgbClr val="FF0000"/>
              </a:solidFill>
            </a:rPr>
            <a:t>1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）と（ハ</a:t>
          </a:r>
          <a:r>
            <a:rPr lang="en-US" cap="none" sz="1000" b="1" i="0" u="none" baseline="0">
              <a:solidFill>
                <a:srgbClr val="FF0000"/>
              </a:solidFill>
            </a:rPr>
            <a:t>2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と（ハ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の合計が自動算出されます。</a:t>
          </a:r>
        </a:p>
      </xdr:txBody>
    </xdr:sp>
    <xdr:clientData/>
  </xdr:twoCellAnchor>
  <xdr:twoCellAnchor>
    <xdr:from>
      <xdr:col>1</xdr:col>
      <xdr:colOff>1133475</xdr:colOff>
      <xdr:row>77</xdr:row>
      <xdr:rowOff>47625</xdr:rowOff>
    </xdr:from>
    <xdr:to>
      <xdr:col>13</xdr:col>
      <xdr:colOff>142875</xdr:colOff>
      <xdr:row>78</xdr:row>
      <xdr:rowOff>123825</xdr:rowOff>
    </xdr:to>
    <xdr:sp>
      <xdr:nvSpPr>
        <xdr:cNvPr id="16" name="テキスト ボックス 25"/>
        <xdr:cNvSpPr>
          <a:spLocks/>
        </xdr:cNvSpPr>
      </xdr:nvSpPr>
      <xdr:spPr>
        <a:xfrm>
          <a:off x="1419225" y="13363575"/>
          <a:ext cx="6924675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バリアフリー字幕制作費・音声ガイド制作費に入力した金額が上限１００万円・１万円未満切捨で自動算出されます。</a:t>
          </a:r>
        </a:p>
      </xdr:txBody>
    </xdr:sp>
    <xdr:clientData/>
  </xdr:twoCellAnchor>
  <xdr:twoCellAnchor>
    <xdr:from>
      <xdr:col>3</xdr:col>
      <xdr:colOff>133350</xdr:colOff>
      <xdr:row>72</xdr:row>
      <xdr:rowOff>28575</xdr:rowOff>
    </xdr:from>
    <xdr:to>
      <xdr:col>3</xdr:col>
      <xdr:colOff>276225</xdr:colOff>
      <xdr:row>75</xdr:row>
      <xdr:rowOff>247650</xdr:rowOff>
    </xdr:to>
    <xdr:sp>
      <xdr:nvSpPr>
        <xdr:cNvPr id="17" name="直線矢印コネクタ 26"/>
        <xdr:cNvSpPr>
          <a:spLocks/>
        </xdr:cNvSpPr>
      </xdr:nvSpPr>
      <xdr:spPr>
        <a:xfrm flipV="1">
          <a:off x="2476500" y="12411075"/>
          <a:ext cx="142875" cy="7048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68</xdr:row>
      <xdr:rowOff>9525</xdr:rowOff>
    </xdr:from>
    <xdr:to>
      <xdr:col>3</xdr:col>
      <xdr:colOff>257175</xdr:colOff>
      <xdr:row>77</xdr:row>
      <xdr:rowOff>57150</xdr:rowOff>
    </xdr:to>
    <xdr:sp>
      <xdr:nvSpPr>
        <xdr:cNvPr id="18" name="直線矢印コネクタ 28"/>
        <xdr:cNvSpPr>
          <a:spLocks/>
        </xdr:cNvSpPr>
      </xdr:nvSpPr>
      <xdr:spPr>
        <a:xfrm flipV="1">
          <a:off x="1724025" y="11744325"/>
          <a:ext cx="876300" cy="1628775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70</xdr:row>
      <xdr:rowOff>47625</xdr:rowOff>
    </xdr:from>
    <xdr:to>
      <xdr:col>3</xdr:col>
      <xdr:colOff>342900</xdr:colOff>
      <xdr:row>77</xdr:row>
      <xdr:rowOff>57150</xdr:rowOff>
    </xdr:to>
    <xdr:sp>
      <xdr:nvSpPr>
        <xdr:cNvPr id="19" name="直線矢印コネクタ 30"/>
        <xdr:cNvSpPr>
          <a:spLocks/>
        </xdr:cNvSpPr>
      </xdr:nvSpPr>
      <xdr:spPr>
        <a:xfrm flipV="1">
          <a:off x="1724025" y="12106275"/>
          <a:ext cx="962025" cy="1266825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219075</xdr:colOff>
      <xdr:row>17</xdr:row>
      <xdr:rowOff>28575</xdr:rowOff>
    </xdr:from>
    <xdr:ext cx="2762250" cy="285750"/>
    <xdr:sp>
      <xdr:nvSpPr>
        <xdr:cNvPr id="20" name="テキスト ボックス 50"/>
        <xdr:cNvSpPr>
          <a:spLocks/>
        </xdr:cNvSpPr>
      </xdr:nvSpPr>
      <xdr:spPr>
        <a:xfrm>
          <a:off x="3895725" y="3505200"/>
          <a:ext cx="2762250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内訳の金額は、円単位で記入してください。</a:t>
          </a:r>
        </a:p>
      </xdr:txBody>
    </xdr:sp>
    <xdr:clientData/>
  </xdr:oneCellAnchor>
  <xdr:oneCellAnchor>
    <xdr:from>
      <xdr:col>7</xdr:col>
      <xdr:colOff>142875</xdr:colOff>
      <xdr:row>22</xdr:row>
      <xdr:rowOff>0</xdr:rowOff>
    </xdr:from>
    <xdr:ext cx="2828925" cy="695325"/>
    <xdr:sp>
      <xdr:nvSpPr>
        <xdr:cNvPr id="21" name="テキスト ボックス 21"/>
        <xdr:cNvSpPr>
          <a:spLocks/>
        </xdr:cNvSpPr>
      </xdr:nvSpPr>
      <xdr:spPr>
        <a:xfrm>
          <a:off x="3819525" y="4286250"/>
          <a:ext cx="2828925" cy="69532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スタッフ費・キャスト費は必ず詳細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（職種・単価あたり賃金・従事期間等）を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別紙で添付してください。</a:t>
          </a:r>
        </a:p>
      </xdr:txBody>
    </xdr:sp>
    <xdr:clientData/>
  </xdr:oneCellAnchor>
  <xdr:oneCellAnchor>
    <xdr:from>
      <xdr:col>7</xdr:col>
      <xdr:colOff>590550</xdr:colOff>
      <xdr:row>55</xdr:row>
      <xdr:rowOff>152400</xdr:rowOff>
    </xdr:from>
    <xdr:ext cx="2686050" cy="238125"/>
    <xdr:sp>
      <xdr:nvSpPr>
        <xdr:cNvPr id="22" name="テキスト ボックス 22"/>
        <xdr:cNvSpPr>
          <a:spLocks/>
        </xdr:cNvSpPr>
      </xdr:nvSpPr>
      <xdr:spPr>
        <a:xfrm>
          <a:off x="4267200" y="9782175"/>
          <a:ext cx="2686050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バリアフリー字幕制作の実費を記入してください。</a:t>
          </a:r>
        </a:p>
      </xdr:txBody>
    </xdr:sp>
    <xdr:clientData/>
  </xdr:oneCellAnchor>
  <xdr:oneCellAnchor>
    <xdr:from>
      <xdr:col>7</xdr:col>
      <xdr:colOff>590550</xdr:colOff>
      <xdr:row>60</xdr:row>
      <xdr:rowOff>0</xdr:rowOff>
    </xdr:from>
    <xdr:ext cx="2676525" cy="238125"/>
    <xdr:sp>
      <xdr:nvSpPr>
        <xdr:cNvPr id="23" name="テキスト ボックス 23"/>
        <xdr:cNvSpPr>
          <a:spLocks/>
        </xdr:cNvSpPr>
      </xdr:nvSpPr>
      <xdr:spPr>
        <a:xfrm>
          <a:off x="4267200" y="10439400"/>
          <a:ext cx="2676525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音声ガイド制作の実費を記入してください。</a:t>
          </a:r>
        </a:p>
      </xdr:txBody>
    </xdr:sp>
    <xdr:clientData/>
  </xdr:oneCellAnchor>
  <xdr:oneCellAnchor>
    <xdr:from>
      <xdr:col>11</xdr:col>
      <xdr:colOff>47625</xdr:colOff>
      <xdr:row>70</xdr:row>
      <xdr:rowOff>47625</xdr:rowOff>
    </xdr:from>
    <xdr:ext cx="1876425" cy="371475"/>
    <xdr:sp>
      <xdr:nvSpPr>
        <xdr:cNvPr id="24" name="テキスト ボックス 27"/>
        <xdr:cNvSpPr>
          <a:spLocks/>
        </xdr:cNvSpPr>
      </xdr:nvSpPr>
      <xdr:spPr>
        <a:xfrm>
          <a:off x="6838950" y="12106275"/>
          <a:ext cx="1876425" cy="371475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別紙･仕入控除税額の（Ｃ）・（Ｃ３）の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額が自動転記されます。</a:t>
          </a:r>
        </a:p>
      </xdr:txBody>
    </xdr:sp>
    <xdr:clientData/>
  </xdr:oneCellAnchor>
  <xdr:oneCellAnchor>
    <xdr:from>
      <xdr:col>11</xdr:col>
      <xdr:colOff>400050</xdr:colOff>
      <xdr:row>75</xdr:row>
      <xdr:rowOff>0</xdr:rowOff>
    </xdr:from>
    <xdr:ext cx="685800" cy="266700"/>
    <xdr:sp>
      <xdr:nvSpPr>
        <xdr:cNvPr id="25" name="テキスト ボックス 29"/>
        <xdr:cNvSpPr>
          <a:spLocks/>
        </xdr:cNvSpPr>
      </xdr:nvSpPr>
      <xdr:spPr>
        <a:xfrm>
          <a:off x="7191375" y="12868275"/>
          <a:ext cx="685800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/>
  </xdr:oneCellAnchor>
  <xdr:twoCellAnchor>
    <xdr:from>
      <xdr:col>7</xdr:col>
      <xdr:colOff>885825</xdr:colOff>
      <xdr:row>73</xdr:row>
      <xdr:rowOff>123825</xdr:rowOff>
    </xdr:from>
    <xdr:to>
      <xdr:col>11</xdr:col>
      <xdr:colOff>228600</xdr:colOff>
      <xdr:row>74</xdr:row>
      <xdr:rowOff>133350</xdr:rowOff>
    </xdr:to>
    <xdr:sp>
      <xdr:nvSpPr>
        <xdr:cNvPr id="26" name="直線矢印コネクタ 33"/>
        <xdr:cNvSpPr>
          <a:spLocks/>
        </xdr:cNvSpPr>
      </xdr:nvSpPr>
      <xdr:spPr>
        <a:xfrm flipV="1">
          <a:off x="4562475" y="12668250"/>
          <a:ext cx="2457450" cy="1714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466725</xdr:colOff>
      <xdr:row>10</xdr:row>
      <xdr:rowOff>85725</xdr:rowOff>
    </xdr:from>
    <xdr:ext cx="1504950" cy="1819275"/>
    <xdr:sp>
      <xdr:nvSpPr>
        <xdr:cNvPr id="27" name="テキスト ボックス 36"/>
        <xdr:cNvSpPr>
          <a:spLocks/>
        </xdr:cNvSpPr>
      </xdr:nvSpPr>
      <xdr:spPr>
        <a:xfrm>
          <a:off x="7258050" y="2428875"/>
          <a:ext cx="1504950" cy="181927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50" b="1" i="0" u="none" baseline="0">
              <a:solidFill>
                <a:srgbClr val="FF0000"/>
              </a:solidFill>
            </a:rPr>
            <a:t>30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50" b="1" i="0" u="none" baseline="0">
              <a:solidFill>
                <a:srgbClr val="FF0000"/>
              </a:solidFill>
            </a:rPr>
            <a:t>10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1" i="0" u="none" baseline="0">
              <a:solidFill>
                <a:srgbClr val="FF0000"/>
              </a:solidFill>
            </a:rPr>
            <a:t>1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日～平成</a:t>
          </a:r>
          <a:r>
            <a:rPr lang="en-US" cap="none" sz="1050" b="1" i="0" u="none" baseline="0">
              <a:solidFill>
                <a:srgbClr val="FF0000"/>
              </a:solidFill>
            </a:rPr>
            <a:t>31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50" b="1" i="0" u="none" baseline="0">
              <a:solidFill>
                <a:srgbClr val="FF0000"/>
              </a:solidFill>
            </a:rPr>
            <a:t>3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1" i="0" u="none" baseline="0">
              <a:solidFill>
                <a:srgbClr val="FF0000"/>
              </a:solidFill>
            </a:rPr>
            <a:t>31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日に支払いが完了するものについて③の列に内訳の金額を千円単位で記入してください。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③の列に入力すると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④の列は自動算出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されます。</a:t>
          </a:r>
        </a:p>
      </xdr:txBody>
    </xdr:sp>
    <xdr:clientData/>
  </xdr:oneCellAnchor>
  <xdr:twoCellAnchor>
    <xdr:from>
      <xdr:col>11</xdr:col>
      <xdr:colOff>666750</xdr:colOff>
      <xdr:row>60</xdr:row>
      <xdr:rowOff>85725</xdr:rowOff>
    </xdr:from>
    <xdr:to>
      <xdr:col>13</xdr:col>
      <xdr:colOff>361950</xdr:colOff>
      <xdr:row>62</xdr:row>
      <xdr:rowOff>28575</xdr:rowOff>
    </xdr:to>
    <xdr:sp>
      <xdr:nvSpPr>
        <xdr:cNvPr id="28" name="テキスト ボックス 37"/>
        <xdr:cNvSpPr>
          <a:spLocks/>
        </xdr:cNvSpPr>
      </xdr:nvSpPr>
      <xdr:spPr>
        <a:xfrm>
          <a:off x="7458075" y="10525125"/>
          <a:ext cx="1104900" cy="26670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自動算出されます。</a:t>
          </a:r>
        </a:p>
      </xdr:txBody>
    </xdr:sp>
    <xdr:clientData/>
  </xdr:twoCellAnchor>
  <xdr:twoCellAnchor>
    <xdr:from>
      <xdr:col>11</xdr:col>
      <xdr:colOff>438150</xdr:colOff>
      <xdr:row>61</xdr:row>
      <xdr:rowOff>57150</xdr:rowOff>
    </xdr:from>
    <xdr:to>
      <xdr:col>11</xdr:col>
      <xdr:colOff>666750</xdr:colOff>
      <xdr:row>62</xdr:row>
      <xdr:rowOff>76200</xdr:rowOff>
    </xdr:to>
    <xdr:sp>
      <xdr:nvSpPr>
        <xdr:cNvPr id="29" name="直線矢印コネクタ 38"/>
        <xdr:cNvSpPr>
          <a:spLocks/>
        </xdr:cNvSpPr>
      </xdr:nvSpPr>
      <xdr:spPr>
        <a:xfrm flipH="1">
          <a:off x="7229475" y="10658475"/>
          <a:ext cx="228600" cy="180975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361950</xdr:colOff>
      <xdr:row>61</xdr:row>
      <xdr:rowOff>57150</xdr:rowOff>
    </xdr:from>
    <xdr:to>
      <xdr:col>13</xdr:col>
      <xdr:colOff>457200</xdr:colOff>
      <xdr:row>62</xdr:row>
      <xdr:rowOff>76200</xdr:rowOff>
    </xdr:to>
    <xdr:sp>
      <xdr:nvSpPr>
        <xdr:cNvPr id="30" name="直線矢印コネクタ 41"/>
        <xdr:cNvSpPr>
          <a:spLocks/>
        </xdr:cNvSpPr>
      </xdr:nvSpPr>
      <xdr:spPr>
        <a:xfrm>
          <a:off x="8562975" y="10658475"/>
          <a:ext cx="95250" cy="180975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514350</xdr:colOff>
      <xdr:row>62</xdr:row>
      <xdr:rowOff>28575</xdr:rowOff>
    </xdr:from>
    <xdr:to>
      <xdr:col>13</xdr:col>
      <xdr:colOff>95250</xdr:colOff>
      <xdr:row>66</xdr:row>
      <xdr:rowOff>161925</xdr:rowOff>
    </xdr:to>
    <xdr:sp>
      <xdr:nvSpPr>
        <xdr:cNvPr id="31" name="直線矢印コネクタ 43"/>
        <xdr:cNvSpPr>
          <a:spLocks/>
        </xdr:cNvSpPr>
      </xdr:nvSpPr>
      <xdr:spPr>
        <a:xfrm>
          <a:off x="8010525" y="10791825"/>
          <a:ext cx="285750" cy="7810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65</xdr:row>
      <xdr:rowOff>47625</xdr:rowOff>
    </xdr:from>
    <xdr:to>
      <xdr:col>13</xdr:col>
      <xdr:colOff>419100</xdr:colOff>
      <xdr:row>70</xdr:row>
      <xdr:rowOff>47625</xdr:rowOff>
    </xdr:to>
    <xdr:sp>
      <xdr:nvSpPr>
        <xdr:cNvPr id="32" name="直線矢印コネクタ 45"/>
        <xdr:cNvSpPr>
          <a:spLocks/>
        </xdr:cNvSpPr>
      </xdr:nvSpPr>
      <xdr:spPr>
        <a:xfrm flipV="1">
          <a:off x="8296275" y="11296650"/>
          <a:ext cx="323850" cy="809625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285750</xdr:colOff>
      <xdr:row>65</xdr:row>
      <xdr:rowOff>76200</xdr:rowOff>
    </xdr:from>
    <xdr:to>
      <xdr:col>11</xdr:col>
      <xdr:colOff>466725</xdr:colOff>
      <xdr:row>70</xdr:row>
      <xdr:rowOff>38100</xdr:rowOff>
    </xdr:to>
    <xdr:sp>
      <xdr:nvSpPr>
        <xdr:cNvPr id="33" name="直線矢印コネクタ 48"/>
        <xdr:cNvSpPr>
          <a:spLocks/>
        </xdr:cNvSpPr>
      </xdr:nvSpPr>
      <xdr:spPr>
        <a:xfrm flipV="1">
          <a:off x="7077075" y="11325225"/>
          <a:ext cx="180975" cy="771525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600075</xdr:colOff>
      <xdr:row>62</xdr:row>
      <xdr:rowOff>28575</xdr:rowOff>
    </xdr:from>
    <xdr:to>
      <xdr:col>12</xdr:col>
      <xdr:colOff>190500</xdr:colOff>
      <xdr:row>67</xdr:row>
      <xdr:rowOff>9525</xdr:rowOff>
    </xdr:to>
    <xdr:sp>
      <xdr:nvSpPr>
        <xdr:cNvPr id="34" name="直線矢印コネクタ 56"/>
        <xdr:cNvSpPr>
          <a:spLocks/>
        </xdr:cNvSpPr>
      </xdr:nvSpPr>
      <xdr:spPr>
        <a:xfrm flipH="1">
          <a:off x="7391400" y="10791825"/>
          <a:ext cx="295275" cy="790575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57150</xdr:rowOff>
    </xdr:from>
    <xdr:to>
      <xdr:col>0</xdr:col>
      <xdr:colOff>276225</xdr:colOff>
      <xdr:row>1</xdr:row>
      <xdr:rowOff>114300</xdr:rowOff>
    </xdr:to>
    <xdr:sp>
      <xdr:nvSpPr>
        <xdr:cNvPr id="35" name="テキスト ボックス 40"/>
        <xdr:cNvSpPr txBox="1">
          <a:spLocks noChangeArrowheads="1"/>
        </xdr:cNvSpPr>
      </xdr:nvSpPr>
      <xdr:spPr>
        <a:xfrm>
          <a:off x="38100" y="57150"/>
          <a:ext cx="2381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
</a:t>
          </a:r>
        </a:p>
      </xdr:txBody>
    </xdr:sp>
    <xdr:clientData/>
  </xdr:twoCellAnchor>
  <xdr:twoCellAnchor>
    <xdr:from>
      <xdr:col>3</xdr:col>
      <xdr:colOff>47625</xdr:colOff>
      <xdr:row>0</xdr:row>
      <xdr:rowOff>85725</xdr:rowOff>
    </xdr:from>
    <xdr:to>
      <xdr:col>3</xdr:col>
      <xdr:colOff>285750</xdr:colOff>
      <xdr:row>1</xdr:row>
      <xdr:rowOff>142875</xdr:rowOff>
    </xdr:to>
    <xdr:sp>
      <xdr:nvSpPr>
        <xdr:cNvPr id="36" name="テキスト ボックス 42"/>
        <xdr:cNvSpPr txBox="1">
          <a:spLocks noChangeArrowheads="1"/>
        </xdr:cNvSpPr>
      </xdr:nvSpPr>
      <xdr:spPr>
        <a:xfrm>
          <a:off x="2390775" y="85725"/>
          <a:ext cx="2381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
</a:t>
          </a:r>
        </a:p>
      </xdr:txBody>
    </xdr:sp>
    <xdr:clientData/>
  </xdr:twoCellAnchor>
  <xdr:twoCellAnchor>
    <xdr:from>
      <xdr:col>12</xdr:col>
      <xdr:colOff>523875</xdr:colOff>
      <xdr:row>0</xdr:row>
      <xdr:rowOff>85725</xdr:rowOff>
    </xdr:from>
    <xdr:to>
      <xdr:col>13</xdr:col>
      <xdr:colOff>609600</xdr:colOff>
      <xdr:row>2</xdr:row>
      <xdr:rowOff>28575</xdr:rowOff>
    </xdr:to>
    <xdr:sp>
      <xdr:nvSpPr>
        <xdr:cNvPr id="37" name="テキスト ボックス 44"/>
        <xdr:cNvSpPr txBox="1">
          <a:spLocks noChangeArrowheads="1"/>
        </xdr:cNvSpPr>
      </xdr:nvSpPr>
      <xdr:spPr>
        <a:xfrm>
          <a:off x="8020050" y="85725"/>
          <a:ext cx="790575" cy="2857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2</xdr:col>
      <xdr:colOff>200025</xdr:colOff>
      <xdr:row>6</xdr:row>
      <xdr:rowOff>638175</xdr:rowOff>
    </xdr:from>
    <xdr:to>
      <xdr:col>2</xdr:col>
      <xdr:colOff>438150</xdr:colOff>
      <xdr:row>7</xdr:row>
      <xdr:rowOff>104775</xdr:rowOff>
    </xdr:to>
    <xdr:sp>
      <xdr:nvSpPr>
        <xdr:cNvPr id="38" name="テキスト ボックス 47"/>
        <xdr:cNvSpPr txBox="1">
          <a:spLocks noChangeArrowheads="1"/>
        </xdr:cNvSpPr>
      </xdr:nvSpPr>
      <xdr:spPr>
        <a:xfrm>
          <a:off x="1857375" y="1724025"/>
          <a:ext cx="238125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3</xdr:col>
      <xdr:colOff>171450</xdr:colOff>
      <xdr:row>8</xdr:row>
      <xdr:rowOff>9525</xdr:rowOff>
    </xdr:from>
    <xdr:to>
      <xdr:col>4</xdr:col>
      <xdr:colOff>47625</xdr:colOff>
      <xdr:row>9</xdr:row>
      <xdr:rowOff>38100</xdr:rowOff>
    </xdr:to>
    <xdr:sp>
      <xdr:nvSpPr>
        <xdr:cNvPr id="39" name="正方形/長方形 49"/>
        <xdr:cNvSpPr>
          <a:spLocks/>
        </xdr:cNvSpPr>
      </xdr:nvSpPr>
      <xdr:spPr>
        <a:xfrm>
          <a:off x="2514600" y="2028825"/>
          <a:ext cx="581025" cy="190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58</xdr:row>
      <xdr:rowOff>142875</xdr:rowOff>
    </xdr:from>
    <xdr:to>
      <xdr:col>1</xdr:col>
      <xdr:colOff>266700</xdr:colOff>
      <xdr:row>60</xdr:row>
      <xdr:rowOff>19050</xdr:rowOff>
    </xdr:to>
    <xdr:sp>
      <xdr:nvSpPr>
        <xdr:cNvPr id="40" name="テキスト ボックス 51"/>
        <xdr:cNvSpPr txBox="1">
          <a:spLocks noChangeArrowheads="1"/>
        </xdr:cNvSpPr>
      </xdr:nvSpPr>
      <xdr:spPr>
        <a:xfrm>
          <a:off x="323850" y="10258425"/>
          <a:ext cx="22860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2</xdr:col>
      <xdr:colOff>628650</xdr:colOff>
      <xdr:row>57</xdr:row>
      <xdr:rowOff>19050</xdr:rowOff>
    </xdr:from>
    <xdr:to>
      <xdr:col>3</xdr:col>
      <xdr:colOff>180975</xdr:colOff>
      <xdr:row>58</xdr:row>
      <xdr:rowOff>95250</xdr:rowOff>
    </xdr:to>
    <xdr:sp>
      <xdr:nvSpPr>
        <xdr:cNvPr id="41" name="テキスト ボックス 52"/>
        <xdr:cNvSpPr txBox="1">
          <a:spLocks noChangeArrowheads="1"/>
        </xdr:cNvSpPr>
      </xdr:nvSpPr>
      <xdr:spPr>
        <a:xfrm>
          <a:off x="2286000" y="9972675"/>
          <a:ext cx="238125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26</a:t>
          </a:r>
        </a:p>
      </xdr:txBody>
    </xdr:sp>
    <xdr:clientData/>
  </xdr:twoCellAnchor>
  <xdr:twoCellAnchor>
    <xdr:from>
      <xdr:col>2</xdr:col>
      <xdr:colOff>466725</xdr:colOff>
      <xdr:row>65</xdr:row>
      <xdr:rowOff>47625</xdr:rowOff>
    </xdr:from>
    <xdr:to>
      <xdr:col>3</xdr:col>
      <xdr:colOff>19050</xdr:colOff>
      <xdr:row>66</xdr:row>
      <xdr:rowOff>133350</xdr:rowOff>
    </xdr:to>
    <xdr:sp>
      <xdr:nvSpPr>
        <xdr:cNvPr id="42" name="テキスト ボックス 53"/>
        <xdr:cNvSpPr txBox="1">
          <a:spLocks noChangeArrowheads="1"/>
        </xdr:cNvSpPr>
      </xdr:nvSpPr>
      <xdr:spPr>
        <a:xfrm>
          <a:off x="2124075" y="11296650"/>
          <a:ext cx="238125" cy="247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2</xdr:col>
      <xdr:colOff>266700</xdr:colOff>
      <xdr:row>68</xdr:row>
      <xdr:rowOff>57150</xdr:rowOff>
    </xdr:from>
    <xdr:to>
      <xdr:col>3</xdr:col>
      <xdr:colOff>19050</xdr:colOff>
      <xdr:row>69</xdr:row>
      <xdr:rowOff>104775</xdr:rowOff>
    </xdr:to>
    <xdr:sp>
      <xdr:nvSpPr>
        <xdr:cNvPr id="43" name="テキスト ボックス 54"/>
        <xdr:cNvSpPr txBox="1">
          <a:spLocks noChangeArrowheads="1"/>
        </xdr:cNvSpPr>
      </xdr:nvSpPr>
      <xdr:spPr>
        <a:xfrm>
          <a:off x="1924050" y="11791950"/>
          <a:ext cx="438150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28-2</a:t>
          </a:r>
        </a:p>
      </xdr:txBody>
    </xdr:sp>
    <xdr:clientData/>
  </xdr:twoCellAnchor>
  <xdr:twoCellAnchor>
    <xdr:from>
      <xdr:col>3</xdr:col>
      <xdr:colOff>95250</xdr:colOff>
      <xdr:row>65</xdr:row>
      <xdr:rowOff>28575</xdr:rowOff>
    </xdr:from>
    <xdr:to>
      <xdr:col>3</xdr:col>
      <xdr:colOff>685800</xdr:colOff>
      <xdr:row>66</xdr:row>
      <xdr:rowOff>114300</xdr:rowOff>
    </xdr:to>
    <xdr:sp>
      <xdr:nvSpPr>
        <xdr:cNvPr id="44" name="正方形/長方形 55"/>
        <xdr:cNvSpPr>
          <a:spLocks/>
        </xdr:cNvSpPr>
      </xdr:nvSpPr>
      <xdr:spPr>
        <a:xfrm>
          <a:off x="2438400" y="11277600"/>
          <a:ext cx="590550" cy="2476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67</xdr:row>
      <xdr:rowOff>38100</xdr:rowOff>
    </xdr:from>
    <xdr:to>
      <xdr:col>4</xdr:col>
      <xdr:colOff>0</xdr:colOff>
      <xdr:row>68</xdr:row>
      <xdr:rowOff>123825</xdr:rowOff>
    </xdr:to>
    <xdr:sp>
      <xdr:nvSpPr>
        <xdr:cNvPr id="45" name="正方形/長方形 57"/>
        <xdr:cNvSpPr>
          <a:spLocks/>
        </xdr:cNvSpPr>
      </xdr:nvSpPr>
      <xdr:spPr>
        <a:xfrm>
          <a:off x="2457450" y="11610975"/>
          <a:ext cx="590550" cy="2476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69</xdr:row>
      <xdr:rowOff>38100</xdr:rowOff>
    </xdr:from>
    <xdr:to>
      <xdr:col>3</xdr:col>
      <xdr:colOff>695325</xdr:colOff>
      <xdr:row>70</xdr:row>
      <xdr:rowOff>123825</xdr:rowOff>
    </xdr:to>
    <xdr:sp>
      <xdr:nvSpPr>
        <xdr:cNvPr id="46" name="正方形/長方形 58"/>
        <xdr:cNvSpPr>
          <a:spLocks/>
        </xdr:cNvSpPr>
      </xdr:nvSpPr>
      <xdr:spPr>
        <a:xfrm>
          <a:off x="2447925" y="11934825"/>
          <a:ext cx="590550" cy="2476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6</xdr:row>
      <xdr:rowOff>628650</xdr:rowOff>
    </xdr:from>
    <xdr:to>
      <xdr:col>10</xdr:col>
      <xdr:colOff>485775</xdr:colOff>
      <xdr:row>7</xdr:row>
      <xdr:rowOff>95250</xdr:rowOff>
    </xdr:to>
    <xdr:sp>
      <xdr:nvSpPr>
        <xdr:cNvPr id="47" name="テキスト ボックス 59"/>
        <xdr:cNvSpPr txBox="1">
          <a:spLocks noChangeArrowheads="1"/>
        </xdr:cNvSpPr>
      </xdr:nvSpPr>
      <xdr:spPr>
        <a:xfrm>
          <a:off x="6334125" y="1714500"/>
          <a:ext cx="238125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23
</a:t>
          </a:r>
        </a:p>
      </xdr:txBody>
    </xdr:sp>
    <xdr:clientData/>
  </xdr:twoCellAnchor>
  <xdr:twoCellAnchor>
    <xdr:from>
      <xdr:col>6</xdr:col>
      <xdr:colOff>209550</xdr:colOff>
      <xdr:row>17</xdr:row>
      <xdr:rowOff>38100</xdr:rowOff>
    </xdr:from>
    <xdr:to>
      <xdr:col>7</xdr:col>
      <xdr:colOff>161925</xdr:colOff>
      <xdr:row>18</xdr:row>
      <xdr:rowOff>104775</xdr:rowOff>
    </xdr:to>
    <xdr:sp>
      <xdr:nvSpPr>
        <xdr:cNvPr id="48" name="テキスト ボックス 60"/>
        <xdr:cNvSpPr txBox="1">
          <a:spLocks noChangeArrowheads="1"/>
        </xdr:cNvSpPr>
      </xdr:nvSpPr>
      <xdr:spPr>
        <a:xfrm>
          <a:off x="3600450" y="3514725"/>
          <a:ext cx="2381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26</a:t>
          </a:r>
        </a:p>
      </xdr:txBody>
    </xdr:sp>
    <xdr:clientData/>
  </xdr:twoCellAnchor>
  <xdr:twoCellAnchor>
    <xdr:from>
      <xdr:col>6</xdr:col>
      <xdr:colOff>228600</xdr:colOff>
      <xdr:row>25</xdr:row>
      <xdr:rowOff>133350</xdr:rowOff>
    </xdr:from>
    <xdr:to>
      <xdr:col>7</xdr:col>
      <xdr:colOff>180975</xdr:colOff>
      <xdr:row>27</xdr:row>
      <xdr:rowOff>38100</xdr:rowOff>
    </xdr:to>
    <xdr:sp>
      <xdr:nvSpPr>
        <xdr:cNvPr id="49" name="テキスト ボックス 61"/>
        <xdr:cNvSpPr txBox="1">
          <a:spLocks noChangeArrowheads="1"/>
        </xdr:cNvSpPr>
      </xdr:nvSpPr>
      <xdr:spPr>
        <a:xfrm>
          <a:off x="3619500" y="4905375"/>
          <a:ext cx="2381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26
</a:t>
          </a:r>
        </a:p>
      </xdr:txBody>
    </xdr:sp>
    <xdr:clientData/>
  </xdr:twoCellAnchor>
  <xdr:twoCellAnchor>
    <xdr:from>
      <xdr:col>9</xdr:col>
      <xdr:colOff>200025</xdr:colOff>
      <xdr:row>19</xdr:row>
      <xdr:rowOff>142875</xdr:rowOff>
    </xdr:from>
    <xdr:to>
      <xdr:col>9</xdr:col>
      <xdr:colOff>438150</xdr:colOff>
      <xdr:row>21</xdr:row>
      <xdr:rowOff>28575</xdr:rowOff>
    </xdr:to>
    <xdr:sp>
      <xdr:nvSpPr>
        <xdr:cNvPr id="50" name="テキスト ボックス 62"/>
        <xdr:cNvSpPr txBox="1">
          <a:spLocks noChangeArrowheads="1"/>
        </xdr:cNvSpPr>
      </xdr:nvSpPr>
      <xdr:spPr>
        <a:xfrm flipH="1">
          <a:off x="5457825" y="3943350"/>
          <a:ext cx="2381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27</a:t>
          </a:r>
        </a:p>
      </xdr:txBody>
    </xdr:sp>
    <xdr:clientData/>
  </xdr:twoCellAnchor>
  <xdr:twoCellAnchor>
    <xdr:from>
      <xdr:col>6</xdr:col>
      <xdr:colOff>171450</xdr:colOff>
      <xdr:row>43</xdr:row>
      <xdr:rowOff>114300</xdr:rowOff>
    </xdr:from>
    <xdr:to>
      <xdr:col>7</xdr:col>
      <xdr:colOff>123825</xdr:colOff>
      <xdr:row>45</xdr:row>
      <xdr:rowOff>19050</xdr:rowOff>
    </xdr:to>
    <xdr:sp>
      <xdr:nvSpPr>
        <xdr:cNvPr id="51" name="テキスト ボックス 63"/>
        <xdr:cNvSpPr txBox="1">
          <a:spLocks noChangeArrowheads="1"/>
        </xdr:cNvSpPr>
      </xdr:nvSpPr>
      <xdr:spPr>
        <a:xfrm>
          <a:off x="3562350" y="7800975"/>
          <a:ext cx="2381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26
</a:t>
          </a:r>
        </a:p>
      </xdr:txBody>
    </xdr:sp>
    <xdr:clientData/>
  </xdr:twoCellAnchor>
  <xdr:oneCellAnchor>
    <xdr:from>
      <xdr:col>7</xdr:col>
      <xdr:colOff>609600</xdr:colOff>
      <xdr:row>51</xdr:row>
      <xdr:rowOff>9525</xdr:rowOff>
    </xdr:from>
    <xdr:ext cx="3067050" cy="438150"/>
    <xdr:sp>
      <xdr:nvSpPr>
        <xdr:cNvPr id="52" name="テキスト ボックス 64"/>
        <xdr:cNvSpPr>
          <a:spLocks/>
        </xdr:cNvSpPr>
      </xdr:nvSpPr>
      <xdr:spPr>
        <a:xfrm>
          <a:off x="4286250" y="8991600"/>
          <a:ext cx="3067050" cy="43815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内訳に記入する費目は「○○他」「その他」「雑費」等とはせず、具体的に記入してください。</a:t>
          </a:r>
        </a:p>
      </xdr:txBody>
    </xdr:sp>
    <xdr:clientData/>
  </xdr:oneCellAnchor>
  <xdr:twoCellAnchor>
    <xdr:from>
      <xdr:col>8</xdr:col>
      <xdr:colOff>190500</xdr:colOff>
      <xdr:row>57</xdr:row>
      <xdr:rowOff>85725</xdr:rowOff>
    </xdr:from>
    <xdr:to>
      <xdr:col>9</xdr:col>
      <xdr:colOff>371475</xdr:colOff>
      <xdr:row>58</xdr:row>
      <xdr:rowOff>142875</xdr:rowOff>
    </xdr:to>
    <xdr:sp>
      <xdr:nvSpPr>
        <xdr:cNvPr id="53" name="テキスト ボックス 65"/>
        <xdr:cNvSpPr txBox="1">
          <a:spLocks noChangeArrowheads="1"/>
        </xdr:cNvSpPr>
      </xdr:nvSpPr>
      <xdr:spPr>
        <a:xfrm>
          <a:off x="5105400" y="10039350"/>
          <a:ext cx="523875" cy="2190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28-1
</a:t>
          </a:r>
        </a:p>
      </xdr:txBody>
    </xdr:sp>
    <xdr:clientData/>
  </xdr:twoCellAnchor>
  <xdr:twoCellAnchor>
    <xdr:from>
      <xdr:col>11</xdr:col>
      <xdr:colOff>190500</xdr:colOff>
      <xdr:row>54</xdr:row>
      <xdr:rowOff>152400</xdr:rowOff>
    </xdr:from>
    <xdr:to>
      <xdr:col>11</xdr:col>
      <xdr:colOff>695325</xdr:colOff>
      <xdr:row>56</xdr:row>
      <xdr:rowOff>76200</xdr:rowOff>
    </xdr:to>
    <xdr:sp>
      <xdr:nvSpPr>
        <xdr:cNvPr id="54" name="正方形/長方形 66"/>
        <xdr:cNvSpPr>
          <a:spLocks/>
        </xdr:cNvSpPr>
      </xdr:nvSpPr>
      <xdr:spPr>
        <a:xfrm>
          <a:off x="6981825" y="9620250"/>
          <a:ext cx="504825" cy="2476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58</xdr:row>
      <xdr:rowOff>142875</xdr:rowOff>
    </xdr:from>
    <xdr:to>
      <xdr:col>11</xdr:col>
      <xdr:colOff>695325</xdr:colOff>
      <xdr:row>60</xdr:row>
      <xdr:rowOff>66675</xdr:rowOff>
    </xdr:to>
    <xdr:sp>
      <xdr:nvSpPr>
        <xdr:cNvPr id="55" name="正方形/長方形 67"/>
        <xdr:cNvSpPr>
          <a:spLocks/>
        </xdr:cNvSpPr>
      </xdr:nvSpPr>
      <xdr:spPr>
        <a:xfrm>
          <a:off x="6981825" y="10258425"/>
          <a:ext cx="504825" cy="2476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54</xdr:row>
      <xdr:rowOff>152400</xdr:rowOff>
    </xdr:from>
    <xdr:to>
      <xdr:col>13</xdr:col>
      <xdr:colOff>0</xdr:colOff>
      <xdr:row>56</xdr:row>
      <xdr:rowOff>76200</xdr:rowOff>
    </xdr:to>
    <xdr:sp>
      <xdr:nvSpPr>
        <xdr:cNvPr id="56" name="正方形/長方形 68"/>
        <xdr:cNvSpPr>
          <a:spLocks/>
        </xdr:cNvSpPr>
      </xdr:nvSpPr>
      <xdr:spPr>
        <a:xfrm>
          <a:off x="7696200" y="9620250"/>
          <a:ext cx="504825" cy="2476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58</xdr:row>
      <xdr:rowOff>142875</xdr:rowOff>
    </xdr:from>
    <xdr:to>
      <xdr:col>13</xdr:col>
      <xdr:colOff>0</xdr:colOff>
      <xdr:row>60</xdr:row>
      <xdr:rowOff>66675</xdr:rowOff>
    </xdr:to>
    <xdr:sp>
      <xdr:nvSpPr>
        <xdr:cNvPr id="57" name="正方形/長方形 69"/>
        <xdr:cNvSpPr>
          <a:spLocks/>
        </xdr:cNvSpPr>
      </xdr:nvSpPr>
      <xdr:spPr>
        <a:xfrm>
          <a:off x="7696200" y="10258425"/>
          <a:ext cx="504825" cy="2476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180975</xdr:colOff>
      <xdr:row>54</xdr:row>
      <xdr:rowOff>152400</xdr:rowOff>
    </xdr:from>
    <xdr:to>
      <xdr:col>13</xdr:col>
      <xdr:colOff>685800</xdr:colOff>
      <xdr:row>56</xdr:row>
      <xdr:rowOff>76200</xdr:rowOff>
    </xdr:to>
    <xdr:sp>
      <xdr:nvSpPr>
        <xdr:cNvPr id="58" name="正方形/長方形 70"/>
        <xdr:cNvSpPr>
          <a:spLocks/>
        </xdr:cNvSpPr>
      </xdr:nvSpPr>
      <xdr:spPr>
        <a:xfrm>
          <a:off x="8382000" y="9620250"/>
          <a:ext cx="504825" cy="2476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180975</xdr:colOff>
      <xdr:row>58</xdr:row>
      <xdr:rowOff>142875</xdr:rowOff>
    </xdr:from>
    <xdr:to>
      <xdr:col>13</xdr:col>
      <xdr:colOff>685800</xdr:colOff>
      <xdr:row>60</xdr:row>
      <xdr:rowOff>66675</xdr:rowOff>
    </xdr:to>
    <xdr:sp>
      <xdr:nvSpPr>
        <xdr:cNvPr id="59" name="正方形/長方形 71"/>
        <xdr:cNvSpPr>
          <a:spLocks/>
        </xdr:cNvSpPr>
      </xdr:nvSpPr>
      <xdr:spPr>
        <a:xfrm>
          <a:off x="8382000" y="10258425"/>
          <a:ext cx="504825" cy="2476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381000</xdr:colOff>
      <xdr:row>62</xdr:row>
      <xdr:rowOff>57150</xdr:rowOff>
    </xdr:from>
    <xdr:to>
      <xdr:col>11</xdr:col>
      <xdr:colOff>142875</xdr:colOff>
      <xdr:row>63</xdr:row>
      <xdr:rowOff>114300</xdr:rowOff>
    </xdr:to>
    <xdr:grpSp>
      <xdr:nvGrpSpPr>
        <xdr:cNvPr id="60" name="グループ化 72"/>
        <xdr:cNvGrpSpPr>
          <a:grpSpLocks/>
        </xdr:cNvGrpSpPr>
      </xdr:nvGrpSpPr>
      <xdr:grpSpPr>
        <a:xfrm>
          <a:off x="6467475" y="10820400"/>
          <a:ext cx="466725" cy="219075"/>
          <a:chOff x="7153276" y="9896475"/>
          <a:chExt cx="466724" cy="219600"/>
        </a:xfrm>
        <a:solidFill>
          <a:srgbClr val="FFFFFF"/>
        </a:solidFill>
      </xdr:grpSpPr>
      <xdr:sp>
        <xdr:nvSpPr>
          <xdr:cNvPr id="61" name="テキスト ボックス 73"/>
          <xdr:cNvSpPr txBox="1">
            <a:spLocks noChangeArrowheads="1"/>
          </xdr:cNvSpPr>
        </xdr:nvSpPr>
        <xdr:spPr>
          <a:xfrm>
            <a:off x="7153276" y="9896475"/>
            <a:ext cx="238146" cy="21960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29
</a:t>
            </a:r>
          </a:p>
        </xdr:txBody>
      </xdr:sp>
      <xdr:sp>
        <xdr:nvSpPr>
          <xdr:cNvPr id="62" name="テキスト ボックス 74"/>
          <xdr:cNvSpPr txBox="1">
            <a:spLocks noChangeArrowheads="1"/>
          </xdr:cNvSpPr>
        </xdr:nvSpPr>
        <xdr:spPr>
          <a:xfrm>
            <a:off x="7381854" y="9896475"/>
            <a:ext cx="238146" cy="21960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30
</a:t>
            </a:r>
          </a:p>
        </xdr:txBody>
      </xdr:sp>
    </xdr:grpSp>
    <xdr:clientData/>
  </xdr:twoCellAnchor>
  <xdr:twoCellAnchor>
    <xdr:from>
      <xdr:col>10</xdr:col>
      <xdr:colOff>381000</xdr:colOff>
      <xdr:row>66</xdr:row>
      <xdr:rowOff>57150</xdr:rowOff>
    </xdr:from>
    <xdr:to>
      <xdr:col>11</xdr:col>
      <xdr:colOff>142875</xdr:colOff>
      <xdr:row>67</xdr:row>
      <xdr:rowOff>114300</xdr:rowOff>
    </xdr:to>
    <xdr:grpSp>
      <xdr:nvGrpSpPr>
        <xdr:cNvPr id="63" name="グループ化 75"/>
        <xdr:cNvGrpSpPr>
          <a:grpSpLocks/>
        </xdr:cNvGrpSpPr>
      </xdr:nvGrpSpPr>
      <xdr:grpSpPr>
        <a:xfrm>
          <a:off x="6467475" y="11468100"/>
          <a:ext cx="466725" cy="219075"/>
          <a:chOff x="7153276" y="9896475"/>
          <a:chExt cx="466724" cy="219600"/>
        </a:xfrm>
        <a:solidFill>
          <a:srgbClr val="FFFFFF"/>
        </a:solidFill>
      </xdr:grpSpPr>
      <xdr:sp>
        <xdr:nvSpPr>
          <xdr:cNvPr id="64" name="テキスト ボックス 76"/>
          <xdr:cNvSpPr txBox="1">
            <a:spLocks noChangeArrowheads="1"/>
          </xdr:cNvSpPr>
        </xdr:nvSpPr>
        <xdr:spPr>
          <a:xfrm>
            <a:off x="7153276" y="9896475"/>
            <a:ext cx="238146" cy="21960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29
</a:t>
            </a:r>
          </a:p>
        </xdr:txBody>
      </xdr:sp>
      <xdr:sp>
        <xdr:nvSpPr>
          <xdr:cNvPr id="65" name="テキスト ボックス 77"/>
          <xdr:cNvSpPr txBox="1">
            <a:spLocks noChangeArrowheads="1"/>
          </xdr:cNvSpPr>
        </xdr:nvSpPr>
        <xdr:spPr>
          <a:xfrm>
            <a:off x="7381854" y="9896475"/>
            <a:ext cx="238146" cy="21960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30
</a:t>
            </a:r>
          </a:p>
        </xdr:txBody>
      </xdr:sp>
    </xdr:grpSp>
    <xdr:clientData/>
  </xdr:twoCellAnchor>
  <xdr:twoCellAnchor>
    <xdr:from>
      <xdr:col>8</xdr:col>
      <xdr:colOff>333375</xdr:colOff>
      <xdr:row>69</xdr:row>
      <xdr:rowOff>95250</xdr:rowOff>
    </xdr:from>
    <xdr:to>
      <xdr:col>9</xdr:col>
      <xdr:colOff>228600</xdr:colOff>
      <xdr:row>70</xdr:row>
      <xdr:rowOff>123825</xdr:rowOff>
    </xdr:to>
    <xdr:sp>
      <xdr:nvSpPr>
        <xdr:cNvPr id="66" name="テキスト ボックス 78"/>
        <xdr:cNvSpPr txBox="1">
          <a:spLocks noChangeArrowheads="1"/>
        </xdr:cNvSpPr>
      </xdr:nvSpPr>
      <xdr:spPr>
        <a:xfrm>
          <a:off x="5248275" y="11991975"/>
          <a:ext cx="238125" cy="190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31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</xdr:row>
      <xdr:rowOff>28575</xdr:rowOff>
    </xdr:from>
    <xdr:to>
      <xdr:col>4</xdr:col>
      <xdr:colOff>1066800</xdr:colOff>
      <xdr:row>3</xdr:row>
      <xdr:rowOff>228600</xdr:rowOff>
    </xdr:to>
    <xdr:sp>
      <xdr:nvSpPr>
        <xdr:cNvPr id="1" name="テキスト ボックス 1"/>
        <xdr:cNvSpPr>
          <a:spLocks/>
        </xdr:cNvSpPr>
      </xdr:nvSpPr>
      <xdr:spPr>
        <a:xfrm>
          <a:off x="590550" y="561975"/>
          <a:ext cx="3067050" cy="200025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収支予算に記入された団体名が自動転記されます。</a:t>
          </a:r>
        </a:p>
      </xdr:txBody>
    </xdr:sp>
    <xdr:clientData/>
  </xdr:twoCellAnchor>
  <xdr:twoCellAnchor>
    <xdr:from>
      <xdr:col>5</xdr:col>
      <xdr:colOff>247650</xdr:colOff>
      <xdr:row>6</xdr:row>
      <xdr:rowOff>47625</xdr:rowOff>
    </xdr:from>
    <xdr:to>
      <xdr:col>7</xdr:col>
      <xdr:colOff>742950</xdr:colOff>
      <xdr:row>6</xdr:row>
      <xdr:rowOff>276225</xdr:rowOff>
    </xdr:to>
    <xdr:sp>
      <xdr:nvSpPr>
        <xdr:cNvPr id="2" name="テキスト ボックス 2"/>
        <xdr:cNvSpPr>
          <a:spLocks/>
        </xdr:cNvSpPr>
      </xdr:nvSpPr>
      <xdr:spPr>
        <a:xfrm>
          <a:off x="4143375" y="1257300"/>
          <a:ext cx="2257425" cy="22860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収支予算の小計（Ａ）が自動転記されます。</a:t>
          </a:r>
        </a:p>
      </xdr:txBody>
    </xdr:sp>
    <xdr:clientData/>
  </xdr:twoCellAnchor>
  <xdr:twoCellAnchor>
    <xdr:from>
      <xdr:col>5</xdr:col>
      <xdr:colOff>533400</xdr:colOff>
      <xdr:row>7</xdr:row>
      <xdr:rowOff>19050</xdr:rowOff>
    </xdr:from>
    <xdr:to>
      <xdr:col>7</xdr:col>
      <xdr:colOff>723900</xdr:colOff>
      <xdr:row>7</xdr:row>
      <xdr:rowOff>276225</xdr:rowOff>
    </xdr:to>
    <xdr:sp>
      <xdr:nvSpPr>
        <xdr:cNvPr id="3" name="テキスト ボックス 3"/>
        <xdr:cNvSpPr>
          <a:spLocks/>
        </xdr:cNvSpPr>
      </xdr:nvSpPr>
      <xdr:spPr>
        <a:xfrm>
          <a:off x="4429125" y="1533525"/>
          <a:ext cx="1952625" cy="257175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必ず記入してください。（手入力）</a:t>
          </a:r>
        </a:p>
      </xdr:txBody>
    </xdr:sp>
    <xdr:clientData/>
  </xdr:twoCellAnchor>
  <xdr:twoCellAnchor>
    <xdr:from>
      <xdr:col>5</xdr:col>
      <xdr:colOff>190500</xdr:colOff>
      <xdr:row>9</xdr:row>
      <xdr:rowOff>38100</xdr:rowOff>
    </xdr:from>
    <xdr:to>
      <xdr:col>7</xdr:col>
      <xdr:colOff>762000</xdr:colOff>
      <xdr:row>9</xdr:row>
      <xdr:rowOff>276225</xdr:rowOff>
    </xdr:to>
    <xdr:sp>
      <xdr:nvSpPr>
        <xdr:cNvPr id="4" name="テキスト ボックス 4"/>
        <xdr:cNvSpPr>
          <a:spLocks/>
        </xdr:cNvSpPr>
      </xdr:nvSpPr>
      <xdr:spPr>
        <a:xfrm>
          <a:off x="4086225" y="2162175"/>
          <a:ext cx="2333625" cy="238125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収支予算の小計（Ａ３）が自動転記されます。</a:t>
          </a:r>
        </a:p>
      </xdr:txBody>
    </xdr:sp>
    <xdr:clientData/>
  </xdr:twoCellAnchor>
  <xdr:twoCellAnchor>
    <xdr:from>
      <xdr:col>2</xdr:col>
      <xdr:colOff>533400</xdr:colOff>
      <xdr:row>53</xdr:row>
      <xdr:rowOff>104775</xdr:rowOff>
    </xdr:from>
    <xdr:to>
      <xdr:col>5</xdr:col>
      <xdr:colOff>85725</xdr:colOff>
      <xdr:row>54</xdr:row>
      <xdr:rowOff>142875</xdr:rowOff>
    </xdr:to>
    <xdr:sp>
      <xdr:nvSpPr>
        <xdr:cNvPr id="5" name="テキスト ボックス 5"/>
        <xdr:cNvSpPr>
          <a:spLocks/>
        </xdr:cNvSpPr>
      </xdr:nvSpPr>
      <xdr:spPr>
        <a:xfrm>
          <a:off x="1028700" y="9429750"/>
          <a:ext cx="2952750" cy="22860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上の経費発生日ごとに加算結果が自動算出されます。</a:t>
          </a:r>
        </a:p>
      </xdr:txBody>
    </xdr:sp>
    <xdr:clientData/>
  </xdr:twoCellAnchor>
  <xdr:twoCellAnchor>
    <xdr:from>
      <xdr:col>0</xdr:col>
      <xdr:colOff>114300</xdr:colOff>
      <xdr:row>56</xdr:row>
      <xdr:rowOff>123825</xdr:rowOff>
    </xdr:from>
    <xdr:to>
      <xdr:col>5</xdr:col>
      <xdr:colOff>142875</xdr:colOff>
      <xdr:row>57</xdr:row>
      <xdr:rowOff>161925</xdr:rowOff>
    </xdr:to>
    <xdr:sp>
      <xdr:nvSpPr>
        <xdr:cNvPr id="6" name="テキスト ボックス 6"/>
        <xdr:cNvSpPr>
          <a:spLocks/>
        </xdr:cNvSpPr>
      </xdr:nvSpPr>
      <xdr:spPr>
        <a:xfrm>
          <a:off x="114300" y="10020300"/>
          <a:ext cx="3924300" cy="22860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①で記入された助成対象経費（Ａ１、Ａ２、Ａ３）が自動転記されます。</a:t>
          </a:r>
        </a:p>
      </xdr:txBody>
    </xdr:sp>
    <xdr:clientData/>
  </xdr:twoCellAnchor>
  <xdr:twoCellAnchor>
    <xdr:from>
      <xdr:col>6</xdr:col>
      <xdr:colOff>219075</xdr:colOff>
      <xdr:row>58</xdr:row>
      <xdr:rowOff>161925</xdr:rowOff>
    </xdr:from>
    <xdr:to>
      <xdr:col>7</xdr:col>
      <xdr:colOff>542925</xdr:colOff>
      <xdr:row>60</xdr:row>
      <xdr:rowOff>104775</xdr:rowOff>
    </xdr:to>
    <xdr:sp>
      <xdr:nvSpPr>
        <xdr:cNvPr id="7" name="テキスト ボックス 7"/>
        <xdr:cNvSpPr>
          <a:spLocks/>
        </xdr:cNvSpPr>
      </xdr:nvSpPr>
      <xdr:spPr>
        <a:xfrm>
          <a:off x="5057775" y="10439400"/>
          <a:ext cx="1143000" cy="40005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左の計算式結果が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自動算出されます。</a:t>
          </a:r>
        </a:p>
      </xdr:txBody>
    </xdr:sp>
    <xdr:clientData/>
  </xdr:twoCellAnchor>
  <xdr:twoCellAnchor>
    <xdr:from>
      <xdr:col>6</xdr:col>
      <xdr:colOff>247650</xdr:colOff>
      <xdr:row>61</xdr:row>
      <xdr:rowOff>142875</xdr:rowOff>
    </xdr:from>
    <xdr:to>
      <xdr:col>7</xdr:col>
      <xdr:colOff>571500</xdr:colOff>
      <xdr:row>63</xdr:row>
      <xdr:rowOff>85725</xdr:rowOff>
    </xdr:to>
    <xdr:sp>
      <xdr:nvSpPr>
        <xdr:cNvPr id="8" name="テキスト ボックス 9"/>
        <xdr:cNvSpPr>
          <a:spLocks/>
        </xdr:cNvSpPr>
      </xdr:nvSpPr>
      <xdr:spPr>
        <a:xfrm>
          <a:off x="5086350" y="11106150"/>
          <a:ext cx="1143000" cy="40005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左の計算式結果が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自動算出されます。</a:t>
          </a:r>
        </a:p>
      </xdr:txBody>
    </xdr:sp>
    <xdr:clientData/>
  </xdr:twoCellAnchor>
  <xdr:twoCellAnchor>
    <xdr:from>
      <xdr:col>7</xdr:col>
      <xdr:colOff>314325</xdr:colOff>
      <xdr:row>40</xdr:row>
      <xdr:rowOff>104775</xdr:rowOff>
    </xdr:from>
    <xdr:to>
      <xdr:col>8</xdr:col>
      <xdr:colOff>323850</xdr:colOff>
      <xdr:row>42</xdr:row>
      <xdr:rowOff>38100</xdr:rowOff>
    </xdr:to>
    <xdr:sp>
      <xdr:nvSpPr>
        <xdr:cNvPr id="9" name="正方形/長方形 10"/>
        <xdr:cNvSpPr>
          <a:spLocks/>
        </xdr:cNvSpPr>
      </xdr:nvSpPr>
      <xdr:spPr>
        <a:xfrm>
          <a:off x="5972175" y="7410450"/>
          <a:ext cx="781050" cy="2381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42</xdr:row>
      <xdr:rowOff>76200</xdr:rowOff>
    </xdr:from>
    <xdr:to>
      <xdr:col>8</xdr:col>
      <xdr:colOff>228600</xdr:colOff>
      <xdr:row>53</xdr:row>
      <xdr:rowOff>19050</xdr:rowOff>
    </xdr:to>
    <xdr:sp>
      <xdr:nvSpPr>
        <xdr:cNvPr id="10" name="テキスト ボックス 11"/>
        <xdr:cNvSpPr>
          <a:spLocks/>
        </xdr:cNvSpPr>
      </xdr:nvSpPr>
      <xdr:spPr>
        <a:xfrm>
          <a:off x="5953125" y="7686675"/>
          <a:ext cx="704850" cy="165735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vert="wordArtVertRtl"/>
        <a:p>
          <a:pPr algn="ctr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内訳に金額を入力すると予算額は、千円単位で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自動算出されます。</a:t>
          </a:r>
        </a:p>
      </xdr:txBody>
    </xdr:sp>
    <xdr:clientData/>
  </xdr:twoCellAnchor>
  <xdr:twoCellAnchor>
    <xdr:from>
      <xdr:col>7</xdr:col>
      <xdr:colOff>57150</xdr:colOff>
      <xdr:row>41</xdr:row>
      <xdr:rowOff>9525</xdr:rowOff>
    </xdr:from>
    <xdr:to>
      <xdr:col>7</xdr:col>
      <xdr:colOff>266700</xdr:colOff>
      <xdr:row>43</xdr:row>
      <xdr:rowOff>133350</xdr:rowOff>
    </xdr:to>
    <xdr:sp>
      <xdr:nvSpPr>
        <xdr:cNvPr id="11" name="右中かっこ 12"/>
        <xdr:cNvSpPr>
          <a:spLocks/>
        </xdr:cNvSpPr>
      </xdr:nvSpPr>
      <xdr:spPr>
        <a:xfrm>
          <a:off x="5715000" y="7467600"/>
          <a:ext cx="209550" cy="428625"/>
        </a:xfrm>
        <a:prstGeom prst="rightBrace">
          <a:avLst>
            <a:gd name="adj1" fmla="val -46407"/>
            <a:gd name="adj2" fmla="val -290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30</xdr:row>
      <xdr:rowOff>114300</xdr:rowOff>
    </xdr:from>
    <xdr:to>
      <xdr:col>7</xdr:col>
      <xdr:colOff>733425</xdr:colOff>
      <xdr:row>37</xdr:row>
      <xdr:rowOff>104775</xdr:rowOff>
    </xdr:to>
    <xdr:sp>
      <xdr:nvSpPr>
        <xdr:cNvPr id="12" name="テキスト ボックス 16"/>
        <xdr:cNvSpPr>
          <a:spLocks/>
        </xdr:cNvSpPr>
      </xdr:nvSpPr>
      <xdr:spPr>
        <a:xfrm>
          <a:off x="4543425" y="5876925"/>
          <a:ext cx="1847850" cy="1076325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72000" rIns="36000" bIns="3600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経費発生日のセルは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リスト形式になっているので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①の表の内容に従って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Ａ１、Ａ２、Ａ３</a:t>
          </a:r>
          <a:r>
            <a:rPr lang="en-US" cap="none" sz="900" b="1" i="0" u="none" baseline="0">
              <a:solidFill>
                <a:srgbClr val="FF0000"/>
              </a:solidFill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いずれかを選択してください。</a:t>
          </a:r>
        </a:p>
      </xdr:txBody>
    </xdr:sp>
    <xdr:clientData/>
  </xdr:twoCellAnchor>
  <xdr:twoCellAnchor>
    <xdr:from>
      <xdr:col>5</xdr:col>
      <xdr:colOff>647700</xdr:colOff>
      <xdr:row>8</xdr:row>
      <xdr:rowOff>28575</xdr:rowOff>
    </xdr:from>
    <xdr:to>
      <xdr:col>7</xdr:col>
      <xdr:colOff>742950</xdr:colOff>
      <xdr:row>8</xdr:row>
      <xdr:rowOff>285750</xdr:rowOff>
    </xdr:to>
    <xdr:sp>
      <xdr:nvSpPr>
        <xdr:cNvPr id="13" name="テキスト ボックス 17"/>
        <xdr:cNvSpPr>
          <a:spLocks/>
        </xdr:cNvSpPr>
      </xdr:nvSpPr>
      <xdr:spPr>
        <a:xfrm>
          <a:off x="4543425" y="1847850"/>
          <a:ext cx="1857375" cy="257175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Ａ、Ａ１、Ａ３より自動算出されます。</a:t>
          </a:r>
        </a:p>
      </xdr:txBody>
    </xdr:sp>
    <xdr:clientData/>
  </xdr:twoCellAnchor>
  <xdr:twoCellAnchor>
    <xdr:from>
      <xdr:col>4</xdr:col>
      <xdr:colOff>676275</xdr:colOff>
      <xdr:row>0</xdr:row>
      <xdr:rowOff>95250</xdr:rowOff>
    </xdr:from>
    <xdr:to>
      <xdr:col>4</xdr:col>
      <xdr:colOff>904875</xdr:colOff>
      <xdr:row>1</xdr:row>
      <xdr:rowOff>85725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3267075" y="95250"/>
          <a:ext cx="22860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32</a:t>
          </a:r>
        </a:p>
      </xdr:txBody>
    </xdr:sp>
    <xdr:clientData/>
  </xdr:twoCellAnchor>
  <xdr:twoCellAnchor>
    <xdr:from>
      <xdr:col>5</xdr:col>
      <xdr:colOff>209550</xdr:colOff>
      <xdr:row>0</xdr:row>
      <xdr:rowOff>133350</xdr:rowOff>
    </xdr:from>
    <xdr:to>
      <xdr:col>6</xdr:col>
      <xdr:colOff>57150</xdr:colOff>
      <xdr:row>2</xdr:row>
      <xdr:rowOff>0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4105275" y="133350"/>
          <a:ext cx="790575" cy="2857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5</xdr:col>
      <xdr:colOff>180975</xdr:colOff>
      <xdr:row>7</xdr:row>
      <xdr:rowOff>47625</xdr:rowOff>
    </xdr:from>
    <xdr:to>
      <xdr:col>5</xdr:col>
      <xdr:colOff>419100</xdr:colOff>
      <xdr:row>7</xdr:row>
      <xdr:rowOff>247650</xdr:rowOff>
    </xdr:to>
    <xdr:sp>
      <xdr:nvSpPr>
        <xdr:cNvPr id="16" name="テキスト ボックス 18"/>
        <xdr:cNvSpPr txBox="1">
          <a:spLocks noChangeArrowheads="1"/>
        </xdr:cNvSpPr>
      </xdr:nvSpPr>
      <xdr:spPr>
        <a:xfrm>
          <a:off x="4076700" y="1562100"/>
          <a:ext cx="238125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33</a:t>
          </a:r>
        </a:p>
      </xdr:txBody>
    </xdr:sp>
    <xdr:clientData/>
  </xdr:twoCellAnchor>
  <xdr:twoCellAnchor>
    <xdr:from>
      <xdr:col>0</xdr:col>
      <xdr:colOff>9525</xdr:colOff>
      <xdr:row>64</xdr:row>
      <xdr:rowOff>57150</xdr:rowOff>
    </xdr:from>
    <xdr:to>
      <xdr:col>9</xdr:col>
      <xdr:colOff>438150</xdr:colOff>
      <xdr:row>67</xdr:row>
      <xdr:rowOff>171450</xdr:rowOff>
    </xdr:to>
    <xdr:sp>
      <xdr:nvSpPr>
        <xdr:cNvPr id="17" name="Text Box 948"/>
        <xdr:cNvSpPr txBox="1">
          <a:spLocks noChangeArrowheads="1"/>
        </xdr:cNvSpPr>
      </xdr:nvSpPr>
      <xdr:spPr>
        <a:xfrm>
          <a:off x="9525" y="11706225"/>
          <a:ext cx="723900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内訳には、不課税取引・非課税取引（消費税が課税されない取引）を記入してください。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金額は円単位で記入してください。（項目ごとの小計は、自動で加算結果が千円単位で表示されます。）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助成対象経費における国内取引のほとんどが課税取引になるため、記入する場合は必ず各団体の税理士等に確認してください。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219075</xdr:colOff>
      <xdr:row>58</xdr:row>
      <xdr:rowOff>161925</xdr:rowOff>
    </xdr:from>
    <xdr:to>
      <xdr:col>7</xdr:col>
      <xdr:colOff>542925</xdr:colOff>
      <xdr:row>60</xdr:row>
      <xdr:rowOff>104775</xdr:rowOff>
    </xdr:to>
    <xdr:sp>
      <xdr:nvSpPr>
        <xdr:cNvPr id="18" name="テキスト ボックス 20"/>
        <xdr:cNvSpPr>
          <a:spLocks/>
        </xdr:cNvSpPr>
      </xdr:nvSpPr>
      <xdr:spPr>
        <a:xfrm>
          <a:off x="5057775" y="10439400"/>
          <a:ext cx="1143000" cy="40005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左の計算式結果が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自動算出されます。</a:t>
          </a:r>
        </a:p>
      </xdr:txBody>
    </xdr:sp>
    <xdr:clientData/>
  </xdr:twoCellAnchor>
  <xdr:twoCellAnchor>
    <xdr:from>
      <xdr:col>6</xdr:col>
      <xdr:colOff>247650</xdr:colOff>
      <xdr:row>61</xdr:row>
      <xdr:rowOff>142875</xdr:rowOff>
    </xdr:from>
    <xdr:to>
      <xdr:col>7</xdr:col>
      <xdr:colOff>571500</xdr:colOff>
      <xdr:row>63</xdr:row>
      <xdr:rowOff>85725</xdr:rowOff>
    </xdr:to>
    <xdr:sp>
      <xdr:nvSpPr>
        <xdr:cNvPr id="19" name="テキスト ボックス 21"/>
        <xdr:cNvSpPr>
          <a:spLocks/>
        </xdr:cNvSpPr>
      </xdr:nvSpPr>
      <xdr:spPr>
        <a:xfrm>
          <a:off x="5086350" y="11106150"/>
          <a:ext cx="1143000" cy="40005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左の計算式結果が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自動算出されます。</a:t>
          </a:r>
        </a:p>
      </xdr:txBody>
    </xdr:sp>
    <xdr:clientData/>
  </xdr:twoCellAnchor>
  <xdr:twoCellAnchor>
    <xdr:from>
      <xdr:col>7</xdr:col>
      <xdr:colOff>95250</xdr:colOff>
      <xdr:row>55</xdr:row>
      <xdr:rowOff>190500</xdr:rowOff>
    </xdr:from>
    <xdr:to>
      <xdr:col>8</xdr:col>
      <xdr:colOff>333375</xdr:colOff>
      <xdr:row>56</xdr:row>
      <xdr:rowOff>171450</xdr:rowOff>
    </xdr:to>
    <xdr:sp>
      <xdr:nvSpPr>
        <xdr:cNvPr id="20" name="正方形/長方形 22"/>
        <xdr:cNvSpPr>
          <a:spLocks/>
        </xdr:cNvSpPr>
      </xdr:nvSpPr>
      <xdr:spPr>
        <a:xfrm>
          <a:off x="5753100" y="9896475"/>
          <a:ext cx="1009650" cy="1714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47</xdr:row>
      <xdr:rowOff>0</xdr:rowOff>
    </xdr:from>
    <xdr:to>
      <xdr:col>5</xdr:col>
      <xdr:colOff>609600</xdr:colOff>
      <xdr:row>49</xdr:row>
      <xdr:rowOff>123825</xdr:rowOff>
    </xdr:to>
    <xdr:sp>
      <xdr:nvSpPr>
        <xdr:cNvPr id="21" name="テキスト ボックス 23"/>
        <xdr:cNvSpPr>
          <a:spLocks/>
        </xdr:cNvSpPr>
      </xdr:nvSpPr>
      <xdr:spPr>
        <a:xfrm>
          <a:off x="1162050" y="8372475"/>
          <a:ext cx="3343275" cy="428625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左の（Ａ１）</a:t>
          </a:r>
          <a:r>
            <a:rPr lang="en-US" cap="none" sz="900" b="1" i="0" u="none" baseline="0">
              <a:solidFill>
                <a:srgbClr val="FF0000"/>
              </a:solidFill>
            </a:rPr>
            <a:t>+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（Ａ２）</a:t>
          </a:r>
          <a:r>
            <a:rPr lang="en-US" cap="none" sz="900" b="1" i="0" u="none" baseline="0">
              <a:solidFill>
                <a:srgbClr val="FF0000"/>
              </a:solidFill>
            </a:rPr>
            <a:t>+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（Ａ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が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自動算出されるので、収支決算の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小計（Ａ）が転記されている上記①（Ａ）と同額か確認して下さい</a:t>
          </a:r>
        </a:p>
      </xdr:txBody>
    </xdr:sp>
    <xdr:clientData/>
  </xdr:twoCellAnchor>
  <xdr:twoCellAnchor>
    <xdr:from>
      <xdr:col>5</xdr:col>
      <xdr:colOff>600075</xdr:colOff>
      <xdr:row>49</xdr:row>
      <xdr:rowOff>0</xdr:rowOff>
    </xdr:from>
    <xdr:to>
      <xdr:col>7</xdr:col>
      <xdr:colOff>85725</xdr:colOff>
      <xdr:row>56</xdr:row>
      <xdr:rowOff>38100</xdr:rowOff>
    </xdr:to>
    <xdr:sp>
      <xdr:nvSpPr>
        <xdr:cNvPr id="22" name="図形 23"/>
        <xdr:cNvSpPr>
          <a:spLocks/>
        </xdr:cNvSpPr>
      </xdr:nvSpPr>
      <xdr:spPr>
        <a:xfrm rot="10800000">
          <a:off x="4495800" y="8677275"/>
          <a:ext cx="1247775" cy="1257300"/>
        </a:xfrm>
        <a:prstGeom prst="bentConnector3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エコロジー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75390625" style="8" customWidth="1"/>
    <col min="2" max="2" width="18.00390625" style="1" customWidth="1"/>
    <col min="3" max="3" width="9.00390625" style="1" customWidth="1"/>
    <col min="4" max="4" width="9.25390625" style="17" customWidth="1"/>
    <col min="5" max="5" width="0.74609375" style="12" customWidth="1"/>
    <col min="6" max="7" width="3.75390625" style="9" customWidth="1"/>
    <col min="8" max="8" width="16.25390625" style="9" customWidth="1"/>
    <col min="9" max="9" width="4.50390625" style="8" customWidth="1"/>
    <col min="10" max="10" width="10.875" style="10" customWidth="1"/>
    <col min="11" max="11" width="9.25390625" style="19" customWidth="1"/>
    <col min="12" max="12" width="9.25390625" style="20" customWidth="1"/>
    <col min="13" max="13" width="9.25390625" style="19" customWidth="1"/>
    <col min="14" max="14" width="9.25390625" style="20" customWidth="1"/>
    <col min="15" max="15" width="9.00390625" style="8" customWidth="1"/>
    <col min="16" max="17" width="9.25390625" style="8" bestFit="1" customWidth="1"/>
    <col min="18" max="16384" width="9.00390625" style="8" customWidth="1"/>
  </cols>
  <sheetData>
    <row r="1" spans="1:14" s="2" customFormat="1" ht="13.5" customHeight="1">
      <c r="A1" s="32" t="s">
        <v>170</v>
      </c>
      <c r="B1" s="22"/>
      <c r="C1" s="22"/>
      <c r="D1" s="33"/>
      <c r="E1" s="34"/>
      <c r="F1" s="35"/>
      <c r="G1" s="35"/>
      <c r="H1" s="35"/>
      <c r="I1" s="23"/>
      <c r="J1" s="36"/>
      <c r="K1" s="33"/>
      <c r="L1" s="33"/>
      <c r="M1" s="33"/>
      <c r="N1" s="33"/>
    </row>
    <row r="2" spans="1:14" s="106" customFormat="1" ht="13.5" customHeight="1">
      <c r="A2" s="43" t="s">
        <v>90</v>
      </c>
      <c r="B2" s="104"/>
      <c r="C2" s="104"/>
      <c r="D2" s="105"/>
      <c r="E2" s="435" t="s">
        <v>135</v>
      </c>
      <c r="F2" s="436"/>
      <c r="G2" s="43" t="s">
        <v>91</v>
      </c>
      <c r="H2" s="43"/>
      <c r="I2" s="56"/>
      <c r="J2" s="43" t="s">
        <v>92</v>
      </c>
      <c r="K2" s="43"/>
      <c r="L2" s="43"/>
      <c r="M2" s="43"/>
      <c r="N2" s="43"/>
    </row>
    <row r="3" spans="1:14" s="2" customFormat="1" ht="13.5" customHeight="1">
      <c r="A3" s="409" t="s">
        <v>59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107"/>
      <c r="N3" s="107"/>
    </row>
    <row r="4" spans="1:16" s="2" customFormat="1" ht="15" customHeight="1">
      <c r="A4" s="23" t="s">
        <v>0</v>
      </c>
      <c r="B4" s="22"/>
      <c r="C4" s="22"/>
      <c r="D4" s="33"/>
      <c r="E4" s="34"/>
      <c r="F4" s="37" t="s">
        <v>1</v>
      </c>
      <c r="G4" s="35"/>
      <c r="H4" s="35"/>
      <c r="I4" s="35"/>
      <c r="J4" s="35"/>
      <c r="K4" s="145" t="s">
        <v>2</v>
      </c>
      <c r="L4" s="410"/>
      <c r="M4" s="411"/>
      <c r="N4" s="412"/>
      <c r="O4" s="108"/>
      <c r="P4" s="108"/>
    </row>
    <row r="5" spans="1:16" s="2" customFormat="1" ht="15" customHeight="1">
      <c r="A5" s="397" t="s">
        <v>3</v>
      </c>
      <c r="B5" s="400" t="s">
        <v>66</v>
      </c>
      <c r="C5" s="401"/>
      <c r="D5" s="404" t="s">
        <v>156</v>
      </c>
      <c r="E5" s="34"/>
      <c r="F5" s="393" t="s">
        <v>124</v>
      </c>
      <c r="G5" s="394"/>
      <c r="H5" s="394"/>
      <c r="I5" s="394"/>
      <c r="J5" s="394"/>
      <c r="K5" s="394"/>
      <c r="L5" s="394"/>
      <c r="M5" s="143"/>
      <c r="N5" s="144"/>
      <c r="O5" s="108"/>
      <c r="P5" s="108"/>
    </row>
    <row r="6" spans="1:16" s="2" customFormat="1" ht="15" customHeight="1">
      <c r="A6" s="398"/>
      <c r="B6" s="398"/>
      <c r="C6" s="402"/>
      <c r="D6" s="405"/>
      <c r="E6" s="34"/>
      <c r="F6" s="395"/>
      <c r="G6" s="396"/>
      <c r="H6" s="396"/>
      <c r="I6" s="396"/>
      <c r="J6" s="396"/>
      <c r="K6" s="396"/>
      <c r="L6" s="396"/>
      <c r="M6" s="464" t="s">
        <v>126</v>
      </c>
      <c r="N6" s="465"/>
      <c r="O6" s="108"/>
      <c r="P6" s="108"/>
    </row>
    <row r="7" spans="1:14" s="135" customFormat="1" ht="60.75" customHeight="1">
      <c r="A7" s="399"/>
      <c r="B7" s="399"/>
      <c r="C7" s="403"/>
      <c r="D7" s="406"/>
      <c r="E7" s="134"/>
      <c r="F7" s="413" t="s">
        <v>4</v>
      </c>
      <c r="G7" s="414"/>
      <c r="H7" s="415" t="s">
        <v>125</v>
      </c>
      <c r="I7" s="416"/>
      <c r="J7" s="416"/>
      <c r="K7" s="417"/>
      <c r="L7" s="146" t="s">
        <v>154</v>
      </c>
      <c r="M7" s="187" t="s">
        <v>173</v>
      </c>
      <c r="N7" s="149" t="s">
        <v>155</v>
      </c>
    </row>
    <row r="8" spans="1:17" s="2" customFormat="1" ht="12.75" customHeight="1">
      <c r="A8" s="376" t="s">
        <v>9</v>
      </c>
      <c r="B8" s="87"/>
      <c r="C8" s="114" t="s">
        <v>48</v>
      </c>
      <c r="D8" s="86" t="s">
        <v>65</v>
      </c>
      <c r="E8" s="11"/>
      <c r="F8" s="418" t="s">
        <v>10</v>
      </c>
      <c r="G8" s="419"/>
      <c r="H8" s="372"/>
      <c r="I8" s="373"/>
      <c r="J8" s="77" t="s">
        <v>67</v>
      </c>
      <c r="K8" s="114" t="s">
        <v>49</v>
      </c>
      <c r="L8" s="111" t="s">
        <v>65</v>
      </c>
      <c r="M8" s="150" t="s">
        <v>65</v>
      </c>
      <c r="N8" s="151" t="s">
        <v>65</v>
      </c>
      <c r="Q8" s="10"/>
    </row>
    <row r="9" spans="1:17" s="2" customFormat="1" ht="12.75" customHeight="1">
      <c r="A9" s="377"/>
      <c r="B9" s="88"/>
      <c r="C9" s="115"/>
      <c r="D9" s="110">
        <f>ROUNDDOWN(SUM(C8:C19)/1000,0)</f>
        <v>0</v>
      </c>
      <c r="E9" s="11"/>
      <c r="F9" s="418"/>
      <c r="G9" s="419"/>
      <c r="H9" s="374"/>
      <c r="I9" s="375"/>
      <c r="J9" s="77"/>
      <c r="K9" s="115"/>
      <c r="L9" s="123">
        <f>ROUNDDOWN(SUM(K8:K19)/1000,0)</f>
        <v>0</v>
      </c>
      <c r="M9" s="152"/>
      <c r="N9" s="110">
        <f>SUM(M8:M19)</f>
        <v>0</v>
      </c>
      <c r="Q9" s="4"/>
    </row>
    <row r="10" spans="1:17" s="2" customFormat="1" ht="12.75" customHeight="1">
      <c r="A10" s="377"/>
      <c r="B10" s="89"/>
      <c r="C10" s="115"/>
      <c r="D10" s="82"/>
      <c r="E10" s="11"/>
      <c r="F10" s="418"/>
      <c r="G10" s="419"/>
      <c r="H10" s="374"/>
      <c r="I10" s="375"/>
      <c r="J10" s="77"/>
      <c r="K10" s="119"/>
      <c r="L10" s="124"/>
      <c r="M10" s="153"/>
      <c r="N10" s="154"/>
      <c r="Q10" s="4"/>
    </row>
    <row r="11" spans="1:17" s="2" customFormat="1" ht="12.75" customHeight="1">
      <c r="A11" s="377"/>
      <c r="B11" s="89"/>
      <c r="C11" s="115"/>
      <c r="D11" s="82"/>
      <c r="E11" s="11"/>
      <c r="F11" s="418"/>
      <c r="G11" s="419"/>
      <c r="H11" s="374"/>
      <c r="I11" s="375"/>
      <c r="J11" s="77"/>
      <c r="K11" s="119"/>
      <c r="L11" s="112"/>
      <c r="M11" s="153"/>
      <c r="N11" s="155"/>
      <c r="Q11" s="4"/>
    </row>
    <row r="12" spans="1:17" s="2" customFormat="1" ht="12.75" customHeight="1">
      <c r="A12" s="377"/>
      <c r="B12" s="89"/>
      <c r="C12" s="115"/>
      <c r="D12" s="82"/>
      <c r="E12" s="11"/>
      <c r="F12" s="418"/>
      <c r="G12" s="419"/>
      <c r="H12" s="374"/>
      <c r="I12" s="375"/>
      <c r="J12" s="77"/>
      <c r="K12" s="119"/>
      <c r="L12" s="112"/>
      <c r="M12" s="153"/>
      <c r="N12" s="155"/>
      <c r="Q12" s="4"/>
    </row>
    <row r="13" spans="1:17" s="2" customFormat="1" ht="12.75" customHeight="1">
      <c r="A13" s="377"/>
      <c r="B13" s="89"/>
      <c r="C13" s="115"/>
      <c r="D13" s="82"/>
      <c r="E13" s="11"/>
      <c r="F13" s="418"/>
      <c r="G13" s="419"/>
      <c r="H13" s="374"/>
      <c r="I13" s="375"/>
      <c r="J13" s="77"/>
      <c r="K13" s="115"/>
      <c r="L13" s="112"/>
      <c r="M13" s="152"/>
      <c r="N13" s="155"/>
      <c r="Q13" s="4"/>
    </row>
    <row r="14" spans="1:17" s="2" customFormat="1" ht="12.75" customHeight="1">
      <c r="A14" s="377"/>
      <c r="B14" s="89"/>
      <c r="C14" s="115"/>
      <c r="D14" s="82"/>
      <c r="E14" s="11"/>
      <c r="F14" s="418"/>
      <c r="G14" s="419"/>
      <c r="H14" s="374"/>
      <c r="I14" s="375"/>
      <c r="J14" s="77"/>
      <c r="K14" s="115"/>
      <c r="L14" s="112"/>
      <c r="M14" s="152"/>
      <c r="N14" s="155"/>
      <c r="Q14" s="4"/>
    </row>
    <row r="15" spans="1:17" s="2" customFormat="1" ht="12.75" customHeight="1">
      <c r="A15" s="377"/>
      <c r="B15" s="89"/>
      <c r="C15" s="115"/>
      <c r="D15" s="82"/>
      <c r="E15" s="11"/>
      <c r="F15" s="418"/>
      <c r="G15" s="419"/>
      <c r="H15" s="374"/>
      <c r="I15" s="375"/>
      <c r="J15" s="77"/>
      <c r="K15" s="115"/>
      <c r="L15" s="112"/>
      <c r="M15" s="152"/>
      <c r="N15" s="155"/>
      <c r="Q15" s="4"/>
    </row>
    <row r="16" spans="1:17" s="2" customFormat="1" ht="12.75" customHeight="1">
      <c r="A16" s="377"/>
      <c r="B16" s="88"/>
      <c r="C16" s="115"/>
      <c r="D16" s="93"/>
      <c r="E16" s="11"/>
      <c r="F16" s="418"/>
      <c r="G16" s="419"/>
      <c r="H16" s="374"/>
      <c r="I16" s="375"/>
      <c r="J16" s="77"/>
      <c r="K16" s="115"/>
      <c r="L16" s="112"/>
      <c r="M16" s="152"/>
      <c r="N16" s="155"/>
      <c r="Q16" s="4"/>
    </row>
    <row r="17" spans="1:17" s="2" customFormat="1" ht="12.75" customHeight="1">
      <c r="A17" s="377"/>
      <c r="B17" s="88"/>
      <c r="C17" s="115"/>
      <c r="D17" s="93"/>
      <c r="E17" s="11"/>
      <c r="F17" s="418"/>
      <c r="G17" s="419"/>
      <c r="H17" s="374"/>
      <c r="I17" s="375"/>
      <c r="J17" s="77"/>
      <c r="K17" s="115"/>
      <c r="L17" s="112"/>
      <c r="M17" s="152"/>
      <c r="N17" s="155"/>
      <c r="Q17" s="4"/>
    </row>
    <row r="18" spans="1:17" s="2" customFormat="1" ht="12.75" customHeight="1">
      <c r="A18" s="377"/>
      <c r="B18" s="89"/>
      <c r="C18" s="115"/>
      <c r="D18" s="109"/>
      <c r="E18" s="11"/>
      <c r="F18" s="418"/>
      <c r="G18" s="419"/>
      <c r="H18" s="374"/>
      <c r="I18" s="375"/>
      <c r="J18" s="77"/>
      <c r="K18" s="115"/>
      <c r="L18" s="125"/>
      <c r="M18" s="152"/>
      <c r="N18" s="156"/>
      <c r="Q18" s="4"/>
    </row>
    <row r="19" spans="1:17" s="2" customFormat="1" ht="12.75" customHeight="1">
      <c r="A19" s="378"/>
      <c r="B19" s="90"/>
      <c r="C19" s="116"/>
      <c r="D19" s="83"/>
      <c r="E19" s="11"/>
      <c r="F19" s="418"/>
      <c r="G19" s="419"/>
      <c r="H19" s="433"/>
      <c r="I19" s="362"/>
      <c r="J19" s="81"/>
      <c r="K19" s="116"/>
      <c r="L19" s="113"/>
      <c r="M19" s="157"/>
      <c r="N19" s="158"/>
      <c r="Q19" s="4"/>
    </row>
    <row r="20" spans="1:17" s="2" customFormat="1" ht="12.75" customHeight="1">
      <c r="A20" s="376" t="s">
        <v>8</v>
      </c>
      <c r="B20" s="89"/>
      <c r="C20" s="115"/>
      <c r="D20" s="86"/>
      <c r="E20" s="11"/>
      <c r="F20" s="430" t="s">
        <v>134</v>
      </c>
      <c r="G20" s="431"/>
      <c r="H20" s="372"/>
      <c r="I20" s="373"/>
      <c r="J20" s="77"/>
      <c r="K20" s="115"/>
      <c r="L20" s="126"/>
      <c r="M20" s="152"/>
      <c r="N20" s="159"/>
      <c r="Q20" s="4"/>
    </row>
    <row r="21" spans="1:17" s="2" customFormat="1" ht="12.75" customHeight="1">
      <c r="A21" s="377"/>
      <c r="B21" s="89"/>
      <c r="C21" s="115"/>
      <c r="D21" s="110">
        <f>ROUNDDOWN(SUM(C20:C29)/1000,0)</f>
        <v>0</v>
      </c>
      <c r="E21" s="11"/>
      <c r="F21" s="432"/>
      <c r="G21" s="431"/>
      <c r="H21" s="374"/>
      <c r="I21" s="375"/>
      <c r="J21" s="77"/>
      <c r="K21" s="115"/>
      <c r="L21" s="123">
        <f>ROUNDDOWN(SUM(K20:K28)/1000,0)</f>
        <v>0</v>
      </c>
      <c r="M21" s="152"/>
      <c r="N21" s="110">
        <f>SUM(M20:M28)</f>
        <v>0</v>
      </c>
      <c r="P21" s="10"/>
      <c r="Q21" s="4"/>
    </row>
    <row r="22" spans="1:17" s="2" customFormat="1" ht="12.75" customHeight="1">
      <c r="A22" s="377"/>
      <c r="B22" s="88"/>
      <c r="C22" s="115"/>
      <c r="D22" s="82"/>
      <c r="E22" s="11"/>
      <c r="F22" s="432"/>
      <c r="G22" s="431"/>
      <c r="H22" s="374"/>
      <c r="I22" s="375"/>
      <c r="J22" s="77"/>
      <c r="K22" s="115"/>
      <c r="L22" s="112"/>
      <c r="M22" s="152"/>
      <c r="N22" s="155"/>
      <c r="Q22" s="4"/>
    </row>
    <row r="23" spans="1:17" s="2" customFormat="1" ht="12.75" customHeight="1">
      <c r="A23" s="377"/>
      <c r="B23" s="88"/>
      <c r="C23" s="115"/>
      <c r="D23" s="82"/>
      <c r="E23" s="11"/>
      <c r="F23" s="432"/>
      <c r="G23" s="431"/>
      <c r="H23" s="374"/>
      <c r="I23" s="375"/>
      <c r="J23" s="77"/>
      <c r="K23" s="115"/>
      <c r="L23" s="112"/>
      <c r="M23" s="152"/>
      <c r="N23" s="155"/>
      <c r="Q23" s="4"/>
    </row>
    <row r="24" spans="1:17" s="2" customFormat="1" ht="12.75" customHeight="1">
      <c r="A24" s="377"/>
      <c r="B24" s="88"/>
      <c r="C24" s="115"/>
      <c r="D24" s="82"/>
      <c r="E24" s="11"/>
      <c r="F24" s="432"/>
      <c r="G24" s="431"/>
      <c r="H24" s="374"/>
      <c r="I24" s="375"/>
      <c r="J24" s="77"/>
      <c r="K24" s="115"/>
      <c r="L24" s="112"/>
      <c r="M24" s="152"/>
      <c r="N24" s="155"/>
      <c r="Q24" s="4"/>
    </row>
    <row r="25" spans="1:17" s="2" customFormat="1" ht="12.75" customHeight="1">
      <c r="A25" s="377"/>
      <c r="B25" s="88"/>
      <c r="C25" s="115"/>
      <c r="D25" s="82"/>
      <c r="E25" s="11"/>
      <c r="F25" s="432"/>
      <c r="G25" s="431"/>
      <c r="H25" s="374"/>
      <c r="I25" s="375"/>
      <c r="J25" s="77"/>
      <c r="K25" s="115"/>
      <c r="L25" s="112"/>
      <c r="M25" s="152"/>
      <c r="N25" s="155"/>
      <c r="Q25" s="4"/>
    </row>
    <row r="26" spans="1:17" s="2" customFormat="1" ht="12.75" customHeight="1">
      <c r="A26" s="377"/>
      <c r="B26" s="88"/>
      <c r="C26" s="115"/>
      <c r="D26" s="82"/>
      <c r="E26" s="11"/>
      <c r="F26" s="432"/>
      <c r="G26" s="431"/>
      <c r="H26" s="374"/>
      <c r="I26" s="375"/>
      <c r="J26" s="77"/>
      <c r="K26" s="115"/>
      <c r="L26" s="112"/>
      <c r="M26" s="152"/>
      <c r="N26" s="155"/>
      <c r="Q26" s="4"/>
    </row>
    <row r="27" spans="1:17" s="2" customFormat="1" ht="12.75" customHeight="1">
      <c r="A27" s="377"/>
      <c r="B27" s="88"/>
      <c r="C27" s="115"/>
      <c r="D27" s="82"/>
      <c r="E27" s="11"/>
      <c r="F27" s="432"/>
      <c r="G27" s="431"/>
      <c r="H27" s="374"/>
      <c r="I27" s="375"/>
      <c r="J27" s="77"/>
      <c r="K27" s="115"/>
      <c r="L27" s="112"/>
      <c r="M27" s="152"/>
      <c r="N27" s="155"/>
      <c r="Q27" s="4"/>
    </row>
    <row r="28" spans="1:17" s="2" customFormat="1" ht="12.75" customHeight="1">
      <c r="A28" s="377"/>
      <c r="B28" s="88"/>
      <c r="C28" s="115"/>
      <c r="D28" s="82"/>
      <c r="E28" s="11"/>
      <c r="F28" s="432"/>
      <c r="G28" s="431"/>
      <c r="H28" s="433"/>
      <c r="I28" s="362"/>
      <c r="J28" s="81"/>
      <c r="K28" s="116"/>
      <c r="L28" s="113"/>
      <c r="M28" s="157"/>
      <c r="N28" s="158"/>
      <c r="Q28" s="4"/>
    </row>
    <row r="29" spans="1:17" s="2" customFormat="1" ht="12.75" customHeight="1">
      <c r="A29" s="378"/>
      <c r="B29" s="90"/>
      <c r="C29" s="116"/>
      <c r="D29" s="83"/>
      <c r="E29" s="11"/>
      <c r="F29" s="418" t="s">
        <v>47</v>
      </c>
      <c r="G29" s="419"/>
      <c r="H29" s="373"/>
      <c r="I29" s="373"/>
      <c r="J29" s="77"/>
      <c r="K29" s="115"/>
      <c r="L29" s="126"/>
      <c r="M29" s="152"/>
      <c r="N29" s="159"/>
      <c r="Q29" s="4"/>
    </row>
    <row r="30" spans="1:17" s="2" customFormat="1" ht="12.75" customHeight="1">
      <c r="A30" s="376" t="s">
        <v>11</v>
      </c>
      <c r="B30" s="88"/>
      <c r="C30" s="115"/>
      <c r="D30" s="86"/>
      <c r="E30" s="11"/>
      <c r="F30" s="418"/>
      <c r="G30" s="419"/>
      <c r="H30" s="375"/>
      <c r="I30" s="375"/>
      <c r="J30" s="77"/>
      <c r="K30" s="115"/>
      <c r="L30" s="123">
        <f>ROUNDDOWN(SUM(K29:K54)/1000,0)</f>
        <v>0</v>
      </c>
      <c r="M30" s="152"/>
      <c r="N30" s="110">
        <f>SUM(M29:M54)</f>
        <v>0</v>
      </c>
      <c r="Q30" s="4"/>
    </row>
    <row r="31" spans="1:17" s="2" customFormat="1" ht="12.75" customHeight="1">
      <c r="A31" s="377"/>
      <c r="B31" s="88"/>
      <c r="C31" s="115"/>
      <c r="D31" s="110">
        <f>ROUNDDOWN(SUM(C30:C44)/1000,0)</f>
        <v>0</v>
      </c>
      <c r="E31" s="11"/>
      <c r="F31" s="418"/>
      <c r="G31" s="419"/>
      <c r="H31" s="375"/>
      <c r="I31" s="375"/>
      <c r="J31" s="77"/>
      <c r="K31" s="115"/>
      <c r="L31" s="112"/>
      <c r="M31" s="152"/>
      <c r="N31" s="155"/>
      <c r="P31" s="10"/>
      <c r="Q31" s="4"/>
    </row>
    <row r="32" spans="1:17" s="2" customFormat="1" ht="12.75" customHeight="1">
      <c r="A32" s="377"/>
      <c r="B32" s="88"/>
      <c r="C32" s="115"/>
      <c r="D32" s="82"/>
      <c r="E32" s="11"/>
      <c r="F32" s="418"/>
      <c r="G32" s="419"/>
      <c r="H32" s="375"/>
      <c r="I32" s="375"/>
      <c r="J32" s="77"/>
      <c r="K32" s="115"/>
      <c r="L32" s="112"/>
      <c r="M32" s="152"/>
      <c r="N32" s="155"/>
      <c r="Q32" s="4"/>
    </row>
    <row r="33" spans="1:17" s="2" customFormat="1" ht="12.75" customHeight="1">
      <c r="A33" s="377"/>
      <c r="B33" s="88"/>
      <c r="C33" s="115"/>
      <c r="D33" s="82"/>
      <c r="E33" s="11"/>
      <c r="F33" s="418"/>
      <c r="G33" s="419"/>
      <c r="H33" s="375"/>
      <c r="I33" s="375"/>
      <c r="J33" s="77"/>
      <c r="K33" s="115"/>
      <c r="L33" s="112"/>
      <c r="M33" s="152"/>
      <c r="N33" s="155"/>
      <c r="Q33" s="4"/>
    </row>
    <row r="34" spans="1:17" s="2" customFormat="1" ht="12.75" customHeight="1">
      <c r="A34" s="377"/>
      <c r="B34" s="88"/>
      <c r="C34" s="115"/>
      <c r="D34" s="82"/>
      <c r="E34" s="11"/>
      <c r="F34" s="418"/>
      <c r="G34" s="419"/>
      <c r="H34" s="375"/>
      <c r="I34" s="375"/>
      <c r="J34" s="77"/>
      <c r="K34" s="115"/>
      <c r="L34" s="112"/>
      <c r="M34" s="152"/>
      <c r="N34" s="155"/>
      <c r="Q34" s="4"/>
    </row>
    <row r="35" spans="1:17" s="2" customFormat="1" ht="12.75" customHeight="1">
      <c r="A35" s="377"/>
      <c r="B35" s="88"/>
      <c r="C35" s="115"/>
      <c r="D35" s="82"/>
      <c r="E35" s="11"/>
      <c r="F35" s="418"/>
      <c r="G35" s="419"/>
      <c r="H35" s="375"/>
      <c r="I35" s="375"/>
      <c r="J35" s="77"/>
      <c r="K35" s="115"/>
      <c r="L35" s="112"/>
      <c r="M35" s="152"/>
      <c r="N35" s="155"/>
      <c r="Q35" s="4"/>
    </row>
    <row r="36" spans="1:17" s="2" customFormat="1" ht="12.75" customHeight="1">
      <c r="A36" s="377"/>
      <c r="B36" s="88"/>
      <c r="C36" s="115"/>
      <c r="D36" s="82"/>
      <c r="E36" s="11"/>
      <c r="F36" s="418"/>
      <c r="G36" s="419"/>
      <c r="H36" s="375"/>
      <c r="I36" s="375"/>
      <c r="J36" s="77"/>
      <c r="K36" s="115"/>
      <c r="L36" s="112"/>
      <c r="M36" s="152"/>
      <c r="N36" s="155"/>
      <c r="Q36" s="4"/>
    </row>
    <row r="37" spans="1:17" s="2" customFormat="1" ht="12.75" customHeight="1">
      <c r="A37" s="377"/>
      <c r="B37" s="88"/>
      <c r="C37" s="115"/>
      <c r="D37" s="82"/>
      <c r="E37" s="11"/>
      <c r="F37" s="418"/>
      <c r="G37" s="419"/>
      <c r="H37" s="375"/>
      <c r="I37" s="375"/>
      <c r="J37" s="77"/>
      <c r="K37" s="115"/>
      <c r="L37" s="112"/>
      <c r="M37" s="152"/>
      <c r="N37" s="155"/>
      <c r="Q37" s="4"/>
    </row>
    <row r="38" spans="1:17" s="2" customFormat="1" ht="12.75" customHeight="1">
      <c r="A38" s="377"/>
      <c r="B38" s="88"/>
      <c r="C38" s="115"/>
      <c r="D38" s="82"/>
      <c r="E38" s="11"/>
      <c r="F38" s="418"/>
      <c r="G38" s="419"/>
      <c r="H38" s="375"/>
      <c r="I38" s="375"/>
      <c r="J38" s="77"/>
      <c r="K38" s="115"/>
      <c r="L38" s="112"/>
      <c r="M38" s="152"/>
      <c r="N38" s="155"/>
      <c r="Q38" s="4"/>
    </row>
    <row r="39" spans="1:17" s="2" customFormat="1" ht="12.75" customHeight="1">
      <c r="A39" s="377"/>
      <c r="B39" s="88"/>
      <c r="C39" s="115"/>
      <c r="D39" s="82"/>
      <c r="E39" s="11"/>
      <c r="F39" s="418"/>
      <c r="G39" s="419"/>
      <c r="H39" s="375"/>
      <c r="I39" s="375"/>
      <c r="J39" s="77"/>
      <c r="K39" s="115"/>
      <c r="L39" s="112"/>
      <c r="M39" s="152"/>
      <c r="N39" s="155"/>
      <c r="Q39" s="4"/>
    </row>
    <row r="40" spans="1:17" s="2" customFormat="1" ht="12.75" customHeight="1">
      <c r="A40" s="377"/>
      <c r="B40" s="88"/>
      <c r="C40" s="115"/>
      <c r="D40" s="82"/>
      <c r="E40" s="11"/>
      <c r="F40" s="418"/>
      <c r="G40" s="419"/>
      <c r="H40" s="375"/>
      <c r="I40" s="375"/>
      <c r="J40" s="77"/>
      <c r="K40" s="115"/>
      <c r="L40" s="112"/>
      <c r="M40" s="152"/>
      <c r="N40" s="155"/>
      <c r="Q40" s="4"/>
    </row>
    <row r="41" spans="1:17" s="2" customFormat="1" ht="12.75" customHeight="1">
      <c r="A41" s="377"/>
      <c r="B41" s="88"/>
      <c r="C41" s="115"/>
      <c r="D41" s="82"/>
      <c r="E41" s="11"/>
      <c r="F41" s="418"/>
      <c r="G41" s="419"/>
      <c r="H41" s="375"/>
      <c r="I41" s="375"/>
      <c r="J41" s="77"/>
      <c r="K41" s="115"/>
      <c r="L41" s="112"/>
      <c r="M41" s="152"/>
      <c r="N41" s="155"/>
      <c r="Q41" s="4"/>
    </row>
    <row r="42" spans="1:17" s="2" customFormat="1" ht="12.75" customHeight="1">
      <c r="A42" s="377"/>
      <c r="B42" s="88"/>
      <c r="C42" s="115"/>
      <c r="D42" s="82"/>
      <c r="E42" s="11"/>
      <c r="F42" s="418"/>
      <c r="G42" s="419"/>
      <c r="H42" s="375"/>
      <c r="I42" s="375"/>
      <c r="J42" s="77"/>
      <c r="K42" s="115"/>
      <c r="L42" s="112"/>
      <c r="M42" s="152"/>
      <c r="N42" s="155"/>
      <c r="Q42" s="4"/>
    </row>
    <row r="43" spans="1:17" s="2" customFormat="1" ht="12.75" customHeight="1">
      <c r="A43" s="377"/>
      <c r="B43" s="88"/>
      <c r="C43" s="115"/>
      <c r="D43" s="82"/>
      <c r="E43" s="11"/>
      <c r="F43" s="418"/>
      <c r="G43" s="419"/>
      <c r="H43" s="375"/>
      <c r="I43" s="375"/>
      <c r="J43" s="77"/>
      <c r="K43" s="115"/>
      <c r="L43" s="112"/>
      <c r="M43" s="152"/>
      <c r="N43" s="155"/>
      <c r="Q43" s="6"/>
    </row>
    <row r="44" spans="1:16" s="2" customFormat="1" ht="12.75" customHeight="1">
      <c r="A44" s="378"/>
      <c r="B44" s="90"/>
      <c r="C44" s="116"/>
      <c r="D44" s="83"/>
      <c r="E44" s="11"/>
      <c r="F44" s="418"/>
      <c r="G44" s="419"/>
      <c r="H44" s="375"/>
      <c r="I44" s="375"/>
      <c r="J44" s="77"/>
      <c r="K44" s="115"/>
      <c r="L44" s="112"/>
      <c r="M44" s="152"/>
      <c r="N44" s="155"/>
      <c r="P44" s="4"/>
    </row>
    <row r="45" spans="1:16" s="2" customFormat="1" ht="12.75" customHeight="1">
      <c r="A45" s="376" t="s">
        <v>12</v>
      </c>
      <c r="B45" s="88"/>
      <c r="C45" s="115"/>
      <c r="D45" s="86"/>
      <c r="E45" s="11"/>
      <c r="F45" s="418"/>
      <c r="G45" s="419"/>
      <c r="H45" s="375"/>
      <c r="I45" s="375"/>
      <c r="J45" s="77"/>
      <c r="K45" s="115"/>
      <c r="L45" s="112"/>
      <c r="M45" s="152"/>
      <c r="N45" s="155"/>
      <c r="P45" s="4"/>
    </row>
    <row r="46" spans="1:16" s="2" customFormat="1" ht="12.75" customHeight="1">
      <c r="A46" s="377"/>
      <c r="B46" s="88"/>
      <c r="C46" s="115"/>
      <c r="D46" s="110">
        <f>ROUNDDOWN(SUM(C45:C55)/1000,0)</f>
        <v>0</v>
      </c>
      <c r="E46" s="11"/>
      <c r="F46" s="418"/>
      <c r="G46" s="419"/>
      <c r="H46" s="375"/>
      <c r="I46" s="375"/>
      <c r="J46" s="77"/>
      <c r="K46" s="115"/>
      <c r="L46" s="112"/>
      <c r="M46" s="152"/>
      <c r="N46" s="155"/>
      <c r="P46" s="4"/>
    </row>
    <row r="47" spans="1:16" s="2" customFormat="1" ht="12.75" customHeight="1">
      <c r="A47" s="377"/>
      <c r="B47" s="88"/>
      <c r="C47" s="115"/>
      <c r="D47" s="82"/>
      <c r="E47" s="11"/>
      <c r="F47" s="418"/>
      <c r="G47" s="419"/>
      <c r="H47" s="375"/>
      <c r="I47" s="375"/>
      <c r="J47" s="77"/>
      <c r="K47" s="115"/>
      <c r="L47" s="112"/>
      <c r="M47" s="152"/>
      <c r="N47" s="155"/>
      <c r="P47" s="4"/>
    </row>
    <row r="48" spans="1:16" s="2" customFormat="1" ht="12.75" customHeight="1">
      <c r="A48" s="377"/>
      <c r="B48" s="88"/>
      <c r="C48" s="115"/>
      <c r="D48" s="82"/>
      <c r="E48" s="11"/>
      <c r="F48" s="418"/>
      <c r="G48" s="419"/>
      <c r="H48" s="375"/>
      <c r="I48" s="375"/>
      <c r="J48" s="77"/>
      <c r="K48" s="115"/>
      <c r="L48" s="112"/>
      <c r="M48" s="152"/>
      <c r="N48" s="155"/>
      <c r="P48" s="4"/>
    </row>
    <row r="49" spans="1:16" s="2" customFormat="1" ht="12.75" customHeight="1">
      <c r="A49" s="377"/>
      <c r="B49" s="88"/>
      <c r="C49" s="115"/>
      <c r="D49" s="82"/>
      <c r="E49" s="11"/>
      <c r="F49" s="418"/>
      <c r="G49" s="419"/>
      <c r="H49" s="375"/>
      <c r="I49" s="375"/>
      <c r="J49" s="77"/>
      <c r="K49" s="115"/>
      <c r="L49" s="112"/>
      <c r="M49" s="152"/>
      <c r="N49" s="155"/>
      <c r="P49" s="4"/>
    </row>
    <row r="50" spans="1:16" s="2" customFormat="1" ht="12.75" customHeight="1">
      <c r="A50" s="377"/>
      <c r="B50" s="88"/>
      <c r="C50" s="115"/>
      <c r="D50" s="82"/>
      <c r="E50" s="11"/>
      <c r="F50" s="418"/>
      <c r="G50" s="419"/>
      <c r="H50" s="375"/>
      <c r="I50" s="375"/>
      <c r="J50" s="77"/>
      <c r="K50" s="115"/>
      <c r="L50" s="112"/>
      <c r="M50" s="152"/>
      <c r="N50" s="155"/>
      <c r="P50" s="4"/>
    </row>
    <row r="51" spans="1:16" s="2" customFormat="1" ht="12.75" customHeight="1">
      <c r="A51" s="377"/>
      <c r="B51" s="88"/>
      <c r="C51" s="115"/>
      <c r="D51" s="82"/>
      <c r="E51" s="11"/>
      <c r="F51" s="418"/>
      <c r="G51" s="419"/>
      <c r="H51" s="375"/>
      <c r="I51" s="375"/>
      <c r="J51" s="77"/>
      <c r="K51" s="115"/>
      <c r="L51" s="112"/>
      <c r="M51" s="152"/>
      <c r="N51" s="155"/>
      <c r="P51" s="4"/>
    </row>
    <row r="52" spans="1:16" s="2" customFormat="1" ht="12.75" customHeight="1">
      <c r="A52" s="377"/>
      <c r="B52" s="88"/>
      <c r="C52" s="115"/>
      <c r="D52" s="82"/>
      <c r="E52" s="11"/>
      <c r="F52" s="418"/>
      <c r="G52" s="419"/>
      <c r="H52" s="375"/>
      <c r="I52" s="375"/>
      <c r="J52" s="77"/>
      <c r="K52" s="115"/>
      <c r="L52" s="112"/>
      <c r="M52" s="152"/>
      <c r="N52" s="155"/>
      <c r="P52" s="4"/>
    </row>
    <row r="53" spans="1:16" s="2" customFormat="1" ht="12.75" customHeight="1">
      <c r="A53" s="377"/>
      <c r="B53" s="88"/>
      <c r="C53" s="115"/>
      <c r="D53" s="82"/>
      <c r="E53" s="11"/>
      <c r="F53" s="418"/>
      <c r="G53" s="419"/>
      <c r="H53" s="375"/>
      <c r="I53" s="375"/>
      <c r="J53" s="77"/>
      <c r="K53" s="115"/>
      <c r="L53" s="112"/>
      <c r="M53" s="152"/>
      <c r="N53" s="155"/>
      <c r="P53" s="4"/>
    </row>
    <row r="54" spans="1:16" s="2" customFormat="1" ht="12.75" customHeight="1">
      <c r="A54" s="377"/>
      <c r="B54" s="88"/>
      <c r="C54" s="115"/>
      <c r="D54" s="82"/>
      <c r="E54" s="11"/>
      <c r="F54" s="418"/>
      <c r="G54" s="419"/>
      <c r="H54" s="375"/>
      <c r="I54" s="375"/>
      <c r="J54" s="77"/>
      <c r="K54" s="115"/>
      <c r="L54" s="112"/>
      <c r="M54" s="152"/>
      <c r="N54" s="155"/>
      <c r="P54" s="4"/>
    </row>
    <row r="55" spans="1:16" s="2" customFormat="1" ht="12.75" customHeight="1">
      <c r="A55" s="378"/>
      <c r="B55" s="90"/>
      <c r="C55" s="116"/>
      <c r="D55" s="83"/>
      <c r="E55" s="11"/>
      <c r="F55" s="418"/>
      <c r="G55" s="419"/>
      <c r="H55" s="373" t="s">
        <v>89</v>
      </c>
      <c r="I55" s="373"/>
      <c r="J55" s="84"/>
      <c r="K55" s="114"/>
      <c r="L55" s="127"/>
      <c r="M55" s="150"/>
      <c r="N55" s="160"/>
      <c r="P55" s="4"/>
    </row>
    <row r="56" spans="1:16" s="2" customFormat="1" ht="12.75" customHeight="1">
      <c r="A56" s="400" t="s">
        <v>5</v>
      </c>
      <c r="B56" s="441"/>
      <c r="C56" s="442"/>
      <c r="D56" s="428">
        <f>D9+D21+D31+D46</f>
        <v>0</v>
      </c>
      <c r="E56" s="11"/>
      <c r="F56" s="418"/>
      <c r="G56" s="419"/>
      <c r="H56" s="375"/>
      <c r="I56" s="375"/>
      <c r="J56" s="77"/>
      <c r="K56" s="115"/>
      <c r="L56" s="123">
        <f>ROUNDDOWN(SUM(K55:K58)/1000,0)</f>
        <v>0</v>
      </c>
      <c r="M56" s="152"/>
      <c r="N56" s="110">
        <f>SUM(M55:M58)</f>
        <v>0</v>
      </c>
      <c r="P56" s="4"/>
    </row>
    <row r="57" spans="1:16" s="2" customFormat="1" ht="12.75" customHeight="1">
      <c r="A57" s="443"/>
      <c r="B57" s="444"/>
      <c r="C57" s="445"/>
      <c r="D57" s="429"/>
      <c r="E57" s="11"/>
      <c r="F57" s="418"/>
      <c r="G57" s="419"/>
      <c r="H57" s="375"/>
      <c r="I57" s="375"/>
      <c r="J57" s="77"/>
      <c r="K57" s="115"/>
      <c r="L57" s="124"/>
      <c r="M57" s="152"/>
      <c r="N57" s="154"/>
      <c r="P57" s="4"/>
    </row>
    <row r="58" spans="1:16" s="2" customFormat="1" ht="12.75" customHeight="1">
      <c r="A58" s="376" t="s">
        <v>6</v>
      </c>
      <c r="B58" s="446" t="s">
        <v>55</v>
      </c>
      <c r="C58" s="447"/>
      <c r="D58" s="86"/>
      <c r="E58" s="11"/>
      <c r="F58" s="418"/>
      <c r="G58" s="419"/>
      <c r="H58" s="362"/>
      <c r="I58" s="362"/>
      <c r="J58" s="85"/>
      <c r="K58" s="120"/>
      <c r="L58" s="128"/>
      <c r="M58" s="161"/>
      <c r="N58" s="162"/>
      <c r="P58" s="4"/>
    </row>
    <row r="59" spans="1:16" s="2" customFormat="1" ht="12.75" customHeight="1">
      <c r="A59" s="377"/>
      <c r="B59" s="91"/>
      <c r="C59" s="117"/>
      <c r="D59" s="110">
        <f>D74-D56-D72</f>
        <v>0</v>
      </c>
      <c r="E59" s="11"/>
      <c r="F59" s="418"/>
      <c r="G59" s="419"/>
      <c r="H59" s="373" t="s">
        <v>93</v>
      </c>
      <c r="I59" s="373"/>
      <c r="J59" s="84"/>
      <c r="K59" s="114"/>
      <c r="L59" s="127"/>
      <c r="M59" s="150"/>
      <c r="N59" s="160"/>
      <c r="P59" s="4"/>
    </row>
    <row r="60" spans="1:16" s="2" customFormat="1" ht="12.75" customHeight="1">
      <c r="A60" s="377"/>
      <c r="B60" s="91"/>
      <c r="C60" s="117"/>
      <c r="D60" s="82"/>
      <c r="E60" s="11"/>
      <c r="F60" s="418"/>
      <c r="G60" s="419"/>
      <c r="H60" s="375"/>
      <c r="I60" s="375"/>
      <c r="J60" s="77"/>
      <c r="K60" s="115"/>
      <c r="L60" s="123">
        <f>ROUNDDOWN(SUM(K59:K62)/1000,0)</f>
        <v>0</v>
      </c>
      <c r="M60" s="152"/>
      <c r="N60" s="110">
        <f>SUM(M59:M62)</f>
        <v>0</v>
      </c>
      <c r="P60" s="4"/>
    </row>
    <row r="61" spans="1:16" s="2" customFormat="1" ht="12.75" customHeight="1">
      <c r="A61" s="377"/>
      <c r="B61" s="91"/>
      <c r="C61" s="117"/>
      <c r="D61" s="93"/>
      <c r="E61" s="11"/>
      <c r="F61" s="418"/>
      <c r="G61" s="419"/>
      <c r="H61" s="375"/>
      <c r="I61" s="375"/>
      <c r="J61" s="77"/>
      <c r="K61" s="115"/>
      <c r="L61" s="124"/>
      <c r="M61" s="152"/>
      <c r="N61" s="154"/>
      <c r="P61" s="4"/>
    </row>
    <row r="62" spans="1:16" s="2" customFormat="1" ht="12.75" customHeight="1">
      <c r="A62" s="377"/>
      <c r="B62" s="91"/>
      <c r="C62" s="117"/>
      <c r="D62" s="82"/>
      <c r="E62" s="11"/>
      <c r="F62" s="418"/>
      <c r="G62" s="419"/>
      <c r="H62" s="362"/>
      <c r="I62" s="362"/>
      <c r="J62" s="85"/>
      <c r="K62" s="120"/>
      <c r="L62" s="128"/>
      <c r="M62" s="161"/>
      <c r="N62" s="162"/>
      <c r="P62" s="4"/>
    </row>
    <row r="63" spans="1:16" s="2" customFormat="1" ht="12.75" customHeight="1">
      <c r="A63" s="377"/>
      <c r="B63" s="91"/>
      <c r="C63" s="117"/>
      <c r="D63" s="82"/>
      <c r="E63" s="11"/>
      <c r="F63" s="448" t="s">
        <v>120</v>
      </c>
      <c r="G63" s="449"/>
      <c r="H63" s="449"/>
      <c r="I63" s="449"/>
      <c r="J63" s="449"/>
      <c r="K63" s="450"/>
      <c r="L63" s="456">
        <f>L9+L21+L30+L56+L60</f>
        <v>0</v>
      </c>
      <c r="M63" s="458" t="s">
        <v>98</v>
      </c>
      <c r="N63" s="454">
        <f>N9+N21+N30+N56+N60</f>
        <v>0</v>
      </c>
      <c r="P63" s="4"/>
    </row>
    <row r="64" spans="1:15" s="2" customFormat="1" ht="12.75" customHeight="1">
      <c r="A64" s="377"/>
      <c r="B64" s="91"/>
      <c r="C64" s="117"/>
      <c r="D64" s="82"/>
      <c r="E64" s="11"/>
      <c r="F64" s="451"/>
      <c r="G64" s="452"/>
      <c r="H64" s="452"/>
      <c r="I64" s="452"/>
      <c r="J64" s="452"/>
      <c r="K64" s="453"/>
      <c r="L64" s="457"/>
      <c r="M64" s="459"/>
      <c r="N64" s="455"/>
      <c r="O64" s="4"/>
    </row>
    <row r="65" spans="1:14" s="2" customFormat="1" ht="12.75" customHeight="1">
      <c r="A65" s="378"/>
      <c r="B65" s="92"/>
      <c r="C65" s="118"/>
      <c r="D65" s="83"/>
      <c r="E65" s="11"/>
      <c r="F65" s="400" t="s">
        <v>121</v>
      </c>
      <c r="G65" s="441"/>
      <c r="H65" s="441"/>
      <c r="I65" s="441"/>
      <c r="J65" s="441"/>
      <c r="K65" s="442"/>
      <c r="L65" s="456">
        <f>IF($I$2="○","",('②別紙・消費税等仕入控除税額（積算）'!H59))</f>
        <v>0</v>
      </c>
      <c r="M65" s="460" t="s">
        <v>99</v>
      </c>
      <c r="N65" s="454">
        <f>IF($I$2="○","",('②別紙・消費税等仕入控除税額（積算）'!G61))</f>
        <v>0</v>
      </c>
    </row>
    <row r="66" spans="1:14" s="2" customFormat="1" ht="12.75" customHeight="1">
      <c r="A66" s="470" t="s">
        <v>78</v>
      </c>
      <c r="B66" s="380"/>
      <c r="C66" s="381"/>
      <c r="D66" s="420"/>
      <c r="E66" s="11"/>
      <c r="F66" s="425" t="s">
        <v>122</v>
      </c>
      <c r="G66" s="426"/>
      <c r="H66" s="426"/>
      <c r="I66" s="426"/>
      <c r="J66" s="426"/>
      <c r="K66" s="427"/>
      <c r="L66" s="457"/>
      <c r="M66" s="461"/>
      <c r="N66" s="455"/>
    </row>
    <row r="67" spans="1:15" s="2" customFormat="1" ht="12.75" customHeight="1">
      <c r="A67" s="471"/>
      <c r="B67" s="472"/>
      <c r="C67" s="473"/>
      <c r="D67" s="421"/>
      <c r="E67" s="11"/>
      <c r="F67" s="393" t="s">
        <v>127</v>
      </c>
      <c r="G67" s="394"/>
      <c r="H67" s="394"/>
      <c r="I67" s="394"/>
      <c r="J67" s="394"/>
      <c r="K67" s="437"/>
      <c r="L67" s="456">
        <f>IF(I2="○",L63,(L63-L65))</f>
        <v>0</v>
      </c>
      <c r="M67" s="462" t="s">
        <v>118</v>
      </c>
      <c r="N67" s="454">
        <f>IF(I2="○",N63,(N63-N65))</f>
        <v>0</v>
      </c>
      <c r="O67" s="3"/>
    </row>
    <row r="68" spans="1:16" s="2" customFormat="1" ht="12.75" customHeight="1">
      <c r="A68" s="385" t="s">
        <v>88</v>
      </c>
      <c r="B68" s="386"/>
      <c r="C68" s="387"/>
      <c r="D68" s="422">
        <f>ROUNDDOWN(IF(L56&gt;1000,1000,L56),-1)</f>
        <v>0</v>
      </c>
      <c r="E68" s="11"/>
      <c r="F68" s="438" t="s">
        <v>123</v>
      </c>
      <c r="G68" s="439"/>
      <c r="H68" s="439"/>
      <c r="I68" s="439"/>
      <c r="J68" s="439"/>
      <c r="K68" s="440"/>
      <c r="L68" s="457"/>
      <c r="M68" s="463"/>
      <c r="N68" s="455"/>
      <c r="P68" s="7"/>
    </row>
    <row r="69" spans="1:14" s="2" customFormat="1" ht="12.75" customHeight="1">
      <c r="A69" s="385"/>
      <c r="B69" s="386"/>
      <c r="C69" s="387"/>
      <c r="D69" s="421"/>
      <c r="E69" s="11"/>
      <c r="F69" s="366" t="s">
        <v>86</v>
      </c>
      <c r="G69" s="407"/>
      <c r="H69" s="423"/>
      <c r="I69" s="424"/>
      <c r="J69" s="165"/>
      <c r="K69" s="121"/>
      <c r="L69" s="129"/>
      <c r="M69" s="476"/>
      <c r="N69" s="477"/>
    </row>
    <row r="70" spans="1:14" s="2" customFormat="1" ht="12.75" customHeight="1">
      <c r="A70" s="385" t="s">
        <v>95</v>
      </c>
      <c r="B70" s="386"/>
      <c r="C70" s="387"/>
      <c r="D70" s="422">
        <f>ROUNDDOWN(IF(L60&gt;1000,1000,L60),-1)</f>
        <v>0</v>
      </c>
      <c r="E70" s="11"/>
      <c r="F70" s="366"/>
      <c r="G70" s="407"/>
      <c r="H70" s="423"/>
      <c r="I70" s="424"/>
      <c r="J70" s="31"/>
      <c r="K70" s="121"/>
      <c r="L70" s="130">
        <f>ROUNDDOWN(SUM(K69:K72)/1000,0)</f>
        <v>0</v>
      </c>
      <c r="M70" s="478"/>
      <c r="N70" s="479"/>
    </row>
    <row r="71" spans="1:14" s="2" customFormat="1" ht="12.75" customHeight="1">
      <c r="A71" s="388"/>
      <c r="B71" s="389"/>
      <c r="C71" s="390"/>
      <c r="D71" s="434"/>
      <c r="E71" s="11"/>
      <c r="F71" s="366"/>
      <c r="G71" s="407"/>
      <c r="H71" s="423"/>
      <c r="I71" s="424"/>
      <c r="J71" s="31"/>
      <c r="K71" s="121"/>
      <c r="L71" s="131"/>
      <c r="M71" s="478"/>
      <c r="N71" s="479"/>
    </row>
    <row r="72" spans="1:14" s="2" customFormat="1" ht="12.75" customHeight="1">
      <c r="A72" s="379" t="s">
        <v>94</v>
      </c>
      <c r="B72" s="380"/>
      <c r="C72" s="381"/>
      <c r="D72" s="391">
        <f>SUM(D66:D71)</f>
        <v>0</v>
      </c>
      <c r="E72" s="11"/>
      <c r="F72" s="369"/>
      <c r="G72" s="408"/>
      <c r="H72" s="474"/>
      <c r="I72" s="475"/>
      <c r="J72" s="166"/>
      <c r="K72" s="122"/>
      <c r="L72" s="132"/>
      <c r="M72" s="478"/>
      <c r="N72" s="479"/>
    </row>
    <row r="73" spans="1:15" s="2" customFormat="1" ht="12.75" customHeight="1">
      <c r="A73" s="382"/>
      <c r="B73" s="383"/>
      <c r="C73" s="384"/>
      <c r="D73" s="392"/>
      <c r="E73" s="11"/>
      <c r="F73" s="363" t="s">
        <v>87</v>
      </c>
      <c r="G73" s="364"/>
      <c r="H73" s="364"/>
      <c r="I73" s="364"/>
      <c r="J73" s="364"/>
      <c r="K73" s="365"/>
      <c r="L73" s="129"/>
      <c r="M73" s="478"/>
      <c r="N73" s="479"/>
      <c r="O73" s="6"/>
    </row>
    <row r="74" spans="1:14" s="2" customFormat="1" ht="12.75" customHeight="1">
      <c r="A74" s="400" t="s">
        <v>163</v>
      </c>
      <c r="B74" s="441"/>
      <c r="C74" s="442"/>
      <c r="D74" s="428">
        <f>L74</f>
        <v>0</v>
      </c>
      <c r="E74" s="11"/>
      <c r="F74" s="366"/>
      <c r="G74" s="367"/>
      <c r="H74" s="367"/>
      <c r="I74" s="367"/>
      <c r="J74" s="367"/>
      <c r="K74" s="368"/>
      <c r="L74" s="130">
        <f>L63+L70</f>
        <v>0</v>
      </c>
      <c r="M74" s="478"/>
      <c r="N74" s="479"/>
    </row>
    <row r="75" spans="1:14" s="2" customFormat="1" ht="12.75" customHeight="1">
      <c r="A75" s="443"/>
      <c r="B75" s="444"/>
      <c r="C75" s="445"/>
      <c r="D75" s="429"/>
      <c r="E75" s="52"/>
      <c r="F75" s="369"/>
      <c r="G75" s="370"/>
      <c r="H75" s="370"/>
      <c r="I75" s="370"/>
      <c r="J75" s="370"/>
      <c r="K75" s="371"/>
      <c r="L75" s="133"/>
      <c r="M75" s="480"/>
      <c r="N75" s="481"/>
    </row>
    <row r="76" spans="1:14" s="2" customFormat="1" ht="26.25" customHeight="1">
      <c r="A76" s="469" t="s">
        <v>119</v>
      </c>
      <c r="B76" s="469"/>
      <c r="C76" s="469"/>
      <c r="D76" s="469"/>
      <c r="E76" s="469"/>
      <c r="F76" s="469"/>
      <c r="G76" s="469"/>
      <c r="H76" s="469"/>
      <c r="I76" s="147"/>
      <c r="J76" s="53"/>
      <c r="K76" s="24" t="s">
        <v>7</v>
      </c>
      <c r="L76" s="466"/>
      <c r="M76" s="467"/>
      <c r="N76" s="468"/>
    </row>
    <row r="77" spans="1:14" ht="13.5">
      <c r="A77" s="13"/>
      <c r="B77" s="13"/>
      <c r="C77" s="21"/>
      <c r="D77" s="21"/>
      <c r="F77" s="13"/>
      <c r="G77" s="13"/>
      <c r="H77" s="13"/>
      <c r="I77" s="5"/>
      <c r="K77" s="17"/>
      <c r="L77" s="17"/>
      <c r="M77" s="17"/>
      <c r="N77" s="17"/>
    </row>
    <row r="78" ht="13.5">
      <c r="D78" s="18"/>
    </row>
  </sheetData>
  <sheetProtection formatCells="0" formatColumns="0"/>
  <mergeCells count="109">
    <mergeCell ref="L76:N76"/>
    <mergeCell ref="H40:I40"/>
    <mergeCell ref="H41:I41"/>
    <mergeCell ref="H44:I44"/>
    <mergeCell ref="H39:I39"/>
    <mergeCell ref="A76:H76"/>
    <mergeCell ref="A66:C67"/>
    <mergeCell ref="H71:I71"/>
    <mergeCell ref="H72:I72"/>
    <mergeCell ref="M69:N75"/>
    <mergeCell ref="M6:N6"/>
    <mergeCell ref="H17:I17"/>
    <mergeCell ref="H59:I59"/>
    <mergeCell ref="H60:I60"/>
    <mergeCell ref="H55:I55"/>
    <mergeCell ref="H50:I50"/>
    <mergeCell ref="H34:I34"/>
    <mergeCell ref="H33:I33"/>
    <mergeCell ref="H42:I42"/>
    <mergeCell ref="H19:I19"/>
    <mergeCell ref="N65:N66"/>
    <mergeCell ref="N67:N68"/>
    <mergeCell ref="N63:N64"/>
    <mergeCell ref="L63:L64"/>
    <mergeCell ref="L65:L66"/>
    <mergeCell ref="L67:L68"/>
    <mergeCell ref="M63:M64"/>
    <mergeCell ref="M65:M66"/>
    <mergeCell ref="M67:M68"/>
    <mergeCell ref="A74:C75"/>
    <mergeCell ref="B58:C58"/>
    <mergeCell ref="F29:G62"/>
    <mergeCell ref="F63:K64"/>
    <mergeCell ref="F65:K65"/>
    <mergeCell ref="D56:D57"/>
    <mergeCell ref="A45:A55"/>
    <mergeCell ref="A56:C57"/>
    <mergeCell ref="H31:I31"/>
    <mergeCell ref="H29:I29"/>
    <mergeCell ref="E2:F2"/>
    <mergeCell ref="F67:K67"/>
    <mergeCell ref="F68:K68"/>
    <mergeCell ref="H36:I36"/>
    <mergeCell ref="H32:I32"/>
    <mergeCell ref="H9:I9"/>
    <mergeCell ref="H57:I57"/>
    <mergeCell ref="H54:I54"/>
    <mergeCell ref="H12:I12"/>
    <mergeCell ref="H22:I22"/>
    <mergeCell ref="H35:I35"/>
    <mergeCell ref="D74:D75"/>
    <mergeCell ref="A20:A29"/>
    <mergeCell ref="A8:A19"/>
    <mergeCell ref="H25:I25"/>
    <mergeCell ref="H26:I26"/>
    <mergeCell ref="F20:G28"/>
    <mergeCell ref="H8:I8"/>
    <mergeCell ref="H28:I28"/>
    <mergeCell ref="D70:D71"/>
    <mergeCell ref="H61:I61"/>
    <mergeCell ref="H62:I62"/>
    <mergeCell ref="H69:I69"/>
    <mergeCell ref="H70:I70"/>
    <mergeCell ref="F66:K66"/>
    <mergeCell ref="H43:I43"/>
    <mergeCell ref="H48:I48"/>
    <mergeCell ref="H52:I52"/>
    <mergeCell ref="H51:I51"/>
    <mergeCell ref="H46:I46"/>
    <mergeCell ref="H24:I24"/>
    <mergeCell ref="H23:I23"/>
    <mergeCell ref="D66:D67"/>
    <mergeCell ref="D68:D69"/>
    <mergeCell ref="H37:I37"/>
    <mergeCell ref="H38:I38"/>
    <mergeCell ref="H47:I47"/>
    <mergeCell ref="H56:I56"/>
    <mergeCell ref="H53:I53"/>
    <mergeCell ref="H45:I45"/>
    <mergeCell ref="A3:L3"/>
    <mergeCell ref="L4:N4"/>
    <mergeCell ref="F7:G7"/>
    <mergeCell ref="H7:K7"/>
    <mergeCell ref="H11:I11"/>
    <mergeCell ref="H10:I10"/>
    <mergeCell ref="F8:G19"/>
    <mergeCell ref="H14:I14"/>
    <mergeCell ref="H15:I15"/>
    <mergeCell ref="H16:I16"/>
    <mergeCell ref="D72:D73"/>
    <mergeCell ref="H13:I13"/>
    <mergeCell ref="F5:L6"/>
    <mergeCell ref="A5:A7"/>
    <mergeCell ref="B5:C7"/>
    <mergeCell ref="D5:D7"/>
    <mergeCell ref="H18:I18"/>
    <mergeCell ref="H27:I27"/>
    <mergeCell ref="F69:G72"/>
    <mergeCell ref="H30:I30"/>
    <mergeCell ref="H58:I58"/>
    <mergeCell ref="F73:K75"/>
    <mergeCell ref="H20:I20"/>
    <mergeCell ref="H21:I21"/>
    <mergeCell ref="A30:A44"/>
    <mergeCell ref="A72:C73"/>
    <mergeCell ref="A70:C71"/>
    <mergeCell ref="A58:A65"/>
    <mergeCell ref="A68:C69"/>
    <mergeCell ref="H49:I49"/>
  </mergeCells>
  <dataValidations count="2">
    <dataValidation type="list" showInputMessage="1" showErrorMessage="1" promptTitle="消費税等仕入控除税額の取扱" prompt="免税事業者又は簡易課税事業者はセル「Ｋ２」で、○を選択してください。" sqref="I2">
      <formula1>"　,○"</formula1>
    </dataValidation>
    <dataValidation type="list" showInputMessage="1" showErrorMessage="1" promptTitle="消費税等仕入控除税額の取扱" prompt="課税事業者はセル「Ｅ２」で、○を選択してください。" sqref="E2:F2">
      <formula1>"　,○"</formula1>
    </dataValidation>
  </dataValidations>
  <printOptions horizontalCentered="1" verticalCentered="1"/>
  <pageMargins left="0.5905511811023623" right="0.1968503937007874" top="0.3937007874015748" bottom="0" header="0.3937007874015748" footer="0.1968503937007874"/>
  <pageSetup horizontalDpi="1200" verticalDpi="1200" orientation="portrait" paperSize="9" scale="80" r:id="rId3"/>
  <ignoredErrors>
    <ignoredError sqref="L21 L70" formulaRange="1"/>
    <ignoredError sqref="D68:D7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view="pageBreakPreview" zoomScaleSheetLayoutView="100" zoomScalePageLayoutView="0" workbookViewId="0" topLeftCell="A1">
      <selection activeCell="A2" sqref="A1:A2"/>
    </sheetView>
  </sheetViews>
  <sheetFormatPr defaultColWidth="9.00390625" defaultRowHeight="13.5"/>
  <cols>
    <col min="1" max="2" width="3.25390625" style="15" customWidth="1"/>
    <col min="3" max="3" width="11.875" style="15" customWidth="1"/>
    <col min="4" max="4" width="15.625" style="15" customWidth="1"/>
    <col min="5" max="5" width="17.125" style="15" customWidth="1"/>
    <col min="6" max="6" width="12.375" style="16" customWidth="1"/>
    <col min="7" max="7" width="10.75390625" style="16" customWidth="1"/>
    <col min="8" max="8" width="10.125" style="16" customWidth="1"/>
    <col min="9" max="9" width="5.00390625" style="16" customWidth="1"/>
    <col min="10" max="16384" width="9.00390625" style="15" customWidth="1"/>
  </cols>
  <sheetData>
    <row r="1" spans="1:9" s="14" customFormat="1" ht="16.5" customHeight="1">
      <c r="A1" s="38" t="s">
        <v>64</v>
      </c>
      <c r="B1" s="38"/>
      <c r="C1" s="38"/>
      <c r="D1" s="38"/>
      <c r="E1" s="38"/>
      <c r="F1" s="39"/>
      <c r="G1" s="39"/>
      <c r="H1" s="482" t="str">
        <f>IF(('①収支予算様式'!I2)="○","提出不要","提出必須")</f>
        <v>提出必須</v>
      </c>
      <c r="I1" s="482"/>
    </row>
    <row r="2" spans="1:9" ht="16.5" customHeight="1">
      <c r="A2" s="40" t="s">
        <v>60</v>
      </c>
      <c r="B2" s="41"/>
      <c r="C2" s="41"/>
      <c r="D2" s="41"/>
      <c r="E2" s="41"/>
      <c r="F2" s="42"/>
      <c r="G2" s="42"/>
      <c r="H2" s="482"/>
      <c r="I2" s="482"/>
    </row>
    <row r="3" spans="1:9" ht="9" customHeight="1">
      <c r="A3" s="40"/>
      <c r="B3" s="41"/>
      <c r="C3" s="41"/>
      <c r="D3" s="41"/>
      <c r="E3" s="41"/>
      <c r="F3" s="42"/>
      <c r="G3" s="42"/>
      <c r="H3" s="50"/>
      <c r="I3" s="50"/>
    </row>
    <row r="4" spans="1:9" ht="20.25" customHeight="1">
      <c r="A4" s="496" t="s">
        <v>70</v>
      </c>
      <c r="B4" s="497"/>
      <c r="C4" s="498">
        <f>'①収支予算様式'!L4</f>
        <v>0</v>
      </c>
      <c r="D4" s="499"/>
      <c r="E4" s="500"/>
      <c r="F4" s="42"/>
      <c r="G4" s="42"/>
      <c r="H4" s="50"/>
      <c r="I4" s="50"/>
    </row>
    <row r="5" spans="1:9" ht="9" customHeight="1">
      <c r="A5" s="40"/>
      <c r="B5" s="41"/>
      <c r="C5" s="41"/>
      <c r="D5" s="41"/>
      <c r="E5" s="41"/>
      <c r="F5" s="42"/>
      <c r="G5" s="42"/>
      <c r="H5" s="44"/>
      <c r="I5" s="44"/>
    </row>
    <row r="6" spans="1:9" s="45" customFormat="1" ht="24" customHeight="1">
      <c r="A6" s="142" t="s">
        <v>72</v>
      </c>
      <c r="B6" s="539" t="s">
        <v>128</v>
      </c>
      <c r="C6" s="539"/>
      <c r="D6" s="539"/>
      <c r="E6" s="539"/>
      <c r="F6" s="539"/>
      <c r="G6" s="539"/>
      <c r="H6" s="539"/>
      <c r="I6" s="539"/>
    </row>
    <row r="7" spans="1:9" s="46" customFormat="1" ht="24" customHeight="1">
      <c r="A7" s="501" t="s">
        <v>100</v>
      </c>
      <c r="B7" s="502"/>
      <c r="C7" s="530" t="s">
        <v>129</v>
      </c>
      <c r="D7" s="535"/>
      <c r="E7" s="535"/>
      <c r="F7" s="536"/>
      <c r="G7" s="503">
        <f>+'①収支予算様式'!L63</f>
        <v>0</v>
      </c>
      <c r="H7" s="504"/>
      <c r="I7" s="136" t="s">
        <v>65</v>
      </c>
    </row>
    <row r="8" spans="1:11" s="45" customFormat="1" ht="24" customHeight="1">
      <c r="A8" s="501" t="s">
        <v>101</v>
      </c>
      <c r="B8" s="502"/>
      <c r="C8" s="540" t="s">
        <v>130</v>
      </c>
      <c r="D8" s="541"/>
      <c r="E8" s="541"/>
      <c r="F8" s="542"/>
      <c r="G8" s="537"/>
      <c r="H8" s="538"/>
      <c r="I8" s="136" t="s">
        <v>65</v>
      </c>
      <c r="J8" s="55"/>
      <c r="K8" s="55"/>
    </row>
    <row r="9" spans="1:11" s="45" customFormat="1" ht="24" customHeight="1">
      <c r="A9" s="501" t="s">
        <v>102</v>
      </c>
      <c r="B9" s="502"/>
      <c r="C9" s="530" t="s">
        <v>171</v>
      </c>
      <c r="D9" s="531"/>
      <c r="E9" s="531"/>
      <c r="F9" s="532"/>
      <c r="G9" s="537">
        <f>G7-G10-G8</f>
        <v>0</v>
      </c>
      <c r="H9" s="538"/>
      <c r="I9" s="136" t="s">
        <v>65</v>
      </c>
      <c r="J9" s="55"/>
      <c r="K9" s="55"/>
    </row>
    <row r="10" spans="1:11" s="45" customFormat="1" ht="24" customHeight="1">
      <c r="A10" s="544" t="s">
        <v>103</v>
      </c>
      <c r="B10" s="545"/>
      <c r="C10" s="530" t="s">
        <v>172</v>
      </c>
      <c r="D10" s="531"/>
      <c r="E10" s="531"/>
      <c r="F10" s="532"/>
      <c r="G10" s="505">
        <f>+'①収支予算様式'!N63</f>
        <v>0</v>
      </c>
      <c r="H10" s="506"/>
      <c r="I10" s="163" t="s">
        <v>65</v>
      </c>
      <c r="J10" s="55"/>
      <c r="K10" s="55"/>
    </row>
    <row r="11" spans="1:11" s="45" customFormat="1" ht="9" customHeight="1">
      <c r="A11" s="71"/>
      <c r="B11" s="60"/>
      <c r="C11" s="60"/>
      <c r="D11" s="60"/>
      <c r="E11" s="62"/>
      <c r="F11" s="63"/>
      <c r="G11" s="63"/>
      <c r="H11" s="62"/>
      <c r="I11" s="62"/>
      <c r="J11" s="55"/>
      <c r="K11" s="55"/>
    </row>
    <row r="12" spans="1:9" s="5" customFormat="1" ht="18.75" customHeight="1">
      <c r="A12" s="68" t="s">
        <v>79</v>
      </c>
      <c r="B12" s="51" t="s">
        <v>80</v>
      </c>
      <c r="C12" s="26"/>
      <c r="D12" s="26"/>
      <c r="E12" s="54"/>
      <c r="F12" s="61"/>
      <c r="G12" s="61"/>
      <c r="H12" s="61"/>
      <c r="I12" s="61"/>
    </row>
    <row r="13" spans="1:9" s="47" customFormat="1" ht="30.75" customHeight="1">
      <c r="A13" s="413" t="s">
        <v>61</v>
      </c>
      <c r="B13" s="414"/>
      <c r="C13" s="48"/>
      <c r="D13" s="48" t="s">
        <v>62</v>
      </c>
      <c r="E13" s="48"/>
      <c r="F13" s="30" t="s">
        <v>77</v>
      </c>
      <c r="G13" s="58" t="s">
        <v>71</v>
      </c>
      <c r="H13" s="533" t="s">
        <v>76</v>
      </c>
      <c r="I13" s="534"/>
    </row>
    <row r="14" spans="1:9" s="5" customFormat="1" ht="12">
      <c r="A14" s="543" t="s">
        <v>161</v>
      </c>
      <c r="B14" s="543" t="s">
        <v>10</v>
      </c>
      <c r="C14" s="74"/>
      <c r="D14" s="95"/>
      <c r="E14" s="95"/>
      <c r="F14" s="100"/>
      <c r="G14" s="64"/>
      <c r="H14" s="101"/>
      <c r="I14" s="25" t="s">
        <v>58</v>
      </c>
    </row>
    <row r="15" spans="1:9" s="5" customFormat="1" ht="12">
      <c r="A15" s="516"/>
      <c r="B15" s="516"/>
      <c r="C15" s="69"/>
      <c r="D15" s="96"/>
      <c r="E15" s="97"/>
      <c r="F15" s="79"/>
      <c r="G15" s="65"/>
      <c r="H15" s="102">
        <f>ROUNDDOWN(SUMIF(G14:G27,"Ａ１",F14:F27)/1000,0)+ROUNDDOWN(SUMIF(G14:G27,"Ａ２",F14:F27)/1000,0)+ROUNDDOWN(SUMIF(G14:G27,"Ａ３",F14:F27)/1000,0)</f>
        <v>0</v>
      </c>
      <c r="I15" s="27" t="s">
        <v>65</v>
      </c>
    </row>
    <row r="16" spans="1:9" s="5" customFormat="1" ht="12">
      <c r="A16" s="516"/>
      <c r="B16" s="516"/>
      <c r="C16" s="70"/>
      <c r="D16" s="98"/>
      <c r="E16" s="98"/>
      <c r="F16" s="79"/>
      <c r="G16" s="65"/>
      <c r="H16" s="101"/>
      <c r="I16" s="27"/>
    </row>
    <row r="17" spans="1:9" s="5" customFormat="1" ht="12">
      <c r="A17" s="516"/>
      <c r="B17" s="516"/>
      <c r="C17" s="70"/>
      <c r="D17" s="98"/>
      <c r="E17" s="98"/>
      <c r="F17" s="79"/>
      <c r="G17" s="65"/>
      <c r="H17" s="101"/>
      <c r="I17" s="27"/>
    </row>
    <row r="18" spans="1:9" s="5" customFormat="1" ht="12">
      <c r="A18" s="516"/>
      <c r="B18" s="516"/>
      <c r="C18" s="70"/>
      <c r="D18" s="98"/>
      <c r="E18" s="98"/>
      <c r="F18" s="79"/>
      <c r="G18" s="65"/>
      <c r="H18" s="101"/>
      <c r="I18" s="27"/>
    </row>
    <row r="19" spans="1:9" s="5" customFormat="1" ht="12">
      <c r="A19" s="516"/>
      <c r="B19" s="516"/>
      <c r="C19" s="70"/>
      <c r="D19" s="98"/>
      <c r="E19" s="98"/>
      <c r="F19" s="79"/>
      <c r="G19" s="65"/>
      <c r="H19" s="101"/>
      <c r="I19" s="27"/>
    </row>
    <row r="20" spans="1:9" s="5" customFormat="1" ht="12">
      <c r="A20" s="516"/>
      <c r="B20" s="516"/>
      <c r="C20" s="70"/>
      <c r="D20" s="98"/>
      <c r="E20" s="98"/>
      <c r="F20" s="148"/>
      <c r="G20" s="65"/>
      <c r="H20" s="101"/>
      <c r="I20" s="27"/>
    </row>
    <row r="21" spans="1:9" s="5" customFormat="1" ht="12">
      <c r="A21" s="516"/>
      <c r="B21" s="516"/>
      <c r="C21" s="70"/>
      <c r="D21" s="98"/>
      <c r="E21" s="98"/>
      <c r="F21" s="79"/>
      <c r="G21" s="65"/>
      <c r="H21" s="101"/>
      <c r="I21" s="27"/>
    </row>
    <row r="22" spans="1:9" s="5" customFormat="1" ht="12">
      <c r="A22" s="516"/>
      <c r="B22" s="516"/>
      <c r="C22" s="70"/>
      <c r="D22" s="98"/>
      <c r="E22" s="98"/>
      <c r="F22" s="79"/>
      <c r="G22" s="65"/>
      <c r="H22" s="101"/>
      <c r="I22" s="27"/>
    </row>
    <row r="23" spans="1:9" s="5" customFormat="1" ht="12">
      <c r="A23" s="516"/>
      <c r="B23" s="516"/>
      <c r="C23" s="70"/>
      <c r="D23" s="98"/>
      <c r="E23" s="98"/>
      <c r="F23" s="79"/>
      <c r="G23" s="65"/>
      <c r="H23" s="101"/>
      <c r="I23" s="27"/>
    </row>
    <row r="24" spans="1:9" s="5" customFormat="1" ht="12">
      <c r="A24" s="516"/>
      <c r="B24" s="516"/>
      <c r="C24" s="70"/>
      <c r="D24" s="98"/>
      <c r="E24" s="98"/>
      <c r="F24" s="79"/>
      <c r="G24" s="65"/>
      <c r="H24" s="101"/>
      <c r="I24" s="27"/>
    </row>
    <row r="25" spans="1:9" s="5" customFormat="1" ht="12">
      <c r="A25" s="516"/>
      <c r="B25" s="516"/>
      <c r="C25" s="70"/>
      <c r="D25" s="98"/>
      <c r="E25" s="98"/>
      <c r="F25" s="79"/>
      <c r="G25" s="65"/>
      <c r="H25" s="101"/>
      <c r="I25" s="27"/>
    </row>
    <row r="26" spans="1:9" s="5" customFormat="1" ht="12">
      <c r="A26" s="516"/>
      <c r="B26" s="516"/>
      <c r="C26" s="70"/>
      <c r="D26" s="98"/>
      <c r="E26" s="98"/>
      <c r="F26" s="79"/>
      <c r="G26" s="65"/>
      <c r="H26" s="101"/>
      <c r="I26" s="27"/>
    </row>
    <row r="27" spans="1:9" s="5" customFormat="1" ht="12">
      <c r="A27" s="516"/>
      <c r="B27" s="517"/>
      <c r="C27" s="75"/>
      <c r="D27" s="99"/>
      <c r="E27" s="99"/>
      <c r="F27" s="94"/>
      <c r="G27" s="66"/>
      <c r="H27" s="103"/>
      <c r="I27" s="27"/>
    </row>
    <row r="28" spans="1:9" s="5" customFormat="1" ht="12">
      <c r="A28" s="516"/>
      <c r="B28" s="516" t="s">
        <v>13</v>
      </c>
      <c r="C28" s="70"/>
      <c r="D28" s="98"/>
      <c r="E28" s="98"/>
      <c r="F28" s="79"/>
      <c r="G28" s="64"/>
      <c r="H28" s="101"/>
      <c r="I28" s="29"/>
    </row>
    <row r="29" spans="1:9" s="5" customFormat="1" ht="12">
      <c r="A29" s="516"/>
      <c r="B29" s="516"/>
      <c r="C29" s="69"/>
      <c r="D29" s="96"/>
      <c r="E29" s="97"/>
      <c r="F29" s="78"/>
      <c r="G29" s="65"/>
      <c r="H29" s="102">
        <f>ROUNDDOWN(SUMIF(G28:G40,"Ａ１",F28:F40)/1000,0)+ROUNDDOWN(SUMIF(G28:G40,"Ａ２",F28:F40)/1000,0)+ROUNDDOWN(SUMIF(G28:G40,"Ａ３",F28:F40)/1000,0)</f>
        <v>0</v>
      </c>
      <c r="I29" s="27" t="s">
        <v>65</v>
      </c>
    </row>
    <row r="30" spans="1:9" s="5" customFormat="1" ht="12">
      <c r="A30" s="516"/>
      <c r="B30" s="516"/>
      <c r="C30" s="70"/>
      <c r="D30" s="98"/>
      <c r="E30" s="98"/>
      <c r="F30" s="79"/>
      <c r="G30" s="65"/>
      <c r="H30" s="101"/>
      <c r="I30" s="27"/>
    </row>
    <row r="31" spans="1:9" s="5" customFormat="1" ht="12">
      <c r="A31" s="516"/>
      <c r="B31" s="516"/>
      <c r="C31" s="70"/>
      <c r="D31" s="98"/>
      <c r="E31" s="98"/>
      <c r="F31" s="79"/>
      <c r="G31" s="65"/>
      <c r="H31" s="101"/>
      <c r="I31" s="27"/>
    </row>
    <row r="32" spans="1:9" s="5" customFormat="1" ht="12">
      <c r="A32" s="516"/>
      <c r="B32" s="516"/>
      <c r="C32" s="70"/>
      <c r="D32" s="98"/>
      <c r="E32" s="98"/>
      <c r="F32" s="79"/>
      <c r="G32" s="65"/>
      <c r="H32" s="101"/>
      <c r="I32" s="27"/>
    </row>
    <row r="33" spans="1:9" s="5" customFormat="1" ht="12">
      <c r="A33" s="516"/>
      <c r="B33" s="516"/>
      <c r="C33" s="70"/>
      <c r="D33" s="98"/>
      <c r="E33" s="98"/>
      <c r="F33" s="79"/>
      <c r="G33" s="65"/>
      <c r="H33" s="101"/>
      <c r="I33" s="27"/>
    </row>
    <row r="34" spans="1:9" s="5" customFormat="1" ht="12">
      <c r="A34" s="516"/>
      <c r="B34" s="516"/>
      <c r="C34" s="70"/>
      <c r="D34" s="98"/>
      <c r="E34" s="98"/>
      <c r="F34" s="79"/>
      <c r="G34" s="65"/>
      <c r="H34" s="101"/>
      <c r="I34" s="27"/>
    </row>
    <row r="35" spans="1:9" s="5" customFormat="1" ht="12">
      <c r="A35" s="516"/>
      <c r="B35" s="516"/>
      <c r="C35" s="70"/>
      <c r="D35" s="98"/>
      <c r="E35" s="98"/>
      <c r="F35" s="79"/>
      <c r="G35" s="65"/>
      <c r="H35" s="101"/>
      <c r="I35" s="27"/>
    </row>
    <row r="36" spans="1:9" s="5" customFormat="1" ht="12">
      <c r="A36" s="516"/>
      <c r="B36" s="516"/>
      <c r="C36" s="70"/>
      <c r="D36" s="98"/>
      <c r="E36" s="98"/>
      <c r="F36" s="79"/>
      <c r="G36" s="65"/>
      <c r="H36" s="101"/>
      <c r="I36" s="27"/>
    </row>
    <row r="37" spans="1:9" s="5" customFormat="1" ht="12">
      <c r="A37" s="516"/>
      <c r="B37" s="516"/>
      <c r="C37" s="70"/>
      <c r="D37" s="98"/>
      <c r="E37" s="98"/>
      <c r="F37" s="79"/>
      <c r="G37" s="65"/>
      <c r="H37" s="101"/>
      <c r="I37" s="27"/>
    </row>
    <row r="38" spans="1:9" s="5" customFormat="1" ht="12">
      <c r="A38" s="516"/>
      <c r="B38" s="516"/>
      <c r="C38" s="70"/>
      <c r="D38" s="98"/>
      <c r="E38" s="98"/>
      <c r="F38" s="79"/>
      <c r="G38" s="65"/>
      <c r="H38" s="101"/>
      <c r="I38" s="27"/>
    </row>
    <row r="39" spans="1:9" s="5" customFormat="1" ht="12">
      <c r="A39" s="516"/>
      <c r="B39" s="516"/>
      <c r="C39" s="70"/>
      <c r="D39" s="98"/>
      <c r="E39" s="98"/>
      <c r="F39" s="79"/>
      <c r="G39" s="65"/>
      <c r="H39" s="101"/>
      <c r="I39" s="27"/>
    </row>
    <row r="40" spans="1:9" s="5" customFormat="1" ht="12">
      <c r="A40" s="516"/>
      <c r="B40" s="517"/>
      <c r="C40" s="76"/>
      <c r="D40" s="99"/>
      <c r="E40" s="99"/>
      <c r="F40" s="94"/>
      <c r="G40" s="66"/>
      <c r="H40" s="103"/>
      <c r="I40" s="27"/>
    </row>
    <row r="41" spans="1:9" s="5" customFormat="1" ht="12">
      <c r="A41" s="516"/>
      <c r="B41" s="516" t="s">
        <v>113</v>
      </c>
      <c r="C41" s="70"/>
      <c r="D41" s="98"/>
      <c r="E41" s="98"/>
      <c r="F41" s="79"/>
      <c r="G41" s="64"/>
      <c r="H41" s="101"/>
      <c r="I41" s="29"/>
    </row>
    <row r="42" spans="1:9" s="5" customFormat="1" ht="12">
      <c r="A42" s="516"/>
      <c r="B42" s="516"/>
      <c r="C42" s="69"/>
      <c r="D42" s="96"/>
      <c r="E42" s="97"/>
      <c r="F42" s="80"/>
      <c r="G42" s="65"/>
      <c r="H42" s="102">
        <f>ROUNDDOWN(SUMIF(G41:G52,"Ａ１",F41:F52)/1000,0)+ROUNDDOWN(SUMIF(G41:G52,"Ａ２",F41:F52)/1000,0)+ROUNDDOWN(SUMIF(G41:G52,"Ａ３",F41:F52)/1000,0)</f>
        <v>0</v>
      </c>
      <c r="I42" s="49" t="s">
        <v>65</v>
      </c>
    </row>
    <row r="43" spans="1:9" s="5" customFormat="1" ht="12">
      <c r="A43" s="516"/>
      <c r="B43" s="516"/>
      <c r="C43" s="70"/>
      <c r="D43" s="98"/>
      <c r="E43" s="98"/>
      <c r="F43" s="79"/>
      <c r="G43" s="65"/>
      <c r="H43" s="101"/>
      <c r="I43" s="27"/>
    </row>
    <row r="44" spans="1:9" s="5" customFormat="1" ht="12">
      <c r="A44" s="516"/>
      <c r="B44" s="516"/>
      <c r="C44" s="70"/>
      <c r="D44" s="98"/>
      <c r="E44" s="98"/>
      <c r="F44" s="79"/>
      <c r="G44" s="65"/>
      <c r="H44" s="101"/>
      <c r="I44" s="27"/>
    </row>
    <row r="45" spans="1:9" s="5" customFormat="1" ht="12">
      <c r="A45" s="516"/>
      <c r="B45" s="516"/>
      <c r="C45" s="70"/>
      <c r="D45" s="98"/>
      <c r="E45" s="98"/>
      <c r="F45" s="79"/>
      <c r="G45" s="65"/>
      <c r="H45" s="101"/>
      <c r="I45" s="27"/>
    </row>
    <row r="46" spans="1:9" s="5" customFormat="1" ht="12">
      <c r="A46" s="516"/>
      <c r="B46" s="516"/>
      <c r="C46" s="70"/>
      <c r="D46" s="98"/>
      <c r="E46" s="98"/>
      <c r="F46" s="79"/>
      <c r="G46" s="65"/>
      <c r="H46" s="101"/>
      <c r="I46" s="27"/>
    </row>
    <row r="47" spans="1:9" s="5" customFormat="1" ht="12">
      <c r="A47" s="516"/>
      <c r="B47" s="516"/>
      <c r="C47" s="70"/>
      <c r="D47" s="98"/>
      <c r="E47" s="98"/>
      <c r="F47" s="79"/>
      <c r="G47" s="65"/>
      <c r="H47" s="101"/>
      <c r="I47" s="27"/>
    </row>
    <row r="48" spans="1:9" s="5" customFormat="1" ht="12">
      <c r="A48" s="516"/>
      <c r="B48" s="516"/>
      <c r="C48" s="70"/>
      <c r="D48" s="98"/>
      <c r="E48" s="98"/>
      <c r="F48" s="79"/>
      <c r="G48" s="65"/>
      <c r="H48" s="101"/>
      <c r="I48" s="27"/>
    </row>
    <row r="49" spans="1:9" s="5" customFormat="1" ht="12">
      <c r="A49" s="516"/>
      <c r="B49" s="516"/>
      <c r="C49" s="70"/>
      <c r="D49" s="98"/>
      <c r="E49" s="98"/>
      <c r="F49" s="79"/>
      <c r="G49" s="65"/>
      <c r="H49" s="101"/>
      <c r="I49" s="27"/>
    </row>
    <row r="50" spans="1:9" s="5" customFormat="1" ht="12">
      <c r="A50" s="516"/>
      <c r="B50" s="516"/>
      <c r="C50" s="70"/>
      <c r="D50" s="98"/>
      <c r="E50" s="98"/>
      <c r="F50" s="79"/>
      <c r="G50" s="65"/>
      <c r="H50" s="101"/>
      <c r="I50" s="27"/>
    </row>
    <row r="51" spans="1:9" s="5" customFormat="1" ht="12">
      <c r="A51" s="516"/>
      <c r="B51" s="516"/>
      <c r="C51" s="70"/>
      <c r="D51" s="98"/>
      <c r="E51" s="98"/>
      <c r="F51" s="79"/>
      <c r="G51" s="65"/>
      <c r="H51" s="101"/>
      <c r="I51" s="27"/>
    </row>
    <row r="52" spans="1:9" s="5" customFormat="1" ht="12">
      <c r="A52" s="516"/>
      <c r="B52" s="517"/>
      <c r="C52" s="70"/>
      <c r="D52" s="98"/>
      <c r="E52" s="99"/>
      <c r="F52" s="94"/>
      <c r="G52" s="66"/>
      <c r="H52" s="103"/>
      <c r="I52" s="28"/>
    </row>
    <row r="53" spans="1:9" s="5" customFormat="1" ht="15" customHeight="1">
      <c r="A53" s="516"/>
      <c r="B53" s="393" t="s">
        <v>63</v>
      </c>
      <c r="C53" s="394"/>
      <c r="D53" s="394"/>
      <c r="E53" s="483"/>
      <c r="F53" s="67" t="s">
        <v>104</v>
      </c>
      <c r="G53" s="57">
        <f>ROUNDDOWN(SUMIF($G$14:$G$27,"Ａ１",$F$14:$F$27)/1000,0)+ROUNDDOWN(SUMIF($G$28:$G$40,"Ａ１",$F$28:$F$40)/1000,0)+ROUNDDOWN(SUMIF($G$41:$G$52,"Ａ１",$F$41:$F$52)/1000,0)</f>
        <v>0</v>
      </c>
      <c r="H53" s="490">
        <f>SUM(G53:G55)</f>
        <v>0</v>
      </c>
      <c r="I53" s="493" t="s">
        <v>65</v>
      </c>
    </row>
    <row r="54" spans="1:9" s="5" customFormat="1" ht="15" customHeight="1">
      <c r="A54" s="516"/>
      <c r="B54" s="484"/>
      <c r="C54" s="485"/>
      <c r="D54" s="485"/>
      <c r="E54" s="486"/>
      <c r="F54" s="139" t="s">
        <v>105</v>
      </c>
      <c r="G54" s="137">
        <f>ROUNDDOWN(SUMIF($G$14:$G$27,"Ａ２",$F$14:$F$27)/1000,0)+ROUNDDOWN(SUMIF($G$28:$G$40,"Ａ２",$F$28:$F$40)/1000,0)+ROUNDDOWN(SUMIF($G$41:$G$52,"Ａ２",$F$41:$F$52)/1000,0)</f>
        <v>0</v>
      </c>
      <c r="H54" s="491"/>
      <c r="I54" s="494"/>
    </row>
    <row r="55" spans="1:9" s="5" customFormat="1" ht="15" customHeight="1">
      <c r="A55" s="517"/>
      <c r="B55" s="487"/>
      <c r="C55" s="488"/>
      <c r="D55" s="488"/>
      <c r="E55" s="489"/>
      <c r="F55" s="164" t="s">
        <v>106</v>
      </c>
      <c r="G55" s="73">
        <f>ROUNDDOWN(SUMIF($G$14:$G$27,"Ａ３",$F$14:$F$27)/1000,0)+ROUNDDOWN(SUMIF($G$28:$G$40,"Ａ３",$F$28:$F$40)/1000,0)+ROUNDDOWN(SUMIF($G$41:$G$52,"Ａ３",$F$41:$F$52)/1000,0)</f>
        <v>0</v>
      </c>
      <c r="H55" s="492"/>
      <c r="I55" s="495"/>
    </row>
    <row r="56" spans="1:9" s="5" customFormat="1" ht="15" customHeight="1">
      <c r="A56" s="507" t="s">
        <v>131</v>
      </c>
      <c r="B56" s="508"/>
      <c r="C56" s="508"/>
      <c r="D56" s="508"/>
      <c r="E56" s="509"/>
      <c r="F56" s="67" t="s">
        <v>107</v>
      </c>
      <c r="G56" s="72">
        <f>G8</f>
        <v>0</v>
      </c>
      <c r="H56" s="524">
        <f>SUM(G56:G58)</f>
        <v>0</v>
      </c>
      <c r="I56" s="493" t="s">
        <v>65</v>
      </c>
    </row>
    <row r="57" spans="1:9" s="5" customFormat="1" ht="15" customHeight="1">
      <c r="A57" s="510"/>
      <c r="B57" s="511"/>
      <c r="C57" s="511"/>
      <c r="D57" s="511"/>
      <c r="E57" s="512"/>
      <c r="F57" s="139" t="s">
        <v>108</v>
      </c>
      <c r="G57" s="138">
        <f>G9</f>
        <v>0</v>
      </c>
      <c r="H57" s="525"/>
      <c r="I57" s="494"/>
    </row>
    <row r="58" spans="1:9" s="5" customFormat="1" ht="15" customHeight="1">
      <c r="A58" s="513"/>
      <c r="B58" s="514"/>
      <c r="C58" s="514"/>
      <c r="D58" s="514"/>
      <c r="E58" s="515"/>
      <c r="F58" s="59" t="s">
        <v>109</v>
      </c>
      <c r="G58" s="73">
        <f>G10</f>
        <v>0</v>
      </c>
      <c r="H58" s="526"/>
      <c r="I58" s="495"/>
    </row>
    <row r="59" spans="1:9" s="5" customFormat="1" ht="18" customHeight="1">
      <c r="A59" s="518" t="s">
        <v>114</v>
      </c>
      <c r="B59" s="519"/>
      <c r="C59" s="519"/>
      <c r="D59" s="519"/>
      <c r="E59" s="519"/>
      <c r="F59" s="67" t="s">
        <v>110</v>
      </c>
      <c r="G59" s="140">
        <f>ROUNDDOWN((G56-G53)*5/105,0)</f>
        <v>0</v>
      </c>
      <c r="H59" s="527">
        <f>SUM(G59:G61)</f>
        <v>0</v>
      </c>
      <c r="I59" s="493" t="s">
        <v>65</v>
      </c>
    </row>
    <row r="60" spans="1:9" s="5" customFormat="1" ht="18" customHeight="1">
      <c r="A60" s="520"/>
      <c r="B60" s="521"/>
      <c r="C60" s="521"/>
      <c r="D60" s="521"/>
      <c r="E60" s="521"/>
      <c r="F60" s="139" t="s">
        <v>111</v>
      </c>
      <c r="G60" s="141">
        <f>ROUNDDOWN((G57-G54)*8/108,0)</f>
        <v>0</v>
      </c>
      <c r="H60" s="528"/>
      <c r="I60" s="494"/>
    </row>
    <row r="61" spans="1:9" s="5" customFormat="1" ht="18" customHeight="1">
      <c r="A61" s="522"/>
      <c r="B61" s="523"/>
      <c r="C61" s="523"/>
      <c r="D61" s="523"/>
      <c r="E61" s="523"/>
      <c r="F61" s="164" t="s">
        <v>112</v>
      </c>
      <c r="G61" s="73">
        <f>ROUNDDOWN((G58-G55)*8/108,0)</f>
        <v>0</v>
      </c>
      <c r="H61" s="529"/>
      <c r="I61" s="495"/>
    </row>
    <row r="62" spans="1:9" s="5" customFormat="1" ht="18" customHeight="1">
      <c r="A62" s="518" t="s">
        <v>133</v>
      </c>
      <c r="B62" s="519"/>
      <c r="C62" s="519"/>
      <c r="D62" s="519"/>
      <c r="E62" s="519"/>
      <c r="F62" s="67" t="s">
        <v>115</v>
      </c>
      <c r="G62" s="72">
        <f>+G56-G59</f>
        <v>0</v>
      </c>
      <c r="H62" s="524">
        <f>SUM(G62:G64)</f>
        <v>0</v>
      </c>
      <c r="I62" s="493" t="s">
        <v>65</v>
      </c>
    </row>
    <row r="63" spans="1:9" s="5" customFormat="1" ht="18" customHeight="1">
      <c r="A63" s="520"/>
      <c r="B63" s="521"/>
      <c r="C63" s="521"/>
      <c r="D63" s="521"/>
      <c r="E63" s="521"/>
      <c r="F63" s="139" t="s">
        <v>116</v>
      </c>
      <c r="G63" s="138">
        <f>+G57-G60</f>
        <v>0</v>
      </c>
      <c r="H63" s="525"/>
      <c r="I63" s="494"/>
    </row>
    <row r="64" spans="1:9" s="5" customFormat="1" ht="18" customHeight="1">
      <c r="A64" s="522"/>
      <c r="B64" s="523"/>
      <c r="C64" s="523"/>
      <c r="D64" s="523"/>
      <c r="E64" s="523"/>
      <c r="F64" s="164" t="s">
        <v>117</v>
      </c>
      <c r="G64" s="73">
        <f>+G58-G61</f>
        <v>0</v>
      </c>
      <c r="H64" s="526"/>
      <c r="I64" s="495"/>
    </row>
  </sheetData>
  <sheetProtection formatCells="0" formatColumns="0"/>
  <mergeCells count="34">
    <mergeCell ref="B6:I6"/>
    <mergeCell ref="C8:F8"/>
    <mergeCell ref="C9:F9"/>
    <mergeCell ref="G9:H9"/>
    <mergeCell ref="I56:I58"/>
    <mergeCell ref="A59:E61"/>
    <mergeCell ref="A14:A55"/>
    <mergeCell ref="B14:B27"/>
    <mergeCell ref="A8:B8"/>
    <mergeCell ref="A10:B10"/>
    <mergeCell ref="C10:F10"/>
    <mergeCell ref="B28:B40"/>
    <mergeCell ref="H13:I13"/>
    <mergeCell ref="C7:F7"/>
    <mergeCell ref="G8:H8"/>
    <mergeCell ref="A9:B9"/>
    <mergeCell ref="A56:E58"/>
    <mergeCell ref="B41:B52"/>
    <mergeCell ref="A62:E64"/>
    <mergeCell ref="H62:H64"/>
    <mergeCell ref="I62:I64"/>
    <mergeCell ref="H56:H58"/>
    <mergeCell ref="H59:H61"/>
    <mergeCell ref="I59:I61"/>
    <mergeCell ref="H1:I2"/>
    <mergeCell ref="B53:E55"/>
    <mergeCell ref="H53:H55"/>
    <mergeCell ref="I53:I55"/>
    <mergeCell ref="A13:B13"/>
    <mergeCell ref="A4:B4"/>
    <mergeCell ref="C4:E4"/>
    <mergeCell ref="A7:B7"/>
    <mergeCell ref="G7:H7"/>
    <mergeCell ref="G10:H10"/>
  </mergeCells>
  <dataValidations count="1">
    <dataValidation type="list" allowBlank="1" showInputMessage="1" showErrorMessage="1" sqref="G14:G52">
      <formula1>"Ａ１,Ａ２,Ａ３"</formula1>
    </dataValidation>
  </dataValidations>
  <printOptions horizontalCentered="1"/>
  <pageMargins left="0.7086614173228347" right="0.5118110236220472" top="0.15748031496062992" bottom="0.15748031496062992" header="0.31496062992125984" footer="0.31496062992125984"/>
  <pageSetup horizontalDpi="600" verticalDpi="600" orientation="portrait" paperSize="9" scale="94" r:id="rId3"/>
  <ignoredErrors>
    <ignoredError sqref="C4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8"/>
  <sheetViews>
    <sheetView view="pageBreakPreview" zoomScaleSheetLayoutView="100" zoomScalePageLayoutView="0" workbookViewId="0" topLeftCell="A1">
      <selection activeCell="M7" sqref="M7"/>
    </sheetView>
  </sheetViews>
  <sheetFormatPr defaultColWidth="9.00390625" defaultRowHeight="13.5"/>
  <cols>
    <col min="1" max="1" width="3.75390625" style="287" customWidth="1"/>
    <col min="2" max="2" width="18.00390625" style="288" customWidth="1"/>
    <col min="3" max="3" width="9.00390625" style="288" customWidth="1"/>
    <col min="4" max="4" width="9.25390625" style="286" customWidth="1"/>
    <col min="5" max="5" width="0.74609375" style="284" customWidth="1"/>
    <col min="6" max="7" width="3.75390625" style="290" customWidth="1"/>
    <col min="8" max="8" width="16.25390625" style="290" customWidth="1"/>
    <col min="9" max="9" width="4.50390625" style="287" customWidth="1"/>
    <col min="10" max="10" width="10.875" style="196" customWidth="1"/>
    <col min="11" max="11" width="9.25390625" style="291" customWidth="1"/>
    <col min="12" max="12" width="9.25390625" style="292" customWidth="1"/>
    <col min="13" max="13" width="9.25390625" style="291" customWidth="1"/>
    <col min="14" max="14" width="9.25390625" style="292" customWidth="1"/>
    <col min="15" max="15" width="9.00390625" style="287" customWidth="1"/>
    <col min="16" max="17" width="9.25390625" style="287" bestFit="1" customWidth="1"/>
    <col min="18" max="16384" width="9.00390625" style="287" customWidth="1"/>
  </cols>
  <sheetData>
    <row r="1" spans="1:14" s="173" customFormat="1" ht="13.5" customHeight="1">
      <c r="A1" s="32" t="s">
        <v>170</v>
      </c>
      <c r="B1" s="167"/>
      <c r="C1" s="167"/>
      <c r="D1" s="168"/>
      <c r="E1" s="169"/>
      <c r="F1" s="170"/>
      <c r="G1" s="170"/>
      <c r="H1" s="170"/>
      <c r="I1" s="171"/>
      <c r="J1" s="172"/>
      <c r="K1" s="168"/>
      <c r="L1" s="168"/>
      <c r="M1" s="168"/>
      <c r="N1" s="168"/>
    </row>
    <row r="2" spans="1:14" s="178" customFormat="1" ht="13.5" customHeight="1">
      <c r="A2" s="174" t="s">
        <v>90</v>
      </c>
      <c r="B2" s="175"/>
      <c r="C2" s="175"/>
      <c r="D2" s="176"/>
      <c r="E2" s="546" t="s">
        <v>162</v>
      </c>
      <c r="F2" s="547"/>
      <c r="G2" s="174" t="s">
        <v>91</v>
      </c>
      <c r="H2" s="174"/>
      <c r="I2" s="177"/>
      <c r="J2" s="174" t="s">
        <v>92</v>
      </c>
      <c r="K2" s="174"/>
      <c r="L2" s="174"/>
      <c r="M2" s="174"/>
      <c r="N2" s="174"/>
    </row>
    <row r="3" spans="1:14" s="173" customFormat="1" ht="13.5" customHeight="1">
      <c r="A3" s="548" t="s">
        <v>59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179"/>
      <c r="N3" s="179"/>
    </row>
    <row r="4" spans="1:16" s="173" customFormat="1" ht="15" customHeight="1">
      <c r="A4" s="171" t="s">
        <v>0</v>
      </c>
      <c r="B4" s="167"/>
      <c r="C4" s="167"/>
      <c r="D4" s="168"/>
      <c r="E4" s="169"/>
      <c r="F4" s="180" t="s">
        <v>1</v>
      </c>
      <c r="G4" s="170"/>
      <c r="H4" s="170"/>
      <c r="I4" s="170"/>
      <c r="J4" s="170"/>
      <c r="K4" s="181" t="s">
        <v>2</v>
      </c>
      <c r="L4" s="549"/>
      <c r="M4" s="550"/>
      <c r="N4" s="551"/>
      <c r="O4" s="182"/>
      <c r="P4" s="182"/>
    </row>
    <row r="5" spans="1:16" s="173" customFormat="1" ht="15" customHeight="1">
      <c r="A5" s="552" t="s">
        <v>3</v>
      </c>
      <c r="B5" s="555" t="s">
        <v>66</v>
      </c>
      <c r="C5" s="556"/>
      <c r="D5" s="559" t="s">
        <v>156</v>
      </c>
      <c r="E5" s="169"/>
      <c r="F5" s="562" t="s">
        <v>124</v>
      </c>
      <c r="G5" s="563"/>
      <c r="H5" s="563"/>
      <c r="I5" s="563"/>
      <c r="J5" s="563"/>
      <c r="K5" s="563"/>
      <c r="L5" s="563"/>
      <c r="M5" s="183"/>
      <c r="N5" s="184"/>
      <c r="O5" s="182"/>
      <c r="P5" s="182"/>
    </row>
    <row r="6" spans="1:16" s="173" customFormat="1" ht="15" customHeight="1">
      <c r="A6" s="553"/>
      <c r="B6" s="553"/>
      <c r="C6" s="557"/>
      <c r="D6" s="560"/>
      <c r="E6" s="169"/>
      <c r="F6" s="564"/>
      <c r="G6" s="565"/>
      <c r="H6" s="565"/>
      <c r="I6" s="565"/>
      <c r="J6" s="565"/>
      <c r="K6" s="565"/>
      <c r="L6" s="565"/>
      <c r="M6" s="566" t="s">
        <v>126</v>
      </c>
      <c r="N6" s="567"/>
      <c r="O6" s="182"/>
      <c r="P6" s="182"/>
    </row>
    <row r="7" spans="1:14" s="189" customFormat="1" ht="60.75" customHeight="1">
      <c r="A7" s="554"/>
      <c r="B7" s="554"/>
      <c r="C7" s="558"/>
      <c r="D7" s="561"/>
      <c r="E7" s="185"/>
      <c r="F7" s="568" t="s">
        <v>4</v>
      </c>
      <c r="G7" s="569"/>
      <c r="H7" s="570" t="s">
        <v>125</v>
      </c>
      <c r="I7" s="571"/>
      <c r="J7" s="571"/>
      <c r="K7" s="572"/>
      <c r="L7" s="186" t="s">
        <v>154</v>
      </c>
      <c r="M7" s="187" t="s">
        <v>173</v>
      </c>
      <c r="N7" s="188" t="s">
        <v>155</v>
      </c>
    </row>
    <row r="8" spans="1:17" s="173" customFormat="1" ht="12.75" customHeight="1">
      <c r="A8" s="575" t="s">
        <v>9</v>
      </c>
      <c r="B8" s="190"/>
      <c r="C8" s="191" t="s">
        <v>48</v>
      </c>
      <c r="D8" s="192" t="s">
        <v>65</v>
      </c>
      <c r="E8" s="193"/>
      <c r="F8" s="583" t="s">
        <v>10</v>
      </c>
      <c r="G8" s="584"/>
      <c r="H8" s="581"/>
      <c r="I8" s="582"/>
      <c r="J8" s="194" t="s">
        <v>67</v>
      </c>
      <c r="K8" s="191" t="s">
        <v>49</v>
      </c>
      <c r="L8" s="191" t="s">
        <v>65</v>
      </c>
      <c r="M8" s="191" t="s">
        <v>65</v>
      </c>
      <c r="N8" s="195" t="s">
        <v>65</v>
      </c>
      <c r="Q8" s="196"/>
    </row>
    <row r="9" spans="1:17" s="173" customFormat="1" ht="12.75" customHeight="1">
      <c r="A9" s="576"/>
      <c r="B9" s="197" t="s">
        <v>14</v>
      </c>
      <c r="C9" s="198" t="s">
        <v>50</v>
      </c>
      <c r="D9" s="199" t="s">
        <v>51</v>
      </c>
      <c r="E9" s="200"/>
      <c r="F9" s="583"/>
      <c r="G9" s="584"/>
      <c r="H9" s="201" t="s">
        <v>17</v>
      </c>
      <c r="I9" s="202"/>
      <c r="J9" s="203"/>
      <c r="K9" s="204" t="s">
        <v>19</v>
      </c>
      <c r="L9" s="205" t="s">
        <v>144</v>
      </c>
      <c r="M9" s="206"/>
      <c r="N9" s="207" t="s">
        <v>152</v>
      </c>
      <c r="Q9" s="208"/>
    </row>
    <row r="10" spans="1:17" s="173" customFormat="1" ht="12.75" customHeight="1">
      <c r="A10" s="576"/>
      <c r="B10" s="209" t="s">
        <v>15</v>
      </c>
      <c r="C10" s="210" t="s">
        <v>50</v>
      </c>
      <c r="D10" s="211"/>
      <c r="E10" s="193"/>
      <c r="F10" s="583"/>
      <c r="G10" s="584"/>
      <c r="H10" s="201" t="s">
        <v>20</v>
      </c>
      <c r="I10" s="202"/>
      <c r="J10" s="212" t="s">
        <v>52</v>
      </c>
      <c r="K10" s="204"/>
      <c r="L10" s="213"/>
      <c r="M10" s="214" t="s">
        <v>146</v>
      </c>
      <c r="N10" s="215"/>
      <c r="Q10" s="208"/>
    </row>
    <row r="11" spans="1:17" s="173" customFormat="1" ht="12.75" customHeight="1">
      <c r="A11" s="576"/>
      <c r="B11" s="209" t="s">
        <v>15</v>
      </c>
      <c r="C11" s="210" t="s">
        <v>50</v>
      </c>
      <c r="D11" s="211"/>
      <c r="E11" s="193"/>
      <c r="F11" s="583"/>
      <c r="G11" s="584"/>
      <c r="H11" s="201" t="s">
        <v>21</v>
      </c>
      <c r="I11" s="202"/>
      <c r="J11" s="212" t="s">
        <v>52</v>
      </c>
      <c r="K11" s="204"/>
      <c r="L11" s="210"/>
      <c r="M11" s="216"/>
      <c r="N11" s="217"/>
      <c r="Q11" s="208"/>
    </row>
    <row r="12" spans="1:17" s="173" customFormat="1" ht="12.75" customHeight="1">
      <c r="A12" s="576"/>
      <c r="B12" s="209" t="s">
        <v>15</v>
      </c>
      <c r="C12" s="210" t="s">
        <v>50</v>
      </c>
      <c r="D12" s="211"/>
      <c r="E12" s="193"/>
      <c r="F12" s="583"/>
      <c r="G12" s="584"/>
      <c r="H12" s="201" t="s">
        <v>22</v>
      </c>
      <c r="I12" s="202"/>
      <c r="J12" s="212" t="s">
        <v>54</v>
      </c>
      <c r="K12" s="204"/>
      <c r="L12" s="210"/>
      <c r="M12" s="216"/>
      <c r="N12" s="217"/>
      <c r="Q12" s="208"/>
    </row>
    <row r="13" spans="1:17" s="173" customFormat="1" ht="12.75" customHeight="1">
      <c r="A13" s="576"/>
      <c r="B13" s="218"/>
      <c r="C13" s="210"/>
      <c r="D13" s="211"/>
      <c r="E13" s="193"/>
      <c r="F13" s="583"/>
      <c r="G13" s="584"/>
      <c r="H13" s="201" t="s">
        <v>23</v>
      </c>
      <c r="I13" s="202"/>
      <c r="J13" s="212" t="s">
        <v>54</v>
      </c>
      <c r="K13" s="204"/>
      <c r="L13" s="210"/>
      <c r="M13" s="214" t="s">
        <v>54</v>
      </c>
      <c r="N13" s="217"/>
      <c r="Q13" s="208"/>
    </row>
    <row r="14" spans="1:17" s="173" customFormat="1" ht="12.75" customHeight="1">
      <c r="A14" s="576"/>
      <c r="B14" s="218"/>
      <c r="C14" s="210"/>
      <c r="D14" s="211"/>
      <c r="E14" s="193"/>
      <c r="F14" s="583"/>
      <c r="G14" s="584"/>
      <c r="H14" s="201" t="s">
        <v>18</v>
      </c>
      <c r="I14" s="202"/>
      <c r="J14" s="203"/>
      <c r="K14" s="205" t="s">
        <v>54</v>
      </c>
      <c r="L14" s="210"/>
      <c r="M14" s="206"/>
      <c r="N14" s="217"/>
      <c r="Q14" s="208"/>
    </row>
    <row r="15" spans="1:17" s="173" customFormat="1" ht="12.75" customHeight="1">
      <c r="A15" s="576"/>
      <c r="B15" s="218"/>
      <c r="C15" s="210"/>
      <c r="D15" s="211"/>
      <c r="E15" s="193"/>
      <c r="F15" s="583"/>
      <c r="G15" s="584"/>
      <c r="H15" s="201" t="s">
        <v>151</v>
      </c>
      <c r="I15" s="202"/>
      <c r="J15" s="212" t="s">
        <v>54</v>
      </c>
      <c r="K15" s="204"/>
      <c r="L15" s="210"/>
      <c r="M15" s="206"/>
      <c r="N15" s="217"/>
      <c r="Q15" s="208"/>
    </row>
    <row r="16" spans="1:17" s="173" customFormat="1" ht="12.75" customHeight="1">
      <c r="A16" s="576"/>
      <c r="B16" s="219"/>
      <c r="C16" s="210"/>
      <c r="D16" s="220"/>
      <c r="E16" s="193"/>
      <c r="F16" s="583"/>
      <c r="G16" s="584"/>
      <c r="H16" s="201" t="s">
        <v>149</v>
      </c>
      <c r="I16" s="202"/>
      <c r="J16" s="212" t="s">
        <v>54</v>
      </c>
      <c r="K16" s="204"/>
      <c r="L16" s="210"/>
      <c r="M16" s="206"/>
      <c r="N16" s="217"/>
      <c r="Q16" s="208"/>
    </row>
    <row r="17" spans="1:17" s="173" customFormat="1" ht="12.75" customHeight="1">
      <c r="A17" s="576"/>
      <c r="B17" s="219"/>
      <c r="C17" s="210"/>
      <c r="D17" s="220"/>
      <c r="E17" s="193"/>
      <c r="F17" s="583"/>
      <c r="G17" s="584"/>
      <c r="H17" s="201"/>
      <c r="I17" s="208" t="s">
        <v>150</v>
      </c>
      <c r="J17" s="221"/>
      <c r="K17" s="204"/>
      <c r="L17" s="210"/>
      <c r="M17" s="206"/>
      <c r="N17" s="217"/>
      <c r="Q17" s="208"/>
    </row>
    <row r="18" spans="1:17" s="173" customFormat="1" ht="12.75" customHeight="1">
      <c r="A18" s="576"/>
      <c r="B18" s="218"/>
      <c r="C18" s="210"/>
      <c r="D18" s="222"/>
      <c r="E18" s="193"/>
      <c r="F18" s="583"/>
      <c r="G18" s="584"/>
      <c r="H18" s="573"/>
      <c r="I18" s="574"/>
      <c r="J18" s="212"/>
      <c r="K18" s="204"/>
      <c r="L18" s="223"/>
      <c r="M18" s="206"/>
      <c r="N18" s="224"/>
      <c r="Q18" s="208"/>
    </row>
    <row r="19" spans="1:17" s="173" customFormat="1" ht="12.75" customHeight="1">
      <c r="A19" s="577"/>
      <c r="B19" s="225"/>
      <c r="C19" s="226"/>
      <c r="D19" s="227"/>
      <c r="E19" s="193"/>
      <c r="F19" s="583"/>
      <c r="G19" s="584"/>
      <c r="H19" s="573"/>
      <c r="I19" s="574"/>
      <c r="J19" s="228"/>
      <c r="K19" s="226"/>
      <c r="L19" s="226"/>
      <c r="M19" s="229"/>
      <c r="N19" s="230"/>
      <c r="Q19" s="208"/>
    </row>
    <row r="20" spans="1:17" s="173" customFormat="1" ht="12.75" customHeight="1">
      <c r="A20" s="575" t="s">
        <v>8</v>
      </c>
      <c r="B20" s="197" t="s">
        <v>82</v>
      </c>
      <c r="C20" s="231" t="s">
        <v>52</v>
      </c>
      <c r="D20" s="192"/>
      <c r="E20" s="193"/>
      <c r="F20" s="578" t="s">
        <v>134</v>
      </c>
      <c r="G20" s="579"/>
      <c r="H20" s="581"/>
      <c r="I20" s="582"/>
      <c r="J20" s="194"/>
      <c r="K20" s="210"/>
      <c r="L20" s="232"/>
      <c r="M20" s="206"/>
      <c r="N20" s="233"/>
      <c r="Q20" s="208"/>
    </row>
    <row r="21" spans="1:17" s="173" customFormat="1" ht="12.75" customHeight="1">
      <c r="A21" s="576"/>
      <c r="B21" s="209" t="s">
        <v>81</v>
      </c>
      <c r="C21" s="205" t="s">
        <v>52</v>
      </c>
      <c r="D21" s="234" t="s">
        <v>136</v>
      </c>
      <c r="E21" s="193"/>
      <c r="F21" s="580"/>
      <c r="G21" s="579"/>
      <c r="H21" s="573" t="s">
        <v>139</v>
      </c>
      <c r="I21" s="574"/>
      <c r="J21" s="194"/>
      <c r="K21" s="210" t="s">
        <v>141</v>
      </c>
      <c r="L21" s="214" t="s">
        <v>142</v>
      </c>
      <c r="M21" s="206" t="s">
        <v>141</v>
      </c>
      <c r="N21" s="235" t="s">
        <v>142</v>
      </c>
      <c r="P21" s="196"/>
      <c r="Q21" s="208"/>
    </row>
    <row r="22" spans="1:17" s="173" customFormat="1" ht="12.75" customHeight="1">
      <c r="A22" s="576"/>
      <c r="B22" s="219"/>
      <c r="C22" s="210"/>
      <c r="D22" s="211"/>
      <c r="E22" s="193"/>
      <c r="F22" s="580"/>
      <c r="G22" s="579"/>
      <c r="H22" s="236" t="s">
        <v>140</v>
      </c>
      <c r="I22" s="237"/>
      <c r="J22" s="194"/>
      <c r="K22" s="210" t="s">
        <v>141</v>
      </c>
      <c r="L22" s="206"/>
      <c r="M22" s="206" t="s">
        <v>141</v>
      </c>
      <c r="N22" s="217"/>
      <c r="Q22" s="208"/>
    </row>
    <row r="23" spans="1:17" s="173" customFormat="1" ht="12.75" customHeight="1">
      <c r="A23" s="576"/>
      <c r="B23" s="219"/>
      <c r="C23" s="210"/>
      <c r="D23" s="211"/>
      <c r="E23" s="193"/>
      <c r="F23" s="580"/>
      <c r="G23" s="579"/>
      <c r="H23" s="573"/>
      <c r="I23" s="574"/>
      <c r="J23" s="194"/>
      <c r="K23" s="210"/>
      <c r="L23" s="206"/>
      <c r="M23" s="206"/>
      <c r="N23" s="217"/>
      <c r="Q23" s="208"/>
    </row>
    <row r="24" spans="1:17" s="173" customFormat="1" ht="12.75" customHeight="1">
      <c r="A24" s="576"/>
      <c r="B24" s="219"/>
      <c r="C24" s="210"/>
      <c r="D24" s="211"/>
      <c r="E24" s="193"/>
      <c r="F24" s="580"/>
      <c r="G24" s="579"/>
      <c r="H24" s="573"/>
      <c r="I24" s="574"/>
      <c r="J24" s="194"/>
      <c r="K24" s="210"/>
      <c r="L24" s="206"/>
      <c r="M24" s="206"/>
      <c r="N24" s="217"/>
      <c r="Q24" s="208"/>
    </row>
    <row r="25" spans="1:17" s="173" customFormat="1" ht="12.75" customHeight="1">
      <c r="A25" s="576"/>
      <c r="B25" s="219"/>
      <c r="C25" s="210"/>
      <c r="D25" s="211"/>
      <c r="E25" s="193"/>
      <c r="F25" s="580"/>
      <c r="G25" s="579"/>
      <c r="H25" s="573"/>
      <c r="I25" s="574"/>
      <c r="J25" s="194"/>
      <c r="K25" s="210"/>
      <c r="L25" s="206"/>
      <c r="M25" s="206"/>
      <c r="N25" s="217"/>
      <c r="Q25" s="208"/>
    </row>
    <row r="26" spans="1:17" s="173" customFormat="1" ht="12.75" customHeight="1">
      <c r="A26" s="576"/>
      <c r="B26" s="219"/>
      <c r="C26" s="210"/>
      <c r="D26" s="211"/>
      <c r="E26" s="193"/>
      <c r="F26" s="580"/>
      <c r="G26" s="579"/>
      <c r="H26" s="573"/>
      <c r="I26" s="574"/>
      <c r="J26" s="194"/>
      <c r="K26" s="210"/>
      <c r="L26" s="206"/>
      <c r="M26" s="206"/>
      <c r="N26" s="217"/>
      <c r="Q26" s="208"/>
    </row>
    <row r="27" spans="1:17" s="173" customFormat="1" ht="12.75" customHeight="1">
      <c r="A27" s="576"/>
      <c r="B27" s="219"/>
      <c r="C27" s="210"/>
      <c r="D27" s="211"/>
      <c r="E27" s="193"/>
      <c r="F27" s="580"/>
      <c r="G27" s="579"/>
      <c r="H27" s="573"/>
      <c r="I27" s="574"/>
      <c r="J27" s="194"/>
      <c r="K27" s="210"/>
      <c r="L27" s="206"/>
      <c r="M27" s="206"/>
      <c r="N27" s="217"/>
      <c r="Q27" s="208"/>
    </row>
    <row r="28" spans="1:17" s="173" customFormat="1" ht="12.75" customHeight="1">
      <c r="A28" s="576"/>
      <c r="B28" s="219"/>
      <c r="C28" s="210"/>
      <c r="D28" s="211"/>
      <c r="E28" s="193"/>
      <c r="F28" s="580"/>
      <c r="G28" s="579"/>
      <c r="H28" s="585"/>
      <c r="I28" s="586"/>
      <c r="J28" s="228"/>
      <c r="K28" s="226"/>
      <c r="L28" s="229"/>
      <c r="M28" s="229"/>
      <c r="N28" s="230"/>
      <c r="Q28" s="208"/>
    </row>
    <row r="29" spans="1:17" s="173" customFormat="1" ht="12.75" customHeight="1">
      <c r="A29" s="577"/>
      <c r="B29" s="225"/>
      <c r="C29" s="226"/>
      <c r="D29" s="227"/>
      <c r="E29" s="193"/>
      <c r="F29" s="583" t="s">
        <v>47</v>
      </c>
      <c r="G29" s="584"/>
      <c r="H29" s="238" t="s">
        <v>24</v>
      </c>
      <c r="I29" s="239"/>
      <c r="J29" s="194"/>
      <c r="K29" s="210" t="s">
        <v>141</v>
      </c>
      <c r="L29" s="232"/>
      <c r="M29" s="206" t="s">
        <v>97</v>
      </c>
      <c r="N29" s="233"/>
      <c r="Q29" s="208"/>
    </row>
    <row r="30" spans="1:17" s="173" customFormat="1" ht="12.75" customHeight="1">
      <c r="A30" s="575" t="s">
        <v>11</v>
      </c>
      <c r="B30" s="219" t="s">
        <v>16</v>
      </c>
      <c r="C30" s="210" t="s">
        <v>19</v>
      </c>
      <c r="D30" s="192"/>
      <c r="E30" s="193"/>
      <c r="F30" s="583"/>
      <c r="G30" s="584"/>
      <c r="H30" s="240" t="s">
        <v>56</v>
      </c>
      <c r="I30" s="241"/>
      <c r="J30" s="194" t="s">
        <v>19</v>
      </c>
      <c r="K30" s="210"/>
      <c r="L30" s="214" t="s">
        <v>142</v>
      </c>
      <c r="M30" s="206"/>
      <c r="N30" s="235" t="s">
        <v>153</v>
      </c>
      <c r="Q30" s="208"/>
    </row>
    <row r="31" spans="1:17" s="173" customFormat="1" ht="12.75" customHeight="1">
      <c r="A31" s="576"/>
      <c r="B31" s="219" t="s">
        <v>137</v>
      </c>
      <c r="C31" s="210" t="s">
        <v>19</v>
      </c>
      <c r="D31" s="234" t="s">
        <v>136</v>
      </c>
      <c r="E31" s="193"/>
      <c r="F31" s="583"/>
      <c r="G31" s="584"/>
      <c r="H31" s="240" t="s">
        <v>25</v>
      </c>
      <c r="I31" s="241"/>
      <c r="J31" s="194" t="s">
        <v>19</v>
      </c>
      <c r="K31" s="210"/>
      <c r="L31" s="206"/>
      <c r="M31" s="206"/>
      <c r="N31" s="217"/>
      <c r="P31" s="196"/>
      <c r="Q31" s="208"/>
    </row>
    <row r="32" spans="1:17" s="173" customFormat="1" ht="12.75" customHeight="1">
      <c r="A32" s="576"/>
      <c r="B32" s="219"/>
      <c r="C32" s="210"/>
      <c r="D32" s="211"/>
      <c r="E32" s="193"/>
      <c r="F32" s="583"/>
      <c r="G32" s="584"/>
      <c r="H32" s="240" t="s">
        <v>26</v>
      </c>
      <c r="I32" s="241"/>
      <c r="J32" s="194"/>
      <c r="K32" s="210" t="s">
        <v>19</v>
      </c>
      <c r="L32" s="206"/>
      <c r="M32" s="206" t="s">
        <v>145</v>
      </c>
      <c r="N32" s="217"/>
      <c r="Q32" s="208"/>
    </row>
    <row r="33" spans="1:17" s="173" customFormat="1" ht="12.75" customHeight="1">
      <c r="A33" s="576"/>
      <c r="B33" s="219"/>
      <c r="C33" s="210"/>
      <c r="D33" s="211"/>
      <c r="E33" s="193"/>
      <c r="F33" s="583"/>
      <c r="G33" s="584"/>
      <c r="H33" s="240" t="s">
        <v>45</v>
      </c>
      <c r="I33" s="241"/>
      <c r="J33" s="194"/>
      <c r="K33" s="210"/>
      <c r="L33" s="206"/>
      <c r="M33" s="206"/>
      <c r="N33" s="217"/>
      <c r="Q33" s="208"/>
    </row>
    <row r="34" spans="1:17" s="173" customFormat="1" ht="12.75" customHeight="1">
      <c r="A34" s="576"/>
      <c r="B34" s="219"/>
      <c r="C34" s="210"/>
      <c r="D34" s="211"/>
      <c r="E34" s="193"/>
      <c r="F34" s="583"/>
      <c r="G34" s="584"/>
      <c r="H34" s="240" t="s">
        <v>31</v>
      </c>
      <c r="I34" s="241"/>
      <c r="J34" s="194"/>
      <c r="K34" s="210" t="s">
        <v>19</v>
      </c>
      <c r="L34" s="206"/>
      <c r="M34" s="206" t="s">
        <v>145</v>
      </c>
      <c r="N34" s="217"/>
      <c r="Q34" s="208"/>
    </row>
    <row r="35" spans="1:17" s="173" customFormat="1" ht="12.75" customHeight="1">
      <c r="A35" s="576"/>
      <c r="B35" s="219"/>
      <c r="C35" s="210"/>
      <c r="D35" s="211"/>
      <c r="E35" s="193"/>
      <c r="F35" s="583"/>
      <c r="G35" s="584"/>
      <c r="H35" s="240" t="s">
        <v>46</v>
      </c>
      <c r="I35" s="241"/>
      <c r="J35" s="194"/>
      <c r="K35" s="210"/>
      <c r="L35" s="206"/>
      <c r="M35" s="206"/>
      <c r="N35" s="217"/>
      <c r="Q35" s="208"/>
    </row>
    <row r="36" spans="1:17" s="173" customFormat="1" ht="12.75" customHeight="1">
      <c r="A36" s="576"/>
      <c r="B36" s="219"/>
      <c r="C36" s="210"/>
      <c r="D36" s="211"/>
      <c r="E36" s="193"/>
      <c r="F36" s="583"/>
      <c r="G36" s="584"/>
      <c r="H36" s="240" t="s">
        <v>27</v>
      </c>
      <c r="I36" s="241"/>
      <c r="J36" s="194"/>
      <c r="K36" s="210" t="s">
        <v>19</v>
      </c>
      <c r="L36" s="206"/>
      <c r="M36" s="206" t="s">
        <v>145</v>
      </c>
      <c r="N36" s="217"/>
      <c r="Q36" s="208"/>
    </row>
    <row r="37" spans="1:17" s="173" customFormat="1" ht="12.75" customHeight="1">
      <c r="A37" s="576"/>
      <c r="B37" s="219"/>
      <c r="C37" s="210"/>
      <c r="D37" s="211"/>
      <c r="E37" s="193"/>
      <c r="F37" s="583"/>
      <c r="G37" s="584"/>
      <c r="H37" s="240" t="s">
        <v>28</v>
      </c>
      <c r="I37" s="241"/>
      <c r="J37" s="194" t="s">
        <v>19</v>
      </c>
      <c r="K37" s="210"/>
      <c r="L37" s="206"/>
      <c r="M37" s="206"/>
      <c r="N37" s="217"/>
      <c r="Q37" s="208"/>
    </row>
    <row r="38" spans="1:17" s="173" customFormat="1" ht="12.75" customHeight="1">
      <c r="A38" s="576"/>
      <c r="B38" s="219"/>
      <c r="C38" s="210"/>
      <c r="D38" s="211"/>
      <c r="E38" s="193"/>
      <c r="F38" s="583"/>
      <c r="G38" s="584"/>
      <c r="H38" s="240" t="s">
        <v>32</v>
      </c>
      <c r="I38" s="241"/>
      <c r="J38" s="194" t="s">
        <v>19</v>
      </c>
      <c r="K38" s="210"/>
      <c r="L38" s="206"/>
      <c r="M38" s="206"/>
      <c r="N38" s="217"/>
      <c r="Q38" s="208"/>
    </row>
    <row r="39" spans="1:17" s="173" customFormat="1" ht="12.75" customHeight="1">
      <c r="A39" s="576"/>
      <c r="B39" s="219"/>
      <c r="C39" s="210"/>
      <c r="D39" s="211"/>
      <c r="E39" s="193"/>
      <c r="F39" s="583"/>
      <c r="G39" s="584"/>
      <c r="H39" s="240" t="s">
        <v>29</v>
      </c>
      <c r="I39" s="241"/>
      <c r="J39" s="194" t="s">
        <v>74</v>
      </c>
      <c r="K39" s="210"/>
      <c r="L39" s="206"/>
      <c r="M39" s="206"/>
      <c r="N39" s="217"/>
      <c r="Q39" s="208"/>
    </row>
    <row r="40" spans="1:17" s="173" customFormat="1" ht="12.75" customHeight="1">
      <c r="A40" s="576"/>
      <c r="B40" s="219"/>
      <c r="C40" s="210"/>
      <c r="D40" s="211"/>
      <c r="E40" s="193"/>
      <c r="F40" s="583"/>
      <c r="G40" s="584"/>
      <c r="H40" s="240" t="s">
        <v>30</v>
      </c>
      <c r="I40" s="241"/>
      <c r="J40" s="194"/>
      <c r="K40" s="210" t="s">
        <v>141</v>
      </c>
      <c r="L40" s="206"/>
      <c r="M40" s="210" t="s">
        <v>142</v>
      </c>
      <c r="N40" s="217"/>
      <c r="Q40" s="208"/>
    </row>
    <row r="41" spans="1:17" s="173" customFormat="1" ht="12.75" customHeight="1">
      <c r="A41" s="576"/>
      <c r="B41" s="219"/>
      <c r="C41" s="210"/>
      <c r="D41" s="211"/>
      <c r="E41" s="193"/>
      <c r="F41" s="583"/>
      <c r="G41" s="584"/>
      <c r="H41" s="240" t="s">
        <v>33</v>
      </c>
      <c r="I41" s="241"/>
      <c r="J41" s="194" t="s">
        <v>19</v>
      </c>
      <c r="K41" s="210"/>
      <c r="L41" s="206"/>
      <c r="M41" s="206"/>
      <c r="N41" s="217"/>
      <c r="Q41" s="208"/>
    </row>
    <row r="42" spans="1:17" s="173" customFormat="1" ht="12.75" customHeight="1">
      <c r="A42" s="576"/>
      <c r="B42" s="219"/>
      <c r="C42" s="210"/>
      <c r="D42" s="211"/>
      <c r="E42" s="193"/>
      <c r="F42" s="583"/>
      <c r="G42" s="584"/>
      <c r="H42" s="240" t="s">
        <v>34</v>
      </c>
      <c r="I42" s="241"/>
      <c r="J42" s="194" t="s">
        <v>19</v>
      </c>
      <c r="K42" s="210"/>
      <c r="L42" s="206"/>
      <c r="M42" s="206"/>
      <c r="N42" s="217"/>
      <c r="Q42" s="208"/>
    </row>
    <row r="43" spans="1:17" s="173" customFormat="1" ht="12.75" customHeight="1">
      <c r="A43" s="576"/>
      <c r="B43" s="219"/>
      <c r="C43" s="210"/>
      <c r="D43" s="211"/>
      <c r="E43" s="193"/>
      <c r="F43" s="583"/>
      <c r="G43" s="584"/>
      <c r="H43" s="240" t="s">
        <v>35</v>
      </c>
      <c r="I43" s="241"/>
      <c r="J43" s="194"/>
      <c r="K43" s="210" t="s">
        <v>141</v>
      </c>
      <c r="L43" s="206"/>
      <c r="M43" s="210" t="s">
        <v>142</v>
      </c>
      <c r="N43" s="217"/>
      <c r="Q43" s="242"/>
    </row>
    <row r="44" spans="1:16" s="173" customFormat="1" ht="12.75" customHeight="1">
      <c r="A44" s="577"/>
      <c r="B44" s="225"/>
      <c r="C44" s="226"/>
      <c r="D44" s="227"/>
      <c r="E44" s="193"/>
      <c r="F44" s="583"/>
      <c r="G44" s="584"/>
      <c r="H44" s="240" t="s">
        <v>36</v>
      </c>
      <c r="I44" s="241"/>
      <c r="J44" s="194" t="s">
        <v>19</v>
      </c>
      <c r="K44" s="210"/>
      <c r="L44" s="206"/>
      <c r="M44" s="206"/>
      <c r="N44" s="217"/>
      <c r="P44" s="208"/>
    </row>
    <row r="45" spans="1:16" s="173" customFormat="1" ht="12.75" customHeight="1">
      <c r="A45" s="575" t="s">
        <v>12</v>
      </c>
      <c r="B45" s="219"/>
      <c r="C45" s="210"/>
      <c r="D45" s="192"/>
      <c r="E45" s="193"/>
      <c r="F45" s="583"/>
      <c r="G45" s="584"/>
      <c r="H45" s="240" t="s">
        <v>143</v>
      </c>
      <c r="I45" s="241"/>
      <c r="J45" s="194" t="s">
        <v>19</v>
      </c>
      <c r="K45" s="210"/>
      <c r="L45" s="206"/>
      <c r="M45" s="206"/>
      <c r="N45" s="217"/>
      <c r="P45" s="208"/>
    </row>
    <row r="46" spans="1:16" s="173" customFormat="1" ht="12.75" customHeight="1">
      <c r="A46" s="576"/>
      <c r="B46" s="219"/>
      <c r="C46" s="210"/>
      <c r="D46" s="243">
        <v>0</v>
      </c>
      <c r="E46" s="193"/>
      <c r="F46" s="583"/>
      <c r="G46" s="584"/>
      <c r="H46" s="240" t="s">
        <v>37</v>
      </c>
      <c r="I46" s="241"/>
      <c r="J46" s="194" t="s">
        <v>19</v>
      </c>
      <c r="K46" s="210"/>
      <c r="L46" s="206"/>
      <c r="M46" s="206"/>
      <c r="N46" s="217"/>
      <c r="P46" s="208"/>
    </row>
    <row r="47" spans="1:16" s="173" customFormat="1" ht="12.75" customHeight="1">
      <c r="A47" s="576"/>
      <c r="B47" s="219"/>
      <c r="C47" s="210"/>
      <c r="D47" s="211"/>
      <c r="E47" s="193"/>
      <c r="F47" s="583"/>
      <c r="G47" s="584"/>
      <c r="H47" s="240" t="s">
        <v>38</v>
      </c>
      <c r="I47" s="241"/>
      <c r="J47" s="194"/>
      <c r="K47" s="210" t="s">
        <v>19</v>
      </c>
      <c r="L47" s="206"/>
      <c r="M47" s="206" t="s">
        <v>145</v>
      </c>
      <c r="N47" s="217"/>
      <c r="P47" s="208"/>
    </row>
    <row r="48" spans="1:16" s="173" customFormat="1" ht="12.75" customHeight="1">
      <c r="A48" s="576"/>
      <c r="B48" s="219"/>
      <c r="C48" s="210"/>
      <c r="D48" s="211"/>
      <c r="E48" s="193"/>
      <c r="F48" s="583"/>
      <c r="G48" s="584"/>
      <c r="H48" s="240" t="s">
        <v>39</v>
      </c>
      <c r="I48" s="241"/>
      <c r="J48" s="194"/>
      <c r="K48" s="210"/>
      <c r="L48" s="206"/>
      <c r="M48" s="206"/>
      <c r="N48" s="217"/>
      <c r="P48" s="208"/>
    </row>
    <row r="49" spans="1:16" s="173" customFormat="1" ht="12.75" customHeight="1">
      <c r="A49" s="576"/>
      <c r="B49" s="219"/>
      <c r="C49" s="210"/>
      <c r="D49" s="211"/>
      <c r="E49" s="193"/>
      <c r="F49" s="583"/>
      <c r="G49" s="584"/>
      <c r="H49" s="240" t="s">
        <v>44</v>
      </c>
      <c r="I49" s="241"/>
      <c r="J49" s="194"/>
      <c r="K49" s="210" t="s">
        <v>19</v>
      </c>
      <c r="L49" s="206"/>
      <c r="M49" s="206" t="s">
        <v>145</v>
      </c>
      <c r="N49" s="217"/>
      <c r="P49" s="208"/>
    </row>
    <row r="50" spans="1:16" s="173" customFormat="1" ht="12.75" customHeight="1">
      <c r="A50" s="576"/>
      <c r="B50" s="219"/>
      <c r="C50" s="210"/>
      <c r="D50" s="211"/>
      <c r="E50" s="193"/>
      <c r="F50" s="583"/>
      <c r="G50" s="584"/>
      <c r="H50" s="240" t="s">
        <v>40</v>
      </c>
      <c r="I50" s="241"/>
      <c r="J50" s="194" t="s">
        <v>19</v>
      </c>
      <c r="K50" s="210"/>
      <c r="L50" s="206"/>
      <c r="M50" s="206"/>
      <c r="N50" s="217"/>
      <c r="P50" s="208"/>
    </row>
    <row r="51" spans="1:16" s="173" customFormat="1" ht="12.75" customHeight="1">
      <c r="A51" s="576"/>
      <c r="B51" s="219"/>
      <c r="C51" s="210"/>
      <c r="D51" s="211"/>
      <c r="E51" s="193"/>
      <c r="F51" s="583"/>
      <c r="G51" s="584"/>
      <c r="H51" s="240" t="s">
        <v>41</v>
      </c>
      <c r="I51" s="241"/>
      <c r="J51" s="194" t="s">
        <v>74</v>
      </c>
      <c r="K51" s="210"/>
      <c r="L51" s="206"/>
      <c r="M51" s="206"/>
      <c r="N51" s="217"/>
      <c r="P51" s="208"/>
    </row>
    <row r="52" spans="1:16" s="173" customFormat="1" ht="12.75" customHeight="1">
      <c r="A52" s="576"/>
      <c r="B52" s="219"/>
      <c r="C52" s="210"/>
      <c r="D52" s="211"/>
      <c r="E52" s="193"/>
      <c r="F52" s="583"/>
      <c r="G52" s="584"/>
      <c r="H52" s="240"/>
      <c r="I52" s="241"/>
      <c r="J52" s="194"/>
      <c r="K52" s="210"/>
      <c r="L52" s="206"/>
      <c r="M52" s="206"/>
      <c r="N52" s="217"/>
      <c r="P52" s="208"/>
    </row>
    <row r="53" spans="1:16" s="173" customFormat="1" ht="12.75" customHeight="1">
      <c r="A53" s="576"/>
      <c r="B53" s="219"/>
      <c r="C53" s="210"/>
      <c r="D53" s="211"/>
      <c r="E53" s="193"/>
      <c r="F53" s="583"/>
      <c r="G53" s="584"/>
      <c r="H53" s="240"/>
      <c r="I53" s="241"/>
      <c r="J53" s="194"/>
      <c r="K53" s="210"/>
      <c r="L53" s="206"/>
      <c r="M53" s="206"/>
      <c r="N53" s="217"/>
      <c r="P53" s="208"/>
    </row>
    <row r="54" spans="1:16" s="173" customFormat="1" ht="12.75" customHeight="1">
      <c r="A54" s="576"/>
      <c r="B54" s="219"/>
      <c r="C54" s="210"/>
      <c r="D54" s="211"/>
      <c r="E54" s="193"/>
      <c r="F54" s="583"/>
      <c r="G54" s="584"/>
      <c r="H54" s="244"/>
      <c r="I54" s="245"/>
      <c r="J54" s="194"/>
      <c r="K54" s="210"/>
      <c r="L54" s="206"/>
      <c r="M54" s="206"/>
      <c r="N54" s="217"/>
      <c r="P54" s="208"/>
    </row>
    <row r="55" spans="1:16" s="173" customFormat="1" ht="12.75" customHeight="1">
      <c r="A55" s="577"/>
      <c r="B55" s="225"/>
      <c r="C55" s="226"/>
      <c r="D55" s="227"/>
      <c r="E55" s="193"/>
      <c r="F55" s="583"/>
      <c r="G55" s="584"/>
      <c r="H55" s="582" t="s">
        <v>89</v>
      </c>
      <c r="I55" s="582"/>
      <c r="J55" s="246"/>
      <c r="K55" s="191" t="s">
        <v>74</v>
      </c>
      <c r="L55" s="247"/>
      <c r="M55" s="248"/>
      <c r="N55" s="249"/>
      <c r="P55" s="208"/>
    </row>
    <row r="56" spans="1:16" s="173" customFormat="1" ht="12.75" customHeight="1">
      <c r="A56" s="555" t="s">
        <v>5</v>
      </c>
      <c r="B56" s="593"/>
      <c r="C56" s="594"/>
      <c r="D56" s="598" t="s">
        <v>138</v>
      </c>
      <c r="E56" s="193"/>
      <c r="F56" s="583"/>
      <c r="G56" s="584"/>
      <c r="H56" s="574"/>
      <c r="I56" s="574"/>
      <c r="J56" s="194"/>
      <c r="K56" s="210" t="s">
        <v>74</v>
      </c>
      <c r="L56" s="214" t="s">
        <v>145</v>
      </c>
      <c r="M56" s="206" t="s">
        <v>145</v>
      </c>
      <c r="N56" s="235" t="s">
        <v>145</v>
      </c>
      <c r="P56" s="208"/>
    </row>
    <row r="57" spans="1:16" s="173" customFormat="1" ht="12.75" customHeight="1">
      <c r="A57" s="595"/>
      <c r="B57" s="596"/>
      <c r="C57" s="597"/>
      <c r="D57" s="599"/>
      <c r="E57" s="193"/>
      <c r="F57" s="583"/>
      <c r="G57" s="584"/>
      <c r="H57" s="574"/>
      <c r="I57" s="574"/>
      <c r="J57" s="194"/>
      <c r="K57" s="210"/>
      <c r="L57" s="250"/>
      <c r="M57" s="206"/>
      <c r="N57" s="215"/>
      <c r="P57" s="208"/>
    </row>
    <row r="58" spans="1:16" s="173" customFormat="1" ht="12.75" customHeight="1">
      <c r="A58" s="575" t="s">
        <v>6</v>
      </c>
      <c r="B58" s="602" t="s">
        <v>55</v>
      </c>
      <c r="C58" s="603"/>
      <c r="D58" s="192"/>
      <c r="E58" s="193"/>
      <c r="F58" s="583"/>
      <c r="G58" s="584"/>
      <c r="H58" s="586"/>
      <c r="I58" s="586"/>
      <c r="J58" s="251"/>
      <c r="K58" s="252"/>
      <c r="L58" s="253"/>
      <c r="M58" s="254"/>
      <c r="N58" s="255"/>
      <c r="P58" s="208"/>
    </row>
    <row r="59" spans="1:16" s="173" customFormat="1" ht="12.75" customHeight="1">
      <c r="A59" s="576"/>
      <c r="B59" s="256" t="s">
        <v>53</v>
      </c>
      <c r="C59" s="257"/>
      <c r="D59" s="234" t="s">
        <v>138</v>
      </c>
      <c r="E59" s="193"/>
      <c r="F59" s="583"/>
      <c r="G59" s="584"/>
      <c r="H59" s="582" t="s">
        <v>93</v>
      </c>
      <c r="I59" s="582"/>
      <c r="J59" s="246"/>
      <c r="K59" s="191" t="s">
        <v>74</v>
      </c>
      <c r="L59" s="247"/>
      <c r="M59" s="248"/>
      <c r="N59" s="249"/>
      <c r="P59" s="208"/>
    </row>
    <row r="60" spans="1:16" s="173" customFormat="1" ht="12.75" customHeight="1">
      <c r="A60" s="576"/>
      <c r="B60" s="258"/>
      <c r="C60" s="257"/>
      <c r="D60" s="211"/>
      <c r="E60" s="193"/>
      <c r="F60" s="583"/>
      <c r="G60" s="584"/>
      <c r="H60" s="574"/>
      <c r="I60" s="574"/>
      <c r="J60" s="194"/>
      <c r="K60" s="210" t="s">
        <v>74</v>
      </c>
      <c r="L60" s="214" t="s">
        <v>145</v>
      </c>
      <c r="M60" s="206" t="s">
        <v>145</v>
      </c>
      <c r="N60" s="235" t="s">
        <v>145</v>
      </c>
      <c r="P60" s="208"/>
    </row>
    <row r="61" spans="1:16" s="173" customFormat="1" ht="12.75" customHeight="1">
      <c r="A61" s="576"/>
      <c r="B61" s="258"/>
      <c r="C61" s="257"/>
      <c r="D61" s="220"/>
      <c r="E61" s="193"/>
      <c r="F61" s="583"/>
      <c r="G61" s="584"/>
      <c r="H61" s="574"/>
      <c r="I61" s="574"/>
      <c r="J61" s="194"/>
      <c r="K61" s="210"/>
      <c r="L61" s="250"/>
      <c r="M61" s="206"/>
      <c r="N61" s="215"/>
      <c r="P61" s="208"/>
    </row>
    <row r="62" spans="1:16" s="173" customFormat="1" ht="12.75" customHeight="1">
      <c r="A62" s="576"/>
      <c r="B62" s="258"/>
      <c r="C62" s="257"/>
      <c r="D62" s="211"/>
      <c r="E62" s="193"/>
      <c r="F62" s="583"/>
      <c r="G62" s="584"/>
      <c r="H62" s="586"/>
      <c r="I62" s="586"/>
      <c r="J62" s="251"/>
      <c r="K62" s="252"/>
      <c r="L62" s="253"/>
      <c r="M62" s="254"/>
      <c r="N62" s="255"/>
      <c r="P62" s="208"/>
    </row>
    <row r="63" spans="1:16" s="173" customFormat="1" ht="12.75" customHeight="1">
      <c r="A63" s="576"/>
      <c r="B63" s="258"/>
      <c r="C63" s="257"/>
      <c r="D63" s="211"/>
      <c r="E63" s="193"/>
      <c r="F63" s="587" t="s">
        <v>120</v>
      </c>
      <c r="G63" s="588"/>
      <c r="H63" s="588"/>
      <c r="I63" s="588"/>
      <c r="J63" s="588"/>
      <c r="K63" s="589"/>
      <c r="L63" s="600" t="s">
        <v>147</v>
      </c>
      <c r="M63" s="604" t="s">
        <v>98</v>
      </c>
      <c r="N63" s="606" t="s">
        <v>142</v>
      </c>
      <c r="P63" s="208"/>
    </row>
    <row r="64" spans="1:15" s="173" customFormat="1" ht="12.75" customHeight="1">
      <c r="A64" s="576"/>
      <c r="B64" s="258"/>
      <c r="C64" s="257"/>
      <c r="D64" s="211"/>
      <c r="E64" s="193"/>
      <c r="F64" s="590"/>
      <c r="G64" s="591"/>
      <c r="H64" s="591"/>
      <c r="I64" s="591"/>
      <c r="J64" s="591"/>
      <c r="K64" s="592"/>
      <c r="L64" s="601"/>
      <c r="M64" s="605"/>
      <c r="N64" s="607"/>
      <c r="O64" s="208"/>
    </row>
    <row r="65" spans="1:14" s="173" customFormat="1" ht="12.75" customHeight="1">
      <c r="A65" s="577"/>
      <c r="B65" s="259"/>
      <c r="C65" s="260"/>
      <c r="D65" s="227"/>
      <c r="E65" s="193"/>
      <c r="F65" s="555" t="s">
        <v>121</v>
      </c>
      <c r="G65" s="593"/>
      <c r="H65" s="593"/>
      <c r="I65" s="593"/>
      <c r="J65" s="593"/>
      <c r="K65" s="594"/>
      <c r="L65" s="600" t="s">
        <v>145</v>
      </c>
      <c r="M65" s="608" t="s">
        <v>99</v>
      </c>
      <c r="N65" s="606" t="s">
        <v>148</v>
      </c>
    </row>
    <row r="66" spans="1:14" s="173" customFormat="1" ht="12.75" customHeight="1">
      <c r="A66" s="613" t="s">
        <v>78</v>
      </c>
      <c r="B66" s="614"/>
      <c r="C66" s="615"/>
      <c r="D66" s="619" t="s">
        <v>96</v>
      </c>
      <c r="E66" s="193"/>
      <c r="F66" s="610" t="s">
        <v>122</v>
      </c>
      <c r="G66" s="611"/>
      <c r="H66" s="611"/>
      <c r="I66" s="611"/>
      <c r="J66" s="611"/>
      <c r="K66" s="612"/>
      <c r="L66" s="601"/>
      <c r="M66" s="609"/>
      <c r="N66" s="607"/>
    </row>
    <row r="67" spans="1:15" s="173" customFormat="1" ht="12.75" customHeight="1">
      <c r="A67" s="616"/>
      <c r="B67" s="617"/>
      <c r="C67" s="618"/>
      <c r="D67" s="620"/>
      <c r="E67" s="193"/>
      <c r="F67" s="562" t="s">
        <v>127</v>
      </c>
      <c r="G67" s="563"/>
      <c r="H67" s="563"/>
      <c r="I67" s="563"/>
      <c r="J67" s="563"/>
      <c r="K67" s="638"/>
      <c r="L67" s="600" t="s">
        <v>147</v>
      </c>
      <c r="M67" s="639" t="s">
        <v>117</v>
      </c>
      <c r="N67" s="606" t="s">
        <v>142</v>
      </c>
      <c r="O67" s="261"/>
    </row>
    <row r="68" spans="1:16" s="173" customFormat="1" ht="12.75" customHeight="1">
      <c r="A68" s="634" t="s">
        <v>88</v>
      </c>
      <c r="B68" s="635"/>
      <c r="C68" s="636"/>
      <c r="D68" s="637" t="s">
        <v>96</v>
      </c>
      <c r="E68" s="193"/>
      <c r="F68" s="621" t="s">
        <v>123</v>
      </c>
      <c r="G68" s="622"/>
      <c r="H68" s="622"/>
      <c r="I68" s="622"/>
      <c r="J68" s="622"/>
      <c r="K68" s="623"/>
      <c r="L68" s="601"/>
      <c r="M68" s="640"/>
      <c r="N68" s="607"/>
      <c r="P68" s="202"/>
    </row>
    <row r="69" spans="1:14" s="173" customFormat="1" ht="12.75" customHeight="1">
      <c r="A69" s="634"/>
      <c r="B69" s="635"/>
      <c r="C69" s="636"/>
      <c r="D69" s="620"/>
      <c r="E69" s="193"/>
      <c r="F69" s="624" t="s">
        <v>86</v>
      </c>
      <c r="G69" s="625"/>
      <c r="H69" s="262" t="s">
        <v>57</v>
      </c>
      <c r="I69" s="263"/>
      <c r="J69" s="264"/>
      <c r="K69" s="265" t="s">
        <v>74</v>
      </c>
      <c r="L69" s="266"/>
      <c r="M69" s="628"/>
      <c r="N69" s="629"/>
    </row>
    <row r="70" spans="1:14" s="173" customFormat="1" ht="12.75" customHeight="1">
      <c r="A70" s="634" t="s">
        <v>95</v>
      </c>
      <c r="B70" s="635"/>
      <c r="C70" s="636"/>
      <c r="D70" s="637" t="s">
        <v>96</v>
      </c>
      <c r="E70" s="193"/>
      <c r="F70" s="624"/>
      <c r="G70" s="625"/>
      <c r="H70" s="267" t="s">
        <v>42</v>
      </c>
      <c r="I70" s="268"/>
      <c r="J70" s="269" t="s">
        <v>74</v>
      </c>
      <c r="K70" s="265"/>
      <c r="L70" s="270" t="s">
        <v>148</v>
      </c>
      <c r="M70" s="630"/>
      <c r="N70" s="631"/>
    </row>
    <row r="71" spans="1:14" s="173" customFormat="1" ht="12.75" customHeight="1">
      <c r="A71" s="645"/>
      <c r="B71" s="646"/>
      <c r="C71" s="647"/>
      <c r="D71" s="648"/>
      <c r="E71" s="193"/>
      <c r="F71" s="624"/>
      <c r="G71" s="625"/>
      <c r="H71" s="267" t="s">
        <v>43</v>
      </c>
      <c r="I71" s="268"/>
      <c r="J71" s="269" t="s">
        <v>74</v>
      </c>
      <c r="K71" s="265"/>
      <c r="L71" s="271"/>
      <c r="M71" s="630"/>
      <c r="N71" s="631"/>
    </row>
    <row r="72" spans="1:14" s="173" customFormat="1" ht="12.75" customHeight="1">
      <c r="A72" s="656" t="s">
        <v>94</v>
      </c>
      <c r="B72" s="614"/>
      <c r="C72" s="615"/>
      <c r="D72" s="660" t="s">
        <v>97</v>
      </c>
      <c r="E72" s="193"/>
      <c r="F72" s="626"/>
      <c r="G72" s="627"/>
      <c r="H72" s="272"/>
      <c r="I72" s="273"/>
      <c r="J72" s="274"/>
      <c r="K72" s="275"/>
      <c r="L72" s="276"/>
      <c r="M72" s="630"/>
      <c r="N72" s="631"/>
    </row>
    <row r="73" spans="1:15" s="173" customFormat="1" ht="12.75" customHeight="1">
      <c r="A73" s="657"/>
      <c r="B73" s="658"/>
      <c r="C73" s="659"/>
      <c r="D73" s="661"/>
      <c r="E73" s="193"/>
      <c r="F73" s="649" t="s">
        <v>87</v>
      </c>
      <c r="G73" s="650"/>
      <c r="H73" s="650"/>
      <c r="I73" s="650"/>
      <c r="J73" s="650"/>
      <c r="K73" s="651"/>
      <c r="L73" s="266"/>
      <c r="M73" s="630"/>
      <c r="N73" s="631"/>
      <c r="O73" s="242"/>
    </row>
    <row r="74" spans="1:14" s="173" customFormat="1" ht="12.75" customHeight="1">
      <c r="A74" s="555" t="s">
        <v>69</v>
      </c>
      <c r="B74" s="593"/>
      <c r="C74" s="594"/>
      <c r="D74" s="598" t="s">
        <v>97</v>
      </c>
      <c r="E74" s="193"/>
      <c r="F74" s="624"/>
      <c r="G74" s="652"/>
      <c r="H74" s="652"/>
      <c r="I74" s="652"/>
      <c r="J74" s="652"/>
      <c r="K74" s="653"/>
      <c r="L74" s="270" t="s">
        <v>147</v>
      </c>
      <c r="M74" s="630"/>
      <c r="N74" s="631"/>
    </row>
    <row r="75" spans="1:14" s="173" customFormat="1" ht="12.75" customHeight="1">
      <c r="A75" s="595"/>
      <c r="B75" s="596"/>
      <c r="C75" s="597"/>
      <c r="D75" s="599"/>
      <c r="E75" s="277"/>
      <c r="F75" s="626"/>
      <c r="G75" s="654"/>
      <c r="H75" s="654"/>
      <c r="I75" s="654"/>
      <c r="J75" s="654"/>
      <c r="K75" s="655"/>
      <c r="L75" s="278"/>
      <c r="M75" s="632"/>
      <c r="N75" s="633"/>
    </row>
    <row r="76" spans="1:14" s="173" customFormat="1" ht="21.75" customHeight="1">
      <c r="A76" s="641" t="s">
        <v>119</v>
      </c>
      <c r="B76" s="641"/>
      <c r="C76" s="641"/>
      <c r="D76" s="641"/>
      <c r="E76" s="641"/>
      <c r="F76" s="641"/>
      <c r="G76" s="641"/>
      <c r="H76" s="641"/>
      <c r="I76" s="279"/>
      <c r="J76" s="280"/>
      <c r="K76" s="281" t="s">
        <v>7</v>
      </c>
      <c r="L76" s="642"/>
      <c r="M76" s="643"/>
      <c r="N76" s="644"/>
    </row>
    <row r="77" spans="1:14" ht="13.5">
      <c r="A77" s="282"/>
      <c r="B77" s="282"/>
      <c r="C77" s="283"/>
      <c r="D77" s="283"/>
      <c r="F77" s="282"/>
      <c r="G77" s="282"/>
      <c r="H77" s="282"/>
      <c r="I77" s="285"/>
      <c r="K77" s="286"/>
      <c r="L77" s="286"/>
      <c r="M77" s="286"/>
      <c r="N77" s="286"/>
    </row>
    <row r="78" ht="13.5">
      <c r="D78" s="289"/>
    </row>
  </sheetData>
  <sheetProtection formatCells="0" formatColumns="0"/>
  <mergeCells count="69">
    <mergeCell ref="F67:K67"/>
    <mergeCell ref="L67:L68"/>
    <mergeCell ref="M67:M68"/>
    <mergeCell ref="A76:H76"/>
    <mergeCell ref="L76:N76"/>
    <mergeCell ref="A70:C71"/>
    <mergeCell ref="D70:D71"/>
    <mergeCell ref="F73:K75"/>
    <mergeCell ref="A72:C73"/>
    <mergeCell ref="D72:D73"/>
    <mergeCell ref="N67:N68"/>
    <mergeCell ref="A66:C67"/>
    <mergeCell ref="D66:D67"/>
    <mergeCell ref="F68:K68"/>
    <mergeCell ref="F69:G72"/>
    <mergeCell ref="M69:N75"/>
    <mergeCell ref="A68:C69"/>
    <mergeCell ref="D68:D69"/>
    <mergeCell ref="A74:C75"/>
    <mergeCell ref="D74:D75"/>
    <mergeCell ref="M63:M64"/>
    <mergeCell ref="N63:N64"/>
    <mergeCell ref="F65:K65"/>
    <mergeCell ref="L65:L66"/>
    <mergeCell ref="M65:M66"/>
    <mergeCell ref="N65:N66"/>
    <mergeCell ref="F66:K66"/>
    <mergeCell ref="A56:C57"/>
    <mergeCell ref="D56:D57"/>
    <mergeCell ref="H56:I56"/>
    <mergeCell ref="H57:I57"/>
    <mergeCell ref="A45:A55"/>
    <mergeCell ref="L63:L64"/>
    <mergeCell ref="H55:I55"/>
    <mergeCell ref="A58:A65"/>
    <mergeCell ref="B58:C58"/>
    <mergeCell ref="H58:I58"/>
    <mergeCell ref="H59:I59"/>
    <mergeCell ref="H60:I60"/>
    <mergeCell ref="H61:I61"/>
    <mergeCell ref="H62:I62"/>
    <mergeCell ref="F63:K64"/>
    <mergeCell ref="F29:G62"/>
    <mergeCell ref="H24:I24"/>
    <mergeCell ref="H25:I25"/>
    <mergeCell ref="H26:I26"/>
    <mergeCell ref="H27:I27"/>
    <mergeCell ref="H28:I28"/>
    <mergeCell ref="A30:A44"/>
    <mergeCell ref="H18:I18"/>
    <mergeCell ref="H19:I19"/>
    <mergeCell ref="A20:A29"/>
    <mergeCell ref="F20:G28"/>
    <mergeCell ref="H20:I20"/>
    <mergeCell ref="H21:I21"/>
    <mergeCell ref="H23:I23"/>
    <mergeCell ref="A8:A19"/>
    <mergeCell ref="F8:G19"/>
    <mergeCell ref="H8:I8"/>
    <mergeCell ref="E2:F2"/>
    <mergeCell ref="A3:L3"/>
    <mergeCell ref="L4:N4"/>
    <mergeCell ref="A5:A7"/>
    <mergeCell ref="B5:C7"/>
    <mergeCell ref="D5:D7"/>
    <mergeCell ref="F5:L6"/>
    <mergeCell ref="M6:N6"/>
    <mergeCell ref="F7:G7"/>
    <mergeCell ref="H7:K7"/>
  </mergeCells>
  <dataValidations count="2">
    <dataValidation type="list" showInputMessage="1" showErrorMessage="1" promptTitle="消費税等仕入控除税額の取扱" prompt="課税事業者はセル「Ｅ２」で、○を選択してください。" sqref="E2:F2">
      <formula1>"　,○"</formula1>
    </dataValidation>
    <dataValidation type="list" showInputMessage="1" showErrorMessage="1" promptTitle="消費税等仕入控除税額の取扱" prompt="免税事業者又は簡易課税事業者はセル「Ｋ２」で、○を選択してください。" sqref="I2">
      <formula1>"　,○"</formula1>
    </dataValidation>
  </dataValidations>
  <printOptions horizontalCentered="1" verticalCentered="1"/>
  <pageMargins left="0.5905511811023623" right="0.1968503937007874" top="0.3937007874015748" bottom="0" header="0.3937007874015748" footer="0.1968503937007874"/>
  <pageSetup horizontalDpi="1200" verticalDpi="1200" orientation="portrait" paperSize="9" scale="8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25390625" style="299" customWidth="1"/>
    <col min="3" max="3" width="11.875" style="299" customWidth="1"/>
    <col min="4" max="4" width="15.625" style="299" customWidth="1"/>
    <col min="5" max="5" width="17.125" style="299" customWidth="1"/>
    <col min="6" max="6" width="12.375" style="357" customWidth="1"/>
    <col min="7" max="7" width="10.75390625" style="357" customWidth="1"/>
    <col min="8" max="8" width="10.125" style="357" customWidth="1"/>
    <col min="9" max="9" width="5.00390625" style="357" customWidth="1"/>
    <col min="10" max="10" width="6.625" style="299" customWidth="1"/>
    <col min="11" max="16384" width="9.00390625" style="299" customWidth="1"/>
  </cols>
  <sheetData>
    <row r="1" spans="1:9" s="295" customFormat="1" ht="16.5" customHeight="1">
      <c r="A1" s="293" t="s">
        <v>64</v>
      </c>
      <c r="B1" s="293"/>
      <c r="C1" s="293"/>
      <c r="D1" s="293"/>
      <c r="E1" s="293"/>
      <c r="F1" s="294"/>
      <c r="G1" s="294"/>
      <c r="H1" s="711" t="str">
        <f>IF(('①収支予算様式'!I2)="○","提出不要","提出必須")</f>
        <v>提出必須</v>
      </c>
      <c r="I1" s="711"/>
    </row>
    <row r="2" spans="1:9" ht="16.5" customHeight="1">
      <c r="A2" s="296" t="s">
        <v>60</v>
      </c>
      <c r="B2" s="297"/>
      <c r="C2" s="297"/>
      <c r="D2" s="297"/>
      <c r="E2" s="297"/>
      <c r="F2" s="298"/>
      <c r="G2" s="298"/>
      <c r="H2" s="711"/>
      <c r="I2" s="711"/>
    </row>
    <row r="3" spans="1:9" ht="9" customHeight="1">
      <c r="A3" s="296"/>
      <c r="B3" s="297"/>
      <c r="C3" s="297"/>
      <c r="D3" s="297"/>
      <c r="E3" s="297"/>
      <c r="F3" s="298"/>
      <c r="G3" s="298"/>
      <c r="H3" s="300"/>
      <c r="I3" s="300"/>
    </row>
    <row r="4" spans="1:9" ht="20.25" customHeight="1">
      <c r="A4" s="712" t="s">
        <v>70</v>
      </c>
      <c r="B4" s="713"/>
      <c r="C4" s="714"/>
      <c r="D4" s="715"/>
      <c r="E4" s="716"/>
      <c r="F4" s="298"/>
      <c r="G4" s="298"/>
      <c r="H4" s="300"/>
      <c r="I4" s="300"/>
    </row>
    <row r="5" spans="1:9" ht="9" customHeight="1">
      <c r="A5" s="296"/>
      <c r="B5" s="297"/>
      <c r="C5" s="297"/>
      <c r="D5" s="297"/>
      <c r="E5" s="297"/>
      <c r="F5" s="298"/>
      <c r="G5" s="298"/>
      <c r="H5" s="301"/>
      <c r="I5" s="301"/>
    </row>
    <row r="6" spans="1:9" s="303" customFormat="1" ht="24" customHeight="1">
      <c r="A6" s="302" t="s">
        <v>72</v>
      </c>
      <c r="B6" s="717" t="s">
        <v>128</v>
      </c>
      <c r="C6" s="717"/>
      <c r="D6" s="717"/>
      <c r="E6" s="717"/>
      <c r="F6" s="717"/>
      <c r="G6" s="717"/>
      <c r="H6" s="717"/>
      <c r="I6" s="717"/>
    </row>
    <row r="7" spans="1:9" s="305" customFormat="1" ht="24" customHeight="1">
      <c r="A7" s="702" t="s">
        <v>100</v>
      </c>
      <c r="B7" s="703"/>
      <c r="C7" s="718" t="s">
        <v>129</v>
      </c>
      <c r="D7" s="719"/>
      <c r="E7" s="719"/>
      <c r="F7" s="720"/>
      <c r="G7" s="721">
        <f>+'①収支予算様式'!L63</f>
        <v>0</v>
      </c>
      <c r="H7" s="722"/>
      <c r="I7" s="304" t="s">
        <v>65</v>
      </c>
    </row>
    <row r="8" spans="1:11" s="303" customFormat="1" ht="24" customHeight="1">
      <c r="A8" s="702" t="s">
        <v>101</v>
      </c>
      <c r="B8" s="703"/>
      <c r="C8" s="708" t="s">
        <v>130</v>
      </c>
      <c r="D8" s="709"/>
      <c r="E8" s="709"/>
      <c r="F8" s="710"/>
      <c r="G8" s="704"/>
      <c r="H8" s="705"/>
      <c r="I8" s="304" t="s">
        <v>65</v>
      </c>
      <c r="J8" s="306"/>
      <c r="K8" s="306"/>
    </row>
    <row r="9" spans="1:11" s="303" customFormat="1" ht="24" customHeight="1">
      <c r="A9" s="702" t="s">
        <v>102</v>
      </c>
      <c r="B9" s="703"/>
      <c r="C9" s="530" t="s">
        <v>171</v>
      </c>
      <c r="D9" s="531"/>
      <c r="E9" s="531"/>
      <c r="F9" s="532"/>
      <c r="G9" s="704"/>
      <c r="H9" s="705"/>
      <c r="I9" s="304" t="s">
        <v>65</v>
      </c>
      <c r="J9" s="306"/>
      <c r="K9" s="306"/>
    </row>
    <row r="10" spans="1:11" s="303" customFormat="1" ht="24" customHeight="1">
      <c r="A10" s="702" t="s">
        <v>103</v>
      </c>
      <c r="B10" s="703"/>
      <c r="C10" s="530" t="s">
        <v>172</v>
      </c>
      <c r="D10" s="531"/>
      <c r="E10" s="531"/>
      <c r="F10" s="532"/>
      <c r="G10" s="704"/>
      <c r="H10" s="705"/>
      <c r="I10" s="304" t="s">
        <v>65</v>
      </c>
      <c r="J10" s="306"/>
      <c r="K10" s="306"/>
    </row>
    <row r="11" spans="1:11" s="303" customFormat="1" ht="9" customHeight="1">
      <c r="A11" s="307"/>
      <c r="B11" s="307"/>
      <c r="C11" s="307"/>
      <c r="D11" s="307"/>
      <c r="E11" s="308"/>
      <c r="F11" s="309"/>
      <c r="G11" s="309"/>
      <c r="H11" s="308"/>
      <c r="I11" s="308"/>
      <c r="J11" s="306"/>
      <c r="K11" s="306"/>
    </row>
    <row r="12" spans="1:10" s="285" customFormat="1" ht="18.75" customHeight="1">
      <c r="A12" s="310" t="s">
        <v>79</v>
      </c>
      <c r="B12" s="241" t="s">
        <v>80</v>
      </c>
      <c r="C12" s="311"/>
      <c r="D12" s="311"/>
      <c r="E12" s="312"/>
      <c r="F12" s="313"/>
      <c r="G12" s="313"/>
      <c r="H12" s="313"/>
      <c r="I12" s="313"/>
      <c r="J12" s="314"/>
    </row>
    <row r="13" spans="1:9" s="318" customFormat="1" ht="30.75" customHeight="1">
      <c r="A13" s="568" t="s">
        <v>61</v>
      </c>
      <c r="B13" s="569"/>
      <c r="C13" s="315"/>
      <c r="D13" s="315" t="s">
        <v>62</v>
      </c>
      <c r="E13" s="315"/>
      <c r="F13" s="316" t="s">
        <v>77</v>
      </c>
      <c r="G13" s="317" t="s">
        <v>71</v>
      </c>
      <c r="H13" s="706" t="s">
        <v>76</v>
      </c>
      <c r="I13" s="707"/>
    </row>
    <row r="14" spans="1:9" s="285" customFormat="1" ht="12">
      <c r="A14" s="688" t="s">
        <v>132</v>
      </c>
      <c r="B14" s="688" t="s">
        <v>10</v>
      </c>
      <c r="C14" s="319"/>
      <c r="D14" s="320"/>
      <c r="E14" s="320"/>
      <c r="F14" s="321"/>
      <c r="G14" s="322"/>
      <c r="H14" s="323"/>
      <c r="I14" s="324" t="s">
        <v>58</v>
      </c>
    </row>
    <row r="15" spans="1:9" s="285" customFormat="1" ht="12">
      <c r="A15" s="689"/>
      <c r="B15" s="689"/>
      <c r="C15" s="236"/>
      <c r="D15" s="325"/>
      <c r="E15" s="326"/>
      <c r="F15" s="327"/>
      <c r="G15" s="328"/>
      <c r="H15" s="329">
        <f>ROUNDDOWN(SUMIF(G14:G27,"Ａ１",F14:F27)/1000,0)+ROUNDDOWN(SUMIF(G14:G27,"Ａ２",F14:F27)/1000,0)+ROUNDDOWN(SUMIF(G14:G27,"Ａ３",F14:F27)/1000,0)</f>
        <v>0</v>
      </c>
      <c r="I15" s="330" t="s">
        <v>65</v>
      </c>
    </row>
    <row r="16" spans="1:9" s="285" customFormat="1" ht="12">
      <c r="A16" s="689"/>
      <c r="B16" s="689"/>
      <c r="C16" s="237"/>
      <c r="D16" s="331"/>
      <c r="E16" s="331"/>
      <c r="F16" s="327"/>
      <c r="G16" s="328"/>
      <c r="H16" s="323"/>
      <c r="I16" s="330"/>
    </row>
    <row r="17" spans="1:9" s="285" customFormat="1" ht="12">
      <c r="A17" s="689"/>
      <c r="B17" s="689"/>
      <c r="C17" s="237"/>
      <c r="D17" s="331"/>
      <c r="E17" s="331"/>
      <c r="F17" s="327"/>
      <c r="G17" s="328"/>
      <c r="H17" s="323"/>
      <c r="I17" s="330"/>
    </row>
    <row r="18" spans="1:9" s="285" customFormat="1" ht="12">
      <c r="A18" s="689"/>
      <c r="B18" s="689"/>
      <c r="C18" s="237"/>
      <c r="D18" s="331"/>
      <c r="E18" s="331"/>
      <c r="F18" s="327"/>
      <c r="G18" s="328"/>
      <c r="H18" s="323"/>
      <c r="I18" s="330"/>
    </row>
    <row r="19" spans="1:9" s="285" customFormat="1" ht="12">
      <c r="A19" s="689"/>
      <c r="B19" s="689"/>
      <c r="C19" s="237"/>
      <c r="D19" s="331"/>
      <c r="E19" s="331"/>
      <c r="F19" s="327"/>
      <c r="G19" s="328"/>
      <c r="H19" s="323"/>
      <c r="I19" s="330"/>
    </row>
    <row r="20" spans="1:9" s="285" customFormat="1" ht="12">
      <c r="A20" s="689"/>
      <c r="B20" s="689"/>
      <c r="C20" s="237"/>
      <c r="D20" s="331"/>
      <c r="E20" s="331"/>
      <c r="F20" s="332"/>
      <c r="G20" s="328"/>
      <c r="H20" s="323"/>
      <c r="I20" s="330"/>
    </row>
    <row r="21" spans="1:9" s="285" customFormat="1" ht="12">
      <c r="A21" s="689"/>
      <c r="B21" s="689"/>
      <c r="C21" s="237"/>
      <c r="D21" s="331"/>
      <c r="E21" s="331"/>
      <c r="F21" s="327"/>
      <c r="G21" s="328"/>
      <c r="H21" s="323"/>
      <c r="I21" s="330"/>
    </row>
    <row r="22" spans="1:9" s="285" customFormat="1" ht="12">
      <c r="A22" s="689"/>
      <c r="B22" s="689"/>
      <c r="C22" s="237"/>
      <c r="D22" s="331"/>
      <c r="E22" s="331"/>
      <c r="F22" s="327"/>
      <c r="G22" s="328"/>
      <c r="H22" s="323"/>
      <c r="I22" s="330"/>
    </row>
    <row r="23" spans="1:9" s="285" customFormat="1" ht="12">
      <c r="A23" s="689"/>
      <c r="B23" s="689"/>
      <c r="C23" s="237"/>
      <c r="D23" s="331"/>
      <c r="E23" s="331"/>
      <c r="F23" s="327"/>
      <c r="G23" s="328"/>
      <c r="H23" s="323"/>
      <c r="I23" s="330"/>
    </row>
    <row r="24" spans="1:9" s="285" customFormat="1" ht="12">
      <c r="A24" s="689"/>
      <c r="B24" s="689"/>
      <c r="C24" s="237"/>
      <c r="D24" s="331"/>
      <c r="E24" s="331"/>
      <c r="F24" s="327"/>
      <c r="G24" s="328"/>
      <c r="H24" s="323"/>
      <c r="I24" s="330"/>
    </row>
    <row r="25" spans="1:9" s="285" customFormat="1" ht="12">
      <c r="A25" s="689"/>
      <c r="B25" s="689"/>
      <c r="C25" s="237"/>
      <c r="D25" s="331"/>
      <c r="E25" s="331"/>
      <c r="F25" s="327"/>
      <c r="G25" s="328"/>
      <c r="H25" s="323"/>
      <c r="I25" s="330"/>
    </row>
    <row r="26" spans="1:9" s="285" customFormat="1" ht="12">
      <c r="A26" s="689"/>
      <c r="B26" s="689"/>
      <c r="C26" s="237"/>
      <c r="D26" s="331"/>
      <c r="E26" s="331"/>
      <c r="F26" s="327"/>
      <c r="G26" s="328"/>
      <c r="H26" s="323"/>
      <c r="I26" s="330"/>
    </row>
    <row r="27" spans="1:9" s="285" customFormat="1" ht="12">
      <c r="A27" s="689"/>
      <c r="B27" s="690"/>
      <c r="C27" s="333"/>
      <c r="D27" s="334"/>
      <c r="E27" s="334"/>
      <c r="F27" s="335"/>
      <c r="G27" s="336"/>
      <c r="H27" s="337"/>
      <c r="I27" s="330"/>
    </row>
    <row r="28" spans="1:9" s="285" customFormat="1" ht="12">
      <c r="A28" s="689"/>
      <c r="B28" s="689" t="s">
        <v>13</v>
      </c>
      <c r="C28" s="700" t="s">
        <v>83</v>
      </c>
      <c r="D28" s="701"/>
      <c r="E28" s="338"/>
      <c r="F28" s="339"/>
      <c r="G28" s="322"/>
      <c r="H28" s="323"/>
      <c r="I28" s="340"/>
    </row>
    <row r="29" spans="1:9" s="285" customFormat="1" ht="12">
      <c r="A29" s="689"/>
      <c r="B29" s="689"/>
      <c r="C29" s="674" t="s">
        <v>84</v>
      </c>
      <c r="D29" s="675"/>
      <c r="E29" s="269" t="s">
        <v>54</v>
      </c>
      <c r="F29" s="341" t="s">
        <v>74</v>
      </c>
      <c r="G29" s="328" t="s">
        <v>160</v>
      </c>
      <c r="H29" s="269" t="s">
        <v>68</v>
      </c>
      <c r="I29" s="330" t="s">
        <v>65</v>
      </c>
    </row>
    <row r="30" spans="1:9" s="285" customFormat="1" ht="12">
      <c r="A30" s="689"/>
      <c r="B30" s="689"/>
      <c r="C30" s="674" t="s">
        <v>85</v>
      </c>
      <c r="D30" s="675"/>
      <c r="E30" s="269" t="s">
        <v>54</v>
      </c>
      <c r="F30" s="341" t="s">
        <v>74</v>
      </c>
      <c r="G30" s="328" t="s">
        <v>160</v>
      </c>
      <c r="H30" s="323"/>
      <c r="I30" s="330"/>
    </row>
    <row r="31" spans="1:9" s="285" customFormat="1" ht="13.5">
      <c r="A31" s="689"/>
      <c r="B31" s="689"/>
      <c r="C31" s="342"/>
      <c r="D31" s="343"/>
      <c r="E31" s="344"/>
      <c r="F31" s="345"/>
      <c r="G31" s="328"/>
      <c r="H31" s="323"/>
      <c r="I31" s="330"/>
    </row>
    <row r="32" spans="1:9" s="285" customFormat="1" ht="12">
      <c r="A32" s="689"/>
      <c r="B32" s="689"/>
      <c r="C32" s="237"/>
      <c r="D32" s="331"/>
      <c r="E32" s="331"/>
      <c r="F32" s="327"/>
      <c r="G32" s="328"/>
      <c r="H32" s="323"/>
      <c r="I32" s="330"/>
    </row>
    <row r="33" spans="1:9" s="285" customFormat="1" ht="12">
      <c r="A33" s="689"/>
      <c r="B33" s="689"/>
      <c r="C33" s="237"/>
      <c r="D33" s="331"/>
      <c r="E33" s="331"/>
      <c r="F33" s="327"/>
      <c r="G33" s="328"/>
      <c r="H33" s="323"/>
      <c r="I33" s="330"/>
    </row>
    <row r="34" spans="1:9" s="285" customFormat="1" ht="12">
      <c r="A34" s="689"/>
      <c r="B34" s="689"/>
      <c r="C34" s="237"/>
      <c r="D34" s="331"/>
      <c r="E34" s="331"/>
      <c r="F34" s="327"/>
      <c r="G34" s="328"/>
      <c r="H34" s="323"/>
      <c r="I34" s="330"/>
    </row>
    <row r="35" spans="1:9" s="285" customFormat="1" ht="12">
      <c r="A35" s="689"/>
      <c r="B35" s="689"/>
      <c r="C35" s="237"/>
      <c r="D35" s="331"/>
      <c r="E35" s="331"/>
      <c r="F35" s="327"/>
      <c r="G35" s="328"/>
      <c r="H35" s="323"/>
      <c r="I35" s="330"/>
    </row>
    <row r="36" spans="1:9" s="285" customFormat="1" ht="12">
      <c r="A36" s="689"/>
      <c r="B36" s="689"/>
      <c r="C36" s="237"/>
      <c r="D36" s="331"/>
      <c r="E36" s="331"/>
      <c r="F36" s="327"/>
      <c r="G36" s="328"/>
      <c r="H36" s="323"/>
      <c r="I36" s="330"/>
    </row>
    <row r="37" spans="1:9" s="285" customFormat="1" ht="12">
      <c r="A37" s="689"/>
      <c r="B37" s="689"/>
      <c r="C37" s="237"/>
      <c r="D37" s="331"/>
      <c r="E37" s="331"/>
      <c r="F37" s="327"/>
      <c r="G37" s="328"/>
      <c r="H37" s="323"/>
      <c r="I37" s="330"/>
    </row>
    <row r="38" spans="1:9" s="285" customFormat="1" ht="12">
      <c r="A38" s="689"/>
      <c r="B38" s="689"/>
      <c r="C38" s="237"/>
      <c r="D38" s="331"/>
      <c r="E38" s="331"/>
      <c r="F38" s="327"/>
      <c r="G38" s="328"/>
      <c r="H38" s="323"/>
      <c r="I38" s="330"/>
    </row>
    <row r="39" spans="1:9" s="285" customFormat="1" ht="12">
      <c r="A39" s="689"/>
      <c r="B39" s="689"/>
      <c r="C39" s="237"/>
      <c r="D39" s="331"/>
      <c r="E39" s="331"/>
      <c r="F39" s="327"/>
      <c r="G39" s="328"/>
      <c r="H39" s="323"/>
      <c r="I39" s="330"/>
    </row>
    <row r="40" spans="1:9" s="285" customFormat="1" ht="12">
      <c r="A40" s="689"/>
      <c r="B40" s="690"/>
      <c r="C40" s="346"/>
      <c r="D40" s="334"/>
      <c r="E40" s="334"/>
      <c r="F40" s="335"/>
      <c r="G40" s="336"/>
      <c r="H40" s="337"/>
      <c r="I40" s="330"/>
    </row>
    <row r="41" spans="1:9" s="285" customFormat="1" ht="12">
      <c r="A41" s="689"/>
      <c r="B41" s="689" t="s">
        <v>113</v>
      </c>
      <c r="C41" s="700" t="s">
        <v>27</v>
      </c>
      <c r="D41" s="701"/>
      <c r="E41" s="347"/>
      <c r="F41" s="348"/>
      <c r="G41" s="322"/>
      <c r="H41" s="323"/>
      <c r="I41" s="340"/>
    </row>
    <row r="42" spans="1:9" s="285" customFormat="1" ht="12">
      <c r="A42" s="689"/>
      <c r="B42" s="689"/>
      <c r="C42" s="674" t="s">
        <v>73</v>
      </c>
      <c r="D42" s="675"/>
      <c r="E42" s="269" t="s">
        <v>54</v>
      </c>
      <c r="F42" s="341" t="s">
        <v>74</v>
      </c>
      <c r="G42" s="328" t="s">
        <v>159</v>
      </c>
      <c r="H42" s="269" t="s">
        <v>68</v>
      </c>
      <c r="I42" s="349" t="s">
        <v>65</v>
      </c>
    </row>
    <row r="43" spans="1:9" s="285" customFormat="1" ht="12">
      <c r="A43" s="689"/>
      <c r="B43" s="689"/>
      <c r="C43" s="674" t="s">
        <v>30</v>
      </c>
      <c r="D43" s="675"/>
      <c r="E43" s="350"/>
      <c r="F43" s="341"/>
      <c r="G43" s="328"/>
      <c r="H43" s="323"/>
      <c r="I43" s="330"/>
    </row>
    <row r="44" spans="1:9" s="285" customFormat="1" ht="12">
      <c r="A44" s="689"/>
      <c r="B44" s="689"/>
      <c r="C44" s="674" t="s">
        <v>73</v>
      </c>
      <c r="D44" s="675"/>
      <c r="E44" s="351" t="s">
        <v>54</v>
      </c>
      <c r="F44" s="341" t="s">
        <v>74</v>
      </c>
      <c r="G44" s="328" t="s">
        <v>160</v>
      </c>
      <c r="H44" s="323"/>
      <c r="I44" s="330"/>
    </row>
    <row r="45" spans="1:9" s="285" customFormat="1" ht="12">
      <c r="A45" s="689"/>
      <c r="B45" s="689"/>
      <c r="C45" s="674" t="s">
        <v>75</v>
      </c>
      <c r="D45" s="675"/>
      <c r="E45" s="351" t="s">
        <v>54</v>
      </c>
      <c r="F45" s="341"/>
      <c r="G45" s="328"/>
      <c r="H45" s="323"/>
      <c r="I45" s="330"/>
    </row>
    <row r="46" spans="1:9" s="285" customFormat="1" ht="12">
      <c r="A46" s="689"/>
      <c r="B46" s="689"/>
      <c r="C46" s="674"/>
      <c r="D46" s="675"/>
      <c r="E46" s="344"/>
      <c r="F46" s="341"/>
      <c r="G46" s="328"/>
      <c r="H46" s="323"/>
      <c r="I46" s="330"/>
    </row>
    <row r="47" spans="1:9" s="285" customFormat="1" ht="12">
      <c r="A47" s="689"/>
      <c r="B47" s="689"/>
      <c r="C47" s="237"/>
      <c r="D47" s="331"/>
      <c r="E47" s="331"/>
      <c r="F47" s="327"/>
      <c r="G47" s="328"/>
      <c r="H47" s="323"/>
      <c r="I47" s="330"/>
    </row>
    <row r="48" spans="1:9" s="285" customFormat="1" ht="12">
      <c r="A48" s="689"/>
      <c r="B48" s="689"/>
      <c r="C48" s="237"/>
      <c r="D48" s="331"/>
      <c r="E48" s="331"/>
      <c r="F48" s="327"/>
      <c r="G48" s="328"/>
      <c r="H48" s="323"/>
      <c r="I48" s="330"/>
    </row>
    <row r="49" spans="1:9" s="285" customFormat="1" ht="12">
      <c r="A49" s="689"/>
      <c r="B49" s="689"/>
      <c r="C49" s="237"/>
      <c r="D49" s="331"/>
      <c r="E49" s="331"/>
      <c r="F49" s="327"/>
      <c r="G49" s="328"/>
      <c r="H49" s="323"/>
      <c r="I49" s="330"/>
    </row>
    <row r="50" spans="1:9" s="285" customFormat="1" ht="12">
      <c r="A50" s="689"/>
      <c r="B50" s="689"/>
      <c r="C50" s="237"/>
      <c r="D50" s="331"/>
      <c r="E50" s="331"/>
      <c r="F50" s="327"/>
      <c r="G50" s="328"/>
      <c r="H50" s="323"/>
      <c r="I50" s="330"/>
    </row>
    <row r="51" spans="1:9" s="285" customFormat="1" ht="12">
      <c r="A51" s="689"/>
      <c r="B51" s="689"/>
      <c r="C51" s="237"/>
      <c r="D51" s="331"/>
      <c r="E51" s="331"/>
      <c r="F51" s="327"/>
      <c r="G51" s="328"/>
      <c r="H51" s="323"/>
      <c r="I51" s="330"/>
    </row>
    <row r="52" spans="1:9" s="285" customFormat="1" ht="12">
      <c r="A52" s="689"/>
      <c r="B52" s="690"/>
      <c r="C52" s="237"/>
      <c r="D52" s="331"/>
      <c r="E52" s="334"/>
      <c r="F52" s="335"/>
      <c r="G52" s="336"/>
      <c r="H52" s="337"/>
      <c r="I52" s="352"/>
    </row>
    <row r="53" spans="1:9" s="285" customFormat="1" ht="15" customHeight="1">
      <c r="A53" s="689"/>
      <c r="B53" s="691" t="s">
        <v>157</v>
      </c>
      <c r="C53" s="692"/>
      <c r="D53" s="692"/>
      <c r="E53" s="693"/>
      <c r="F53" s="353" t="s">
        <v>104</v>
      </c>
      <c r="G53" s="358">
        <v>0</v>
      </c>
      <c r="H53" s="676" t="s">
        <v>168</v>
      </c>
      <c r="I53" s="662" t="s">
        <v>65</v>
      </c>
    </row>
    <row r="54" spans="1:9" s="285" customFormat="1" ht="15" customHeight="1">
      <c r="A54" s="689"/>
      <c r="B54" s="694"/>
      <c r="C54" s="695"/>
      <c r="D54" s="695"/>
      <c r="E54" s="696"/>
      <c r="F54" s="354" t="s">
        <v>105</v>
      </c>
      <c r="G54" s="359" t="s">
        <v>165</v>
      </c>
      <c r="H54" s="677"/>
      <c r="I54" s="663"/>
    </row>
    <row r="55" spans="1:9" s="285" customFormat="1" ht="15" customHeight="1">
      <c r="A55" s="690"/>
      <c r="B55" s="697"/>
      <c r="C55" s="698"/>
      <c r="D55" s="698"/>
      <c r="E55" s="699"/>
      <c r="F55" s="355" t="s">
        <v>106</v>
      </c>
      <c r="G55" s="360" t="s">
        <v>164</v>
      </c>
      <c r="H55" s="678"/>
      <c r="I55" s="664"/>
    </row>
    <row r="56" spans="1:9" s="285" customFormat="1" ht="15" customHeight="1">
      <c r="A56" s="679" t="s">
        <v>158</v>
      </c>
      <c r="B56" s="680"/>
      <c r="C56" s="680"/>
      <c r="D56" s="680"/>
      <c r="E56" s="681"/>
      <c r="F56" s="353" t="s">
        <v>107</v>
      </c>
      <c r="G56" s="358" t="s">
        <v>165</v>
      </c>
      <c r="H56" s="671" t="s">
        <v>167</v>
      </c>
      <c r="I56" s="662" t="s">
        <v>65</v>
      </c>
    </row>
    <row r="57" spans="1:9" s="285" customFormat="1" ht="15" customHeight="1">
      <c r="A57" s="682"/>
      <c r="B57" s="683"/>
      <c r="C57" s="683"/>
      <c r="D57" s="683"/>
      <c r="E57" s="684"/>
      <c r="F57" s="354" t="s">
        <v>108</v>
      </c>
      <c r="G57" s="359" t="s">
        <v>166</v>
      </c>
      <c r="H57" s="672"/>
      <c r="I57" s="663"/>
    </row>
    <row r="58" spans="1:9" s="285" customFormat="1" ht="15" customHeight="1">
      <c r="A58" s="685"/>
      <c r="B58" s="686"/>
      <c r="C58" s="686"/>
      <c r="D58" s="686"/>
      <c r="E58" s="687"/>
      <c r="F58" s="355" t="s">
        <v>109</v>
      </c>
      <c r="G58" s="360" t="s">
        <v>166</v>
      </c>
      <c r="H58" s="673"/>
      <c r="I58" s="664"/>
    </row>
    <row r="59" spans="1:9" s="285" customFormat="1" ht="18" customHeight="1">
      <c r="A59" s="665" t="s">
        <v>114</v>
      </c>
      <c r="B59" s="666"/>
      <c r="C59" s="666"/>
      <c r="D59" s="666"/>
      <c r="E59" s="666"/>
      <c r="F59" s="353" t="s">
        <v>110</v>
      </c>
      <c r="G59" s="356">
        <v>0</v>
      </c>
      <c r="H59" s="671" t="s">
        <v>169</v>
      </c>
      <c r="I59" s="662" t="s">
        <v>65</v>
      </c>
    </row>
    <row r="60" spans="1:9" s="285" customFormat="1" ht="18" customHeight="1">
      <c r="A60" s="667"/>
      <c r="B60" s="668"/>
      <c r="C60" s="668"/>
      <c r="D60" s="668"/>
      <c r="E60" s="668"/>
      <c r="F60" s="354" t="s">
        <v>111</v>
      </c>
      <c r="G60" s="361" t="s">
        <v>168</v>
      </c>
      <c r="H60" s="672"/>
      <c r="I60" s="663"/>
    </row>
    <row r="61" spans="1:9" s="285" customFormat="1" ht="18" customHeight="1">
      <c r="A61" s="669"/>
      <c r="B61" s="670"/>
      <c r="C61" s="670"/>
      <c r="D61" s="670"/>
      <c r="E61" s="670"/>
      <c r="F61" s="355" t="s">
        <v>99</v>
      </c>
      <c r="G61" s="360" t="s">
        <v>167</v>
      </c>
      <c r="H61" s="673"/>
      <c r="I61" s="664"/>
    </row>
    <row r="62" spans="1:9" s="285" customFormat="1" ht="18" customHeight="1">
      <c r="A62" s="665" t="s">
        <v>133</v>
      </c>
      <c r="B62" s="666"/>
      <c r="C62" s="666"/>
      <c r="D62" s="666"/>
      <c r="E62" s="666"/>
      <c r="F62" s="353" t="s">
        <v>115</v>
      </c>
      <c r="G62" s="358" t="s">
        <v>165</v>
      </c>
      <c r="H62" s="671" t="s">
        <v>167</v>
      </c>
      <c r="I62" s="662" t="s">
        <v>65</v>
      </c>
    </row>
    <row r="63" spans="1:9" s="285" customFormat="1" ht="18" customHeight="1">
      <c r="A63" s="667"/>
      <c r="B63" s="668"/>
      <c r="C63" s="668"/>
      <c r="D63" s="668"/>
      <c r="E63" s="668"/>
      <c r="F63" s="354" t="s">
        <v>116</v>
      </c>
      <c r="G63" s="359" t="s">
        <v>166</v>
      </c>
      <c r="H63" s="672"/>
      <c r="I63" s="663"/>
    </row>
    <row r="64" spans="1:9" s="285" customFormat="1" ht="18" customHeight="1">
      <c r="A64" s="669"/>
      <c r="B64" s="670"/>
      <c r="C64" s="670"/>
      <c r="D64" s="670"/>
      <c r="E64" s="670"/>
      <c r="F64" s="355" t="s">
        <v>117</v>
      </c>
      <c r="G64" s="360" t="s">
        <v>166</v>
      </c>
      <c r="H64" s="673"/>
      <c r="I64" s="664"/>
    </row>
    <row r="68" ht="17.25" customHeight="1"/>
  </sheetData>
  <sheetProtection formatCells="0" formatColumns="0"/>
  <mergeCells count="43">
    <mergeCell ref="H1:I2"/>
    <mergeCell ref="A4:B4"/>
    <mergeCell ref="C4:E4"/>
    <mergeCell ref="B6:I6"/>
    <mergeCell ref="A7:B7"/>
    <mergeCell ref="C7:F7"/>
    <mergeCell ref="G7:H7"/>
    <mergeCell ref="C44:D44"/>
    <mergeCell ref="G10:H10"/>
    <mergeCell ref="A13:B13"/>
    <mergeCell ref="H13:I13"/>
    <mergeCell ref="A8:B8"/>
    <mergeCell ref="C8:F8"/>
    <mergeCell ref="G8:H8"/>
    <mergeCell ref="A9:B9"/>
    <mergeCell ref="C9:F9"/>
    <mergeCell ref="G9:H9"/>
    <mergeCell ref="C28:D28"/>
    <mergeCell ref="C29:D29"/>
    <mergeCell ref="C30:D30"/>
    <mergeCell ref="C41:D41"/>
    <mergeCell ref="A10:B10"/>
    <mergeCell ref="C10:F10"/>
    <mergeCell ref="H53:H55"/>
    <mergeCell ref="I53:I55"/>
    <mergeCell ref="A56:E58"/>
    <mergeCell ref="H56:H58"/>
    <mergeCell ref="I56:I58"/>
    <mergeCell ref="A14:A55"/>
    <mergeCell ref="B14:B27"/>
    <mergeCell ref="B28:B40"/>
    <mergeCell ref="B41:B52"/>
    <mergeCell ref="B53:E55"/>
    <mergeCell ref="I62:I64"/>
    <mergeCell ref="A59:E61"/>
    <mergeCell ref="H59:H61"/>
    <mergeCell ref="I59:I61"/>
    <mergeCell ref="C42:D42"/>
    <mergeCell ref="C45:D45"/>
    <mergeCell ref="C46:D46"/>
    <mergeCell ref="A62:E64"/>
    <mergeCell ref="H62:H64"/>
    <mergeCell ref="C43:D43"/>
  </mergeCells>
  <dataValidations count="1">
    <dataValidation type="list" allowBlank="1" showInputMessage="1" showErrorMessage="1" sqref="G14:G52">
      <formula1>"Ａ１,Ａ２,Ａ３"</formula1>
    </dataValidation>
  </dataValidations>
  <printOptions horizontalCentered="1" verticalCentered="1"/>
  <pageMargins left="0.7086614173228347" right="0.5118110236220472" top="0" bottom="0" header="0.31496062992125984" footer="0.31496062992125984"/>
  <pageSetup horizontalDpi="600" verticalDpi="600" orientation="portrait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</dc:creator>
  <cp:keywords/>
  <dc:description/>
  <cp:lastModifiedBy>企画調査課齋藤</cp:lastModifiedBy>
  <cp:lastPrinted>2018-03-19T07:46:26Z</cp:lastPrinted>
  <dcterms:created xsi:type="dcterms:W3CDTF">2008-04-23T08:55:31Z</dcterms:created>
  <dcterms:modified xsi:type="dcterms:W3CDTF">2018-10-18T02:53:42Z</dcterms:modified>
  <cp:category/>
  <cp:version/>
  <cp:contentType/>
  <cp:contentStatus/>
</cp:coreProperties>
</file>