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1776F06E-C8CF-4B56-A5CB-671AB4F433E2}" xr6:coauthVersionLast="47" xr6:coauthVersionMax="47" xr10:uidLastSave="{00000000-0000-0000-0000-000000000000}"/>
  <workbookProtection workbookAlgorithmName="SHA-512" workbookHashValue="ALU7+bRLvAeRiOsxmsTUsF2gUcFEn41jjiilXi0M1D4SRVqpIwOe5HOGkrbsbx7a/SAG1ZoFYIUPJjmJkvqEIg==" workbookSaltValue="+KJtNR9B3ixEqK+Cl/LQ0w==" workbookSpinCount="100000" lockStructure="1"/>
  <bookViews>
    <workbookView xWindow="-120" yWindow="-120" windowWidth="29040" windowHeight="15840" tabRatio="815" firstSheet="1" activeTab="1" xr2:uid="{E31DE952-81CE-49D6-B8D8-1565926A77C2}"/>
  </bookViews>
  <sheets>
    <sheet name="datas" sheetId="55" state="hidden" r:id="rId1"/>
    <sheet name="※初めにお読みください" sheetId="57" r:id="rId2"/>
    <sheet name="記載可能経費一覧" sheetId="53" r:id="rId3"/>
    <sheet name="チェックシート（民俗）" sheetId="61" state="hidden" r:id="rId4"/>
    <sheet name="①総表" sheetId="12" r:id="rId5"/>
    <sheet name="②個表1" sheetId="58" r:id="rId6"/>
    <sheet name="③個表２" sheetId="59" r:id="rId7"/>
    <sheet name="④収入" sheetId="14" r:id="rId8"/>
    <sheet name="⑤支出" sheetId="43" r:id="rId9"/>
    <sheet name="⑥団体概要" sheetId="16" r:id="rId10"/>
    <sheet name="⑦実行委員会等概要" sheetId="17" r:id="rId11"/>
    <sheet name="⑧購入等事由書" sheetId="47" r:id="rId12"/>
    <sheet name="⑨自己申告書" sheetId="62" r:id="rId13"/>
  </sheets>
  <externalReferences>
    <externalReference r:id="rId14"/>
    <externalReference r:id="rId15"/>
    <externalReference r:id="rId16"/>
    <externalReference r:id="rId17"/>
    <externalReference r:id="rId18"/>
    <externalReference r:id="rId19"/>
  </externalReferences>
  <definedNames>
    <definedName name="_xlnm._FilterDatabase" localSheetId="7" hidden="1">④収入!$A$15:$I$77</definedName>
    <definedName name="_xlnm._FilterDatabase" localSheetId="8" hidden="1">⑤支出!$B$12:$L$117</definedName>
    <definedName name="_xlnm._FilterDatabase" localSheetId="2" hidden="1">記載可能経費一覧!$A$2:$C$55</definedName>
    <definedName name="_xlnm.Print_Area" localSheetId="1">※初めにお読みください!$A$1:$I$34</definedName>
    <definedName name="_xlnm.Print_Area" localSheetId="4">①総表!$A$1:$H$40</definedName>
    <definedName name="_xlnm.Print_Area" localSheetId="5">②個表1!$B$1:$N$49</definedName>
    <definedName name="_xlnm.Print_Area" localSheetId="6">③個表２!$B$1:$K$53</definedName>
    <definedName name="_xlnm.Print_Area" localSheetId="7">④収入!$A$1:$I$78</definedName>
    <definedName name="_xlnm.Print_Area" localSheetId="8">⑤支出!$B$1:$L$118</definedName>
    <definedName name="_xlnm.Print_Area" localSheetId="9">⑥団体概要!$A$1:$N$66</definedName>
    <definedName name="_xlnm.Print_Area" localSheetId="10">⑦実行委員会等概要!$A$1:$N$60</definedName>
    <definedName name="_xlnm.Print_Area" localSheetId="11">⑧購入等事由書!$A$1:$G$52</definedName>
    <definedName name="_xlnm.Print_Area" localSheetId="12">⑨自己申告書!$A$1:$K$124</definedName>
    <definedName name="_xlnm.Print_Area" localSheetId="3">'チェックシート（民俗）'!$A$1:$S$55</definedName>
    <definedName name="_xlnm.Print_Titles" localSheetId="3">'チェックシート（民俗）'!$2:$3</definedName>
    <definedName name="応募分野" localSheetId="12">[1]【非表示】分野・ジャンル!$A$1:$E$1</definedName>
    <definedName name="応募分野">[2]【非表示】分野・ジャンル!$A$1:$E$1</definedName>
    <definedName name="会場費">[2]【非表示】経費一覧!$C$183:$C$184</definedName>
    <definedName name="感染症対策経費" localSheetId="12">[2]【非表示】経費一覧!$C$211:$C$215</definedName>
    <definedName name="感染症対策経費">[3]④支出!$U$13:$U$17</definedName>
    <definedName name="記録費" localSheetId="1">#REF!</definedName>
    <definedName name="記録費" localSheetId="5">#REF!</definedName>
    <definedName name="記録費" localSheetId="6">#REF!</definedName>
    <definedName name="記録費" localSheetId="3">#REF!</definedName>
    <definedName name="記録費">#REF!</definedName>
    <definedName name="稽古費">[2]【非表示】経費一覧!$C$2:$C$3</definedName>
    <definedName name="謝金・旅費・宣伝費等" localSheetId="1">#REF!</definedName>
    <definedName name="謝金・旅費・宣伝費等" localSheetId="6">#REF!</definedName>
    <definedName name="謝金・旅費・宣伝費等" localSheetId="3">#REF!</definedName>
    <definedName name="謝金・旅費・宣伝費等">#REF!</definedName>
    <definedName name="出演費・音楽費・文芸費" localSheetId="1">#REF!</definedName>
    <definedName name="出演費・音楽費・文芸費" localSheetId="6">#REF!</definedName>
    <definedName name="出演費・音楽費・文芸費" localSheetId="3">#REF!</definedName>
    <definedName name="出演費・音楽費・文芸費">#REF!</definedName>
    <definedName name="多_音楽費" localSheetId="12">[4]《非表示》記載可能経費一覧!$B$60:$B$74</definedName>
    <definedName name="多_音楽費">[5]《非表示》記載可能経費一覧!$B$60:$B$74</definedName>
    <definedName name="多_作品料" localSheetId="12">[4]《非表示》記載可能経費一覧!$B$249:$B$253</definedName>
    <definedName name="多_作品料">[5]《非表示》記載可能経費一覧!$B$249:$B$253</definedName>
    <definedName name="多_出演費" localSheetId="12">[4]《非表示》記載可能経費一覧!$B$15:$B$19</definedName>
    <definedName name="多_出演費">[5]《非表示》記載可能経費一覧!$B$15:$B$19</definedName>
    <definedName name="多_文芸費" localSheetId="12">[4]《非表示》記載可能経費一覧!$B$155:$B$188</definedName>
    <definedName name="多_文芸費">[5]《非表示》記載可能経費一覧!$B$155:$B$188</definedName>
    <definedName name="不適合理由">'[6]チェック表(文化会館)'!$P$7:$P$24</definedName>
    <definedName name="舞台費">[2]【非表示】経費一覧!$C$185:$C$203</definedName>
    <definedName name="舞台費・運搬費" localSheetId="1">#REF!</definedName>
    <definedName name="舞台費・運搬費" localSheetId="5">#REF!</definedName>
    <definedName name="舞台費・運搬費" localSheetId="6">#REF!</definedName>
    <definedName name="舞台費・運搬費" localSheetId="3">#REF!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62" l="1"/>
  <c r="H6" i="62"/>
  <c r="F10" i="43"/>
  <c r="F9" i="43"/>
  <c r="F8" i="43"/>
  <c r="F19" i="47"/>
  <c r="F18" i="47"/>
  <c r="G18" i="47"/>
  <c r="F16" i="47"/>
  <c r="F8" i="47"/>
  <c r="F7" i="47"/>
  <c r="G29" i="47"/>
  <c r="F29" i="47"/>
  <c r="G7" i="47"/>
  <c r="E105" i="61"/>
  <c r="E104" i="61"/>
  <c r="E103" i="61"/>
  <c r="E102" i="61"/>
  <c r="E101" i="61"/>
  <c r="E100" i="61"/>
  <c r="E99" i="61"/>
  <c r="E98" i="61"/>
  <c r="E97" i="61"/>
  <c r="E96" i="61"/>
  <c r="E95" i="61"/>
  <c r="E94" i="61"/>
  <c r="E93" i="61"/>
  <c r="E92" i="61"/>
  <c r="E91" i="61"/>
  <c r="E90" i="61"/>
  <c r="E89" i="61"/>
  <c r="E88" i="61"/>
  <c r="E87" i="61"/>
  <c r="E86" i="61"/>
  <c r="E85" i="61"/>
  <c r="E84" i="61"/>
  <c r="E83" i="61"/>
  <c r="E82" i="61"/>
  <c r="E81" i="61"/>
  <c r="E80" i="61"/>
  <c r="E79" i="61"/>
  <c r="E78" i="61"/>
  <c r="E77" i="61"/>
  <c r="E76" i="61"/>
  <c r="E75" i="61"/>
  <c r="E74" i="61"/>
  <c r="E73" i="61"/>
  <c r="E72" i="61"/>
  <c r="E71" i="61"/>
  <c r="E70" i="61"/>
  <c r="E69" i="61"/>
  <c r="E68" i="61"/>
  <c r="E67" i="61"/>
  <c r="E66" i="61"/>
  <c r="E65" i="61"/>
  <c r="E64" i="61"/>
  <c r="E63" i="61"/>
  <c r="E62" i="61"/>
  <c r="E61" i="61"/>
  <c r="E60" i="61"/>
  <c r="E59" i="61"/>
  <c r="E4" i="61"/>
  <c r="E3" i="61"/>
  <c r="Q1" i="61"/>
  <c r="A1" i="61"/>
  <c r="C3" i="14"/>
  <c r="C7" i="16"/>
  <c r="E7" i="16"/>
  <c r="I1" i="16"/>
  <c r="J6" i="16"/>
  <c r="J5" i="16"/>
  <c r="C8" i="16"/>
  <c r="C5" i="16"/>
  <c r="A77" i="14"/>
  <c r="A76" i="14"/>
  <c r="A75" i="14"/>
  <c r="A74" i="14"/>
  <c r="A73" i="14"/>
  <c r="A72" i="14"/>
  <c r="A71" i="14"/>
  <c r="A70" i="14"/>
  <c r="A69" i="14"/>
  <c r="E19" i="14"/>
  <c r="C28" i="43"/>
  <c r="K28" i="43"/>
  <c r="H7" i="59"/>
  <c r="H6" i="59"/>
  <c r="E3" i="59"/>
  <c r="E2" i="59"/>
  <c r="D3" i="58"/>
  <c r="D2" i="58"/>
  <c r="H29" i="12"/>
  <c r="E2" i="43"/>
  <c r="A40" i="14"/>
  <c r="A41" i="14"/>
  <c r="A42" i="14"/>
  <c r="A45" i="14"/>
  <c r="A46" i="14"/>
  <c r="A47" i="14"/>
  <c r="A48" i="14"/>
  <c r="A51" i="14"/>
  <c r="A52" i="14"/>
  <c r="A53" i="14"/>
  <c r="A54" i="14"/>
  <c r="A57" i="14"/>
  <c r="A58" i="14"/>
  <c r="A59" i="14"/>
  <c r="A60" i="14"/>
  <c r="A63" i="14"/>
  <c r="A64" i="14"/>
  <c r="A65" i="14"/>
  <c r="A66" i="14"/>
  <c r="A39" i="14"/>
  <c r="A25" i="14"/>
  <c r="A26" i="14"/>
  <c r="A27" i="14"/>
  <c r="A24" i="14"/>
  <c r="C2" i="14"/>
  <c r="B38" i="12"/>
  <c r="D109" i="55" a="1"/>
  <c r="D109" i="55" s="1"/>
  <c r="D108" i="55" a="1"/>
  <c r="D108" i="55" s="1"/>
  <c r="D101" i="55" a="1"/>
  <c r="D101" i="55" s="1"/>
  <c r="D96" i="55" a="1"/>
  <c r="D96" i="55" s="1"/>
  <c r="D95" i="55" a="1"/>
  <c r="D95" i="55" s="1"/>
  <c r="D94" i="55" a="1"/>
  <c r="D94" i="55" s="1"/>
  <c r="D93" i="55" a="1"/>
  <c r="D93" i="55" s="1"/>
  <c r="D92" i="55"/>
  <c r="D91" i="55" a="1"/>
  <c r="D91" i="55" s="1"/>
  <c r="D89" i="55" a="1"/>
  <c r="D89" i="55" s="1"/>
  <c r="D88" i="55" a="1"/>
  <c r="D88" i="55" s="1"/>
  <c r="D77" i="55" a="1"/>
  <c r="D77" i="55" s="1"/>
  <c r="D76" i="55" a="1"/>
  <c r="D76" i="55" s="1"/>
  <c r="D75" i="55" a="1"/>
  <c r="D75" i="55" s="1"/>
  <c r="D74" i="55" a="1"/>
  <c r="D74" i="55" s="1"/>
  <c r="D73" i="55" a="1"/>
  <c r="D73" i="55" s="1"/>
  <c r="D72" i="55" a="1"/>
  <c r="D72" i="55" s="1"/>
  <c r="D71" i="55" a="1"/>
  <c r="D71" i="55" s="1"/>
  <c r="D70" i="55" a="1"/>
  <c r="D70" i="55" s="1"/>
  <c r="D69" i="55" a="1"/>
  <c r="D69" i="55" s="1"/>
  <c r="D68" i="55" a="1"/>
  <c r="D68" i="55" s="1"/>
  <c r="D67" i="55" a="1"/>
  <c r="D67" i="55" s="1"/>
  <c r="D66" i="55" a="1"/>
  <c r="D66" i="55" s="1"/>
  <c r="D65" i="55" a="1"/>
  <c r="D65" i="55" s="1"/>
  <c r="D64" i="55" a="1"/>
  <c r="D64" i="55" s="1"/>
  <c r="D63" i="55" a="1"/>
  <c r="D63" i="55" s="1"/>
  <c r="D62" i="55" a="1"/>
  <c r="D62" i="55" s="1"/>
  <c r="D61" i="55" a="1"/>
  <c r="D61" i="55" s="1"/>
  <c r="D60" i="55" a="1"/>
  <c r="D60" i="55" s="1"/>
  <c r="D59" i="55" a="1"/>
  <c r="D59" i="55" s="1"/>
  <c r="D58" i="55" a="1"/>
  <c r="D58" i="55" s="1"/>
  <c r="D57" i="55" a="1"/>
  <c r="D57" i="55" s="1"/>
  <c r="D56" i="55" a="1"/>
  <c r="D56" i="55" s="1"/>
  <c r="D55" i="55" a="1"/>
  <c r="D55" i="55" s="1"/>
  <c r="D54" i="55" a="1"/>
  <c r="D54" i="55" s="1"/>
  <c r="D53" i="55" a="1"/>
  <c r="D53" i="55" s="1"/>
  <c r="D52" i="55" a="1"/>
  <c r="D52" i="55" s="1"/>
  <c r="D51" i="55" a="1"/>
  <c r="D51" i="55" s="1"/>
  <c r="D50" i="55" a="1"/>
  <c r="D50" i="55" s="1"/>
  <c r="D49" i="55" a="1"/>
  <c r="D49" i="55" s="1"/>
  <c r="D48" i="55" a="1"/>
  <c r="D48" i="55" s="1"/>
  <c r="D47" i="55" a="1"/>
  <c r="D47" i="55" s="1"/>
  <c r="D46" i="55" a="1"/>
  <c r="D46" i="55" s="1"/>
  <c r="D45" i="55" a="1"/>
  <c r="D45" i="55" s="1"/>
  <c r="D44" i="55" a="1"/>
  <c r="D44" i="55" s="1"/>
  <c r="D43" i="55" a="1"/>
  <c r="D43" i="55" s="1"/>
  <c r="D42" i="55" a="1"/>
  <c r="D42" i="55" s="1"/>
  <c r="D41" i="55" a="1"/>
  <c r="D41" i="55" s="1"/>
  <c r="D40" i="55" a="1"/>
  <c r="D40" i="55" s="1"/>
  <c r="D39" i="55" a="1"/>
  <c r="D39" i="55" s="1"/>
  <c r="D38" i="55" a="1"/>
  <c r="D38" i="55" s="1"/>
  <c r="D37" i="55" a="1"/>
  <c r="D37" i="55" s="1"/>
  <c r="D36" i="55" a="1"/>
  <c r="D36" i="55" s="1"/>
  <c r="D27" i="55" a="1"/>
  <c r="D27" i="55" s="1"/>
  <c r="D26" i="55" a="1"/>
  <c r="D26" i="55" s="1"/>
  <c r="D25" i="55" a="1"/>
  <c r="D25" i="55" s="1"/>
  <c r="D24" i="55" a="1"/>
  <c r="D24" i="55" s="1"/>
  <c r="D23" i="55" a="1"/>
  <c r="D23" i="55" s="1"/>
  <c r="D22" i="55" a="1"/>
  <c r="D22" i="55" s="1"/>
  <c r="D21" i="55" a="1"/>
  <c r="D21" i="55" s="1"/>
  <c r="D20" i="55" a="1"/>
  <c r="D20" i="55" s="1"/>
  <c r="D19" i="55" a="1"/>
  <c r="D19" i="55" s="1"/>
  <c r="D18" i="55" a="1"/>
  <c r="D18" i="55" s="1"/>
  <c r="D17" i="55" a="1"/>
  <c r="D17" i="55" s="1"/>
  <c r="D16" i="55" a="1"/>
  <c r="D16" i="55" s="1"/>
  <c r="D15" i="55" a="1"/>
  <c r="D15" i="55" s="1"/>
  <c r="D14" i="55" a="1"/>
  <c r="D14" i="55" s="1"/>
  <c r="D7" i="55" a="1"/>
  <c r="D7" i="55" s="1"/>
  <c r="D104" i="55" a="1"/>
  <c r="D104" i="55" s="1"/>
  <c r="D87" i="55" a="1"/>
  <c r="D87" i="55" s="1"/>
  <c r="D31" i="55" a="1"/>
  <c r="D31" i="55" s="1"/>
  <c r="D32" i="55" a="1"/>
  <c r="D32" i="55" s="1"/>
  <c r="K66" i="43"/>
  <c r="C66" i="43"/>
  <c r="K65" i="43"/>
  <c r="C65" i="43"/>
  <c r="K64" i="43"/>
  <c r="C64" i="43"/>
  <c r="K63" i="43"/>
  <c r="C63" i="43"/>
  <c r="K62" i="43"/>
  <c r="C62" i="43"/>
  <c r="K61" i="43"/>
  <c r="C61" i="43"/>
  <c r="K60" i="43"/>
  <c r="C60" i="43"/>
  <c r="K59" i="43"/>
  <c r="C59" i="43"/>
  <c r="K58" i="43"/>
  <c r="C58" i="43"/>
  <c r="K57" i="43"/>
  <c r="C57" i="43"/>
  <c r="K56" i="43"/>
  <c r="C56" i="43"/>
  <c r="K55" i="43"/>
  <c r="C55" i="43"/>
  <c r="K54" i="43"/>
  <c r="C54" i="43"/>
  <c r="K53" i="43"/>
  <c r="C53" i="43"/>
  <c r="K52" i="43"/>
  <c r="C52" i="43"/>
  <c r="B51" i="43"/>
  <c r="B68" i="43"/>
  <c r="C69" i="43"/>
  <c r="K69" i="43"/>
  <c r="C70" i="43"/>
  <c r="K70" i="43"/>
  <c r="C71" i="43"/>
  <c r="K71" i="43"/>
  <c r="C72" i="43"/>
  <c r="K72" i="43"/>
  <c r="C73" i="43"/>
  <c r="K73" i="43"/>
  <c r="C74" i="43"/>
  <c r="K74" i="43"/>
  <c r="C75" i="43"/>
  <c r="K75" i="43"/>
  <c r="C76" i="43"/>
  <c r="K76" i="43"/>
  <c r="C77" i="43"/>
  <c r="K77" i="43"/>
  <c r="C78" i="43"/>
  <c r="K78" i="43"/>
  <c r="C79" i="43"/>
  <c r="K79" i="43"/>
  <c r="C80" i="43"/>
  <c r="K80" i="43"/>
  <c r="C81" i="43"/>
  <c r="K81" i="43"/>
  <c r="C82" i="43"/>
  <c r="K82" i="43"/>
  <c r="C83" i="43"/>
  <c r="K83" i="43"/>
  <c r="L51" i="43"/>
  <c r="F38" i="47"/>
  <c r="F37" i="47"/>
  <c r="F36" i="47"/>
  <c r="F35" i="47"/>
  <c r="F34" i="47"/>
  <c r="F33" i="47"/>
  <c r="F32" i="47"/>
  <c r="F31" i="47"/>
  <c r="F30" i="47"/>
  <c r="F27" i="47"/>
  <c r="F26" i="47"/>
  <c r="F25" i="47"/>
  <c r="F24" i="47"/>
  <c r="F23" i="47"/>
  <c r="F22" i="47"/>
  <c r="F21" i="47"/>
  <c r="F20" i="47"/>
  <c r="B48" i="43"/>
  <c r="I7" i="43"/>
  <c r="B40" i="12"/>
  <c r="B3" i="47"/>
  <c r="B2" i="47"/>
  <c r="F12" i="47"/>
  <c r="F13" i="47"/>
  <c r="F14" i="47"/>
  <c r="F15" i="47"/>
  <c r="F11" i="47"/>
  <c r="F10" i="47"/>
  <c r="F9" i="47"/>
  <c r="C103" i="43"/>
  <c r="H30" i="12"/>
  <c r="J4" i="17"/>
  <c r="J3" i="17"/>
  <c r="C3" i="17"/>
  <c r="C6" i="17"/>
  <c r="E5" i="17"/>
  <c r="C5" i="17"/>
  <c r="I8" i="43"/>
  <c r="C104" i="43"/>
  <c r="C105" i="43"/>
  <c r="C106" i="43"/>
  <c r="C107" i="43"/>
  <c r="C108" i="43"/>
  <c r="C109" i="43"/>
  <c r="C110" i="43"/>
  <c r="C111" i="43"/>
  <c r="C112" i="43"/>
  <c r="C113" i="43"/>
  <c r="C114" i="43"/>
  <c r="C115" i="43"/>
  <c r="C116" i="43"/>
  <c r="C117" i="43"/>
  <c r="C87" i="43"/>
  <c r="C88" i="43"/>
  <c r="C89" i="43"/>
  <c r="C90" i="43"/>
  <c r="C91" i="43"/>
  <c r="C92" i="43"/>
  <c r="C93" i="43"/>
  <c r="C94" i="43"/>
  <c r="C95" i="43"/>
  <c r="C96" i="43"/>
  <c r="C97" i="43"/>
  <c r="C98" i="43"/>
  <c r="C99" i="43"/>
  <c r="C100" i="43"/>
  <c r="C86" i="43"/>
  <c r="C32" i="43"/>
  <c r="C33" i="43"/>
  <c r="C34" i="43"/>
  <c r="C35" i="43"/>
  <c r="C36" i="43"/>
  <c r="C37" i="43"/>
  <c r="C38" i="43"/>
  <c r="C39" i="43"/>
  <c r="C40" i="43"/>
  <c r="C41" i="43"/>
  <c r="C42" i="43"/>
  <c r="C43" i="43"/>
  <c r="C44" i="43"/>
  <c r="C45" i="43"/>
  <c r="C31" i="43"/>
  <c r="C15" i="43"/>
  <c r="C16" i="43"/>
  <c r="C17" i="43"/>
  <c r="C18" i="43"/>
  <c r="C19" i="43"/>
  <c r="C20" i="43"/>
  <c r="C21" i="43"/>
  <c r="C22" i="43"/>
  <c r="C23" i="43"/>
  <c r="C24" i="43"/>
  <c r="C25" i="43"/>
  <c r="C26" i="43"/>
  <c r="C27" i="43"/>
  <c r="C14" i="43"/>
  <c r="K117" i="43"/>
  <c r="K116" i="43"/>
  <c r="K115" i="43"/>
  <c r="K114" i="43"/>
  <c r="K100" i="43"/>
  <c r="K45" i="43"/>
  <c r="K44" i="43"/>
  <c r="K43" i="43"/>
  <c r="K42" i="43"/>
  <c r="K20" i="43"/>
  <c r="K21" i="43"/>
  <c r="K22" i="43"/>
  <c r="K23" i="43"/>
  <c r="K24" i="43"/>
  <c r="K25" i="43"/>
  <c r="K26" i="43"/>
  <c r="K27" i="43"/>
  <c r="K103" i="43"/>
  <c r="K86" i="43"/>
  <c r="K87" i="43"/>
  <c r="K88" i="43"/>
  <c r="K89" i="43"/>
  <c r="K90" i="43"/>
  <c r="K91" i="43"/>
  <c r="K92" i="43"/>
  <c r="K93" i="43"/>
  <c r="K94" i="43"/>
  <c r="K95" i="43"/>
  <c r="K96" i="43"/>
  <c r="K97" i="43"/>
  <c r="K98" i="43"/>
  <c r="K99" i="43"/>
  <c r="L85" i="43"/>
  <c r="B30" i="43"/>
  <c r="K31" i="43"/>
  <c r="B13" i="43"/>
  <c r="E3" i="43"/>
  <c r="G29" i="12"/>
  <c r="G30" i="12"/>
  <c r="G28" i="12"/>
  <c r="B47" i="43"/>
  <c r="B49" i="43"/>
  <c r="B85" i="43"/>
  <c r="B102" i="43"/>
  <c r="K113" i="43"/>
  <c r="K112" i="43"/>
  <c r="K111" i="43"/>
  <c r="K110" i="43"/>
  <c r="K109" i="43"/>
  <c r="K108" i="43"/>
  <c r="K107" i="43"/>
  <c r="K106" i="43"/>
  <c r="K105" i="43"/>
  <c r="K104" i="43"/>
  <c r="K41" i="43"/>
  <c r="K40" i="43"/>
  <c r="K39" i="43"/>
  <c r="K38" i="43"/>
  <c r="K37" i="43"/>
  <c r="K36" i="43"/>
  <c r="K35" i="43"/>
  <c r="K34" i="43"/>
  <c r="K33" i="43"/>
  <c r="K32" i="43"/>
  <c r="K14" i="43"/>
  <c r="K15" i="43"/>
  <c r="K16" i="43"/>
  <c r="K17" i="43"/>
  <c r="K18" i="43"/>
  <c r="K19" i="43"/>
  <c r="H28" i="12"/>
  <c r="F24" i="14"/>
  <c r="F25" i="14"/>
  <c r="F26" i="14"/>
  <c r="F27" i="14"/>
  <c r="F23" i="14"/>
  <c r="H28" i="14"/>
  <c r="H27" i="14"/>
  <c r="H26" i="14"/>
  <c r="H25" i="14"/>
  <c r="H24" i="14"/>
  <c r="H23" i="14"/>
  <c r="I62" i="14"/>
  <c r="E12" i="14"/>
  <c r="I56" i="14"/>
  <c r="E11" i="14"/>
  <c r="I38" i="14"/>
  <c r="E8" i="14"/>
  <c r="D29" i="12"/>
  <c r="I50" i="14"/>
  <c r="E10" i="14"/>
  <c r="I68" i="14"/>
  <c r="E13" i="14"/>
  <c r="I44" i="14"/>
  <c r="E9" i="14"/>
  <c r="I23" i="14"/>
  <c r="I17" i="14"/>
  <c r="L30" i="43"/>
  <c r="L102" i="43"/>
  <c r="L68" i="43"/>
  <c r="L13" i="43"/>
  <c r="I16" i="14"/>
  <c r="E6" i="14"/>
  <c r="E7" i="14"/>
  <c r="L48" i="43"/>
  <c r="L47" i="43"/>
  <c r="L49" i="43"/>
  <c r="F6" i="43"/>
  <c r="H31" i="12"/>
  <c r="E5" i="14"/>
  <c r="D30" i="12"/>
  <c r="D28" i="12"/>
  <c r="F5" i="43"/>
  <c r="H32" i="12"/>
  <c r="D32" i="12"/>
  <c r="D31" i="12"/>
  <c r="B39" i="12"/>
  <c r="A37" i="12"/>
  <c r="D33" i="12"/>
  <c r="D30" i="55" a="1"/>
  <c r="D102" i="55" a="1"/>
  <c r="D81" i="55" a="1"/>
  <c r="D6" i="55" a="1"/>
  <c r="D33" i="55" a="1"/>
  <c r="D78" i="55" a="1"/>
  <c r="D35" i="55"/>
  <c r="D34" i="55" a="1"/>
  <c r="D5" i="55" a="1"/>
  <c r="D85" i="55" a="1"/>
  <c r="D79" i="55" a="1"/>
  <c r="D83" i="55" a="1"/>
  <c r="D12" i="55"/>
  <c r="D98" i="55" a="1"/>
  <c r="D10" i="55" a="1"/>
  <c r="D11" i="55" a="1"/>
  <c r="D84" i="55" a="1"/>
  <c r="D99" i="55" a="1"/>
  <c r="D86" i="55" a="1"/>
  <c r="D103" i="55" a="1"/>
  <c r="D9" i="55" a="1"/>
  <c r="D4" i="55" a="1"/>
  <c r="D97" i="55" a="1"/>
  <c r="D107" i="55" a="1"/>
  <c r="D8" i="55" a="1"/>
  <c r="D82" i="55" a="1"/>
  <c r="D28" i="55" a="1"/>
  <c r="D13" i="55" a="1"/>
  <c r="D100" i="55" a="1"/>
  <c r="D105" i="55" a="1"/>
  <c r="D29" i="55" a="1"/>
  <c r="D80" i="55" a="1"/>
  <c r="D90" i="55" a="1"/>
  <c r="D5" i="55" l="1"/>
  <c r="D34" i="55"/>
  <c r="D90" i="55"/>
  <c r="D105" i="55"/>
  <c r="D103" i="55"/>
  <c r="D83" i="55"/>
  <c r="D100" i="55"/>
  <c r="D86" i="55"/>
  <c r="D78" i="55"/>
  <c r="D4" i="55"/>
  <c r="D13" i="55"/>
  <c r="D99" i="55"/>
  <c r="D33" i="55"/>
  <c r="D79" i="55"/>
  <c r="D28" i="55"/>
  <c r="D84" i="55"/>
  <c r="D6" i="55"/>
  <c r="D80" i="55"/>
  <c r="D82" i="55"/>
  <c r="D11" i="55"/>
  <c r="D81" i="55"/>
  <c r="D9" i="55"/>
  <c r="D8" i="55"/>
  <c r="D10" i="55"/>
  <c r="D102" i="55"/>
  <c r="D85" i="55"/>
  <c r="D107" i="55"/>
  <c r="D98" i="55"/>
  <c r="D30" i="55"/>
  <c r="D29" i="55"/>
  <c r="D97" i="55"/>
</calcChain>
</file>

<file path=xl/sharedStrings.xml><?xml version="1.0" encoding="utf-8"?>
<sst xmlns="http://schemas.openxmlformats.org/spreadsheetml/2006/main" count="1122" uniqueCount="738">
  <si>
    <t>団体情報</t>
    <rPh sb="0" eb="2">
      <t>ダンタイ</t>
    </rPh>
    <rPh sb="2" eb="4">
      <t>ジョウホウ</t>
    </rPh>
    <phoneticPr fontId="7"/>
  </si>
  <si>
    <t>要望内容</t>
    <rPh sb="0" eb="2">
      <t>ヨウボウ</t>
    </rPh>
    <rPh sb="2" eb="4">
      <t>ナイヨウ</t>
    </rPh>
    <phoneticPr fontId="7"/>
  </si>
  <si>
    <t>活動名（フリガナ）</t>
    <rPh sb="0" eb="2">
      <t>カツドウ</t>
    </rPh>
    <rPh sb="2" eb="3">
      <t>メイ</t>
    </rPh>
    <phoneticPr fontId="7"/>
  </si>
  <si>
    <t>活動名</t>
    <rPh sb="0" eb="2">
      <t>カツドウ</t>
    </rPh>
    <rPh sb="2" eb="3">
      <t>メイ</t>
    </rPh>
    <phoneticPr fontId="7"/>
  </si>
  <si>
    <t>実施時期</t>
    <rPh sb="0" eb="2">
      <t>ジッシ</t>
    </rPh>
    <rPh sb="2" eb="4">
      <t>ジキ</t>
    </rPh>
    <phoneticPr fontId="7"/>
  </si>
  <si>
    <t>収支予算（千円）</t>
    <rPh sb="0" eb="2">
      <t>シュウシ</t>
    </rPh>
    <rPh sb="2" eb="4">
      <t>ヨサン</t>
    </rPh>
    <rPh sb="5" eb="7">
      <t>センエン</t>
    </rPh>
    <phoneticPr fontId="7"/>
  </si>
  <si>
    <t>共催者負担金</t>
    <phoneticPr fontId="7"/>
  </si>
  <si>
    <t>（イ） 収入小計</t>
    <rPh sb="4" eb="6">
      <t>シュウニュウ</t>
    </rPh>
    <phoneticPr fontId="7"/>
  </si>
  <si>
    <t>団体住所（所在地）〒</t>
  </si>
  <si>
    <t>-</t>
  </si>
  <si>
    <t>団体住所（所在地）</t>
  </si>
  <si>
    <t>代表者役職名</t>
  </si>
  <si>
    <t>代表者氏名</t>
  </si>
  <si>
    <t>入場料</t>
  </si>
  <si>
    <t>共催者負担金</t>
  </si>
  <si>
    <t>（ロ） 自己負担金</t>
  </si>
  <si>
    <t>収入総額（イ＋ロ）</t>
  </si>
  <si>
    <t>文化庁補助事業等への応募（予定を含む。）</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</si>
  <si>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</si>
  <si>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</si>
  <si>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</si>
  <si>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</si>
  <si>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</si>
  <si>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小計（千円）</t>
    <rPh sb="0" eb="2">
      <t>ショウケイ</t>
    </rPh>
    <rPh sb="3" eb="5">
      <t>センエン</t>
    </rPh>
    <phoneticPr fontId="7"/>
  </si>
  <si>
    <t>入場料収入</t>
    <phoneticPr fontId="7"/>
  </si>
  <si>
    <t>単価</t>
    <rPh sb="0" eb="2">
      <t>タンカ</t>
    </rPh>
    <phoneticPr fontId="7"/>
  </si>
  <si>
    <t>×</t>
    <phoneticPr fontId="7"/>
  </si>
  <si>
    <t>枚数</t>
    <rPh sb="0" eb="2">
      <t>マイスウ</t>
    </rPh>
    <phoneticPr fontId="7"/>
  </si>
  <si>
    <t>（招待）</t>
    <rPh sb="1" eb="3">
      <t>ショウタイ</t>
    </rPh>
    <phoneticPr fontId="7"/>
  </si>
  <si>
    <t>その他の収入</t>
    <rPh sb="2" eb="3">
      <t>タ</t>
    </rPh>
    <rPh sb="4" eb="6">
      <t>シュウニュウ</t>
    </rPh>
    <phoneticPr fontId="7"/>
  </si>
  <si>
    <t>共催者以外の補助金・助成金</t>
    <phoneticPr fontId="7"/>
  </si>
  <si>
    <t>寄付金・協賛金</t>
    <phoneticPr fontId="7"/>
  </si>
  <si>
    <t>プログラム等売上収入</t>
    <phoneticPr fontId="7"/>
  </si>
  <si>
    <t>参加費</t>
    <phoneticPr fontId="7"/>
  </si>
  <si>
    <t>広告料・その他の収入</t>
    <phoneticPr fontId="7"/>
  </si>
  <si>
    <t>字幕費・音声ガイド費</t>
  </si>
  <si>
    <t>道具運搬費</t>
  </si>
  <si>
    <t>交通費</t>
  </si>
  <si>
    <t>宿泊費</t>
  </si>
  <si>
    <t>団体名</t>
  </si>
  <si>
    <t>住所〒</t>
    <phoneticPr fontId="7"/>
  </si>
  <si>
    <t>住所</t>
    <rPh sb="0" eb="2">
      <t>ジュウショ</t>
    </rPh>
    <phoneticPr fontId="7"/>
  </si>
  <si>
    <t>組　織</t>
  </si>
  <si>
    <t>経理担当者</t>
  </si>
  <si>
    <t>監査担当者</t>
  </si>
  <si>
    <t>目　的</t>
  </si>
  <si>
    <t>沿　革</t>
  </si>
  <si>
    <t>年度</t>
  </si>
  <si>
    <t>金額（円）</t>
    <rPh sb="3" eb="4">
      <t>エン</t>
    </rPh>
    <phoneticPr fontId="7"/>
  </si>
  <si>
    <t>金額（円）</t>
    <rPh sb="0" eb="2">
      <t>キンガク</t>
    </rPh>
    <rPh sb="3" eb="4">
      <t>エン</t>
    </rPh>
    <phoneticPr fontId="7"/>
  </si>
  <si>
    <t>～</t>
    <phoneticPr fontId="6"/>
  </si>
  <si>
    <t>収入総額</t>
    <rPh sb="2" eb="4">
      <t>ソウガク</t>
    </rPh>
    <phoneticPr fontId="7"/>
  </si>
  <si>
    <t>記入要領</t>
    <phoneticPr fontId="6"/>
  </si>
  <si>
    <t>入場料収入</t>
    <phoneticPr fontId="6"/>
  </si>
  <si>
    <t>その他の収入</t>
    <rPh sb="2" eb="3">
      <t>タ</t>
    </rPh>
    <rPh sb="4" eb="6">
      <t>シュウニュウ</t>
    </rPh>
    <phoneticPr fontId="6"/>
  </si>
  <si>
    <t>共催者負担金</t>
    <rPh sb="0" eb="2">
      <t>キョウサイ</t>
    </rPh>
    <rPh sb="2" eb="3">
      <t>シャ</t>
    </rPh>
    <rPh sb="3" eb="6">
      <t>フタンキン</t>
    </rPh>
    <phoneticPr fontId="6"/>
  </si>
  <si>
    <t>共催者以外の補助金・助成金</t>
    <rPh sb="0" eb="2">
      <t>キョウサイ</t>
    </rPh>
    <rPh sb="2" eb="3">
      <t>シャ</t>
    </rPh>
    <rPh sb="3" eb="5">
      <t>イガイ</t>
    </rPh>
    <rPh sb="6" eb="9">
      <t>ホジョキン</t>
    </rPh>
    <rPh sb="10" eb="13">
      <t>ジョセイキン</t>
    </rPh>
    <phoneticPr fontId="6"/>
  </si>
  <si>
    <t>寄付金・協賛金</t>
    <rPh sb="0" eb="3">
      <t>キフキン</t>
    </rPh>
    <rPh sb="4" eb="7">
      <t>キョウサンキン</t>
    </rPh>
    <phoneticPr fontId="6"/>
  </si>
  <si>
    <t>プログラム等売上収入</t>
    <phoneticPr fontId="6"/>
  </si>
  <si>
    <t>参加費</t>
    <phoneticPr fontId="6"/>
  </si>
  <si>
    <t>広告料・その他の収入</t>
    <phoneticPr fontId="6"/>
  </si>
  <si>
    <t>都道府県</t>
    <rPh sb="0" eb="4">
      <t>トドウフケン</t>
    </rPh>
    <phoneticPr fontId="6"/>
  </si>
  <si>
    <t>左記以外</t>
    <rPh sb="0" eb="2">
      <t>サキ</t>
    </rPh>
    <rPh sb="2" eb="4">
      <t>イガイ</t>
    </rPh>
    <phoneticPr fontId="6"/>
  </si>
  <si>
    <t>障害者対応に係る経費を含む</t>
    <rPh sb="0" eb="3">
      <t>ショウガイシャ</t>
    </rPh>
    <rPh sb="3" eb="5">
      <t>タイオウ</t>
    </rPh>
    <rPh sb="6" eb="7">
      <t>カカ</t>
    </rPh>
    <rPh sb="8" eb="10">
      <t>ケイヒ</t>
    </rPh>
    <rPh sb="11" eb="12">
      <t>フク</t>
    </rPh>
    <phoneticPr fontId="6"/>
  </si>
  <si>
    <t>細目</t>
    <rPh sb="0" eb="2">
      <t>サイモク</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</si>
  <si>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</si>
  <si>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</si>
  <si>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</si>
  <si>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券種</t>
    <rPh sb="0" eb="1">
      <t>ケン</t>
    </rPh>
    <rPh sb="1" eb="2">
      <t>シュ</t>
    </rPh>
    <phoneticPr fontId="7"/>
  </si>
  <si>
    <t>単価等（円）</t>
    <rPh sb="0" eb="2">
      <t>タンカ</t>
    </rPh>
    <rPh sb="2" eb="3">
      <t>トウ</t>
    </rPh>
    <rPh sb="4" eb="5">
      <t>エン</t>
    </rPh>
    <phoneticPr fontId="7"/>
  </si>
  <si>
    <t>No.</t>
    <phoneticPr fontId="26"/>
  </si>
  <si>
    <t>活動名：</t>
    <rPh sb="0" eb="2">
      <t>カツドウ</t>
    </rPh>
    <rPh sb="2" eb="3">
      <t>メイ</t>
    </rPh>
    <phoneticPr fontId="26"/>
  </si>
  <si>
    <t>団体名：</t>
    <rPh sb="0" eb="2">
      <t>ダンタイ</t>
    </rPh>
    <rPh sb="2" eb="3">
      <t>メイ</t>
    </rPh>
    <phoneticPr fontId="26"/>
  </si>
  <si>
    <t>①【必要書類の確認】</t>
    <rPh sb="2" eb="4">
      <t>ヒツヨウ</t>
    </rPh>
    <rPh sb="4" eb="6">
      <t>ショルイ</t>
    </rPh>
    <rPh sb="7" eb="9">
      <t>カクニン</t>
    </rPh>
    <phoneticPr fontId="26"/>
  </si>
  <si>
    <t>③【応募要件の確認】</t>
    <rPh sb="2" eb="4">
      <t>オウボ</t>
    </rPh>
    <rPh sb="4" eb="6">
      <t>ヨウケン</t>
    </rPh>
    <rPh sb="7" eb="9">
      <t>カクニン</t>
    </rPh>
    <phoneticPr fontId="26"/>
  </si>
  <si>
    <t>□</t>
  </si>
  <si>
    <t>適合</t>
    <rPh sb="0" eb="2">
      <t>テキゴウ</t>
    </rPh>
    <phoneticPr fontId="26"/>
  </si>
  <si>
    <t>その他 応募できない活動　にあたらない</t>
    <rPh sb="2" eb="3">
      <t>タ</t>
    </rPh>
    <phoneticPr fontId="26"/>
  </si>
  <si>
    <t>②【応募履歴の確認】</t>
    <rPh sb="2" eb="4">
      <t>オウボ</t>
    </rPh>
    <rPh sb="4" eb="6">
      <t>リレキ</t>
    </rPh>
    <phoneticPr fontId="26"/>
  </si>
  <si>
    <t>【最終判断】</t>
    <rPh sb="1" eb="3">
      <t>サイシュウ</t>
    </rPh>
    <rPh sb="3" eb="5">
      <t>ハンダン</t>
    </rPh>
    <phoneticPr fontId="26"/>
  </si>
  <si>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</si>
  <si>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</si>
  <si>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担当者氏名</t>
    <phoneticPr fontId="6"/>
  </si>
  <si>
    <t>担当者電話番号</t>
    <phoneticPr fontId="24"/>
  </si>
  <si>
    <t>収入</t>
    <phoneticPr fontId="7"/>
  </si>
  <si>
    <t>支出</t>
    <phoneticPr fontId="6"/>
  </si>
  <si>
    <t>支払先及び備考</t>
    <phoneticPr fontId="8"/>
  </si>
  <si>
    <t>金額</t>
    <rPh sb="0" eb="2">
      <t>キンガク</t>
    </rPh>
    <phoneticPr fontId="8"/>
  </si>
  <si>
    <t>団体名（主催者）</t>
    <phoneticPr fontId="6"/>
  </si>
  <si>
    <t>活動名：</t>
    <phoneticPr fontId="8"/>
  </si>
  <si>
    <t>①</t>
  </si>
  <si>
    <t>③</t>
  </si>
  <si>
    <t>経費　①</t>
    <phoneticPr fontId="7"/>
  </si>
  <si>
    <t>経費　②</t>
    <phoneticPr fontId="7"/>
  </si>
  <si>
    <t>経費　③</t>
    <phoneticPr fontId="7"/>
  </si>
  <si>
    <t>-</t>
    <phoneticPr fontId="24"/>
  </si>
  <si>
    <t>②</t>
    <phoneticPr fontId="24"/>
  </si>
  <si>
    <t>担当部署名または役職名</t>
    <rPh sb="2" eb="4">
      <t>ブショ</t>
    </rPh>
    <rPh sb="4" eb="5">
      <t>メイ</t>
    </rPh>
    <rPh sb="8" eb="11">
      <t>ヤクショクメイ</t>
    </rPh>
    <phoneticPr fontId="6"/>
  </si>
  <si>
    <t>担当者情報</t>
    <rPh sb="0" eb="3">
      <t>タントウシャ</t>
    </rPh>
    <rPh sb="3" eb="5">
      <t>ジョウホウ</t>
    </rPh>
    <phoneticPr fontId="6"/>
  </si>
  <si>
    <t>-</t>
    <phoneticPr fontId="6"/>
  </si>
  <si>
    <t>団体名（フリガナ）</t>
    <phoneticPr fontId="6"/>
  </si>
  <si>
    <t>小計（千円）</t>
    <rPh sb="0" eb="2">
      <t>ショウケイ</t>
    </rPh>
    <rPh sb="3" eb="4">
      <t>セン</t>
    </rPh>
    <rPh sb="4" eb="5">
      <t>エン</t>
    </rPh>
    <phoneticPr fontId="7"/>
  </si>
  <si>
    <t>項目</t>
    <phoneticPr fontId="24"/>
  </si>
  <si>
    <t>№</t>
    <phoneticPr fontId="8"/>
  </si>
  <si>
    <t>神奈川県</t>
  </si>
  <si>
    <t>和歌山県</t>
  </si>
  <si>
    <t>.</t>
    <phoneticPr fontId="6"/>
  </si>
  <si>
    <t>細目</t>
    <rPh sb="0" eb="2">
      <t>サイモク</t>
    </rPh>
    <phoneticPr fontId="8"/>
  </si>
  <si>
    <t>項目</t>
    <rPh sb="0" eb="2">
      <t>コウモク</t>
    </rPh>
    <phoneticPr fontId="6"/>
  </si>
  <si>
    <t>市町村または特別区</t>
    <rPh sb="0" eb="3">
      <t>シチョウソン</t>
    </rPh>
    <rPh sb="6" eb="9">
      <t>トクベツク</t>
    </rPh>
    <phoneticPr fontId="6"/>
  </si>
  <si>
    <t>東京都</t>
  </si>
  <si>
    <t>活動区分</t>
    <phoneticPr fontId="6"/>
  </si>
  <si>
    <t>細目</t>
    <phoneticPr fontId="8"/>
  </si>
  <si>
    <r>
      <rPr>
        <sz val="14"/>
        <color rgb="FF969696"/>
        <rFont val="游ゴシック"/>
        <family val="3"/>
        <charset val="128"/>
        <scheme val="minor"/>
      </rPr>
      <t>.</t>
    </r>
    <r>
      <rPr>
        <sz val="14"/>
        <color theme="1"/>
        <rFont val="游ゴシック"/>
        <family val="3"/>
        <charset val="128"/>
        <scheme val="minor"/>
      </rPr>
      <t>項目</t>
    </r>
    <phoneticPr fontId="24"/>
  </si>
  <si>
    <t>（千円）</t>
  </si>
  <si>
    <r>
      <rPr>
        <u/>
        <sz val="14"/>
        <color rgb="FF969696"/>
        <rFont val="游ゴシック"/>
        <family val="3"/>
        <charset val="128"/>
        <scheme val="minor"/>
      </rPr>
      <t>.</t>
    </r>
    <r>
      <rPr>
        <u/>
        <sz val="14"/>
        <color theme="1"/>
        <rFont val="游ゴシック"/>
        <family val="3"/>
        <charset val="128"/>
        <scheme val="minor"/>
      </rPr>
      <t>項目</t>
    </r>
    <phoneticPr fontId="24"/>
  </si>
  <si>
    <t>都道府県番号</t>
    <rPh sb="0" eb="4">
      <t>トドウフケン</t>
    </rPh>
    <rPh sb="4" eb="6">
      <t>バンゴウ</t>
    </rPh>
    <phoneticPr fontId="24"/>
  </si>
  <si>
    <t>北海道</t>
  </si>
  <si>
    <t>岩手県</t>
  </si>
  <si>
    <t>宮城県</t>
  </si>
  <si>
    <t>秋田県</t>
  </si>
  <si>
    <t>山形県</t>
  </si>
  <si>
    <t>福島県</t>
  </si>
  <si>
    <t>茨城県</t>
  </si>
  <si>
    <t>栃木県</t>
  </si>
  <si>
    <t>群馬県</t>
  </si>
  <si>
    <t>埼玉県</t>
  </si>
  <si>
    <t>千葉県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</si>
  <si>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</si>
  <si>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</si>
  <si>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</si>
  <si>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</si>
  <si>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</si>
  <si>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</si>
  <si>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</si>
  <si>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</si>
  <si>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</si>
  <si>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</si>
  <si>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</si>
  <si>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</si>
  <si>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</si>
  <si>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</si>
  <si>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</si>
  <si>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</si>
  <si>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</si>
  <si>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</si>
  <si>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</si>
  <si>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</si>
  <si>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</si>
  <si>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</si>
  <si>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</si>
  <si>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</si>
  <si>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</si>
  <si>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</si>
  <si>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</si>
  <si>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</si>
  <si>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</si>
  <si>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</si>
  <si>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沖縄県</t>
  </si>
  <si>
    <t>青森県</t>
  </si>
  <si>
    <t>鹿児島県</t>
  </si>
  <si>
    <t>A1のセルについて。施設の都道府県番号を表示している。会館と展示以外は団体の住所の都道府県番号にしたらいいかも。</t>
    <rPh sb="10" eb="12">
      <t>シセツ</t>
    </rPh>
    <rPh sb="13" eb="17">
      <t>トドウフケン</t>
    </rPh>
    <rPh sb="17" eb="19">
      <t>バンゴウ</t>
    </rPh>
    <rPh sb="20" eb="22">
      <t>ヒョウジ</t>
    </rPh>
    <rPh sb="27" eb="29">
      <t>カイカン</t>
    </rPh>
    <rPh sb="30" eb="32">
      <t>テンジ</t>
    </rPh>
    <rPh sb="32" eb="34">
      <t>イガイ</t>
    </rPh>
    <rPh sb="35" eb="37">
      <t>ダンタイ</t>
    </rPh>
    <rPh sb="38" eb="40">
      <t>ジュウショ</t>
    </rPh>
    <rPh sb="41" eb="45">
      <t>トドウフケン</t>
    </rPh>
    <rPh sb="45" eb="47">
      <t>バンゴウ</t>
    </rPh>
    <phoneticPr fontId="24"/>
  </si>
  <si>
    <t>電話番号</t>
    <phoneticPr fontId="24"/>
  </si>
  <si>
    <t>法人設立年月</t>
    <phoneticPr fontId="6"/>
  </si>
  <si>
    <t>法 人 番 号</t>
    <phoneticPr fontId="6"/>
  </si>
  <si>
    <t>団体設立年月</t>
    <phoneticPr fontId="6"/>
  </si>
  <si>
    <t>代表者役職名</t>
    <phoneticPr fontId="6"/>
  </si>
  <si>
    <t>本活動の企画意図</t>
    <rPh sb="0" eb="1">
      <t>ホン</t>
    </rPh>
    <rPh sb="1" eb="3">
      <t>カツドウ</t>
    </rPh>
    <rPh sb="4" eb="6">
      <t>キカク</t>
    </rPh>
    <rPh sb="6" eb="8">
      <t>イト</t>
    </rPh>
    <phoneticPr fontId="6"/>
  </si>
  <si>
    <t>地域の振興に資する本活動の特色（地域の活動として特に強調したい点をご記入ください）</t>
    <rPh sb="0" eb="2">
      <t>チイキ</t>
    </rPh>
    <rPh sb="3" eb="5">
      <t>シンコウ</t>
    </rPh>
    <rPh sb="6" eb="7">
      <t>シ</t>
    </rPh>
    <rPh sb="9" eb="12">
      <t>ホンカツドウ</t>
    </rPh>
    <rPh sb="13" eb="15">
      <t>トクショク</t>
    </rPh>
    <phoneticPr fontId="6"/>
  </si>
  <si>
    <t>実施場所</t>
    <rPh sb="2" eb="4">
      <t>バショ</t>
    </rPh>
    <phoneticPr fontId="6"/>
  </si>
  <si>
    <t>ー</t>
  </si>
  <si>
    <t>実施場所住所</t>
    <rPh sb="2" eb="4">
      <t>バショ</t>
    </rPh>
    <rPh sb="4" eb="6">
      <t>ジュウショ</t>
    </rPh>
    <phoneticPr fontId="6"/>
  </si>
  <si>
    <t>団体名：</t>
    <rPh sb="0" eb="2">
      <t>ダンタイ</t>
    </rPh>
    <phoneticPr fontId="8"/>
  </si>
  <si>
    <t>団体名：</t>
    <phoneticPr fontId="8"/>
  </si>
  <si>
    <t>謝金・旅費</t>
    <rPh sb="0" eb="2">
      <t>シャキン</t>
    </rPh>
    <rPh sb="3" eb="5">
      <t>リョヒ</t>
    </rPh>
    <phoneticPr fontId="6"/>
  </si>
  <si>
    <t>原稿執筆謝金</t>
    <rPh sb="0" eb="2">
      <t>ゲンコウ</t>
    </rPh>
    <rPh sb="2" eb="4">
      <t>シッピツ</t>
    </rPh>
    <rPh sb="4" eb="6">
      <t>シャキン</t>
    </rPh>
    <phoneticPr fontId="6"/>
  </si>
  <si>
    <t>会場整理謝金</t>
    <rPh sb="0" eb="2">
      <t>カイジョウ</t>
    </rPh>
    <rPh sb="2" eb="4">
      <t>セイリ</t>
    </rPh>
    <rPh sb="4" eb="6">
      <t>シャキン</t>
    </rPh>
    <phoneticPr fontId="6"/>
  </si>
  <si>
    <t>託児謝金</t>
    <rPh sb="0" eb="2">
      <t>タクジ</t>
    </rPh>
    <rPh sb="2" eb="4">
      <t>シャキン</t>
    </rPh>
    <phoneticPr fontId="6"/>
  </si>
  <si>
    <t>駐車場整理謝金</t>
    <rPh sb="0" eb="3">
      <t>チュウシャジョウ</t>
    </rPh>
    <rPh sb="3" eb="5">
      <t>セイリ</t>
    </rPh>
    <rPh sb="5" eb="7">
      <t>シャキン</t>
    </rPh>
    <phoneticPr fontId="6"/>
  </si>
  <si>
    <t>医師・看護師謝金</t>
    <rPh sb="0" eb="2">
      <t>イシ</t>
    </rPh>
    <rPh sb="3" eb="6">
      <t>カンゴシ</t>
    </rPh>
    <rPh sb="6" eb="8">
      <t>シャキン</t>
    </rPh>
    <phoneticPr fontId="6"/>
  </si>
  <si>
    <t>手話通訳謝金</t>
    <rPh sb="0" eb="2">
      <t>シュワ</t>
    </rPh>
    <rPh sb="2" eb="4">
      <t>ツウヤク</t>
    </rPh>
    <rPh sb="4" eb="6">
      <t>シャキン</t>
    </rPh>
    <phoneticPr fontId="6"/>
  </si>
  <si>
    <t>要約筆記謝金</t>
    <rPh sb="0" eb="2">
      <t>ヨウヤク</t>
    </rPh>
    <rPh sb="2" eb="4">
      <t>ヒッキ</t>
    </rPh>
    <rPh sb="4" eb="6">
      <t>シャキン</t>
    </rPh>
    <phoneticPr fontId="6"/>
  </si>
  <si>
    <t>会場使用料</t>
    <rPh sb="0" eb="2">
      <t>カイジョウ</t>
    </rPh>
    <rPh sb="2" eb="5">
      <t>シヨウリョウ</t>
    </rPh>
    <phoneticPr fontId="6"/>
  </si>
  <si>
    <t>付帯設備使用料</t>
    <rPh sb="0" eb="2">
      <t>フタイ</t>
    </rPh>
    <rPh sb="2" eb="4">
      <t>セツビ</t>
    </rPh>
    <rPh sb="4" eb="7">
      <t>シヨウリョウ</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</si>
  <si>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</si>
  <si>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</si>
  <si>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★購入等事由書の作成必要</t>
    <rPh sb="1" eb="3">
      <t>コウニュウ</t>
    </rPh>
    <rPh sb="3" eb="4">
      <t>トウ</t>
    </rPh>
    <rPh sb="4" eb="6">
      <t>ジユウ</t>
    </rPh>
    <rPh sb="6" eb="7">
      <t>ショ</t>
    </rPh>
    <rPh sb="8" eb="10">
      <t>サクセイ</t>
    </rPh>
    <rPh sb="10" eb="12">
      <t>ヒツヨウ</t>
    </rPh>
    <phoneticPr fontId="6"/>
  </si>
  <si>
    <t>調査・資料等作成費</t>
    <rPh sb="0" eb="2">
      <t>チョウサ</t>
    </rPh>
    <rPh sb="3" eb="5">
      <t>シリョウ</t>
    </rPh>
    <rPh sb="5" eb="6">
      <t>トウ</t>
    </rPh>
    <rPh sb="6" eb="8">
      <t>サクセイ</t>
    </rPh>
    <rPh sb="8" eb="9">
      <t>ヒ</t>
    </rPh>
    <phoneticPr fontId="6"/>
  </si>
  <si>
    <t>調査委託費</t>
    <rPh sb="0" eb="2">
      <t>チョウサ</t>
    </rPh>
    <rPh sb="2" eb="4">
      <t>イタク</t>
    </rPh>
    <rPh sb="4" eb="5">
      <t>ヒ</t>
    </rPh>
    <phoneticPr fontId="6"/>
  </si>
  <si>
    <t>資料印刷費</t>
    <rPh sb="0" eb="2">
      <t>シリョウ</t>
    </rPh>
    <rPh sb="2" eb="4">
      <t>インサツ</t>
    </rPh>
    <rPh sb="4" eb="5">
      <t>ヒ</t>
    </rPh>
    <phoneticPr fontId="6"/>
  </si>
  <si>
    <t>点字に係る経費を含む</t>
    <rPh sb="0" eb="2">
      <t>テンジ</t>
    </rPh>
    <rPh sb="3" eb="4">
      <t>カカ</t>
    </rPh>
    <rPh sb="5" eb="7">
      <t>ケイヒ</t>
    </rPh>
    <rPh sb="8" eb="9">
      <t>フク</t>
    </rPh>
    <phoneticPr fontId="6"/>
  </si>
  <si>
    <t>報告書印刷費</t>
    <rPh sb="0" eb="3">
      <t>ホウコクショ</t>
    </rPh>
    <rPh sb="3" eb="5">
      <t>インサツ</t>
    </rPh>
    <rPh sb="5" eb="6">
      <t>ヒ</t>
    </rPh>
    <phoneticPr fontId="6"/>
  </si>
  <si>
    <t>当該活動の成果として記録するものに限る</t>
    <rPh sb="0" eb="2">
      <t>トウガイ</t>
    </rPh>
    <rPh sb="2" eb="4">
      <t>カツドウ</t>
    </rPh>
    <rPh sb="5" eb="7">
      <t>セイカ</t>
    </rPh>
    <rPh sb="10" eb="12">
      <t>キロク</t>
    </rPh>
    <rPh sb="17" eb="18">
      <t>カギ</t>
    </rPh>
    <phoneticPr fontId="6"/>
  </si>
  <si>
    <t>宣伝・印刷費</t>
    <rPh sb="0" eb="2">
      <t>センデン</t>
    </rPh>
    <rPh sb="3" eb="5">
      <t>インサツ</t>
    </rPh>
    <rPh sb="5" eb="6">
      <t>ヒ</t>
    </rPh>
    <phoneticPr fontId="6"/>
  </si>
  <si>
    <t>広告宣伝費</t>
    <rPh sb="0" eb="2">
      <t>コウコク</t>
    </rPh>
    <rPh sb="2" eb="5">
      <t>センデンヒ</t>
    </rPh>
    <phoneticPr fontId="6"/>
  </si>
  <si>
    <t>立看板費</t>
    <rPh sb="0" eb="1">
      <t>タ</t>
    </rPh>
    <rPh sb="1" eb="3">
      <t>カンバン</t>
    </rPh>
    <rPh sb="3" eb="4">
      <t>ヒ</t>
    </rPh>
    <phoneticPr fontId="6"/>
  </si>
  <si>
    <t>ウェブサイト作成料</t>
    <rPh sb="6" eb="9">
      <t>サクセイリョウ</t>
    </rPh>
    <phoneticPr fontId="6"/>
  </si>
  <si>
    <t>当該活動の告知用ウェブサイトに限る</t>
    <rPh sb="0" eb="2">
      <t>トウガイ</t>
    </rPh>
    <rPh sb="2" eb="4">
      <t>カツドウ</t>
    </rPh>
    <rPh sb="5" eb="7">
      <t>コクチ</t>
    </rPh>
    <rPh sb="7" eb="8">
      <t>ヨウ</t>
    </rPh>
    <rPh sb="15" eb="16">
      <t>カギ</t>
    </rPh>
    <phoneticPr fontId="6"/>
  </si>
  <si>
    <t>入場券販売手数料</t>
    <rPh sb="0" eb="3">
      <t>ニュウジョウケン</t>
    </rPh>
    <rPh sb="3" eb="5">
      <t>ハンバイ</t>
    </rPh>
    <rPh sb="5" eb="8">
      <t>テスウリョウ</t>
    </rPh>
    <phoneticPr fontId="6"/>
  </si>
  <si>
    <t>各種デザイン料</t>
    <rPh sb="0" eb="2">
      <t>カクシュ</t>
    </rPh>
    <rPh sb="6" eb="7">
      <t>リョウ</t>
    </rPh>
    <phoneticPr fontId="6"/>
  </si>
  <si>
    <t>チラシ印刷費</t>
    <rPh sb="3" eb="5">
      <t>インサツ</t>
    </rPh>
    <rPh sb="5" eb="6">
      <t>ヒ</t>
    </rPh>
    <phoneticPr fontId="6"/>
  </si>
  <si>
    <t>ポスター印刷費</t>
    <rPh sb="4" eb="6">
      <t>インサツ</t>
    </rPh>
    <rPh sb="6" eb="7">
      <t>ヒ</t>
    </rPh>
    <phoneticPr fontId="6"/>
  </si>
  <si>
    <t>プログラム印刷費</t>
    <rPh sb="5" eb="7">
      <t>インサツ</t>
    </rPh>
    <rPh sb="7" eb="8">
      <t>ヒ</t>
    </rPh>
    <phoneticPr fontId="6"/>
  </si>
  <si>
    <t>入場券印刷費</t>
    <rPh sb="0" eb="3">
      <t>ニュウジョウケン</t>
    </rPh>
    <rPh sb="3" eb="5">
      <t>インサツ</t>
    </rPh>
    <rPh sb="5" eb="6">
      <t>ヒ</t>
    </rPh>
    <phoneticPr fontId="6"/>
  </si>
  <si>
    <t>謝金・旅費</t>
  </si>
  <si>
    <t>調査・資料等作成費</t>
  </si>
  <si>
    <t>宣伝・印刷費</t>
  </si>
  <si>
    <t>項目</t>
    <rPh sb="0" eb="2">
      <t>コウモク</t>
    </rPh>
    <phoneticPr fontId="24"/>
  </si>
  <si>
    <t>金額（円）</t>
    <rPh sb="0" eb="2">
      <t>キンガク</t>
    </rPh>
    <rPh sb="3" eb="4">
      <t>エン</t>
    </rPh>
    <phoneticPr fontId="24"/>
  </si>
  <si>
    <t>品名・内容</t>
    <rPh sb="0" eb="2">
      <t>ヒンメイ</t>
    </rPh>
    <rPh sb="3" eb="5">
      <t>ナイヨウ</t>
    </rPh>
    <phoneticPr fontId="24"/>
  </si>
  <si>
    <t>単価（円）</t>
    <rPh sb="0" eb="2">
      <t>タンカ</t>
    </rPh>
    <phoneticPr fontId="24"/>
  </si>
  <si>
    <t>数量</t>
    <rPh sb="0" eb="2">
      <t>スウリョウ</t>
    </rPh>
    <phoneticPr fontId="24"/>
  </si>
  <si>
    <t>小計（円）</t>
    <rPh sb="0" eb="2">
      <t>ショウケイ</t>
    </rPh>
    <phoneticPr fontId="24"/>
  </si>
  <si>
    <t>上記を必要とする理由及び将来の活用計画</t>
    <rPh sb="0" eb="2">
      <t>ジョウキ</t>
    </rPh>
    <rPh sb="3" eb="5">
      <t>ヒツヨウ</t>
    </rPh>
    <rPh sb="8" eb="10">
      <t>リユウ</t>
    </rPh>
    <rPh sb="10" eb="11">
      <t>オヨ</t>
    </rPh>
    <rPh sb="12" eb="14">
      <t>ショウライ</t>
    </rPh>
    <rPh sb="15" eb="17">
      <t>カツヨウ</t>
    </rPh>
    <rPh sb="17" eb="19">
      <t>ケイカク</t>
    </rPh>
    <phoneticPr fontId="24"/>
  </si>
  <si>
    <t>目的</t>
    <rPh sb="0" eb="2">
      <t>モクテキ</t>
    </rPh>
    <phoneticPr fontId="6"/>
  </si>
  <si>
    <t>役　　職　　員</t>
    <phoneticPr fontId="6"/>
  </si>
  <si>
    <t>団体構成員及び加入条件</t>
    <phoneticPr fontId="6"/>
  </si>
  <si>
    <t>（　団体構成員　）</t>
    <rPh sb="2" eb="4">
      <t>ダンタイ</t>
    </rPh>
    <rPh sb="4" eb="6">
      <t>コウセイ</t>
    </rPh>
    <rPh sb="6" eb="7">
      <t>イン</t>
    </rPh>
    <phoneticPr fontId="6"/>
  </si>
  <si>
    <t>団体数</t>
    <rPh sb="0" eb="2">
      <t>ダンタイ</t>
    </rPh>
    <rPh sb="2" eb="3">
      <t>スウ</t>
    </rPh>
    <phoneticPr fontId="6"/>
  </si>
  <si>
    <t>（計</t>
    <rPh sb="1" eb="2">
      <t>ケイ</t>
    </rPh>
    <phoneticPr fontId="6"/>
  </si>
  <si>
    <t>）</t>
    <phoneticPr fontId="6"/>
  </si>
  <si>
    <t>個人</t>
    <phoneticPr fontId="6"/>
  </si>
  <si>
    <t>（　加入条件　）</t>
    <rPh sb="2" eb="4">
      <t>カニュウ</t>
    </rPh>
    <rPh sb="4" eb="6">
      <t>ジョウケン</t>
    </rPh>
    <phoneticPr fontId="6"/>
  </si>
  <si>
    <t>過去の活動実績</t>
    <rPh sb="0" eb="2">
      <t>カコ</t>
    </rPh>
    <rPh sb="3" eb="5">
      <t>カツドウ</t>
    </rPh>
    <phoneticPr fontId="6"/>
  </si>
  <si>
    <t>活動内容</t>
    <rPh sb="2" eb="4">
      <t>ナイヨウ</t>
    </rPh>
    <phoneticPr fontId="6"/>
  </si>
  <si>
    <t>特徴・目標・意義・成果</t>
    <rPh sb="0" eb="2">
      <t>トクチョウ</t>
    </rPh>
    <rPh sb="3" eb="5">
      <t>モクヒョウ</t>
    </rPh>
    <rPh sb="6" eb="8">
      <t>イギ</t>
    </rPh>
    <rPh sb="9" eb="11">
      <t>セイカ</t>
    </rPh>
    <phoneticPr fontId="6"/>
  </si>
  <si>
    <t>事業費
（千円）</t>
    <phoneticPr fontId="6"/>
  </si>
  <si>
    <t>芸術文化振興基金助成金（千円）</t>
    <phoneticPr fontId="6"/>
  </si>
  <si>
    <t>その他の助成金
（千円）</t>
    <rPh sb="2" eb="3">
      <t>タ</t>
    </rPh>
    <rPh sb="4" eb="7">
      <t>ジョセイキン</t>
    </rPh>
    <phoneticPr fontId="6"/>
  </si>
  <si>
    <t>②記録作成による保存活用活動</t>
    <rPh sb="1" eb="5">
      <t>キロクサクセイ</t>
    </rPh>
    <rPh sb="8" eb="12">
      <t>ホゾンカツヨウ</t>
    </rPh>
    <rPh sb="12" eb="14">
      <t>カツドウ</t>
    </rPh>
    <phoneticPr fontId="24"/>
  </si>
  <si>
    <t>既存物品の修理・新調</t>
    <rPh sb="0" eb="2">
      <t>キゾン</t>
    </rPh>
    <rPh sb="2" eb="4">
      <t>ブッピン</t>
    </rPh>
    <rPh sb="5" eb="7">
      <t>シュウリ</t>
    </rPh>
    <rPh sb="8" eb="10">
      <t>シンチョウ</t>
    </rPh>
    <phoneticPr fontId="6"/>
  </si>
  <si>
    <t>③民俗文化財の復活・復元活動</t>
    <rPh sb="1" eb="6">
      <t>ミンゾクブンカザイ</t>
    </rPh>
    <rPh sb="7" eb="9">
      <t>フッカツ</t>
    </rPh>
    <rPh sb="10" eb="12">
      <t>フクゲン</t>
    </rPh>
    <rPh sb="12" eb="14">
      <t>カツドウ</t>
    </rPh>
    <phoneticPr fontId="24"/>
  </si>
  <si>
    <t>本来の形式以外の方法での公開</t>
    <rPh sb="0" eb="2">
      <t>ホンライ</t>
    </rPh>
    <rPh sb="3" eb="5">
      <t>ケイシキ</t>
    </rPh>
    <rPh sb="5" eb="7">
      <t>イガイ</t>
    </rPh>
    <rPh sb="8" eb="10">
      <t>ホウホウ</t>
    </rPh>
    <rPh sb="12" eb="14">
      <t>コウカイ</t>
    </rPh>
    <phoneticPr fontId="6"/>
  </si>
  <si>
    <t>その他</t>
    <rPh sb="2" eb="3">
      <t>タ</t>
    </rPh>
    <phoneticPr fontId="6"/>
  </si>
  <si>
    <t>指定等の正式名称</t>
    <rPh sb="0" eb="2">
      <t>シテイ</t>
    </rPh>
    <rPh sb="2" eb="3">
      <t>トウ</t>
    </rPh>
    <rPh sb="4" eb="6">
      <t>セイシキ</t>
    </rPh>
    <rPh sb="6" eb="8">
      <t>メイショウ</t>
    </rPh>
    <phoneticPr fontId="6"/>
  </si>
  <si>
    <t>指定等の区分</t>
    <rPh sb="0" eb="2">
      <t>シテイ</t>
    </rPh>
    <rPh sb="2" eb="3">
      <t>トウ</t>
    </rPh>
    <rPh sb="4" eb="6">
      <t>クブン</t>
    </rPh>
    <phoneticPr fontId="6"/>
  </si>
  <si>
    <t>出演謝金</t>
    <rPh sb="0" eb="2">
      <t>シュツエン</t>
    </rPh>
    <rPh sb="2" eb="4">
      <t>シャキン</t>
    </rPh>
    <phoneticPr fontId="6"/>
  </si>
  <si>
    <t>会場・設営・運搬・舞台費</t>
    <rPh sb="0" eb="2">
      <t>カイジョウ</t>
    </rPh>
    <rPh sb="3" eb="5">
      <t>セツエイ</t>
    </rPh>
    <rPh sb="6" eb="8">
      <t>ウンパン</t>
    </rPh>
    <rPh sb="9" eb="11">
      <t>ブタイ</t>
    </rPh>
    <rPh sb="11" eb="12">
      <t>ヒ</t>
    </rPh>
    <phoneticPr fontId="6"/>
  </si>
  <si>
    <t>楽器借料</t>
    <rPh sb="0" eb="2">
      <t>ガッキ</t>
    </rPh>
    <rPh sb="2" eb="4">
      <t>シャクリョウ</t>
    </rPh>
    <phoneticPr fontId="6"/>
  </si>
  <si>
    <t>器具・機材借料</t>
    <rPh sb="0" eb="2">
      <t>キグ</t>
    </rPh>
    <rPh sb="3" eb="5">
      <t>キザイ</t>
    </rPh>
    <rPh sb="5" eb="7">
      <t>シャクリョウ</t>
    </rPh>
    <phoneticPr fontId="6"/>
  </si>
  <si>
    <t>大道具費</t>
    <rPh sb="0" eb="3">
      <t>オオドウグ</t>
    </rPh>
    <rPh sb="3" eb="4">
      <t>ヒ</t>
    </rPh>
    <phoneticPr fontId="6"/>
  </si>
  <si>
    <t>小道具費</t>
    <rPh sb="0" eb="3">
      <t>コドウグ</t>
    </rPh>
    <rPh sb="3" eb="4">
      <t>ヒ</t>
    </rPh>
    <phoneticPr fontId="6"/>
  </si>
  <si>
    <t>衣裳借料</t>
    <rPh sb="0" eb="2">
      <t>イショウ</t>
    </rPh>
    <rPh sb="2" eb="4">
      <t>シャクリョウ</t>
    </rPh>
    <phoneticPr fontId="6"/>
  </si>
  <si>
    <t>照明費</t>
    <rPh sb="0" eb="2">
      <t>ショウメイ</t>
    </rPh>
    <rPh sb="2" eb="3">
      <t>ヒ</t>
    </rPh>
    <phoneticPr fontId="6"/>
  </si>
  <si>
    <t>音響費</t>
    <rPh sb="0" eb="2">
      <t>オンキョウ</t>
    </rPh>
    <rPh sb="2" eb="3">
      <t>ヒ</t>
    </rPh>
    <phoneticPr fontId="6"/>
  </si>
  <si>
    <t>製作・修理費（★）</t>
    <rPh sb="0" eb="2">
      <t>セイサク</t>
    </rPh>
    <rPh sb="3" eb="6">
      <t>シュウリヒ</t>
    </rPh>
    <phoneticPr fontId="6"/>
  </si>
  <si>
    <t>楽器・衣装・道具等製作委託費</t>
    <rPh sb="0" eb="2">
      <t>ガッキ</t>
    </rPh>
    <rPh sb="3" eb="5">
      <t>イショウ</t>
    </rPh>
    <rPh sb="6" eb="8">
      <t>ドウグ</t>
    </rPh>
    <rPh sb="8" eb="9">
      <t>トウ</t>
    </rPh>
    <rPh sb="9" eb="11">
      <t>セイサク</t>
    </rPh>
    <rPh sb="11" eb="13">
      <t>イタク</t>
    </rPh>
    <rPh sb="13" eb="14">
      <t>ヒ</t>
    </rPh>
    <phoneticPr fontId="6"/>
  </si>
  <si>
    <t>楽器・衣装・道具等修理委託費</t>
    <rPh sb="0" eb="2">
      <t>ガッキ</t>
    </rPh>
    <rPh sb="3" eb="5">
      <t>イショウ</t>
    </rPh>
    <rPh sb="6" eb="8">
      <t>ドウグ</t>
    </rPh>
    <rPh sb="8" eb="9">
      <t>トウ</t>
    </rPh>
    <rPh sb="9" eb="11">
      <t>シュウリ</t>
    </rPh>
    <rPh sb="11" eb="13">
      <t>イタク</t>
    </rPh>
    <rPh sb="13" eb="14">
      <t>ヒ</t>
    </rPh>
    <phoneticPr fontId="6"/>
  </si>
  <si>
    <t>記録作成費（★）</t>
    <rPh sb="0" eb="2">
      <t>キロク</t>
    </rPh>
    <rPh sb="2" eb="4">
      <t>サクセイ</t>
    </rPh>
    <rPh sb="4" eb="5">
      <t>ヒ</t>
    </rPh>
    <phoneticPr fontId="6"/>
  </si>
  <si>
    <t>記録媒体作成費</t>
    <rPh sb="0" eb="2">
      <t>キロク</t>
    </rPh>
    <rPh sb="2" eb="4">
      <t>バイタイ</t>
    </rPh>
    <rPh sb="4" eb="6">
      <t>サクセイ</t>
    </rPh>
    <rPh sb="6" eb="7">
      <t>ヒ</t>
    </rPh>
    <phoneticPr fontId="6"/>
  </si>
  <si>
    <t>編集費</t>
    <rPh sb="0" eb="2">
      <t>ヘンシュウ</t>
    </rPh>
    <rPh sb="2" eb="3">
      <t>ヒ</t>
    </rPh>
    <phoneticPr fontId="6"/>
  </si>
  <si>
    <t>資料等購入費（★）</t>
    <rPh sb="0" eb="2">
      <t>シリョウ</t>
    </rPh>
    <rPh sb="2" eb="3">
      <t>トウ</t>
    </rPh>
    <rPh sb="3" eb="6">
      <t>コウニュウヒ</t>
    </rPh>
    <phoneticPr fontId="6"/>
  </si>
  <si>
    <t>楽器・衣装・道具等購入費</t>
    <rPh sb="0" eb="2">
      <t>ガッキ</t>
    </rPh>
    <rPh sb="3" eb="5">
      <t>イショウ</t>
    </rPh>
    <rPh sb="6" eb="8">
      <t>ドウグ</t>
    </rPh>
    <rPh sb="8" eb="9">
      <t>ナド</t>
    </rPh>
    <rPh sb="9" eb="11">
      <t>コウニュウ</t>
    </rPh>
    <rPh sb="11" eb="12">
      <t>ヒ</t>
    </rPh>
    <phoneticPr fontId="6"/>
  </si>
  <si>
    <t>資料等購入費</t>
    <rPh sb="0" eb="2">
      <t>シリョウ</t>
    </rPh>
    <rPh sb="2" eb="3">
      <t>トウ</t>
    </rPh>
    <rPh sb="3" eb="6">
      <t>コウニュウヒ</t>
    </rPh>
    <phoneticPr fontId="6"/>
  </si>
  <si>
    <t>録画費</t>
    <rPh sb="0" eb="2">
      <t>ロクガ</t>
    </rPh>
    <rPh sb="2" eb="3">
      <t>ヒ</t>
    </rPh>
    <phoneticPr fontId="6"/>
  </si>
  <si>
    <t>録音費</t>
    <rPh sb="0" eb="2">
      <t>ロクオン</t>
    </rPh>
    <rPh sb="2" eb="3">
      <t>ヒ</t>
    </rPh>
    <phoneticPr fontId="6"/>
  </si>
  <si>
    <t>写真費</t>
    <rPh sb="0" eb="2">
      <t>シャシン</t>
    </rPh>
    <rPh sb="2" eb="3">
      <t>ヒ</t>
    </rPh>
    <phoneticPr fontId="6"/>
  </si>
  <si>
    <t>複製に係る経費は除く</t>
    <rPh sb="0" eb="2">
      <t>フクセイ</t>
    </rPh>
    <rPh sb="3" eb="4">
      <t>カカ</t>
    </rPh>
    <rPh sb="5" eb="7">
      <t>ケイヒ</t>
    </rPh>
    <rPh sb="8" eb="9">
      <t>ノゾ</t>
    </rPh>
    <phoneticPr fontId="6"/>
  </si>
  <si>
    <t>広報印刷物のデザイン</t>
    <rPh sb="0" eb="2">
      <t>コウホウ</t>
    </rPh>
    <rPh sb="2" eb="5">
      <t>インサツブツ</t>
    </rPh>
    <phoneticPr fontId="6"/>
  </si>
  <si>
    <t>アンケート用紙印刷費</t>
    <rPh sb="5" eb="7">
      <t>ヨウシ</t>
    </rPh>
    <rPh sb="7" eb="9">
      <t>インサツ</t>
    </rPh>
    <rPh sb="9" eb="10">
      <t>ヒ</t>
    </rPh>
    <phoneticPr fontId="6"/>
  </si>
  <si>
    <t>民俗文化財の保存活用活動</t>
    <phoneticPr fontId="6"/>
  </si>
  <si>
    <t>会場・設営・運搬・舞台費</t>
  </si>
  <si>
    <t>製作・修理費</t>
  </si>
  <si>
    <t>記録作成費</t>
  </si>
  <si>
    <t>資料等購入費</t>
    <phoneticPr fontId="24"/>
  </si>
  <si>
    <t>製作・修理費</t>
    <rPh sb="0" eb="2">
      <t>セイサク</t>
    </rPh>
    <rPh sb="3" eb="6">
      <t>シュウリヒ</t>
    </rPh>
    <phoneticPr fontId="24"/>
  </si>
  <si>
    <t>記録作成費</t>
    <rPh sb="0" eb="2">
      <t>キロク</t>
    </rPh>
    <rPh sb="2" eb="4">
      <t>サクセイ</t>
    </rPh>
    <rPh sb="4" eb="5">
      <t>ヒ</t>
    </rPh>
    <phoneticPr fontId="24"/>
  </si>
  <si>
    <t>資料等購入費</t>
    <phoneticPr fontId="24"/>
  </si>
  <si>
    <t>講師謝金</t>
    <rPh sb="0" eb="4">
      <t>コウシシャキン</t>
    </rPh>
    <phoneticPr fontId="24"/>
  </si>
  <si>
    <t>原料費</t>
    <rPh sb="0" eb="3">
      <t>ゲンリョウヒ</t>
    </rPh>
    <phoneticPr fontId="24"/>
  </si>
  <si>
    <t>原材料費</t>
    <rPh sb="0" eb="4">
      <t>ゲンザイリョウヒ</t>
    </rPh>
    <phoneticPr fontId="24"/>
  </si>
  <si>
    <t>資材費</t>
    <rPh sb="0" eb="3">
      <t>シザイヒ</t>
    </rPh>
    <phoneticPr fontId="24"/>
  </si>
  <si>
    <t>原料費</t>
    <phoneticPr fontId="24"/>
  </si>
  <si>
    <t>令和6年度</t>
    <phoneticPr fontId="6"/>
  </si>
  <si>
    <t>助成対象経費の総額</t>
    <rPh sb="0" eb="2">
      <t>ジョセイ</t>
    </rPh>
    <rPh sb="2" eb="4">
      <t>タイショウ</t>
    </rPh>
    <rPh sb="4" eb="6">
      <t>ケイヒ</t>
    </rPh>
    <rPh sb="7" eb="9">
      <t>ソウガク</t>
    </rPh>
    <phoneticPr fontId="6"/>
  </si>
  <si>
    <t>助成金要望額</t>
    <rPh sb="0" eb="3">
      <t>ジョセイキン</t>
    </rPh>
    <rPh sb="3" eb="5">
      <t>ヨウボウ</t>
    </rPh>
    <rPh sb="5" eb="6">
      <t>ガク</t>
    </rPh>
    <phoneticPr fontId="6"/>
  </si>
  <si>
    <t>助成対象経費の総額</t>
    <phoneticPr fontId="6"/>
  </si>
  <si>
    <t>【注意】本シートを編集・削除しないでください。</t>
    <rPh sb="1" eb="3">
      <t>チュウイ</t>
    </rPh>
    <rPh sb="4" eb="5">
      <t>ホン</t>
    </rPh>
    <rPh sb="9" eb="11">
      <t>ヘンシュウ</t>
    </rPh>
    <rPh sb="12" eb="14">
      <t>サクジョ</t>
    </rPh>
    <phoneticPr fontId="24"/>
  </si>
  <si>
    <t>連携先</t>
    <rPh sb="0" eb="2">
      <t>レンケイ</t>
    </rPh>
    <rPh sb="2" eb="3">
      <t>サキ</t>
    </rPh>
    <phoneticPr fontId="24"/>
  </si>
  <si>
    <t>行</t>
    <rPh sb="0" eb="1">
      <t>ギョウ</t>
    </rPh>
    <phoneticPr fontId="24"/>
  </si>
  <si>
    <t>連携元</t>
    <rPh sb="0" eb="2">
      <t>レンケイ</t>
    </rPh>
    <rPh sb="2" eb="3">
      <t>モト</t>
    </rPh>
    <phoneticPr fontId="24"/>
  </si>
  <si>
    <t>連携内容</t>
    <rPh sb="0" eb="2">
      <t>レンケイ</t>
    </rPh>
    <rPh sb="2" eb="4">
      <t>ナイヨウ</t>
    </rPh>
    <phoneticPr fontId="24"/>
  </si>
  <si>
    <t>様式の種類</t>
    <rPh sb="0" eb="2">
      <t>ヨウシキ</t>
    </rPh>
    <rPh sb="3" eb="5">
      <t>シュルイ</t>
    </rPh>
    <phoneticPr fontId="24"/>
  </si>
  <si>
    <t>要望書登録/要望内容/活動名</t>
    <rPh sb="0" eb="3">
      <t>ヨウボウショ</t>
    </rPh>
    <rPh sb="3" eb="5">
      <t>トウロク</t>
    </rPh>
    <rPh sb="6" eb="8">
      <t>ヨウボウ</t>
    </rPh>
    <rPh sb="8" eb="10">
      <t>ナイヨウ</t>
    </rPh>
    <rPh sb="11" eb="13">
      <t>カツドウ</t>
    </rPh>
    <rPh sb="13" eb="14">
      <t>メイ</t>
    </rPh>
    <phoneticPr fontId="6"/>
  </si>
  <si>
    <t>①総表!C22</t>
    <phoneticPr fontId="24"/>
  </si>
  <si>
    <t>要望書登録/要望内容/入場料</t>
    <rPh sb="0" eb="3">
      <t>ヨウボウショ</t>
    </rPh>
    <rPh sb="3" eb="5">
      <t>トウロク</t>
    </rPh>
    <rPh sb="6" eb="8">
      <t>ヨウボウ</t>
    </rPh>
    <rPh sb="8" eb="10">
      <t>ナイヨウ</t>
    </rPh>
    <rPh sb="11" eb="14">
      <t>ニュウジョウリョウ</t>
    </rPh>
    <phoneticPr fontId="6"/>
  </si>
  <si>
    <t>①総表!D28</t>
    <phoneticPr fontId="24"/>
  </si>
  <si>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</si>
  <si>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①総表!D29</t>
    <phoneticPr fontId="24"/>
  </si>
  <si>
    <t>要望書登録/要望内容/控除税額計（C）</t>
    <phoneticPr fontId="6"/>
  </si>
  <si>
    <t>要望書登録/要望内容/(ｲ)小計</t>
    <rPh sb="0" eb="3">
      <t>ヨウボウショ</t>
    </rPh>
    <rPh sb="3" eb="5">
      <t>トウロク</t>
    </rPh>
    <rPh sb="6" eb="8">
      <t>ヨウボウ</t>
    </rPh>
    <rPh sb="8" eb="10">
      <t>ナイヨウ</t>
    </rPh>
    <rPh sb="14" eb="16">
      <t>ショウケイ</t>
    </rPh>
    <phoneticPr fontId="6"/>
  </si>
  <si>
    <t>①総表!D30</t>
    <phoneticPr fontId="24"/>
  </si>
  <si>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</si>
  <si>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①総表!D31</t>
    <phoneticPr fontId="24"/>
  </si>
  <si>
    <t>要望書登録/要望内容/対象経費（A）</t>
    <rPh sb="0" eb="3">
      <t>ヨウボウショ</t>
    </rPh>
    <rPh sb="3" eb="5">
      <t>トウロク</t>
    </rPh>
    <rPh sb="6" eb="8">
      <t>ヨウボウ</t>
    </rPh>
    <rPh sb="8" eb="10">
      <t>ナイヨウ</t>
    </rPh>
    <rPh sb="11" eb="13">
      <t>タイショウ</t>
    </rPh>
    <rPh sb="13" eb="15">
      <t>ケイヒ</t>
    </rPh>
    <phoneticPr fontId="6"/>
  </si>
  <si>
    <t>①総表!H31</t>
    <phoneticPr fontId="24"/>
  </si>
  <si>
    <t>要望書登録/要望内容/要望額</t>
    <rPh sb="0" eb="3">
      <t>ヨウボウショ</t>
    </rPh>
    <rPh sb="3" eb="5">
      <t>トウロク</t>
    </rPh>
    <rPh sb="6" eb="8">
      <t>ヨウボウ</t>
    </rPh>
    <rPh sb="8" eb="10">
      <t>ナイヨウ</t>
    </rPh>
    <rPh sb="11" eb="13">
      <t>ヨウボウ</t>
    </rPh>
    <rPh sb="13" eb="14">
      <t>ガク</t>
    </rPh>
    <phoneticPr fontId="6"/>
  </si>
  <si>
    <t>①総表!H33</t>
    <phoneticPr fontId="24"/>
  </si>
  <si>
    <t>要望書登録/要望内容/備考</t>
    <rPh sb="0" eb="3">
      <t>ヨウボウショ</t>
    </rPh>
    <rPh sb="3" eb="5">
      <t>トウロク</t>
    </rPh>
    <rPh sb="6" eb="8">
      <t>ヨウボウ</t>
    </rPh>
    <rPh sb="8" eb="10">
      <t>ナイヨウ</t>
    </rPh>
    <rPh sb="11" eb="13">
      <t>ビコウ</t>
    </rPh>
    <phoneticPr fontId="6"/>
  </si>
  <si>
    <t>要望書登録/要望内容/文化庁チェック</t>
    <rPh sb="0" eb="3">
      <t>ヨウボウショ</t>
    </rPh>
    <rPh sb="3" eb="5">
      <t>トウロク</t>
    </rPh>
    <rPh sb="6" eb="8">
      <t>ヨウボウ</t>
    </rPh>
    <rPh sb="8" eb="10">
      <t>ナイヨウ</t>
    </rPh>
    <rPh sb="11" eb="14">
      <t>ブンカチョウ</t>
    </rPh>
    <phoneticPr fontId="6"/>
  </si>
  <si>
    <t>①総表!F34</t>
    <phoneticPr fontId="24"/>
  </si>
  <si>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</si>
  <si>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</si>
  <si>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</si>
  <si>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</si>
  <si>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</si>
  <si>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</si>
  <si>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</si>
  <si>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</si>
  <si>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</si>
  <si>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</si>
  <si>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</si>
  <si>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</si>
  <si>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</si>
  <si>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</si>
  <si>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</si>
  <si>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①総表!C5</t>
    <phoneticPr fontId="24"/>
  </si>
  <si>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</si>
  <si>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24"/>
  </si>
  <si>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</si>
  <si>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</si>
  <si>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</si>
  <si>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①総表!C23</t>
    <phoneticPr fontId="24"/>
  </si>
  <si>
    <t>要望書登録/活動場所/終了日</t>
    <rPh sb="0" eb="3">
      <t>ヨウボウショ</t>
    </rPh>
    <rPh sb="3" eb="5">
      <t>トウロク</t>
    </rPh>
    <rPh sb="6" eb="8">
      <t>カツドウ</t>
    </rPh>
    <rPh sb="8" eb="10">
      <t>バショ</t>
    </rPh>
    <rPh sb="11" eb="13">
      <t>シュウリョウ</t>
    </rPh>
    <rPh sb="13" eb="14">
      <t>ヒ</t>
    </rPh>
    <phoneticPr fontId="6"/>
  </si>
  <si>
    <t>①総表!E23</t>
    <phoneticPr fontId="24"/>
  </si>
  <si>
    <t>要望書登録/活動場所/活動場所</t>
    <rPh sb="0" eb="3">
      <t>ヨウボウショ</t>
    </rPh>
    <rPh sb="3" eb="5">
      <t>トウロク</t>
    </rPh>
    <rPh sb="6" eb="8">
      <t>カツドウ</t>
    </rPh>
    <rPh sb="8" eb="10">
      <t>バショ</t>
    </rPh>
    <rPh sb="11" eb="13">
      <t>カツドウ</t>
    </rPh>
    <rPh sb="13" eb="15">
      <t>バショ</t>
    </rPh>
    <phoneticPr fontId="6"/>
  </si>
  <si>
    <t>①総表!C24</t>
    <phoneticPr fontId="24"/>
  </si>
  <si>
    <t>団体登録/団体基本情報/団体名</t>
    <rPh sb="12" eb="14">
      <t>ダンタイ</t>
    </rPh>
    <rPh sb="14" eb="15">
      <t>メイ</t>
    </rPh>
    <phoneticPr fontId="6"/>
  </si>
  <si>
    <t>①総表!C10</t>
  </si>
  <si>
    <t>団体登録/団体基本情報/ヨミガナ</t>
  </si>
  <si>
    <t>①総表!C9</t>
  </si>
  <si>
    <t>団体登録/団体基本情報/代表者氏名</t>
    <rPh sb="12" eb="15">
      <t>ダイヒョウシャ</t>
    </rPh>
    <rPh sb="15" eb="17">
      <t>シメイ</t>
    </rPh>
    <phoneticPr fontId="6"/>
  </si>
  <si>
    <t>①総表!C12</t>
  </si>
  <si>
    <t>団体登録/団体基本情報/代表者役職</t>
    <rPh sb="12" eb="15">
      <t>ダイヒョウシャ</t>
    </rPh>
    <rPh sb="15" eb="17">
      <t>ヤクショク</t>
    </rPh>
    <phoneticPr fontId="6"/>
  </si>
  <si>
    <t>①総表!C11</t>
  </si>
  <si>
    <t>団体登録/団体基本情報/郵便番号</t>
    <rPh sb="12" eb="16">
      <t>ユウビンバンゴウ</t>
    </rPh>
    <phoneticPr fontId="6"/>
  </si>
  <si>
    <t>①総表!C6</t>
  </si>
  <si>
    <t>団体登録/団体基本情報/都道府県</t>
    <rPh sb="12" eb="16">
      <t>トドウフケン</t>
    </rPh>
    <phoneticPr fontId="6"/>
  </si>
  <si>
    <t>①総表!C8</t>
  </si>
  <si>
    <t>団体登録/団体基本情報/住所1</t>
    <rPh sb="12" eb="14">
      <t>ジュウショ</t>
    </rPh>
    <phoneticPr fontId="6"/>
  </si>
  <si>
    <t>①総表!D8</t>
  </si>
  <si>
    <t>団体登録/団体基本情報/住所2</t>
    <rPh sb="12" eb="14">
      <t>ジュウショ</t>
    </rPh>
    <phoneticPr fontId="6"/>
  </si>
  <si>
    <t>①総表!F8</t>
  </si>
  <si>
    <t>団体登録/団体基本情報/電話番号</t>
    <rPh sb="12" eb="14">
      <t>デンワ</t>
    </rPh>
    <rPh sb="14" eb="16">
      <t>バンゴウ</t>
    </rPh>
    <phoneticPr fontId="6"/>
  </si>
  <si>
    <t>①総表!C13</t>
  </si>
  <si>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</si>
  <si>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</si>
  <si>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</si>
  <si>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</si>
  <si>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</si>
  <si>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</si>
  <si>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</si>
  <si>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</si>
  <si>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</si>
  <si>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</si>
  <si>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要望書登録/連絡先/郵便番号</t>
    <rPh sb="0" eb="3">
      <t>ヨウボウショ</t>
    </rPh>
    <rPh sb="3" eb="5">
      <t>トウロク</t>
    </rPh>
    <rPh sb="6" eb="9">
      <t>レンラクサキ</t>
    </rPh>
    <rPh sb="10" eb="14">
      <t>ユウビンバンゴウ</t>
    </rPh>
    <phoneticPr fontId="24"/>
  </si>
  <si>
    <t>①総表!C14</t>
    <phoneticPr fontId="24"/>
  </si>
  <si>
    <t>要望書登録/連絡先/住所1</t>
    <rPh sb="0" eb="3">
      <t>ヨウボウショ</t>
    </rPh>
    <rPh sb="3" eb="5">
      <t>トウロク</t>
    </rPh>
    <rPh sb="6" eb="9">
      <t>レンラクサキ</t>
    </rPh>
    <rPh sb="10" eb="12">
      <t>ジュウショ</t>
    </rPh>
    <phoneticPr fontId="24"/>
  </si>
  <si>
    <t>①総表!C16</t>
    <phoneticPr fontId="24"/>
  </si>
  <si>
    <t>要望書登録/連絡先/住所2</t>
    <rPh sb="0" eb="3">
      <t>ヨウボウショ</t>
    </rPh>
    <rPh sb="3" eb="5">
      <t>トウロク</t>
    </rPh>
    <rPh sb="6" eb="9">
      <t>レンラクサキ</t>
    </rPh>
    <rPh sb="10" eb="12">
      <t>ジュウショ</t>
    </rPh>
    <phoneticPr fontId="24"/>
  </si>
  <si>
    <t>①総表!F16</t>
    <phoneticPr fontId="24"/>
  </si>
  <si>
    <t>要望書登録/連絡先/担当者</t>
    <rPh sb="0" eb="3">
      <t>ヨウボウショ</t>
    </rPh>
    <rPh sb="3" eb="5">
      <t>トウロク</t>
    </rPh>
    <rPh sb="6" eb="9">
      <t>レンラクサキ</t>
    </rPh>
    <rPh sb="10" eb="13">
      <t>タントウシャ</t>
    </rPh>
    <phoneticPr fontId="24"/>
  </si>
  <si>
    <t>①総表!C18</t>
    <phoneticPr fontId="24"/>
  </si>
  <si>
    <t>要望書登録/連絡先/担当役職</t>
    <rPh sb="0" eb="3">
      <t>ヨウボウショ</t>
    </rPh>
    <rPh sb="3" eb="5">
      <t>トウロク</t>
    </rPh>
    <rPh sb="6" eb="9">
      <t>レンラクサキ</t>
    </rPh>
    <rPh sb="10" eb="12">
      <t>タントウ</t>
    </rPh>
    <rPh sb="12" eb="14">
      <t>ヤクショク</t>
    </rPh>
    <phoneticPr fontId="24"/>
  </si>
  <si>
    <t>要望書登録/連絡先/担当部署</t>
    <rPh sb="0" eb="3">
      <t>ヨウボウショ</t>
    </rPh>
    <rPh sb="3" eb="5">
      <t>トウロク</t>
    </rPh>
    <rPh sb="6" eb="9">
      <t>レンラクサキ</t>
    </rPh>
    <rPh sb="10" eb="12">
      <t>タントウ</t>
    </rPh>
    <rPh sb="12" eb="14">
      <t>ブショ</t>
    </rPh>
    <phoneticPr fontId="24"/>
  </si>
  <si>
    <t>①総表!C17</t>
    <phoneticPr fontId="24"/>
  </si>
  <si>
    <t>要望書登録/連絡先/電話番号</t>
    <rPh sb="0" eb="3">
      <t>ヨウボウショ</t>
    </rPh>
    <rPh sb="3" eb="5">
      <t>トウロク</t>
    </rPh>
    <rPh sb="6" eb="9">
      <t>レンラクサキ</t>
    </rPh>
    <rPh sb="10" eb="12">
      <t>デンワ</t>
    </rPh>
    <rPh sb="12" eb="14">
      <t>バンゴウ</t>
    </rPh>
    <phoneticPr fontId="24"/>
  </si>
  <si>
    <t>①総表!C19</t>
    <phoneticPr fontId="24"/>
  </si>
  <si>
    <t>要望書登録/連絡先/FAX</t>
    <rPh sb="0" eb="3">
      <t>ヨウボウショ</t>
    </rPh>
    <rPh sb="3" eb="5">
      <t>トウロク</t>
    </rPh>
    <rPh sb="6" eb="9">
      <t>レンラクサキ</t>
    </rPh>
    <phoneticPr fontId="24"/>
  </si>
  <si>
    <t>要望書登録/連絡先/メールアドレス</t>
    <rPh sb="0" eb="3">
      <t>ヨウボウショ</t>
    </rPh>
    <rPh sb="3" eb="5">
      <t>トウロク</t>
    </rPh>
    <rPh sb="6" eb="9">
      <t>レンラクサキ</t>
    </rPh>
    <phoneticPr fontId="24"/>
  </si>
  <si>
    <t>①総表!C20</t>
    <phoneticPr fontId="24"/>
  </si>
  <si>
    <t>団体更新フラグ</t>
    <rPh sb="0" eb="2">
      <t>ダンタイ</t>
    </rPh>
    <rPh sb="2" eb="4">
      <t>コウシン</t>
    </rPh>
    <phoneticPr fontId="24"/>
  </si>
  <si>
    <t>団体コード</t>
    <rPh sb="0" eb="2">
      <t>ダンタイ</t>
    </rPh>
    <phoneticPr fontId="24"/>
  </si>
  <si>
    <t>①総表!I1</t>
  </si>
  <si>
    <t>施設更新フラグ</t>
    <rPh sb="0" eb="2">
      <t>シセツ</t>
    </rPh>
    <rPh sb="2" eb="4">
      <t>コウシン</t>
    </rPh>
    <phoneticPr fontId="24"/>
  </si>
  <si>
    <t>施設コード</t>
    <rPh sb="0" eb="2">
      <t>シセツ</t>
    </rPh>
    <phoneticPr fontId="24"/>
  </si>
  <si>
    <t>民俗文化財の保存活用活動</t>
  </si>
  <si>
    <t>宣伝物送付料</t>
    <rPh sb="0" eb="2">
      <t>センデン</t>
    </rPh>
    <rPh sb="2" eb="3">
      <t>ブツ</t>
    </rPh>
    <rPh sb="3" eb="5">
      <t>ソウフ</t>
    </rPh>
    <rPh sb="5" eb="6">
      <t>リョウ</t>
    </rPh>
    <phoneticPr fontId="6"/>
  </si>
  <si>
    <t>成果物送付料</t>
    <rPh sb="0" eb="3">
      <t>セイカブツ</t>
    </rPh>
    <rPh sb="3" eb="5">
      <t>ソウフ</t>
    </rPh>
    <rPh sb="5" eb="6">
      <t>リョウ</t>
    </rPh>
    <phoneticPr fontId="6"/>
  </si>
  <si>
    <t>選択してください。</t>
  </si>
  <si>
    <t>助成金算定基礎経費の合計額</t>
    <rPh sb="0" eb="3">
      <t>ジョセイキン</t>
    </rPh>
    <rPh sb="3" eb="5">
      <t>サンテイ</t>
    </rPh>
    <rPh sb="5" eb="7">
      <t>キソ</t>
    </rPh>
    <rPh sb="7" eb="9">
      <t>ケイヒ</t>
    </rPh>
    <rPh sb="10" eb="12">
      <t>ゴウケイ</t>
    </rPh>
    <rPh sb="12" eb="13">
      <t>ガク</t>
    </rPh>
    <phoneticPr fontId="6"/>
  </si>
  <si>
    <t>助成金算定基礎経費の合計額</t>
    <rPh sb="10" eb="12">
      <t>ゴウケイ</t>
    </rPh>
    <rPh sb="12" eb="13">
      <t>ガク</t>
    </rPh>
    <phoneticPr fontId="24"/>
  </si>
  <si>
    <t>①総表!G28</t>
    <phoneticPr fontId="24"/>
  </si>
  <si>
    <t>【助成金の額の区分】</t>
  </si>
  <si>
    <t>助成金算定基礎経費の合計</t>
  </si>
  <si>
    <t>500千円（50万円）以上</t>
    <rPh sb="3" eb="5">
      <t>センエン</t>
    </rPh>
    <phoneticPr fontId="6"/>
  </si>
  <si>
    <t>1,000千円（100万円）以上</t>
    <rPh sb="5" eb="7">
      <t>センエン</t>
    </rPh>
    <phoneticPr fontId="6"/>
  </si>
  <si>
    <t>2,000千円（200万円）以上</t>
    <rPh sb="5" eb="7">
      <t>センエン</t>
    </rPh>
    <phoneticPr fontId="6"/>
  </si>
  <si>
    <t>助成対象経費の総額</t>
  </si>
  <si>
    <t>助成金要望額</t>
    <phoneticPr fontId="6"/>
  </si>
  <si>
    <t>2,000千円（200万円）　　</t>
    <rPh sb="5" eb="7">
      <t>センエン</t>
    </rPh>
    <phoneticPr fontId="6"/>
  </si>
  <si>
    <t>200千円（20万円）以上</t>
    <rPh sb="3" eb="5">
      <t>センエン</t>
    </rPh>
    <phoneticPr fontId="6"/>
  </si>
  <si>
    <t>200千円（20万円）　　</t>
    <rPh sb="3" eb="5">
      <t>センエン</t>
    </rPh>
    <phoneticPr fontId="6"/>
  </si>
  <si>
    <t>500千円（50万円）</t>
    <rPh sb="3" eb="5">
      <t>センエン</t>
    </rPh>
    <rPh sb="8" eb="10">
      <t>マンエン</t>
    </rPh>
    <phoneticPr fontId="6"/>
  </si>
  <si>
    <t>1,000千円（100万円）　　</t>
    <rPh sb="5" eb="7">
      <t>センエン</t>
    </rPh>
    <phoneticPr fontId="6"/>
  </si>
  <si>
    <t>2,000千円（200万円）以上</t>
    <rPh sb="5" eb="7">
      <t>センエン</t>
    </rPh>
    <rPh sb="11" eb="13">
      <t>マンエン</t>
    </rPh>
    <phoneticPr fontId="6"/>
  </si>
  <si>
    <t>4,000千円（400万円）以上</t>
    <rPh sb="5" eb="7">
      <t>センエン</t>
    </rPh>
    <phoneticPr fontId="6"/>
  </si>
  <si>
    <t>要望書の作成にあたっては、特に以下の点に注意して作成ください。</t>
    <rPh sb="13" eb="14">
      <t>トク</t>
    </rPh>
    <phoneticPr fontId="24"/>
  </si>
  <si>
    <t>【 要望書作成に際しての注意事項 】</t>
    <rPh sb="2" eb="5">
      <t>ヨウボウショ</t>
    </rPh>
    <rPh sb="5" eb="7">
      <t>サクセイ</t>
    </rPh>
    <rPh sb="8" eb="9">
      <t>サイ</t>
    </rPh>
    <rPh sb="12" eb="14">
      <t>チュウイ</t>
    </rPh>
    <rPh sb="14" eb="16">
      <t>ジコウ</t>
    </rPh>
    <phoneticPr fontId="24"/>
  </si>
  <si>
    <t>・応募する活動区分ごとに様式が異なりますので、要望書の作成前に必ず確認してください。</t>
    <rPh sb="1" eb="3">
      <t>オウボ</t>
    </rPh>
    <rPh sb="5" eb="7">
      <t>カツドウ</t>
    </rPh>
    <rPh sb="7" eb="9">
      <t>クブン</t>
    </rPh>
    <rPh sb="12" eb="14">
      <t>ヨウシキ</t>
    </rPh>
    <rPh sb="15" eb="16">
      <t>コト</t>
    </rPh>
    <rPh sb="23" eb="26">
      <t>ヨウボウショ</t>
    </rPh>
    <rPh sb="27" eb="29">
      <t>サクセイ</t>
    </rPh>
    <rPh sb="29" eb="30">
      <t>マエ</t>
    </rPh>
    <rPh sb="31" eb="32">
      <t>カナラ</t>
    </rPh>
    <rPh sb="33" eb="35">
      <t>カクニン</t>
    </rPh>
    <phoneticPr fontId="24"/>
  </si>
  <si>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4"/>
  </si>
  <si>
    <t>　注意事項」を必ず確認し、書類を作成してください。なお、提出の必要がない書類については、</t>
    <phoneticPr fontId="24"/>
  </si>
  <si>
    <t>　空欄のままご提出ください。</t>
    <phoneticPr fontId="24"/>
  </si>
  <si>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4"/>
  </si>
  <si>
    <t>　助成金要望額が異なりますので、募集案内「助成金の額及び助成の仕組み」を必ず確認してください。</t>
    <rPh sb="16" eb="18">
      <t>ボシュウ</t>
    </rPh>
    <rPh sb="18" eb="20">
      <t>アンナイ</t>
    </rPh>
    <rPh sb="21" eb="24">
      <t>ジョセイキン</t>
    </rPh>
    <rPh sb="25" eb="26">
      <t>ガク</t>
    </rPh>
    <rPh sb="26" eb="27">
      <t>オヨ</t>
    </rPh>
    <rPh sb="28" eb="30">
      <t>ジョセイ</t>
    </rPh>
    <rPh sb="31" eb="33">
      <t>シク</t>
    </rPh>
    <rPh sb="36" eb="37">
      <t>カナラ</t>
    </rPh>
    <rPh sb="38" eb="40">
      <t>カクニン</t>
    </rPh>
    <phoneticPr fontId="24"/>
  </si>
  <si>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4"/>
  </si>
  <si>
    <r>
      <t>　特に①総表は収支予算が正しく反映されているか確認の上、</t>
    </r>
    <r>
      <rPr>
        <b/>
        <u/>
        <sz val="10"/>
        <color theme="1"/>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8" eb="31">
      <t>ジョセイキン</t>
    </rPh>
    <rPh sb="31" eb="33">
      <t>ヨウボウ</t>
    </rPh>
    <rPh sb="33" eb="34">
      <t>ガク</t>
    </rPh>
    <rPh sb="35" eb="36">
      <t>カナラ</t>
    </rPh>
    <rPh sb="37" eb="39">
      <t>センタク</t>
    </rPh>
    <phoneticPr fontId="24"/>
  </si>
  <si>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4"/>
  </si>
  <si>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4"/>
  </si>
  <si>
    <t>【 入力に際しての注意事項 】</t>
    <rPh sb="2" eb="4">
      <t>ニュウリョク</t>
    </rPh>
    <rPh sb="5" eb="6">
      <t>サイ</t>
    </rPh>
    <rPh sb="9" eb="11">
      <t>チュウイ</t>
    </rPh>
    <rPh sb="11" eb="13">
      <t>ジコウ</t>
    </rPh>
    <phoneticPr fontId="24"/>
  </si>
  <si>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4"/>
  </si>
  <si>
    <t>　ダブルクリックし、入力状態にしてから貼り付けてください。</t>
    <phoneticPr fontId="24"/>
  </si>
  <si>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4"/>
  </si>
  <si>
    <t>　をクリックして選択肢を開き、選択してください。</t>
    <rPh sb="8" eb="11">
      <t>センタクシ</t>
    </rPh>
    <rPh sb="12" eb="13">
      <t>ヒラ</t>
    </rPh>
    <rPh sb="15" eb="17">
      <t>センタク</t>
    </rPh>
    <phoneticPr fontId="24"/>
  </si>
  <si>
    <t>例）</t>
    <rPh sb="0" eb="1">
      <t>レイ</t>
    </rPh>
    <phoneticPr fontId="24"/>
  </si>
  <si>
    <t>選択してください。</t>
    <rPh sb="0" eb="2">
      <t>センタク</t>
    </rPh>
    <phoneticPr fontId="24"/>
  </si>
  <si>
    <t>【 よく使う操作について 】</t>
    <rPh sb="4" eb="5">
      <t>ツカ</t>
    </rPh>
    <rPh sb="6" eb="8">
      <t>ソウサ</t>
    </rPh>
    <phoneticPr fontId="24"/>
  </si>
  <si>
    <t>・改行</t>
    <rPh sb="1" eb="3">
      <t>カイギョウ</t>
    </rPh>
    <phoneticPr fontId="24"/>
  </si>
  <si>
    <t>[Alt] + [Enter]</t>
    <phoneticPr fontId="24"/>
  </si>
  <si>
    <t>・全角⇔半角　変換</t>
    <rPh sb="1" eb="3">
      <t>ゼンカク</t>
    </rPh>
    <rPh sb="4" eb="6">
      <t>ハンカク</t>
    </rPh>
    <rPh sb="7" eb="9">
      <t>ヘンカン</t>
    </rPh>
    <phoneticPr fontId="24"/>
  </si>
  <si>
    <t>[半角/全角]</t>
    <rPh sb="1" eb="3">
      <t>ハンカク</t>
    </rPh>
    <rPh sb="4" eb="6">
      <t>ゼンカク</t>
    </rPh>
    <phoneticPr fontId="24"/>
  </si>
  <si>
    <t>キーボードの左上にある【半角/全角】キーを押すたびに、「ひらがな」→「半角英数」→「ひらがな」の順に入力モードが切り替わります。</t>
    <phoneticPr fontId="24"/>
  </si>
  <si>
    <t>・本応募様式は自動計算やセルの参照機能等を利用しており、「Microsoft Excel」以外の表計算ソフトで</t>
    <rPh sb="1" eb="2">
      <t>ホン</t>
    </rPh>
    <phoneticPr fontId="24"/>
  </si>
  <si>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4"/>
  </si>
  <si>
    <t>01</t>
    <phoneticPr fontId="24"/>
  </si>
  <si>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</si>
  <si>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</si>
  <si>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</si>
  <si>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</si>
  <si>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</si>
  <si>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</si>
  <si>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</si>
  <si>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</si>
  <si>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</si>
  <si>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</si>
  <si>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</si>
  <si>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</si>
  <si>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</si>
  <si>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</si>
  <si>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</si>
  <si>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</si>
  <si>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</si>
  <si>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</si>
  <si>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</si>
  <si>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</si>
  <si>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</si>
  <si>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</si>
  <si>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</si>
  <si>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</si>
  <si>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</si>
  <si>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</si>
  <si>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</si>
  <si>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</si>
  <si>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</si>
  <si>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</si>
  <si>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</si>
  <si>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</si>
  <si>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</si>
  <si>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</si>
  <si>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</si>
  <si>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</si>
  <si>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</si>
  <si>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</si>
  <si>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</si>
  <si>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</si>
  <si>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</si>
  <si>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</si>
  <si>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</si>
  <si>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</si>
  <si>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</si>
  <si>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</si>
  <si>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※記入上の注意点等</t>
    <rPh sb="1" eb="3">
      <t>キニュウ</t>
    </rPh>
    <rPh sb="3" eb="4">
      <t>ジョウ</t>
    </rPh>
    <rPh sb="5" eb="8">
      <t>チュウイテン</t>
    </rPh>
    <rPh sb="8" eb="9">
      <t>ナド</t>
    </rPh>
    <phoneticPr fontId="6"/>
  </si>
  <si>
    <t xml:space="preserve">
</t>
    <phoneticPr fontId="24"/>
  </si>
  <si>
    <t>※200字・4行以内</t>
    <phoneticPr fontId="6"/>
  </si>
  <si>
    <t>※300字・6行以内</t>
    <rPh sb="4" eb="5">
      <t>ジ</t>
    </rPh>
    <rPh sb="7" eb="8">
      <t>ギョウ</t>
    </rPh>
    <rPh sb="8" eb="10">
      <t>イナイ</t>
    </rPh>
    <phoneticPr fontId="6"/>
  </si>
  <si>
    <t>活動名：</t>
    <phoneticPr fontId="24"/>
  </si>
  <si>
    <t>団体名：</t>
    <phoneticPr fontId="24"/>
  </si>
  <si>
    <t>セル内の改行は「ALT+ENTER」を同時に押してください。
スペース、改行も一文字とカウントされます。</t>
    <phoneticPr fontId="24"/>
  </si>
  <si>
    <t>共催者名(役割)・後援者名(役割)・協賛者名(役割)・助成団体</t>
    <phoneticPr fontId="6"/>
  </si>
  <si>
    <t>資料や報告書等、作成する記録の活用方法について具体的に記入してください。</t>
    <phoneticPr fontId="24"/>
  </si>
  <si>
    <t>実施時期　</t>
    <rPh sb="0" eb="2">
      <t>ジッシ</t>
    </rPh>
    <rPh sb="2" eb="4">
      <t>ジキ</t>
    </rPh>
    <phoneticPr fontId="6"/>
  </si>
  <si>
    <t>令和7年度</t>
    <phoneticPr fontId="6"/>
  </si>
  <si>
    <t>〔中核団体名〕</t>
    <phoneticPr fontId="6"/>
  </si>
  <si>
    <t>〔加入条件〕</t>
    <phoneticPr fontId="6"/>
  </si>
  <si>
    <t>活動の種類が①②の場合は、指定の有る民俗文化財が対象に含まれることが必要です。</t>
    <phoneticPr fontId="24"/>
  </si>
  <si>
    <t>様式第1号（第3条関係）
【①総表】</t>
    <phoneticPr fontId="6"/>
  </si>
  <si>
    <t>独立行政法人日本芸術文化振興会理事長　殿
　　　　　　　　下記の活動を行いたいので、芸術文化振興基金助成金交付要綱第3条の規定に基づき、助成金の交付を要望します。</t>
    <phoneticPr fontId="6"/>
  </si>
  <si>
    <t>・③個表２「本活動の内容」の入力に際して、画面がうまく表示されない場合は、数式バーを活用ください。</t>
    <rPh sb="2" eb="4">
      <t>コヒョウ</t>
    </rPh>
    <rPh sb="6" eb="7">
      <t>ホン</t>
    </rPh>
    <rPh sb="7" eb="9">
      <t>カツドウ</t>
    </rPh>
    <rPh sb="10" eb="12">
      <t>ナイヨウ</t>
    </rPh>
    <rPh sb="14" eb="16">
      <t>ニュウリョク</t>
    </rPh>
    <rPh sb="17" eb="18">
      <t>サイ</t>
    </rPh>
    <rPh sb="21" eb="23">
      <t>ガメン</t>
    </rPh>
    <rPh sb="27" eb="29">
      <t>ヒョウジ</t>
    </rPh>
    <rPh sb="33" eb="35">
      <t>バアイ</t>
    </rPh>
    <rPh sb="37" eb="39">
      <t>スウシキ</t>
    </rPh>
    <rPh sb="42" eb="44">
      <t>カツヨウ</t>
    </rPh>
    <phoneticPr fontId="24"/>
  </si>
  <si>
    <t>本活動の共催者や後援者等の名称及び具体的な役割を記入してください。申請中の場合は（申請中）又は（予定）などと記入してください。</t>
    <phoneticPr fontId="24"/>
  </si>
  <si>
    <t>会場情報</t>
  </si>
  <si>
    <t>実施場所</t>
    <rPh sb="0" eb="2">
      <t>ジッシ</t>
    </rPh>
    <rPh sb="2" eb="4">
      <t>バショ</t>
    </rPh>
    <phoneticPr fontId="6"/>
  </si>
  <si>
    <t>会場の席数（定員）</t>
    <rPh sb="0" eb="2">
      <t>カイジョウ</t>
    </rPh>
    <rPh sb="3" eb="4">
      <t>セキ</t>
    </rPh>
    <rPh sb="4" eb="5">
      <t>スウ</t>
    </rPh>
    <rPh sb="6" eb="8">
      <t>テイイン</t>
    </rPh>
    <phoneticPr fontId="6"/>
  </si>
  <si>
    <t>席</t>
    <rPh sb="0" eb="1">
      <t>セキ</t>
    </rPh>
    <phoneticPr fontId="6"/>
  </si>
  <si>
    <t>収入総額</t>
    <rPh sb="0" eb="2">
      <t>シュウニュウ</t>
    </rPh>
    <phoneticPr fontId="6"/>
  </si>
  <si>
    <t>（千円）</t>
    <phoneticPr fontId="6"/>
  </si>
  <si>
    <t xml:space="preserve">
民俗文化財の保存活用活動に係る記録作成のための経費は、記録作成費（⑧購入等事由書）に記入してください。本欄に記入できるのは、成果の記録や配信用に活動の模様を撮影するなどの記録費用です。</t>
    <phoneticPr fontId="24"/>
  </si>
  <si>
    <t>実行委員会等の形式で応募する場合は、本紙には中核団体の概要を記入してください。（⑥⑦両方のシートに記入が必要です。）</t>
    <phoneticPr fontId="6"/>
  </si>
  <si>
    <t>実行委員会等の形式で応募する場合は、本紙に実行委員会の概要について記入してください。（⑥⑦両方のシートに記入が必要です。）</t>
    <rPh sb="0" eb="2">
      <t>ジッコウ</t>
    </rPh>
    <rPh sb="2" eb="5">
      <t>イインカイ</t>
    </rPh>
    <rPh sb="5" eb="6">
      <t>ナド</t>
    </rPh>
    <rPh sb="7" eb="9">
      <t>ケイシキ</t>
    </rPh>
    <rPh sb="10" eb="12">
      <t>オウボ</t>
    </rPh>
    <rPh sb="14" eb="16">
      <t>バアイ</t>
    </rPh>
    <rPh sb="18" eb="20">
      <t>ホンシ</t>
    </rPh>
    <rPh sb="21" eb="23">
      <t>ジッコウ</t>
    </rPh>
    <rPh sb="23" eb="26">
      <t>イインカイ</t>
    </rPh>
    <rPh sb="27" eb="29">
      <t>ガイヨウ</t>
    </rPh>
    <rPh sb="33" eb="35">
      <t>キニュウ</t>
    </rPh>
    <phoneticPr fontId="6"/>
  </si>
  <si>
    <t>いいえ</t>
  </si>
  <si>
    <t>←振興会使用欄</t>
    <rPh sb="1" eb="3">
      <t>シンコウ</t>
    </rPh>
    <rPh sb="3" eb="4">
      <t>カイ</t>
    </rPh>
    <rPh sb="4" eb="6">
      <t>シヨウ</t>
    </rPh>
    <rPh sb="6" eb="7">
      <t>ラン</t>
    </rPh>
    <phoneticPr fontId="6"/>
  </si>
  <si>
    <t>人数・枚数</t>
    <rPh sb="0" eb="2">
      <t>ニンズウ</t>
    </rPh>
    <rPh sb="3" eb="5">
      <t>マイスウ</t>
    </rPh>
    <phoneticPr fontId="7"/>
  </si>
  <si>
    <t>単位</t>
    <rPh sb="0" eb="2">
      <t>タンイ</t>
    </rPh>
    <phoneticPr fontId="8"/>
  </si>
  <si>
    <t>回数・泊数</t>
    <rPh sb="0" eb="2">
      <t>カイスウ</t>
    </rPh>
    <rPh sb="3" eb="4">
      <t>ハク</t>
    </rPh>
    <rPh sb="4" eb="5">
      <t>スウ</t>
    </rPh>
    <phoneticPr fontId="7"/>
  </si>
  <si>
    <t>単位</t>
    <phoneticPr fontId="8"/>
  </si>
  <si>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6"/>
  </si>
  <si>
    <t xml:space="preserve"> ≪主催者要件≫　</t>
    <rPh sb="2" eb="5">
      <t>シュサイシャ</t>
    </rPh>
    <rPh sb="5" eb="7">
      <t>ヨウケン</t>
    </rPh>
    <phoneticPr fontId="26"/>
  </si>
  <si>
    <t>要望書Excel一式</t>
    <rPh sb="0" eb="3">
      <t>ヨウボウショ</t>
    </rPh>
    <rPh sb="8" eb="10">
      <t>イッシキ</t>
    </rPh>
    <phoneticPr fontId="26"/>
  </si>
  <si>
    <t>民俗文化財の保存伝承に係る活動を行うことを主たる目的とする団体（自治体以外は規約により確認）</t>
    <rPh sb="0" eb="2">
      <t>ミンゾク</t>
    </rPh>
    <rPh sb="2" eb="5">
      <t>ブンカザイ</t>
    </rPh>
    <rPh sb="6" eb="8">
      <t>ホゾン</t>
    </rPh>
    <rPh sb="8" eb="10">
      <t>デンショウ</t>
    </rPh>
    <rPh sb="11" eb="12">
      <t>カカワ</t>
    </rPh>
    <rPh sb="13" eb="15">
      <t>カツドウ</t>
    </rPh>
    <rPh sb="16" eb="17">
      <t>オコナ</t>
    </rPh>
    <rPh sb="21" eb="22">
      <t>シュ</t>
    </rPh>
    <rPh sb="24" eb="26">
      <t>モクテキ</t>
    </rPh>
    <rPh sb="29" eb="31">
      <t>ダンタイ</t>
    </rPh>
    <phoneticPr fontId="26"/>
  </si>
  <si>
    <t>⑦実行委員会概要</t>
    <rPh sb="1" eb="3">
      <t>ジッコウ</t>
    </rPh>
    <rPh sb="3" eb="6">
      <t>イインカイ</t>
    </rPh>
    <rPh sb="6" eb="8">
      <t>ガイヨウ</t>
    </rPh>
    <phoneticPr fontId="26"/>
  </si>
  <si>
    <t>実行委員会中核団体の規約</t>
    <rPh sb="0" eb="2">
      <t>ジッコウ</t>
    </rPh>
    <rPh sb="2" eb="5">
      <t>イインカイ</t>
    </rPh>
    <rPh sb="5" eb="7">
      <t>チュウカク</t>
    </rPh>
    <rPh sb="7" eb="9">
      <t>ダンタイ</t>
    </rPh>
    <rPh sb="10" eb="12">
      <t>キヤク</t>
    </rPh>
    <phoneticPr fontId="26"/>
  </si>
  <si>
    <t>１ 自治体</t>
    <phoneticPr fontId="26"/>
  </si>
  <si>
    <t>⑧購入等事由書</t>
    <rPh sb="1" eb="3">
      <t>コウニュウ</t>
    </rPh>
    <rPh sb="3" eb="4">
      <t>トウ</t>
    </rPh>
    <rPh sb="4" eb="6">
      <t>ジユウ</t>
    </rPh>
    <rPh sb="6" eb="7">
      <t>ショ</t>
    </rPh>
    <phoneticPr fontId="26"/>
  </si>
  <si>
    <t>２ 法人格のある団体（国の独立行政法人を除く）</t>
    <rPh sb="2" eb="3">
      <t>ホウ</t>
    </rPh>
    <rPh sb="3" eb="5">
      <t>ジンカク</t>
    </rPh>
    <rPh sb="8" eb="10">
      <t>ダンタイ</t>
    </rPh>
    <rPh sb="11" eb="12">
      <t>クニ</t>
    </rPh>
    <rPh sb="13" eb="15">
      <t>ドクリツ</t>
    </rPh>
    <rPh sb="15" eb="17">
      <t>ギョウセイ</t>
    </rPh>
    <rPh sb="17" eb="19">
      <t>ホウジン</t>
    </rPh>
    <rPh sb="20" eb="21">
      <t>ノゾ</t>
    </rPh>
    <phoneticPr fontId="26"/>
  </si>
  <si>
    <t>３ 任意団体　組織・経理・事務所・設立後1年以上</t>
    <phoneticPr fontId="26"/>
  </si>
  <si>
    <t>４ 実行委員会</t>
    <phoneticPr fontId="26"/>
  </si>
  <si>
    <t>規約（自治体の場合には不要）</t>
    <rPh sb="0" eb="2">
      <t>キヤク</t>
    </rPh>
    <rPh sb="3" eb="6">
      <t>ジチタイ</t>
    </rPh>
    <rPh sb="7" eb="9">
      <t>バアイ</t>
    </rPh>
    <rPh sb="11" eb="13">
      <t>フヨウ</t>
    </rPh>
    <phoneticPr fontId="26"/>
  </si>
  <si>
    <t xml:space="preserve"> ≪活動要件≫　</t>
    <rPh sb="2" eb="4">
      <t>カツドウ</t>
    </rPh>
    <rPh sb="4" eb="6">
      <t>ヨウケン</t>
    </rPh>
    <rPh sb="5" eb="6">
      <t>シュヨウ</t>
    </rPh>
    <phoneticPr fontId="26"/>
  </si>
  <si>
    <t>１ 特色ある取組を含む公開活動　</t>
    <rPh sb="2" eb="4">
      <t>トクショク</t>
    </rPh>
    <rPh sb="6" eb="8">
      <t>トリクミ</t>
    </rPh>
    <rPh sb="9" eb="10">
      <t>フク</t>
    </rPh>
    <rPh sb="11" eb="13">
      <t>コウカイ</t>
    </rPh>
    <rPh sb="13" eb="15">
      <t>カツドウ</t>
    </rPh>
    <phoneticPr fontId="26"/>
  </si>
  <si>
    <t>地方公共団体推薦文（未指定の場合）</t>
    <rPh sb="0" eb="2">
      <t>チホウ</t>
    </rPh>
    <rPh sb="2" eb="4">
      <t>コウキョウ</t>
    </rPh>
    <rPh sb="4" eb="6">
      <t>ダンタイ</t>
    </rPh>
    <rPh sb="6" eb="9">
      <t>スイセンブン</t>
    </rPh>
    <rPh sb="10" eb="13">
      <t>ミシテイ</t>
    </rPh>
    <rPh sb="14" eb="16">
      <t>バアイ</t>
    </rPh>
    <phoneticPr fontId="26"/>
  </si>
  <si>
    <t>２  記録作成（作成した記録の公開を含む）　　</t>
    <rPh sb="3" eb="5">
      <t>キロク</t>
    </rPh>
    <rPh sb="5" eb="7">
      <t>サクセイ</t>
    </rPh>
    <rPh sb="8" eb="10">
      <t>サクセイ</t>
    </rPh>
    <rPh sb="12" eb="14">
      <t>キロク</t>
    </rPh>
    <rPh sb="15" eb="17">
      <t>コウカイ</t>
    </rPh>
    <rPh sb="18" eb="19">
      <t>フク</t>
    </rPh>
    <phoneticPr fontId="26"/>
  </si>
  <si>
    <t>３ 復活・復元活動</t>
    <rPh sb="2" eb="4">
      <t>フッカツ</t>
    </rPh>
    <rPh sb="5" eb="7">
      <t>フクゲン</t>
    </rPh>
    <rPh sb="7" eb="9">
      <t>カツドウ</t>
    </rPh>
    <phoneticPr fontId="26"/>
  </si>
  <si>
    <t>不足なし</t>
    <rPh sb="0" eb="2">
      <t>フソク</t>
    </rPh>
    <phoneticPr fontId="26"/>
  </si>
  <si>
    <t>不足あり（提出なしまたは必須項目に漏れあり）</t>
    <rPh sb="0" eb="2">
      <t>フソク</t>
    </rPh>
    <rPh sb="5" eb="7">
      <t>テイシュツ</t>
    </rPh>
    <rPh sb="12" eb="14">
      <t>ヒッス</t>
    </rPh>
    <rPh sb="14" eb="16">
      <t>コウモク</t>
    </rPh>
    <rPh sb="17" eb="18">
      <t>モ</t>
    </rPh>
    <phoneticPr fontId="26"/>
  </si>
  <si>
    <t>ワークショップ・講演会・シンポジウムのみ／例年の祭礼や公開行事
政治的・宗教的／寄付目的／名称冠公演／振興会と共催</t>
    <phoneticPr fontId="26"/>
  </si>
  <si>
    <t xml:space="preserve"> ≪要望額≫　</t>
    <rPh sb="2" eb="4">
      <t>ヨウボウ</t>
    </rPh>
    <rPh sb="4" eb="5">
      <t>ガク</t>
    </rPh>
    <phoneticPr fontId="26"/>
  </si>
  <si>
    <t>応募履歴有</t>
  </si>
  <si>
    <t>要望額が正しく選択されている</t>
    <rPh sb="0" eb="2">
      <t>ヨウボウ</t>
    </rPh>
    <rPh sb="2" eb="3">
      <t>ガク</t>
    </rPh>
    <rPh sb="4" eb="5">
      <t>タダ</t>
    </rPh>
    <rPh sb="7" eb="9">
      <t>センタク</t>
    </rPh>
    <phoneticPr fontId="26"/>
  </si>
  <si>
    <t>・3年以内の応募・採択状況</t>
    <phoneticPr fontId="24"/>
  </si>
  <si>
    <t>要望額の選択に誤りがあるもしくは選択されていない</t>
    <rPh sb="0" eb="2">
      <t>ヨウボウ</t>
    </rPh>
    <rPh sb="2" eb="3">
      <t>ガク</t>
    </rPh>
    <rPh sb="4" eb="6">
      <t>センタク</t>
    </rPh>
    <rPh sb="7" eb="8">
      <t>アヤマ</t>
    </rPh>
    <rPh sb="16" eb="18">
      <t>センタク</t>
    </rPh>
    <phoneticPr fontId="26"/>
  </si>
  <si>
    <t>④【確認結果】</t>
    <phoneticPr fontId="26"/>
  </si>
  <si>
    <t>不備なし</t>
    <rPh sb="0" eb="2">
      <t>フビ</t>
    </rPh>
    <phoneticPr fontId="26"/>
  </si>
  <si>
    <t>明らかに不適合</t>
    <rPh sb="0" eb="1">
      <t>アキ</t>
    </rPh>
    <rPh sb="4" eb="7">
      <t>フテキゴウ</t>
    </rPh>
    <phoneticPr fontId="26"/>
  </si>
  <si>
    <t>疑問点あり</t>
    <rPh sb="0" eb="3">
      <t>ギモンテン</t>
    </rPh>
    <phoneticPr fontId="26"/>
  </si>
  <si>
    <t>・過去（3年以上前）の応募・採択状況</t>
    <rPh sb="1" eb="3">
      <t>カコ</t>
    </rPh>
    <rPh sb="5" eb="6">
      <t>ネン</t>
    </rPh>
    <rPh sb="6" eb="8">
      <t>イジョウ</t>
    </rPh>
    <rPh sb="8" eb="9">
      <t>マエ</t>
    </rPh>
    <phoneticPr fontId="24"/>
  </si>
  <si>
    <t>疑問点</t>
    <rPh sb="0" eb="3">
      <t>ギモンテン</t>
    </rPh>
    <phoneticPr fontId="26"/>
  </si>
  <si>
    <t>新規（応募履歴なし）</t>
    <rPh sb="0" eb="2">
      <t>シンキ</t>
    </rPh>
    <rPh sb="3" eb="5">
      <t>オウボ</t>
    </rPh>
    <phoneticPr fontId="26"/>
  </si>
  <si>
    <t>連絡内容例文</t>
    <rPh sb="0" eb="2">
      <t>レンラク</t>
    </rPh>
    <rPh sb="2" eb="4">
      <t>ナイヨウ</t>
    </rPh>
    <rPh sb="4" eb="6">
      <t>レイブン</t>
    </rPh>
    <phoneticPr fontId="26"/>
  </si>
  <si>
    <t>⑤【連絡概要】</t>
    <rPh sb="2" eb="4">
      <t>レンラク</t>
    </rPh>
    <rPh sb="4" eb="6">
      <t>ガイヨウ</t>
    </rPh>
    <phoneticPr fontId="26"/>
  </si>
  <si>
    <t>不足書類（規約）の提出を依頼</t>
    <rPh sb="0" eb="2">
      <t>フソク</t>
    </rPh>
    <rPh sb="2" eb="4">
      <t>ショルイ</t>
    </rPh>
    <rPh sb="5" eb="7">
      <t>キヤク</t>
    </rPh>
    <rPh sb="9" eb="11">
      <t>テイシュツ</t>
    </rPh>
    <rPh sb="12" eb="14">
      <t>イライ</t>
    </rPh>
    <phoneticPr fontId="26"/>
  </si>
  <si>
    <t>連絡日時</t>
    <rPh sb="0" eb="2">
      <t>レンラク</t>
    </rPh>
    <rPh sb="2" eb="4">
      <t>ニチジ</t>
    </rPh>
    <phoneticPr fontId="26"/>
  </si>
  <si>
    <t>⇒</t>
    <phoneticPr fontId="26"/>
  </si>
  <si>
    <t>提出期限</t>
    <rPh sb="0" eb="2">
      <t>テイシュツ</t>
    </rPh>
    <rPh sb="2" eb="4">
      <t>キゲン</t>
    </rPh>
    <phoneticPr fontId="26"/>
  </si>
  <si>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6"/>
  </si>
  <si>
    <t>連絡内容</t>
    <phoneticPr fontId="26"/>
  </si>
  <si>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6"/>
  </si>
  <si>
    <t>要望額の選択がなかったため連絡</t>
    <rPh sb="0" eb="2">
      <t>ヨウボウ</t>
    </rPh>
    <rPh sb="2" eb="3">
      <t>ガク</t>
    </rPh>
    <rPh sb="4" eb="6">
      <t>センタク</t>
    </rPh>
    <rPh sb="13" eb="15">
      <t>レンラク</t>
    </rPh>
    <phoneticPr fontId="26"/>
  </si>
  <si>
    <t>要望額の選択が適切ではなかったため連絡</t>
    <rPh sb="0" eb="2">
      <t>ヨウボウ</t>
    </rPh>
    <rPh sb="2" eb="3">
      <t>ガク</t>
    </rPh>
    <rPh sb="4" eb="6">
      <t>センタク</t>
    </rPh>
    <rPh sb="7" eb="9">
      <t>テキセツ</t>
    </rPh>
    <rPh sb="17" eb="19">
      <t>レンラク</t>
    </rPh>
    <phoneticPr fontId="26"/>
  </si>
  <si>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6"/>
  </si>
  <si>
    <t>期限までに提出・連絡への回答あり</t>
    <rPh sb="0" eb="2">
      <t>キゲン</t>
    </rPh>
    <rPh sb="5" eb="7">
      <t>テイシュツ</t>
    </rPh>
    <rPh sb="8" eb="10">
      <t>レンラク</t>
    </rPh>
    <rPh sb="12" eb="14">
      <t>カイトウ</t>
    </rPh>
    <phoneticPr fontId="26"/>
  </si>
  <si>
    <t>期限までに提出・連絡への回答がなかった</t>
    <rPh sb="0" eb="2">
      <t>キゲン</t>
    </rPh>
    <rPh sb="5" eb="7">
      <t>テイシュツ</t>
    </rPh>
    <rPh sb="8" eb="10">
      <t>レンラク</t>
    </rPh>
    <rPh sb="12" eb="14">
      <t>カイトウ</t>
    </rPh>
    <phoneticPr fontId="26"/>
  </si>
  <si>
    <t>提出・回答日</t>
    <rPh sb="0" eb="2">
      <t>テイシュツ</t>
    </rPh>
    <rPh sb="3" eb="5">
      <t>カイトウ</t>
    </rPh>
    <rPh sb="5" eb="6">
      <t>ビ</t>
    </rPh>
    <phoneticPr fontId="26"/>
  </si>
  <si>
    <t>（対応等）</t>
    <rPh sb="1" eb="3">
      <t>タイオウ</t>
    </rPh>
    <rPh sb="3" eb="4">
      <t>トウ</t>
    </rPh>
    <phoneticPr fontId="26"/>
  </si>
  <si>
    <t>（回答内容）</t>
    <rPh sb="1" eb="3">
      <t>カイトウ</t>
    </rPh>
    <rPh sb="3" eb="5">
      <t>ナイヨウ</t>
    </rPh>
    <phoneticPr fontId="26"/>
  </si>
  <si>
    <t>疑問点の内容</t>
  </si>
  <si>
    <t>不適合</t>
  </si>
  <si>
    <t>【その他審査上の留意事項】</t>
    <rPh sb="3" eb="4">
      <t>タ</t>
    </rPh>
    <rPh sb="4" eb="6">
      <t>シンサ</t>
    </rPh>
    <rPh sb="6" eb="7">
      <t>ジョウ</t>
    </rPh>
    <rPh sb="8" eb="10">
      <t>リュウイ</t>
    </rPh>
    <rPh sb="10" eb="12">
      <t>ジコウ</t>
    </rPh>
    <phoneticPr fontId="26"/>
  </si>
  <si>
    <t>単位</t>
  </si>
  <si>
    <t>⑧購入等事由書シートに入力すると本欄に自動入力されます。</t>
    <phoneticPr fontId="24"/>
  </si>
  <si>
    <t>日当・食事代は除く</t>
    <rPh sb="0" eb="2">
      <t>ニットウ</t>
    </rPh>
    <rPh sb="3" eb="6">
      <t>ショクジダイ</t>
    </rPh>
    <rPh sb="7" eb="8">
      <t>ノゾ</t>
    </rPh>
    <phoneticPr fontId="6"/>
  </si>
  <si>
    <t>1.2　の場合は、指定等のある民俗文化財を含む</t>
    <rPh sb="5" eb="7">
      <t>バアイ</t>
    </rPh>
    <rPh sb="9" eb="11">
      <t>シテイ</t>
    </rPh>
    <rPh sb="11" eb="12">
      <t>トウ</t>
    </rPh>
    <rPh sb="15" eb="17">
      <t>ミンゾク</t>
    </rPh>
    <rPh sb="17" eb="20">
      <t>ブンカザイ</t>
    </rPh>
    <rPh sb="21" eb="22">
      <t>フク</t>
    </rPh>
    <phoneticPr fontId="26"/>
  </si>
  <si>
    <t>指定等年月日</t>
    <rPh sb="0" eb="2">
      <t>シテイ</t>
    </rPh>
    <rPh sb="2" eb="3">
      <t>トウ</t>
    </rPh>
    <rPh sb="3" eb="6">
      <t>ネンガッピ</t>
    </rPh>
    <phoneticPr fontId="6"/>
  </si>
  <si>
    <t>本活動の目的　①～③のうちから本活動の目的を選択してください。（複数選択可）</t>
    <rPh sb="0" eb="1">
      <t>ホン</t>
    </rPh>
    <rPh sb="1" eb="3">
      <t>カツドウ</t>
    </rPh>
    <rPh sb="4" eb="6">
      <t>モクテキ</t>
    </rPh>
    <rPh sb="15" eb="16">
      <t>ホン</t>
    </rPh>
    <rPh sb="16" eb="18">
      <t>カツドウ</t>
    </rPh>
    <rPh sb="19" eb="21">
      <t>モクテキ</t>
    </rPh>
    <rPh sb="22" eb="24">
      <t>センタク</t>
    </rPh>
    <rPh sb="32" eb="34">
      <t>フクスウ</t>
    </rPh>
    <rPh sb="34" eb="36">
      <t>センタク</t>
    </rPh>
    <rPh sb="36" eb="37">
      <t>カ</t>
    </rPh>
    <phoneticPr fontId="6"/>
  </si>
  <si>
    <t>民俗文化財の広域的な
交流活動</t>
    <rPh sb="0" eb="5">
      <t>ミンゾクブンカザイ</t>
    </rPh>
    <rPh sb="6" eb="9">
      <t>コウイキテキ</t>
    </rPh>
    <rPh sb="11" eb="13">
      <t>コウリュウ</t>
    </rPh>
    <rPh sb="13" eb="15">
      <t>カツドウ</t>
    </rPh>
    <phoneticPr fontId="6"/>
  </si>
  <si>
    <t>URL</t>
    <phoneticPr fontId="6"/>
  </si>
  <si>
    <t>購入等事由書作成対象費目別内訳</t>
    <rPh sb="0" eb="2">
      <t>コウニュウ</t>
    </rPh>
    <rPh sb="2" eb="3">
      <t>トウ</t>
    </rPh>
    <rPh sb="3" eb="5">
      <t>ジユウ</t>
    </rPh>
    <rPh sb="5" eb="6">
      <t>ショ</t>
    </rPh>
    <rPh sb="6" eb="8">
      <t>サクセイ</t>
    </rPh>
    <rPh sb="8" eb="10">
      <t>タイショウ</t>
    </rPh>
    <rPh sb="10" eb="12">
      <t>ヒモク</t>
    </rPh>
    <rPh sb="12" eb="13">
      <t>ベツ</t>
    </rPh>
    <rPh sb="13" eb="15">
      <t>ウチワケ</t>
    </rPh>
    <phoneticPr fontId="24"/>
  </si>
  <si>
    <t>（⑧購入等事由書に詳細をご記入ください。）</t>
    <phoneticPr fontId="24"/>
  </si>
  <si>
    <t>予算額（概算）（千円）</t>
    <phoneticPr fontId="6"/>
  </si>
  <si>
    <r>
      <t>作成する記録等の活用方法　（</t>
    </r>
    <r>
      <rPr>
        <b/>
        <sz val="14"/>
        <color theme="1"/>
        <rFont val="游ゴシック"/>
        <family val="3"/>
        <charset val="128"/>
        <scheme val="minor"/>
      </rPr>
      <t>※②個表1「本活動の目的」が「②記録作成による保存活用活動」の場合は必ず具体的に記入してください。）</t>
    </r>
    <rPh sb="0" eb="2">
      <t>サクセイ</t>
    </rPh>
    <rPh sb="4" eb="6">
      <t>キロク</t>
    </rPh>
    <rPh sb="6" eb="7">
      <t>トウ</t>
    </rPh>
    <rPh sb="8" eb="10">
      <t>カツヨウ</t>
    </rPh>
    <rPh sb="10" eb="12">
      <t>ホウホウ</t>
    </rPh>
    <rPh sb="16" eb="18">
      <t>コヒョウ</t>
    </rPh>
    <rPh sb="20" eb="21">
      <t>ホン</t>
    </rPh>
    <rPh sb="21" eb="23">
      <t>カツドウ</t>
    </rPh>
    <rPh sb="24" eb="26">
      <t>モクテキ</t>
    </rPh>
    <rPh sb="39" eb="41">
      <t>カツヨウ</t>
    </rPh>
    <phoneticPr fontId="6"/>
  </si>
  <si>
    <t>文化財状況資料（A4判5ページ以内）</t>
    <rPh sb="0" eb="3">
      <t>ブンカザイ</t>
    </rPh>
    <rPh sb="3" eb="5">
      <t>ジョウキョウ</t>
    </rPh>
    <rPh sb="5" eb="7">
      <t>シリョウ</t>
    </rPh>
    <rPh sb="10" eb="11">
      <t>バン</t>
    </rPh>
    <rPh sb="15" eb="17">
      <t>イナイ</t>
    </rPh>
    <phoneticPr fontId="26"/>
  </si>
  <si>
    <r>
      <t xml:space="preserve">指定等を行った者
</t>
    </r>
    <r>
      <rPr>
        <sz val="18"/>
        <color theme="1"/>
        <rFont val="游ゴシック"/>
        <family val="3"/>
        <charset val="128"/>
        <scheme val="minor"/>
      </rPr>
      <t>(国・都道府県・市町村等）</t>
    </r>
    <rPh sb="2" eb="3">
      <t>トウ</t>
    </rPh>
    <rPh sb="4" eb="5">
      <t>オコナ</t>
    </rPh>
    <rPh sb="20" eb="21">
      <t>ナド</t>
    </rPh>
    <phoneticPr fontId="6"/>
  </si>
  <si>
    <t>本活動が対象とする民俗文化財の概要・状況</t>
    <rPh sb="0" eb="1">
      <t>ホン</t>
    </rPh>
    <rPh sb="1" eb="3">
      <t>カツドウ</t>
    </rPh>
    <rPh sb="4" eb="6">
      <t>タイショウ</t>
    </rPh>
    <rPh sb="9" eb="11">
      <t>ミンゾク</t>
    </rPh>
    <rPh sb="11" eb="14">
      <t>ブンカザイ</t>
    </rPh>
    <rPh sb="15" eb="17">
      <t>ガイヨウ</t>
    </rPh>
    <rPh sb="18" eb="20">
      <t>ジョウキョウ</t>
    </rPh>
    <phoneticPr fontId="6"/>
  </si>
  <si>
    <t>対象とする民俗文化財の国又は地方公共団体による指定等状況</t>
    <rPh sb="0" eb="2">
      <t>タイショウ</t>
    </rPh>
    <rPh sb="5" eb="10">
      <t>ミンゾクブンカザイ</t>
    </rPh>
    <rPh sb="11" eb="12">
      <t>クニ</t>
    </rPh>
    <rPh sb="12" eb="13">
      <t>マタ</t>
    </rPh>
    <rPh sb="14" eb="20">
      <t>チホウコウキョウダンタイ</t>
    </rPh>
    <rPh sb="23" eb="25">
      <t>シテイ</t>
    </rPh>
    <rPh sb="25" eb="26">
      <t>トウ</t>
    </rPh>
    <rPh sb="26" eb="28">
      <t>ジョウキョウ</t>
    </rPh>
    <phoneticPr fontId="6"/>
  </si>
  <si>
    <t>R6</t>
    <phoneticPr fontId="24"/>
  </si>
  <si>
    <t>目的・設立済・組織・経理・事務所</t>
    <rPh sb="0" eb="2">
      <t>モクテキ</t>
    </rPh>
    <rPh sb="3" eb="5">
      <t>セツリツ</t>
    </rPh>
    <rPh sb="5" eb="6">
      <t>スミ</t>
    </rPh>
    <rPh sb="7" eb="9">
      <t>ソシキ</t>
    </rPh>
    <rPh sb="10" eb="12">
      <t>ケイリ</t>
    </rPh>
    <rPh sb="13" eb="15">
      <t>ジム</t>
    </rPh>
    <rPh sb="15" eb="16">
      <t>ショ</t>
    </rPh>
    <phoneticPr fontId="24"/>
  </si>
  <si>
    <t>見積書等（宛名が団体名のもの）</t>
    <rPh sb="0" eb="3">
      <t>ミツモリショ</t>
    </rPh>
    <rPh sb="3" eb="4">
      <t>トウ</t>
    </rPh>
    <phoneticPr fontId="26"/>
  </si>
  <si>
    <r>
      <t xml:space="preserve">別に文化財状況写真・資料（A4 5ページ以内　写真資料可）を添付することができます。【※添付推奨】
</t>
    </r>
    <r>
      <rPr>
        <b/>
        <sz val="14"/>
        <rFont val="游ゴシック"/>
        <family val="3"/>
        <charset val="128"/>
        <scheme val="minor"/>
      </rPr>
      <t xml:space="preserve">国又は地方公共団体等による指定等の状況について、指定等の正式名称・指定等年月日・指定等を行った者（国・都道府県・市町村等）・指定等の区分（有形民俗文化財・無形民俗文化財・記録作成等の措置を講ずべき無形の民俗文化財等）を正確に記入してください。
③「民俗文化財の復活・復元活動」で、国又は地方公共団体指定等でない民俗文化財を対象とする場合、これまでの活動状況と今後の展望、当該活動への地元地方公共団体からの支援状況等について記載してください。
本活動が対象とする民俗文化財についての概要・状況を記入してください。
</t>
    </r>
    <rPh sb="0" eb="1">
      <t>ベツ</t>
    </rPh>
    <rPh sb="2" eb="5">
      <t>ブンカザイ</t>
    </rPh>
    <rPh sb="5" eb="7">
      <t>ジョウキョウ</t>
    </rPh>
    <rPh sb="7" eb="9">
      <t>シャシン</t>
    </rPh>
    <rPh sb="10" eb="12">
      <t>シリョウ</t>
    </rPh>
    <rPh sb="20" eb="22">
      <t>イナイ</t>
    </rPh>
    <rPh sb="23" eb="25">
      <t>シャシン</t>
    </rPh>
    <rPh sb="25" eb="27">
      <t>シリョウ</t>
    </rPh>
    <rPh sb="27" eb="28">
      <t>カ</t>
    </rPh>
    <rPh sb="30" eb="32">
      <t>テンプ</t>
    </rPh>
    <rPh sb="44" eb="46">
      <t>テンプ</t>
    </rPh>
    <rPh sb="46" eb="48">
      <t>スイショウ</t>
    </rPh>
    <rPh sb="86" eb="87">
      <t>トウ</t>
    </rPh>
    <rPh sb="93" eb="94">
      <t>トウ</t>
    </rPh>
    <rPh sb="95" eb="96">
      <t>オコナ</t>
    </rPh>
    <rPh sb="283" eb="285">
      <t>ミンゾク</t>
    </rPh>
    <rPh sb="285" eb="288">
      <t>ブンカザイ</t>
    </rPh>
    <phoneticPr fontId="24"/>
  </si>
  <si>
    <t xml:space="preserve">・活動内容を具体的に記入してください。
・実施場所が複数ある場合は、すべての場所について具体的に記入してください。
・制作・修理、記録作成、資料等の作成・購入を行う活動については、それを必要とする理由及び将来の活用計画を「購入等事由書」に記入し、積算見積、図面、工程表、写真等の資料を添付してください。
・活動内容がセミナー等の開催の場合、日時・場所・講師の氏名を記入してください。
・原則として主催団体の構成員への支出は助成の対象となりません。主催団体構成員については（主催団体）と表記してください。
・専門家による助言・監修を行う場合には、指導監修者の氏名と所属先等を記入してください。
・集客を伴う活動を実施する場合は、見込み参加人数を記入してください。（公演、祭礼、公開行事等）
</t>
    <rPh sb="246" eb="248">
      <t>ヒョウキ</t>
    </rPh>
    <phoneticPr fontId="24"/>
  </si>
  <si>
    <t xml:space="preserve">
「成果物送付料」を計上する場合は、目的や送付先を③個表2シートの（作成する記録等の活用方法）に記入してください。
印刷物は作成部数、送付物は通数が分かるように記入してください。
</t>
    <rPh sb="10" eb="12">
      <t>ケイジョウ</t>
    </rPh>
    <rPh sb="14" eb="16">
      <t>バアイ</t>
    </rPh>
    <phoneticPr fontId="24"/>
  </si>
  <si>
    <t>ゲネプロ１回分を含む</t>
    <rPh sb="5" eb="6">
      <t>カイ</t>
    </rPh>
    <rPh sb="6" eb="7">
      <t>ブン</t>
    </rPh>
    <rPh sb="8" eb="9">
      <t>フク</t>
    </rPh>
    <phoneticPr fontId="6"/>
  </si>
  <si>
    <t>記録・配信費</t>
    <rPh sb="3" eb="5">
      <t>ハイシン</t>
    </rPh>
    <rPh sb="5" eb="6">
      <t>ヒ</t>
    </rPh>
    <phoneticPr fontId="6"/>
  </si>
  <si>
    <t>★購入等事由書の作成必要　活動の成果として記録するものは、記録・配信費にご計上下さい。</t>
    <rPh sb="1" eb="3">
      <t>コウニュウ</t>
    </rPh>
    <rPh sb="3" eb="4">
      <t>トウ</t>
    </rPh>
    <rPh sb="4" eb="6">
      <t>ジユウ</t>
    </rPh>
    <rPh sb="6" eb="7">
      <t>ショ</t>
    </rPh>
    <rPh sb="8" eb="10">
      <t>サクセイ</t>
    </rPh>
    <rPh sb="10" eb="12">
      <t>ヒツヨウ</t>
    </rPh>
    <rPh sb="13" eb="15">
      <t>カツドウ</t>
    </rPh>
    <rPh sb="16" eb="18">
      <t>セイカ</t>
    </rPh>
    <rPh sb="21" eb="23">
      <t>キロク</t>
    </rPh>
    <rPh sb="29" eb="31">
      <t>キロク</t>
    </rPh>
    <rPh sb="32" eb="34">
      <t>ハイシン</t>
    </rPh>
    <rPh sb="34" eb="35">
      <t>ヒ</t>
    </rPh>
    <rPh sb="37" eb="40">
      <t>ケイジョウクダ</t>
    </rPh>
    <phoneticPr fontId="6"/>
  </si>
  <si>
    <t>テレビ、ラジオ、新聞、雑誌、駅貼り、ウェブ広告等</t>
    <rPh sb="8" eb="10">
      <t>シンブン</t>
    </rPh>
    <rPh sb="11" eb="13">
      <t>ザッシ</t>
    </rPh>
    <rPh sb="14" eb="15">
      <t>エキ</t>
    </rPh>
    <rPh sb="15" eb="16">
      <t>ハ</t>
    </rPh>
    <rPh sb="21" eb="23">
      <t>コウコク</t>
    </rPh>
    <rPh sb="23" eb="24">
      <t>トウ</t>
    </rPh>
    <phoneticPr fontId="6"/>
  </si>
  <si>
    <t>記録・配信費</t>
    <phoneticPr fontId="24"/>
  </si>
  <si>
    <t>細目</t>
    <rPh sb="0" eb="2">
      <t>サイモク</t>
    </rPh>
    <phoneticPr fontId="24"/>
  </si>
  <si>
    <t>楽器・衣装・道具等修理委託費</t>
    <rPh sb="0" eb="2">
      <t>ガッキ</t>
    </rPh>
    <rPh sb="3" eb="5">
      <t>イショウ</t>
    </rPh>
    <rPh sb="6" eb="9">
      <t>ドウグトウ</t>
    </rPh>
    <rPh sb="9" eb="14">
      <t>シュウリイタクヒ</t>
    </rPh>
    <phoneticPr fontId="24"/>
  </si>
  <si>
    <t>楽器・衣装・道具等製作委託費</t>
    <rPh sb="0" eb="2">
      <t>ガッキ</t>
    </rPh>
    <rPh sb="3" eb="5">
      <t>イショウ</t>
    </rPh>
    <rPh sb="6" eb="8">
      <t>ドウグ</t>
    </rPh>
    <rPh sb="8" eb="9">
      <t>トウ</t>
    </rPh>
    <rPh sb="9" eb="14">
      <t>セイサクイタクヒ</t>
    </rPh>
    <phoneticPr fontId="24"/>
  </si>
  <si>
    <t>記録媒体作成費</t>
    <rPh sb="0" eb="4">
      <t>キロクバイタイ</t>
    </rPh>
    <rPh sb="4" eb="7">
      <t>サクセイヒ</t>
    </rPh>
    <phoneticPr fontId="24"/>
  </si>
  <si>
    <t>編集費</t>
    <rPh sb="0" eb="3">
      <t>ヘンシュウヒ</t>
    </rPh>
    <phoneticPr fontId="24"/>
  </si>
  <si>
    <t>楽器・衣装・道具等購入費</t>
    <rPh sb="0" eb="2">
      <t>ガッキ</t>
    </rPh>
    <rPh sb="3" eb="5">
      <t>イショウ</t>
    </rPh>
    <rPh sb="6" eb="8">
      <t>ドウグ</t>
    </rPh>
    <rPh sb="8" eb="9">
      <t>トウ</t>
    </rPh>
    <rPh sb="9" eb="12">
      <t>コウニュウヒ</t>
    </rPh>
    <phoneticPr fontId="24"/>
  </si>
  <si>
    <t>資料等購入費</t>
    <rPh sb="0" eb="2">
      <t>シリョウ</t>
    </rPh>
    <rPh sb="2" eb="3">
      <t>トウ</t>
    </rPh>
    <rPh sb="3" eb="6">
      <t>コウニュウヒ</t>
    </rPh>
    <phoneticPr fontId="24"/>
  </si>
  <si>
    <t>金額（円）</t>
    <phoneticPr fontId="24"/>
  </si>
  <si>
    <t xml:space="preserve">継続採択の場合には、これまでの成果と継続助成の必要性、要改善の指摘を受けた場合には改善の内容を具体的に記入してください。
</t>
    <rPh sb="0" eb="2">
      <t>ケイゾク</t>
    </rPh>
    <rPh sb="2" eb="4">
      <t>サイタク</t>
    </rPh>
    <rPh sb="5" eb="7">
      <t>バアイ</t>
    </rPh>
    <rPh sb="27" eb="28">
      <t>ヨウ</t>
    </rPh>
    <rPh sb="28" eb="30">
      <t>カイゼン</t>
    </rPh>
    <rPh sb="31" eb="33">
      <t>シテキ</t>
    </rPh>
    <rPh sb="34" eb="35">
      <t>ウ</t>
    </rPh>
    <rPh sb="37" eb="39">
      <t>バアイ</t>
    </rPh>
    <rPh sb="41" eb="43">
      <t>カイゼン</t>
    </rPh>
    <rPh sb="44" eb="46">
      <t>ナイヨウ</t>
    </rPh>
    <rPh sb="47" eb="50">
      <t>グタイテキ</t>
    </rPh>
    <rPh sb="51" eb="53">
      <t>キニュウ</t>
    </rPh>
    <phoneticPr fontId="24"/>
  </si>
  <si>
    <t>令和8年度　芸術文化振興基金 助成金交付要望書</t>
    <phoneticPr fontId="6"/>
  </si>
  <si>
    <t>【令和8年度　助成金交付要望書　②個表１（民俗文化財の保存活用活動）】</t>
    <rPh sb="21" eb="23">
      <t>ミンゾク</t>
    </rPh>
    <rPh sb="23" eb="26">
      <t>ブンカザイ</t>
    </rPh>
    <rPh sb="27" eb="29">
      <t>ホゾン</t>
    </rPh>
    <rPh sb="29" eb="31">
      <t>カツヨウ</t>
    </rPh>
    <rPh sb="31" eb="33">
      <t>カツドウ</t>
    </rPh>
    <phoneticPr fontId="24"/>
  </si>
  <si>
    <t>【令和8年度　助成金交付要望書　③個表２（民俗文化財の保存活用活動）】</t>
    <rPh sb="21" eb="23">
      <t>ミンゾク</t>
    </rPh>
    <rPh sb="23" eb="26">
      <t>ブンカザイ</t>
    </rPh>
    <rPh sb="27" eb="29">
      <t>ホゾン</t>
    </rPh>
    <rPh sb="29" eb="31">
      <t>カツヨウ</t>
    </rPh>
    <rPh sb="31" eb="33">
      <t>カツドウ</t>
    </rPh>
    <phoneticPr fontId="24"/>
  </si>
  <si>
    <t>【令和8年度　助成金交付要望書　④収入（民俗文化財の保存活用活動）】</t>
    <phoneticPr fontId="6"/>
  </si>
  <si>
    <t>【令和8年度　助成金交付要望書　⑤支出（民俗文化財の保存活用活動）】</t>
    <phoneticPr fontId="24"/>
  </si>
  <si>
    <t>【令和8年度　助成金交付要望書　⑥団体概要（民俗文化財の保存活用活動）】</t>
    <rPh sb="7" eb="10">
      <t>ジョセイキン</t>
    </rPh>
    <rPh sb="10" eb="12">
      <t>コウフ</t>
    </rPh>
    <rPh sb="12" eb="14">
      <t>ヨウボウ</t>
    </rPh>
    <rPh sb="14" eb="15">
      <t>ショ</t>
    </rPh>
    <phoneticPr fontId="6"/>
  </si>
  <si>
    <t>令和5年度</t>
    <rPh sb="0" eb="2">
      <t>レイワ</t>
    </rPh>
    <rPh sb="3" eb="5">
      <t>ネンド</t>
    </rPh>
    <phoneticPr fontId="6"/>
  </si>
  <si>
    <t>【令和8年度　助成金交付要望書　⑦実行委員会等概要（民俗文化財の保存活用活動）】</t>
    <rPh sb="7" eb="10">
      <t>ジョセイキン</t>
    </rPh>
    <rPh sb="10" eb="12">
      <t>コウフ</t>
    </rPh>
    <rPh sb="12" eb="15">
      <t>ヨウボウショ</t>
    </rPh>
    <phoneticPr fontId="6"/>
  </si>
  <si>
    <t>【令和8年度　助成金交付要望書　⑧購入等事由書（民俗文化財の保存活用活動）】</t>
    <phoneticPr fontId="24"/>
  </si>
  <si>
    <r>
      <rPr>
        <b/>
        <sz val="12"/>
        <rFont val="游ゴシック"/>
        <family val="3"/>
        <charset val="128"/>
        <scheme val="minor"/>
      </rPr>
      <t>令和8年度助成対象活動募集　地域の文化振興等の活動</t>
    </r>
    <r>
      <rPr>
        <sz val="12"/>
        <rFont val="游ゴシック"/>
        <family val="3"/>
        <charset val="128"/>
        <scheme val="minor"/>
      </rPr>
      <t xml:space="preserve">
助成金交付要望書の作成にあたっての注意事項</t>
    </r>
    <phoneticPr fontId="24"/>
  </si>
  <si>
    <t>【令和8年度　記載可能経費一覧（民俗文化財の保存活用活動）】</t>
    <phoneticPr fontId="24"/>
  </si>
  <si>
    <r>
      <rPr>
        <b/>
        <sz val="16"/>
        <color theme="1"/>
        <rFont val="游ゴシック"/>
        <family val="3"/>
        <charset val="128"/>
        <scheme val="minor"/>
      </rPr>
      <t>【特記事項】</t>
    </r>
    <r>
      <rPr>
        <b/>
        <sz val="12"/>
        <color theme="1"/>
        <rFont val="游ゴシック"/>
        <family val="3"/>
        <charset val="128"/>
        <scheme val="minor"/>
      </rPr>
      <t xml:space="preserve">
①②に該当があれば選択(○)し、下欄に記入してください。
 いずれも該当しない場合は
③を選択(○)してください。</t>
    </r>
    <rPh sb="1" eb="3">
      <t>トッキ</t>
    </rPh>
    <rPh sb="3" eb="5">
      <t>ジコウ</t>
    </rPh>
    <rPh sb="23" eb="25">
      <t>カラン</t>
    </rPh>
    <rPh sb="26" eb="28">
      <t>キニュウ</t>
    </rPh>
    <phoneticPr fontId="24"/>
  </si>
  <si>
    <t>①継続して本助成を受けている</t>
    <phoneticPr fontId="24"/>
  </si>
  <si>
    <t>②前回採択時に要改善の指摘を受けている</t>
    <phoneticPr fontId="24"/>
  </si>
  <si>
    <t>③上記のいずれにも当てはまらない</t>
    <rPh sb="1" eb="3">
      <t>ジョウキ</t>
    </rPh>
    <rPh sb="9" eb="10">
      <t>ア</t>
    </rPh>
    <phoneticPr fontId="24"/>
  </si>
  <si>
    <t>①特色ある取組を伴う公開活動</t>
    <rPh sb="1" eb="3">
      <t>トクショク</t>
    </rPh>
    <rPh sb="5" eb="7">
      <t>トリクミ</t>
    </rPh>
    <rPh sb="8" eb="9">
      <t>トモナ</t>
    </rPh>
    <rPh sb="10" eb="14">
      <t>コウカイカツドウ</t>
    </rPh>
    <phoneticPr fontId="24"/>
  </si>
  <si>
    <t>①を選択した場合は下記「特色ある取組の内容」についても選択してください。</t>
    <rPh sb="2" eb="4">
      <t>センタク</t>
    </rPh>
    <rPh sb="6" eb="8">
      <t>バアイ</t>
    </rPh>
    <rPh sb="9" eb="11">
      <t>カキ</t>
    </rPh>
    <rPh sb="27" eb="29">
      <t>センタク</t>
    </rPh>
    <phoneticPr fontId="24"/>
  </si>
  <si>
    <r>
      <t>本活動の内容　　</t>
    </r>
    <r>
      <rPr>
        <b/>
        <sz val="14"/>
        <color theme="1"/>
        <rFont val="游ゴシック"/>
        <family val="3"/>
        <charset val="128"/>
        <scheme val="minor"/>
      </rPr>
      <t>※</t>
    </r>
    <r>
      <rPr>
        <sz val="14"/>
        <color theme="1"/>
        <rFont val="游ゴシック"/>
        <family val="3"/>
        <charset val="128"/>
        <scheme val="minor"/>
      </rPr>
      <t>活動内容が複数の内容で構成されている場合には、それぞれの日時（期間）・場所・内容等を</t>
    </r>
    <r>
      <rPr>
        <b/>
        <sz val="14"/>
        <color theme="1"/>
        <rFont val="游ゴシック"/>
        <family val="3"/>
        <charset val="128"/>
        <scheme val="minor"/>
      </rPr>
      <t>箇条書き</t>
    </r>
    <r>
      <rPr>
        <sz val="14"/>
        <color theme="1"/>
        <rFont val="游ゴシック"/>
        <family val="3"/>
        <charset val="128"/>
        <scheme val="minor"/>
      </rPr>
      <t>にして記入してください。</t>
    </r>
    <rPh sb="0" eb="1">
      <t>ホン</t>
    </rPh>
    <rPh sb="1" eb="3">
      <t>カツドウ</t>
    </rPh>
    <rPh sb="4" eb="6">
      <t>ナイヨウ</t>
    </rPh>
    <phoneticPr fontId="6"/>
  </si>
  <si>
    <t>実行委員会を組織する構成団体及び加入条件</t>
    <phoneticPr fontId="6"/>
  </si>
  <si>
    <t>〔中核団体以外の構成団体名〕</t>
    <phoneticPr fontId="6"/>
  </si>
  <si>
    <t>活動の開始日と終了日を記入してください。
（2026/4/1～2027/3/31）</t>
    <phoneticPr fontId="6"/>
  </si>
  <si>
    <t>令和8年度芸術文化振興基金助成金交付要望書チェック表【民俗文化財】</t>
    <rPh sb="0" eb="2">
      <t>レイワ</t>
    </rPh>
    <rPh sb="27" eb="29">
      <t>ミンゾク</t>
    </rPh>
    <rPh sb="29" eb="32">
      <t>ブンカザイ</t>
    </rPh>
    <phoneticPr fontId="26"/>
  </si>
  <si>
    <t>R5　</t>
    <phoneticPr fontId="24"/>
  </si>
  <si>
    <t>R7</t>
    <phoneticPr fontId="24"/>
  </si>
  <si>
    <t>関係書類送付先E-mail</t>
    <phoneticPr fontId="6"/>
  </si>
  <si>
    <t>（来場・参加者人数合計</t>
    <rPh sb="1" eb="3">
      <t>ライジョウ</t>
    </rPh>
    <rPh sb="4" eb="6">
      <t>サンカ</t>
    </rPh>
    <rPh sb="6" eb="7">
      <t>シャ</t>
    </rPh>
    <rPh sb="7" eb="9">
      <t>ニンズ</t>
    </rPh>
    <rPh sb="9" eb="11">
      <t>ゴウケイ</t>
    </rPh>
    <phoneticPr fontId="6"/>
  </si>
  <si>
    <t>人）</t>
    <rPh sb="0" eb="1">
      <t>ニン</t>
    </rPh>
    <phoneticPr fontId="6"/>
  </si>
  <si>
    <t>令和8年度以降の
活動計画</t>
    <rPh sb="0" eb="2">
      <t>レイワ</t>
    </rPh>
    <rPh sb="3" eb="5">
      <t>ネンド</t>
    </rPh>
    <rPh sb="5" eb="7">
      <t>イコウ</t>
    </rPh>
    <rPh sb="9" eb="13">
      <t>カツドウケイカク</t>
    </rPh>
    <phoneticPr fontId="24"/>
  </si>
  <si>
    <t>活動内容</t>
    <rPh sb="0" eb="4">
      <t>カツドウナイヨウ</t>
    </rPh>
    <phoneticPr fontId="24"/>
  </si>
  <si>
    <t>入場料無料の場合、または招待がある場合は必ず対象者と理由を記入</t>
    <rPh sb="22" eb="25">
      <t>タイショウシャ</t>
    </rPh>
    <phoneticPr fontId="6"/>
  </si>
  <si>
    <t>メールアドレスは4月以降も連絡が取れるものを記入してください。
重要書類の送付先となりますので、主催団体または部署の共有アドレスの記入を推奨します。</t>
    <phoneticPr fontId="6"/>
  </si>
  <si>
    <t>入力前にこちらをご記入ください。
複数の団体によって組織された「実行委員会形式」ですか？→</t>
    <phoneticPr fontId="6"/>
  </si>
  <si>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6"/>
  </si>
  <si>
    <t>消費税込で計上してください。
（単価×数量で計上するものは、税込単価にしてください。）</t>
    <phoneticPr fontId="6"/>
  </si>
  <si>
    <t>細目ごとに入力をすると、左の収入総額欄に自動で反映されます。
④収入・⑤支出シートの入力が済んだら、①総表シートの『助成金要望額』を選択してください。</t>
    <phoneticPr fontId="6"/>
  </si>
  <si>
    <r>
      <t xml:space="preserve">対象経費の入力後は、助成金算定基礎経費を選択し、①総表に戻って助成金要望額を必ず選択してください。
</t>
    </r>
    <r>
      <rPr>
        <b/>
        <sz val="14"/>
        <rFont val="游ゴシック"/>
        <family val="3"/>
        <charset val="128"/>
        <scheme val="minor"/>
      </rPr>
      <t>◆経費の選択について 
　助成対象となる経費は3項目までです。選択欄で選択してください。 
       ※同じ経費項目を複数選択することは認められません。 
　　※要望書提出後に3つの経費項目を変更することは認められません。</t>
    </r>
    <phoneticPr fontId="24"/>
  </si>
  <si>
    <t>〇全体
　消費税込で計上してください(単価×数量で計上するものは、税込単価にしてください。）。
 「単価等（円）」欄は整数のみ入力できます。</t>
    <phoneticPr fontId="24"/>
  </si>
  <si>
    <t>監査担当者は団体代表及び経理担当との同一者の兼務は不可</t>
    <phoneticPr fontId="6"/>
  </si>
  <si>
    <t>※本活動の企画意図は採択後に変更することはできません。</t>
    <phoneticPr fontId="24"/>
  </si>
  <si>
    <t>※地域の振興に資する本活動の特色は採択後に変更することはできません。</t>
    <phoneticPr fontId="24"/>
  </si>
  <si>
    <t>【⑨自己申告書】</t>
    <rPh sb="2" eb="7">
      <t>ジコシンコクショ</t>
    </rPh>
    <phoneticPr fontId="24"/>
  </si>
  <si>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6"/>
  </si>
  <si>
    <t>組織運営等に関する自己申告書</t>
    <rPh sb="0" eb="4">
      <t>ソシキウンエイ</t>
    </rPh>
    <rPh sb="4" eb="5">
      <t>トウ</t>
    </rPh>
    <rPh sb="6" eb="7">
      <t>カン</t>
    </rPh>
    <rPh sb="9" eb="14">
      <t>ジコシンコクショ</t>
    </rPh>
    <phoneticPr fontId="24"/>
  </si>
  <si>
    <t>団体名</t>
    <rPh sb="0" eb="2">
      <t>ダンタイ</t>
    </rPh>
    <rPh sb="2" eb="3">
      <t>メイ</t>
    </rPh>
    <phoneticPr fontId="24"/>
  </si>
  <si>
    <t>代表者役職名・氏名</t>
    <rPh sb="0" eb="3">
      <t>ダイヒョウシャ</t>
    </rPh>
    <rPh sb="3" eb="4">
      <t>ヤク</t>
    </rPh>
    <rPh sb="4" eb="6">
      <t>ショクメイ</t>
    </rPh>
    <rPh sb="7" eb="9">
      <t>シメイ</t>
    </rPh>
    <phoneticPr fontId="24"/>
  </si>
  <si>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4"/>
  </si>
  <si>
    <t>運営</t>
    <rPh sb="0" eb="2">
      <t>ウンエイ</t>
    </rPh>
    <phoneticPr fontId="26"/>
  </si>
  <si>
    <t>１．意思決定機関</t>
    <rPh sb="2" eb="4">
      <t>イシ</t>
    </rPh>
    <rPh sb="4" eb="6">
      <t>ケッテイ</t>
    </rPh>
    <rPh sb="6" eb="8">
      <t>キカン</t>
    </rPh>
    <phoneticPr fontId="24"/>
  </si>
  <si>
    <t>定款等</t>
    <rPh sb="0" eb="2">
      <t>テイカン</t>
    </rPh>
    <rPh sb="2" eb="3">
      <t>トウ</t>
    </rPh>
    <phoneticPr fontId="26"/>
  </si>
  <si>
    <t>〇定款等を適切に定めている。</t>
    <rPh sb="1" eb="3">
      <t>テイカン</t>
    </rPh>
    <rPh sb="3" eb="4">
      <t>トウ</t>
    </rPh>
    <rPh sb="5" eb="7">
      <t>テキセツ</t>
    </rPh>
    <rPh sb="8" eb="9">
      <t>サダ</t>
    </rPh>
    <phoneticPr fontId="24"/>
  </si>
  <si>
    <t>２．意思決定機関</t>
    <rPh sb="2" eb="4">
      <t>イシ</t>
    </rPh>
    <rPh sb="4" eb="6">
      <t>ケッテイ</t>
    </rPh>
    <rPh sb="6" eb="8">
      <t>キカン</t>
    </rPh>
    <phoneticPr fontId="24"/>
  </si>
  <si>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4"/>
  </si>
  <si>
    <t>○理事会等を定期的に開催している。</t>
    <rPh sb="6" eb="9">
      <t>テイキテキ</t>
    </rPh>
    <phoneticPr fontId="24"/>
  </si>
  <si>
    <t>○理事会等の議事録を作成している。</t>
    <phoneticPr fontId="24"/>
  </si>
  <si>
    <t>○事業計画及び収支予算並びに事業報告及び収支決算について理事会等の決議を経ている。</t>
    <phoneticPr fontId="24"/>
  </si>
  <si>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6"/>
  </si>
  <si>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6"/>
  </si>
  <si>
    <t>（「はい」の場合）配慮の具体的な内容</t>
    <rPh sb="6" eb="8">
      <t>バアイ</t>
    </rPh>
    <rPh sb="9" eb="11">
      <t>ハイリョ</t>
    </rPh>
    <rPh sb="12" eb="15">
      <t>グタイテキ</t>
    </rPh>
    <rPh sb="16" eb="18">
      <t>ナイヨウ</t>
    </rPh>
    <phoneticPr fontId="26"/>
  </si>
  <si>
    <t>３．運営事務</t>
    <rPh sb="2" eb="6">
      <t>ウンエイジム</t>
    </rPh>
    <phoneticPr fontId="24"/>
  </si>
  <si>
    <t>○経理責任者は明確になっている。</t>
    <phoneticPr fontId="24"/>
  </si>
  <si>
    <t xml:space="preserve">○現預金の出納責任者は明確になっている。 </t>
    <phoneticPr fontId="24"/>
  </si>
  <si>
    <t>○銀行印の管理責任者は明確になっている。</t>
    <phoneticPr fontId="24"/>
  </si>
  <si>
    <t>○事務の執行に当たっては、各担当者の権限と責任が明確になっている。</t>
    <rPh sb="1" eb="3">
      <t>ジム</t>
    </rPh>
    <rPh sb="4" eb="6">
      <t>シッコウ</t>
    </rPh>
    <phoneticPr fontId="24"/>
  </si>
  <si>
    <t>〇業者選定等に関する規程等を整備している。</t>
    <rPh sb="1" eb="5">
      <t>カイケイキテイ</t>
    </rPh>
    <rPh sb="5" eb="6">
      <t>トウ</t>
    </rPh>
    <rPh sb="7" eb="9">
      <t>セイビ</t>
    </rPh>
    <phoneticPr fontId="26"/>
  </si>
  <si>
    <t>（「はい」の場合）整備している規程等の具体的な内容</t>
    <rPh sb="9" eb="11">
      <t>セイビ</t>
    </rPh>
    <rPh sb="15" eb="17">
      <t>キテイ</t>
    </rPh>
    <rPh sb="17" eb="18">
      <t>トウ</t>
    </rPh>
    <rPh sb="19" eb="22">
      <t>グタイテキ</t>
    </rPh>
    <rPh sb="23" eb="25">
      <t>ナイヨウ</t>
    </rPh>
    <phoneticPr fontId="26"/>
  </si>
  <si>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4"/>
  </si>
  <si>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6"/>
  </si>
  <si>
    <t>※利益相反行為とは、複数の当事者がいる場合における、一方の利益となり、かつ他方の不利益となる行為を指す。</t>
    <rPh sb="46" eb="48">
      <t>コウイ</t>
    </rPh>
    <rPh sb="49" eb="50">
      <t>サ</t>
    </rPh>
    <phoneticPr fontId="26"/>
  </si>
  <si>
    <t>○手許現金有高は、定期的に出納担当者以外の者が出納簿と照合している。</t>
    <rPh sb="1" eb="3">
      <t>テモト</t>
    </rPh>
    <rPh sb="3" eb="5">
      <t>ゲンキン</t>
    </rPh>
    <rPh sb="5" eb="7">
      <t>アリタカ</t>
    </rPh>
    <rPh sb="23" eb="26">
      <t>スイトウボ</t>
    </rPh>
    <phoneticPr fontId="24"/>
  </si>
  <si>
    <t>○法人税や消費税、源泉所得税等で必要な申告義務を適切に実施している。</t>
    <phoneticPr fontId="24"/>
  </si>
  <si>
    <t>財務</t>
    <rPh sb="0" eb="2">
      <t>ザイム</t>
    </rPh>
    <phoneticPr fontId="26"/>
  </si>
  <si>
    <t>４．財務諸表等</t>
    <rPh sb="2" eb="6">
      <t>ザイムショヒョウ</t>
    </rPh>
    <rPh sb="6" eb="7">
      <t>トウ</t>
    </rPh>
    <phoneticPr fontId="24"/>
  </si>
  <si>
    <t xml:space="preserve">○会計帳簿（仕訳帳・総勘定元帳等）を作成している。 </t>
    <phoneticPr fontId="24"/>
  </si>
  <si>
    <t>○財務諸表（貸借対照表・損益計算書等）を作成している。</t>
    <rPh sb="1" eb="5">
      <t>ザイムショヒョウ</t>
    </rPh>
    <phoneticPr fontId="24"/>
  </si>
  <si>
    <t>○財務諸表（貸借対照表・損益計算書等）を公表している。</t>
    <phoneticPr fontId="24"/>
  </si>
  <si>
    <t>※本項目における「公表」とは、ウェブサイトに掲載していること、もしくは事務所に備え付け一般からの要望があれば常に閲覧できる状態にしていることを指す。</t>
    <phoneticPr fontId="26"/>
  </si>
  <si>
    <t>５．監査</t>
    <rPh sb="2" eb="4">
      <t>カンサ</t>
    </rPh>
    <phoneticPr fontId="24"/>
  </si>
  <si>
    <t>〇監事・監査役等による会計監査またはこれに準じた内部監査を実施している。</t>
    <phoneticPr fontId="26"/>
  </si>
  <si>
    <t>　（「はい」の場合は当てはまるものにチェック）</t>
    <phoneticPr fontId="24"/>
  </si>
  <si>
    <t>　　外部監査（監査法人、公認会計士による会計監査）</t>
    <rPh sb="20" eb="22">
      <t>カイケイ</t>
    </rPh>
    <rPh sb="22" eb="24">
      <t>カンサ</t>
    </rPh>
    <phoneticPr fontId="26"/>
  </si>
  <si>
    <t>　　内部監査（監事監査、監査役監査による会計監査）</t>
    <rPh sb="20" eb="22">
      <t>カイケイ</t>
    </rPh>
    <rPh sb="22" eb="24">
      <t>カンサ</t>
    </rPh>
    <phoneticPr fontId="26"/>
  </si>
  <si>
    <t>　　内部監査に準じた監査</t>
    <phoneticPr fontId="26"/>
  </si>
  <si>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6"/>
  </si>
  <si>
    <t>①　監査法人による外部監査を受けている場合</t>
    <rPh sb="2" eb="4">
      <t>カンサ</t>
    </rPh>
    <rPh sb="4" eb="6">
      <t>ホウジン</t>
    </rPh>
    <rPh sb="9" eb="11">
      <t>ガイブ</t>
    </rPh>
    <rPh sb="11" eb="13">
      <t>カンサ</t>
    </rPh>
    <rPh sb="14" eb="15">
      <t>ウ</t>
    </rPh>
    <rPh sb="19" eb="21">
      <t>バアイ</t>
    </rPh>
    <phoneticPr fontId="26"/>
  </si>
  <si>
    <t>監査法人の名称</t>
    <phoneticPr fontId="26"/>
  </si>
  <si>
    <t>直近の外部監査報告書の提出日</t>
    <rPh sb="0" eb="2">
      <t>チョッキン</t>
    </rPh>
    <rPh sb="3" eb="7">
      <t>ガイブカンサ</t>
    </rPh>
    <rPh sb="7" eb="10">
      <t>ホウコクショ</t>
    </rPh>
    <rPh sb="11" eb="13">
      <t>テイシュツ</t>
    </rPh>
    <rPh sb="13" eb="14">
      <t>ビ</t>
    </rPh>
    <phoneticPr fontId="26"/>
  </si>
  <si>
    <t>令和　年　月　日</t>
    <rPh sb="0" eb="2">
      <t>レイワ</t>
    </rPh>
    <phoneticPr fontId="26"/>
  </si>
  <si>
    <t>②　公認会計士による外部監査を受けている場合</t>
    <rPh sb="2" eb="7">
      <t>コウニンカイケイシ</t>
    </rPh>
    <rPh sb="10" eb="12">
      <t>ガイブ</t>
    </rPh>
    <rPh sb="12" eb="14">
      <t>カンサ</t>
    </rPh>
    <rPh sb="15" eb="16">
      <t>ウ</t>
    </rPh>
    <rPh sb="20" eb="22">
      <t>バアイ</t>
    </rPh>
    <phoneticPr fontId="26"/>
  </si>
  <si>
    <t>公認会計士の氏名</t>
    <rPh sb="0" eb="5">
      <t>コウニンカイケイシ</t>
    </rPh>
    <rPh sb="6" eb="8">
      <t>シメイ</t>
    </rPh>
    <phoneticPr fontId="26"/>
  </si>
  <si>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6"/>
  </si>
  <si>
    <t>③　内部監査に準じた監査の具体的内容</t>
    <rPh sb="2" eb="6">
      <t>ナイブカンサ</t>
    </rPh>
    <rPh sb="7" eb="8">
      <t>ジュン</t>
    </rPh>
    <rPh sb="10" eb="12">
      <t>カンサ</t>
    </rPh>
    <rPh sb="13" eb="16">
      <t>グタイテキ</t>
    </rPh>
    <rPh sb="16" eb="18">
      <t>ナイヨウ</t>
    </rPh>
    <phoneticPr fontId="26"/>
  </si>
  <si>
    <t xml:space="preserve">○監事等による監査報告書を作成している。 </t>
    <phoneticPr fontId="24"/>
  </si>
  <si>
    <t>活動環境</t>
    <rPh sb="0" eb="4">
      <t>カツドウカンキョウ</t>
    </rPh>
    <phoneticPr fontId="26"/>
  </si>
  <si>
    <t>６．労務管理・契約状況</t>
    <rPh sb="2" eb="6">
      <t>ロウムカンリ</t>
    </rPh>
    <rPh sb="7" eb="11">
      <t>ケイヤクジョウキョウ</t>
    </rPh>
    <phoneticPr fontId="24"/>
  </si>
  <si>
    <t>〇団体として出演者・スタッフ等の雇用を行っている。</t>
    <rPh sb="1" eb="3">
      <t>ダンタイ</t>
    </rPh>
    <rPh sb="6" eb="9">
      <t>シュツエンシャ</t>
    </rPh>
    <rPh sb="14" eb="15">
      <t>トウ</t>
    </rPh>
    <rPh sb="16" eb="18">
      <t>コヨウ</t>
    </rPh>
    <rPh sb="19" eb="20">
      <t>オコナ</t>
    </rPh>
    <phoneticPr fontId="24"/>
  </si>
  <si>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4"/>
  </si>
  <si>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4"/>
  </si>
  <si>
    <t>〇2024年11月1日に施行された「フリーランス・事業者間取引適正化等法」を遵守していますか。</t>
    <phoneticPr fontId="26"/>
  </si>
  <si>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4"/>
  </si>
  <si>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4"/>
  </si>
  <si>
    <t>・書面等により取引条件を事前に明示している。</t>
    <phoneticPr fontId="24"/>
  </si>
  <si>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6"/>
  </si>
  <si>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6"/>
  </si>
  <si>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6"/>
  </si>
  <si>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6"/>
  </si>
  <si>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6"/>
  </si>
  <si>
    <t>・育児や介護などと業務の両立に配慮している。</t>
    <rPh sb="1" eb="3">
      <t>イクジ</t>
    </rPh>
    <rPh sb="4" eb="6">
      <t>カイゴ</t>
    </rPh>
    <rPh sb="9" eb="11">
      <t>ギョウム</t>
    </rPh>
    <rPh sb="12" eb="14">
      <t>リョウリツ</t>
    </rPh>
    <rPh sb="15" eb="17">
      <t>ハイリョ</t>
    </rPh>
    <phoneticPr fontId="26"/>
  </si>
  <si>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6"/>
  </si>
  <si>
    <t>団体内部 雇用契約状況について</t>
    <rPh sb="0" eb="2">
      <t>ダンタイ</t>
    </rPh>
    <rPh sb="2" eb="4">
      <t>ナイブ</t>
    </rPh>
    <rPh sb="5" eb="7">
      <t>コヨウ</t>
    </rPh>
    <rPh sb="7" eb="9">
      <t>ケイヤク</t>
    </rPh>
    <rPh sb="9" eb="11">
      <t>ジョウキョウ</t>
    </rPh>
    <phoneticPr fontId="24"/>
  </si>
  <si>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4"/>
  </si>
  <si>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4"/>
  </si>
  <si>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6"/>
  </si>
  <si>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6"/>
  </si>
  <si>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4"/>
  </si>
  <si>
    <t>その他の場合には具体的方法を記入→</t>
    <rPh sb="2" eb="3">
      <t>タ</t>
    </rPh>
    <rPh sb="4" eb="6">
      <t>バアイ</t>
    </rPh>
    <rPh sb="8" eb="11">
      <t>グタイテキ</t>
    </rPh>
    <rPh sb="11" eb="13">
      <t>ホウホウ</t>
    </rPh>
    <rPh sb="14" eb="16">
      <t>キニュウ</t>
    </rPh>
    <phoneticPr fontId="24"/>
  </si>
  <si>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4"/>
  </si>
  <si>
    <t>　※報酬（賃金）は通貨で、直接全額を、毎月１回以上、一定の期日を定め、最低賃金以上にて、支払う必要があります。</t>
    <phoneticPr fontId="26"/>
  </si>
  <si>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4"/>
  </si>
  <si>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4"/>
  </si>
  <si>
    <t>　※加入義務を有する有給職員を雇用していない場合等については、「なし」を選択してください。</t>
    <phoneticPr fontId="26"/>
  </si>
  <si>
    <t>○雇用者を労働保険（労災保険、雇用保険）に加入させている。</t>
    <rPh sb="1" eb="4">
      <t>コヨウシャ</t>
    </rPh>
    <rPh sb="10" eb="14">
      <t>ロウサイホケン</t>
    </rPh>
    <rPh sb="15" eb="19">
      <t>コヨウホケン</t>
    </rPh>
    <phoneticPr fontId="24"/>
  </si>
  <si>
    <t>外部との取引</t>
    <rPh sb="0" eb="2">
      <t>ガイブ</t>
    </rPh>
    <rPh sb="4" eb="6">
      <t>トリヒキ</t>
    </rPh>
    <phoneticPr fontId="26"/>
  </si>
  <si>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6"/>
  </si>
  <si>
    <t>　（「はい」の場合は以下の当てはまるものにチェック）</t>
    <rPh sb="10" eb="12">
      <t>イカ</t>
    </rPh>
    <phoneticPr fontId="24"/>
  </si>
  <si>
    <t>①契約を行う相手方</t>
    <rPh sb="1" eb="3">
      <t>ケイヤク</t>
    </rPh>
    <rPh sb="4" eb="5">
      <t>オコナ</t>
    </rPh>
    <rPh sb="6" eb="9">
      <t>アイテカタ</t>
    </rPh>
    <phoneticPr fontId="26"/>
  </si>
  <si>
    <t>出演者</t>
    <rPh sb="0" eb="3">
      <t>シュツエンシャ</t>
    </rPh>
    <phoneticPr fontId="24"/>
  </si>
  <si>
    <t>スタッフ</t>
    <phoneticPr fontId="26"/>
  </si>
  <si>
    <t>外部業者</t>
    <rPh sb="0" eb="4">
      <t>ガイブギョウシャ</t>
    </rPh>
    <phoneticPr fontId="26"/>
  </si>
  <si>
    <t>その他</t>
    <rPh sb="2" eb="3">
      <t>タ</t>
    </rPh>
    <phoneticPr fontId="26"/>
  </si>
  <si>
    <t>（　　　　　　　　　　　　　　　）</t>
    <phoneticPr fontId="26"/>
  </si>
  <si>
    <t>②契約方法</t>
    <rPh sb="1" eb="3">
      <t>ケイヤク</t>
    </rPh>
    <rPh sb="3" eb="5">
      <t>ホウホウ</t>
    </rPh>
    <phoneticPr fontId="26"/>
  </si>
  <si>
    <t>契約書</t>
    <rPh sb="0" eb="3">
      <t>ケイヤクショ</t>
    </rPh>
    <phoneticPr fontId="24"/>
  </si>
  <si>
    <t>メール</t>
    <phoneticPr fontId="26"/>
  </si>
  <si>
    <t>（　　　　　　　　　　　　　　　　　　　　　　）</t>
    <phoneticPr fontId="26"/>
  </si>
  <si>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6"/>
  </si>
  <si>
    <t>　（「はい」の場合は以下の当てはまるもの全てにチェック）</t>
    <rPh sb="10" eb="12">
      <t>イカ</t>
    </rPh>
    <rPh sb="20" eb="21">
      <t>スベ</t>
    </rPh>
    <phoneticPr fontId="24"/>
  </si>
  <si>
    <t xml:space="preserve"> 　  給与　　　  出演料　　　  稽古料　　　　報酬等（　　　　　　　　　　　　　　　　　　　　　　　　）</t>
    <rPh sb="4" eb="6">
      <t>キュウヨ</t>
    </rPh>
    <rPh sb="11" eb="13">
      <t>シュツエン</t>
    </rPh>
    <rPh sb="13" eb="14">
      <t>リョウ</t>
    </rPh>
    <rPh sb="19" eb="22">
      <t>ケイコリョウ</t>
    </rPh>
    <rPh sb="26" eb="29">
      <t>ホウシュウトウ</t>
    </rPh>
    <phoneticPr fontId="24"/>
  </si>
  <si>
    <t>ハラスメント防止対策　</t>
    <rPh sb="6" eb="10">
      <t>ボウシタイサク</t>
    </rPh>
    <phoneticPr fontId="24"/>
  </si>
  <si>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6"/>
  </si>
  <si>
    <t>（「はい」の場合）具体的な内容について記入してください。</t>
    <rPh sb="9" eb="11">
      <t>グタイ</t>
    </rPh>
    <rPh sb="11" eb="12">
      <t>テキ</t>
    </rPh>
    <rPh sb="13" eb="15">
      <t>ナイヨウ</t>
    </rPh>
    <rPh sb="19" eb="21">
      <t>キニュウ</t>
    </rPh>
    <phoneticPr fontId="26"/>
  </si>
  <si>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4"/>
  </si>
  <si>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4"/>
  </si>
  <si>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4"/>
  </si>
  <si>
    <t>安全管理（事故防止）対策　</t>
    <rPh sb="0" eb="2">
      <t>アンゼン</t>
    </rPh>
    <rPh sb="2" eb="4">
      <t>カンリ</t>
    </rPh>
    <rPh sb="5" eb="7">
      <t>ジコ</t>
    </rPh>
    <rPh sb="7" eb="9">
      <t>ボウシ</t>
    </rPh>
    <rPh sb="10" eb="12">
      <t>タイサク</t>
    </rPh>
    <phoneticPr fontId="24"/>
  </si>
  <si>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4"/>
  </si>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</sst>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76" formatCode="#,##0_ "/>
    <numFmt numFmtId="177" formatCode="#,##0_);[Red]\(#,##0\)"/>
    <numFmt numFmtId="178" formatCode="#,##0_ ;[Red]\-#,##0\ "/>
    <numFmt numFmtId="179" formatCode="000"/>
    <numFmt numFmtId="180" formatCode="0000"/>
    <numFmt numFmtId="181" formatCode="m&quot;月&quot;d&quot;日&quot;;@"/>
    <numFmt numFmtId="182" formatCode="#,###"/>
    <numFmt numFmtId="183" formatCode="0_);[Red]\(0\)"/>
    <numFmt numFmtId="184" formatCode="#,##0&quot;  団体&quot;"/>
    <numFmt numFmtId="185" formatCode="#,##0&quot;  人&quot;"/>
    <numFmt numFmtId="186" formatCode="#,###\ &quot;千&quot;&quot;円&quot;"/>
    <numFmt numFmtId="187" formatCode="[$]ggge&quot;年&quot;m&quot;月&quot;d&quot;日&quot;;@" x16r2:formatCode16="[$-ja-JP-x-gannen]ggge&quot;年&quot;m&quot;月&quot;d&quot;日&quot;;@"/>
  </numFmts>
  <fonts count="8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color theme="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u/>
      <sz val="11"/>
      <color theme="1"/>
      <name val="游ゴシック"/>
      <family val="3"/>
      <charset val="128"/>
      <scheme val="minor"/>
    </font>
    <font>
      <sz val="12"/>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8"/>
      <color theme="0" tint="-0.249977111117893"/>
      <name val="游ゴシック"/>
      <family val="3"/>
      <charset val="128"/>
      <scheme val="minor"/>
    </font>
    <font>
      <sz val="14"/>
      <color rgb="FF969696"/>
      <name val="游ゴシック"/>
      <family val="3"/>
      <charset val="128"/>
      <scheme val="minor"/>
    </font>
    <font>
      <sz val="10"/>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sz val="12"/>
      <color theme="0"/>
      <name val="游ゴシック"/>
      <family val="3"/>
      <charset val="128"/>
      <scheme val="minor"/>
    </font>
    <font>
      <sz val="9"/>
      <name val="游ゴシック"/>
      <family val="3"/>
      <charset val="128"/>
      <scheme val="minor"/>
    </font>
    <font>
      <sz val="11"/>
      <color theme="1"/>
      <name val="游ゴシック"/>
      <family val="2"/>
      <scheme val="minor"/>
    </font>
    <font>
      <sz val="48"/>
      <color theme="1"/>
      <name val="HG行書体"/>
      <family val="4"/>
      <charset val="128"/>
    </font>
    <font>
      <b/>
      <u/>
      <sz val="10"/>
      <color theme="1"/>
      <name val="游ゴシック"/>
      <family val="3"/>
      <charset val="128"/>
      <scheme val="minor"/>
    </font>
    <font>
      <u/>
      <sz val="10"/>
      <color theme="1"/>
      <name val="游ゴシック"/>
      <family val="3"/>
      <charset val="128"/>
      <scheme val="minor"/>
    </font>
    <font>
      <b/>
      <sz val="12"/>
      <name val="游ゴシック"/>
      <family val="3"/>
      <charset val="128"/>
      <scheme val="minor"/>
    </font>
    <font>
      <b/>
      <sz val="14"/>
      <name val="游ゴシック"/>
      <family val="3"/>
      <charset val="128"/>
      <scheme val="minor"/>
    </font>
    <font>
      <b/>
      <sz val="12"/>
      <color theme="1"/>
      <name val="游ゴシック"/>
      <family val="3"/>
      <charset val="128"/>
      <scheme val="minor"/>
    </font>
    <font>
      <b/>
      <sz val="14"/>
      <color rgb="FF000000"/>
      <name val="游ゴシック"/>
      <family val="3"/>
      <charset val="128"/>
      <scheme val="minor"/>
    </font>
    <font>
      <u/>
      <sz val="16"/>
      <color theme="1"/>
      <name val="游ゴシック"/>
      <family val="3"/>
      <charset val="128"/>
      <scheme val="minor"/>
    </font>
    <font>
      <sz val="10"/>
      <color rgb="FFFF0000"/>
      <name val="游ゴシック"/>
      <family val="3"/>
      <charset val="128"/>
      <scheme val="minor"/>
    </font>
    <font>
      <sz val="9.5"/>
      <color theme="1"/>
      <name val="游ゴシック"/>
      <family val="3"/>
      <charset val="128"/>
      <scheme val="minor"/>
    </font>
    <font>
      <sz val="20"/>
      <color theme="1"/>
      <name val="游ゴシック"/>
      <family val="3"/>
      <charset val="128"/>
      <scheme val="minor"/>
    </font>
    <font>
      <sz val="14"/>
      <color theme="1"/>
      <name val="ＭＳ Ｐゴシック"/>
      <family val="3"/>
      <charset val="128"/>
    </font>
    <font>
      <b/>
      <sz val="12"/>
      <color theme="1"/>
      <name val="Segoe UI Symbol"/>
      <family val="2"/>
    </font>
    <font>
      <b/>
      <sz val="12"/>
      <color theme="1"/>
      <name val="AR丸ゴシック体E"/>
      <family val="3"/>
      <charset val="128"/>
    </font>
    <font>
      <sz val="14"/>
      <color theme="1"/>
      <name val="HGPｺﾞｼｯｸM"/>
      <family val="3"/>
      <charset val="128"/>
    </font>
    <font>
      <strike/>
      <sz val="10"/>
      <color theme="1"/>
      <name val="游ゴシック"/>
      <family val="3"/>
      <charset val="128"/>
      <scheme val="minor"/>
    </font>
    <font>
      <sz val="12"/>
      <color theme="1"/>
      <name val="Segoe UI Symbol"/>
      <family val="3"/>
    </font>
    <font>
      <sz val="12"/>
      <color theme="1"/>
      <name val="HGPｺﾞｼｯｸM"/>
      <family val="3"/>
      <charset val="128"/>
    </font>
    <font>
      <sz val="12"/>
      <color rgb="FF0070C0"/>
      <name val="游ゴシック"/>
      <family val="3"/>
      <charset val="128"/>
      <scheme val="minor"/>
    </font>
    <font>
      <sz val="12"/>
      <color theme="1"/>
      <name val="ＭＳ Ｐゴシック"/>
      <family val="3"/>
      <charset val="128"/>
    </font>
    <font>
      <sz val="16"/>
      <name val="游ゴシック"/>
      <family val="3"/>
      <charset val="128"/>
      <scheme val="minor"/>
    </font>
    <font>
      <u/>
      <sz val="18"/>
      <color theme="1"/>
      <name val="游ゴシック"/>
      <family val="3"/>
      <charset val="128"/>
      <scheme val="minor"/>
    </font>
    <font>
      <u/>
      <sz val="20"/>
      <color theme="1"/>
      <name val="游ゴシック"/>
      <family val="3"/>
      <charset val="128"/>
      <scheme val="minor"/>
    </font>
    <font>
      <b/>
      <sz val="20"/>
      <color theme="1"/>
      <name val="游ゴシック"/>
      <family val="3"/>
      <charset val="128"/>
      <scheme val="minor"/>
    </font>
    <font>
      <sz val="20"/>
      <name val="游ゴシック"/>
      <family val="3"/>
      <charset val="128"/>
      <scheme val="minor"/>
    </font>
    <font>
      <sz val="18"/>
      <name val="游ゴシック"/>
      <family val="3"/>
      <charset val="128"/>
      <scheme val="minor"/>
    </font>
    <font>
      <sz val="14"/>
      <color rgb="FF000000"/>
      <name val="游ゴシック"/>
      <family val="3"/>
      <charset val="128"/>
      <scheme val="minor"/>
    </font>
    <font>
      <u/>
      <sz val="12"/>
      <color theme="1"/>
      <name val="游ゴシック"/>
      <family val="3"/>
      <charset val="128"/>
      <scheme val="minor"/>
    </font>
    <font>
      <sz val="14"/>
      <color theme="1"/>
      <name val="游ゴシック"/>
      <family val="2"/>
      <scheme val="minor"/>
    </font>
    <font>
      <sz val="12"/>
      <color theme="1"/>
      <name val="Segoe UI Symbol"/>
      <family val="2"/>
    </font>
    <font>
      <b/>
      <sz val="16"/>
      <color rgb="FFFF0000"/>
      <name val="游ゴシック"/>
      <family val="3"/>
      <charset val="128"/>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7C1D4"/>
        <bgColor indexed="64"/>
      </patternFill>
    </fill>
    <fill>
      <patternFill patternType="solid">
        <fgColor theme="0"/>
        <bgColor indexed="64"/>
      </patternFill>
    </fill>
  </fills>
  <borders count="21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hair">
        <color indexed="64"/>
      </left>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hair">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medium">
        <color indexed="64"/>
      </right>
      <top/>
      <bottom style="hair">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medium">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auto="1"/>
      </left>
      <right style="mediumDashed">
        <color auto="1"/>
      </right>
      <top style="medium">
        <color auto="1"/>
      </top>
      <bottom style="mediumDashed">
        <color auto="1"/>
      </bottom>
      <diagonal/>
    </border>
    <border>
      <left style="mediumDashed">
        <color auto="1"/>
      </left>
      <right style="mediumDashed">
        <color auto="1"/>
      </right>
      <top style="medium">
        <color auto="1"/>
      </top>
      <bottom style="mediumDashed">
        <color auto="1"/>
      </bottom>
      <diagonal/>
    </border>
    <border>
      <left style="mediumDashed">
        <color auto="1"/>
      </left>
      <right style="medium">
        <color auto="1"/>
      </right>
      <top style="medium">
        <color auto="1"/>
      </top>
      <bottom style="mediumDashed">
        <color auto="1"/>
      </bottom>
      <diagonal/>
    </border>
    <border>
      <left style="medium">
        <color auto="1"/>
      </left>
      <right style="mediumDashed">
        <color auto="1"/>
      </right>
      <top style="mediumDashed">
        <color auto="1"/>
      </top>
      <bottom style="mediumDashed">
        <color auto="1"/>
      </bottom>
      <diagonal/>
    </border>
    <border>
      <left style="mediumDashed">
        <color auto="1"/>
      </left>
      <right style="mediumDashed">
        <color auto="1"/>
      </right>
      <top style="mediumDashed">
        <color auto="1"/>
      </top>
      <bottom style="mediumDashed">
        <color auto="1"/>
      </bottom>
      <diagonal/>
    </border>
    <border>
      <left style="mediumDashed">
        <color auto="1"/>
      </left>
      <right style="medium">
        <color auto="1"/>
      </right>
      <top style="mediumDashed">
        <color auto="1"/>
      </top>
      <bottom style="mediumDashed">
        <color auto="1"/>
      </bottom>
      <diagonal/>
    </border>
    <border>
      <left style="medium">
        <color auto="1"/>
      </left>
      <right style="mediumDashed">
        <color auto="1"/>
      </right>
      <top style="mediumDashed">
        <color auto="1"/>
      </top>
      <bottom style="medium">
        <color auto="1"/>
      </bottom>
      <diagonal/>
    </border>
    <border>
      <left style="mediumDashed">
        <color auto="1"/>
      </left>
      <right style="mediumDashed">
        <color auto="1"/>
      </right>
      <top style="mediumDashed">
        <color auto="1"/>
      </top>
      <bottom style="medium">
        <color auto="1"/>
      </bottom>
      <diagonal/>
    </border>
    <border>
      <left style="mediumDashed">
        <color auto="1"/>
      </left>
      <right style="medium">
        <color auto="1"/>
      </right>
      <top style="mediumDashed">
        <color auto="1"/>
      </top>
      <bottom style="medium">
        <color auto="1"/>
      </bottom>
      <diagonal/>
    </border>
    <border>
      <left/>
      <right style="medium">
        <color indexed="64"/>
      </right>
      <top style="medium">
        <color indexed="64"/>
      </top>
      <bottom style="thin">
        <color indexed="64"/>
      </bottom>
      <diagonal/>
    </border>
    <border>
      <left/>
      <right/>
      <top style="medium">
        <color indexed="64"/>
      </top>
      <bottom style="hair">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hair">
        <color indexed="64"/>
      </top>
      <bottom/>
      <diagonal/>
    </border>
    <border>
      <left style="medium">
        <color indexed="64"/>
      </left>
      <right style="medium">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thin">
        <color indexed="64"/>
      </top>
      <bottom style="hair">
        <color indexed="64"/>
      </bottom>
      <diagonal/>
    </border>
    <border>
      <left style="thin">
        <color indexed="64"/>
      </left>
      <right style="hair">
        <color indexed="64"/>
      </right>
      <top/>
      <bottom style="medium">
        <color indexed="64"/>
      </bottom>
      <diagonal/>
    </border>
    <border>
      <left style="thin">
        <color indexed="64"/>
      </left>
      <right style="hair">
        <color indexed="64"/>
      </right>
      <top/>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thin">
        <color indexed="64"/>
      </right>
      <top/>
      <bottom style="medium">
        <color indexed="64"/>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hair">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diagonalUp="1">
      <left style="thin">
        <color theme="0"/>
      </left>
      <right style="thin">
        <color theme="0"/>
      </right>
      <top style="thin">
        <color theme="0"/>
      </top>
      <bottom/>
      <diagonal style="thin">
        <color theme="0"/>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4">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5" fillId="0" borderId="0">
      <alignment vertical="center"/>
    </xf>
    <xf numFmtId="0" fontId="46" fillId="0" borderId="0"/>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407">
    <xf numFmtId="0" fontId="0" fillId="0" borderId="0" xfId="0">
      <alignment vertical="center"/>
    </xf>
    <xf numFmtId="0" fontId="9" fillId="0" borderId="0" xfId="3">
      <alignment vertical="center"/>
    </xf>
    <xf numFmtId="0" fontId="13" fillId="0" borderId="0" xfId="3" applyFont="1">
      <alignment vertical="center"/>
    </xf>
    <xf numFmtId="179" fontId="0" fillId="0" borderId="119" xfId="0" applyNumberFormat="1" applyBorder="1" applyAlignment="1" applyProtection="1">
      <alignment horizontal="center" vertical="center"/>
      <protection locked="0"/>
    </xf>
    <xf numFmtId="180" fontId="0" fillId="0" borderId="99" xfId="0" applyNumberFormat="1" applyBorder="1" applyAlignment="1" applyProtection="1">
      <alignment horizontal="center" vertical="center"/>
      <protection locked="0"/>
    </xf>
    <xf numFmtId="0" fontId="22" fillId="5" borderId="120" xfId="0" applyFont="1" applyFill="1" applyBorder="1" applyAlignment="1" applyProtection="1">
      <alignment vertical="center" wrapText="1"/>
      <protection locked="0"/>
    </xf>
    <xf numFmtId="14" fontId="0" fillId="0" borderId="101" xfId="0" applyNumberFormat="1" applyBorder="1" applyAlignment="1" applyProtection="1">
      <alignment horizontal="center" vertical="center"/>
      <protection locked="0"/>
    </xf>
    <xf numFmtId="14" fontId="0" fillId="0" borderId="102" xfId="0" applyNumberFormat="1" applyBorder="1" applyAlignment="1" applyProtection="1">
      <alignment horizontal="center" vertical="center"/>
      <protection locked="0"/>
    </xf>
    <xf numFmtId="0" fontId="25" fillId="0" borderId="1" xfId="3" applyFont="1" applyBorder="1" applyAlignment="1">
      <alignment horizontal="left" vertical="top" wrapText="1"/>
    </xf>
    <xf numFmtId="0" fontId="22" fillId="0" borderId="1" xfId="3" applyFont="1" applyBorder="1" applyAlignment="1">
      <alignment horizontal="left" vertical="top"/>
    </xf>
    <xf numFmtId="179" fontId="0" fillId="0" borderId="96" xfId="0" applyNumberFormat="1" applyBorder="1" applyAlignment="1" applyProtection="1">
      <alignment horizontal="center" vertical="center"/>
      <protection locked="0"/>
    </xf>
    <xf numFmtId="180" fontId="0" fillId="0" borderId="135" xfId="0" applyNumberFormat="1" applyBorder="1" applyAlignment="1" applyProtection="1">
      <alignment horizontal="center" vertical="center"/>
      <protection locked="0"/>
    </xf>
    <xf numFmtId="0" fontId="0" fillId="0" borderId="0" xfId="0" applyAlignment="1"/>
    <xf numFmtId="178" fontId="10"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0" fontId="0" fillId="0" borderId="0" xfId="0" applyAlignment="1">
      <alignment horizontal="center" vertical="center"/>
    </xf>
    <xf numFmtId="182" fontId="0" fillId="0" borderId="0" xfId="0" applyNumberFormat="1" applyAlignment="1">
      <alignment horizontal="center" vertical="center"/>
    </xf>
    <xf numFmtId="0" fontId="0" fillId="0" borderId="0" xfId="0" applyAlignment="1">
      <alignment vertical="center" wrapText="1" shrinkToFit="1"/>
    </xf>
    <xf numFmtId="0" fontId="0" fillId="0" borderId="0" xfId="0" applyAlignment="1">
      <alignment horizontal="right" vertical="top"/>
    </xf>
    <xf numFmtId="177" fontId="0" fillId="9" borderId="62" xfId="0" applyNumberFormat="1" applyFill="1" applyBorder="1" applyAlignment="1">
      <alignment vertical="top"/>
    </xf>
    <xf numFmtId="0" fontId="0" fillId="9" borderId="62" xfId="0" applyFill="1" applyBorder="1" applyAlignment="1">
      <alignment vertical="top"/>
    </xf>
    <xf numFmtId="0" fontId="9" fillId="0" borderId="0" xfId="3" applyAlignment="1">
      <alignment horizontal="left" vertical="center"/>
    </xf>
    <xf numFmtId="0" fontId="25" fillId="0" borderId="0" xfId="3" applyFont="1" applyAlignment="1">
      <alignment horizontal="center" vertical="center" wrapText="1"/>
    </xf>
    <xf numFmtId="177" fontId="9" fillId="0" borderId="0" xfId="2" applyNumberFormat="1" applyFont="1" applyFill="1" applyBorder="1" applyAlignment="1" applyProtection="1">
      <alignment horizontal="left" vertical="top"/>
    </xf>
    <xf numFmtId="177" fontId="9" fillId="0" borderId="0" xfId="2" applyNumberFormat="1" applyFont="1" applyFill="1" applyBorder="1" applyAlignment="1" applyProtection="1">
      <alignment horizontal="right" vertical="top"/>
    </xf>
    <xf numFmtId="0" fontId="21" fillId="0" borderId="0" xfId="0" applyFont="1" applyAlignment="1">
      <alignment horizontal="right" vertical="top"/>
    </xf>
    <xf numFmtId="0" fontId="9" fillId="0" borderId="0" xfId="0" applyFont="1">
      <alignment vertical="center"/>
    </xf>
    <xf numFmtId="178" fontId="11" fillId="0" borderId="0" xfId="2" applyNumberFormat="1" applyFont="1" applyFill="1" applyBorder="1" applyProtection="1">
      <alignment vertical="center"/>
    </xf>
    <xf numFmtId="0" fontId="11" fillId="0" borderId="0" xfId="3" applyFont="1">
      <alignment vertical="center"/>
    </xf>
    <xf numFmtId="0" fontId="11" fillId="0" borderId="0" xfId="0" applyFont="1">
      <alignment vertical="center"/>
    </xf>
    <xf numFmtId="0" fontId="16" fillId="10" borderId="41" xfId="3" applyFont="1" applyFill="1" applyBorder="1" applyAlignment="1">
      <alignment horizontal="left" vertical="center"/>
    </xf>
    <xf numFmtId="0" fontId="11" fillId="10" borderId="15" xfId="3" applyFont="1" applyFill="1" applyBorder="1" applyAlignment="1">
      <alignment horizontal="left" vertical="center"/>
    </xf>
    <xf numFmtId="0" fontId="34" fillId="0" borderId="0" xfId="3" applyFont="1">
      <alignment vertical="center"/>
    </xf>
    <xf numFmtId="0" fontId="11" fillId="10" borderId="16" xfId="3" applyFont="1" applyFill="1" applyBorder="1" applyAlignment="1">
      <alignment horizontal="left" vertical="center"/>
    </xf>
    <xf numFmtId="0" fontId="32" fillId="0" borderId="0" xfId="0" applyFont="1" applyAlignment="1">
      <alignment vertical="center" wrapText="1" shrinkToFit="1"/>
    </xf>
    <xf numFmtId="0" fontId="11" fillId="10" borderId="16" xfId="3" applyFont="1" applyFill="1" applyBorder="1">
      <alignment vertical="center"/>
    </xf>
    <xf numFmtId="0" fontId="32" fillId="0" borderId="0" xfId="0" applyFont="1">
      <alignment vertical="center"/>
    </xf>
    <xf numFmtId="177" fontId="11" fillId="0" borderId="0" xfId="2" applyNumberFormat="1" applyFont="1" applyBorder="1" applyAlignment="1" applyProtection="1">
      <alignment vertical="top" wrapText="1" shrinkToFit="1"/>
    </xf>
    <xf numFmtId="177" fontId="11" fillId="0" borderId="0" xfId="2" applyNumberFormat="1" applyFont="1" applyBorder="1" applyAlignment="1" applyProtection="1">
      <alignment horizontal="right" vertical="top" wrapText="1" shrinkToFit="1"/>
    </xf>
    <xf numFmtId="0" fontId="11" fillId="0" borderId="0" xfId="0" applyFont="1" applyAlignment="1">
      <alignment horizontal="center" vertical="center"/>
    </xf>
    <xf numFmtId="0" fontId="11" fillId="3" borderId="141" xfId="0" applyFont="1" applyFill="1" applyBorder="1" applyAlignment="1">
      <alignment horizontal="center" vertical="center" shrinkToFit="1"/>
    </xf>
    <xf numFmtId="182" fontId="12" fillId="3" borderId="83" xfId="0" applyNumberFormat="1" applyFont="1" applyFill="1" applyBorder="1" applyAlignment="1">
      <alignment horizontal="center" vertical="center" shrinkToFit="1"/>
    </xf>
    <xf numFmtId="0" fontId="31" fillId="10" borderId="16" xfId="0" applyFont="1" applyFill="1" applyBorder="1">
      <alignment vertical="center"/>
    </xf>
    <xf numFmtId="177" fontId="0" fillId="10" borderId="29" xfId="0" applyNumberFormat="1" applyFill="1" applyBorder="1" applyAlignment="1">
      <alignment horizontal="right" vertical="center" shrinkToFit="1"/>
    </xf>
    <xf numFmtId="0" fontId="11" fillId="3" borderId="118" xfId="0" applyFont="1" applyFill="1" applyBorder="1" applyAlignment="1">
      <alignment horizontal="center" vertical="center" shrinkToFit="1"/>
    </xf>
    <xf numFmtId="177" fontId="11" fillId="3" borderId="118" xfId="0" applyNumberFormat="1" applyFont="1" applyFill="1" applyBorder="1" applyAlignment="1">
      <alignment horizontal="center" vertical="center" shrinkToFit="1"/>
    </xf>
    <xf numFmtId="177" fontId="11" fillId="3" borderId="98" xfId="0" applyNumberFormat="1" applyFont="1" applyFill="1" applyBorder="1" applyAlignment="1">
      <alignment horizontal="center" vertical="center" shrinkToFit="1"/>
    </xf>
    <xf numFmtId="177" fontId="11" fillId="3" borderId="143" xfId="0" applyNumberFormat="1" applyFont="1" applyFill="1" applyBorder="1" applyAlignment="1">
      <alignment horizontal="center" vertical="center" shrinkToFit="1"/>
    </xf>
    <xf numFmtId="177" fontId="11" fillId="3" borderId="142" xfId="0" applyNumberFormat="1" applyFont="1" applyFill="1" applyBorder="1" applyAlignment="1">
      <alignment horizontal="center" vertical="center" shrinkToFit="1"/>
    </xf>
    <xf numFmtId="0" fontId="0" fillId="10" borderId="144" xfId="0" applyFill="1" applyBorder="1" applyAlignment="1">
      <alignment vertical="center" shrinkToFit="1"/>
    </xf>
    <xf numFmtId="0" fontId="0" fillId="10" borderId="144" xfId="0" applyFill="1" applyBorder="1" applyAlignment="1">
      <alignment horizontal="left" vertical="center" wrapText="1"/>
    </xf>
    <xf numFmtId="177" fontId="0" fillId="10" borderId="144" xfId="0" applyNumberFormat="1" applyFill="1" applyBorder="1" applyAlignment="1">
      <alignment horizontal="right" vertical="center" shrinkToFit="1"/>
    </xf>
    <xf numFmtId="177" fontId="0" fillId="10" borderId="144" xfId="0" applyNumberFormat="1" applyFill="1" applyBorder="1">
      <alignment vertical="center"/>
    </xf>
    <xf numFmtId="177" fontId="0" fillId="10" borderId="140" xfId="0" applyNumberFormat="1" applyFill="1" applyBorder="1">
      <alignment vertical="center"/>
    </xf>
    <xf numFmtId="0" fontId="11" fillId="3" borderId="124" xfId="0" applyFont="1" applyFill="1" applyBorder="1" applyAlignment="1">
      <alignment vertical="center" shrinkToFit="1"/>
    </xf>
    <xf numFmtId="177" fontId="12" fillId="9" borderId="142" xfId="0" applyNumberFormat="1" applyFont="1" applyFill="1" applyBorder="1" applyAlignment="1">
      <alignment vertical="top"/>
    </xf>
    <xf numFmtId="0" fontId="35" fillId="10" borderId="125" xfId="0" applyFont="1" applyFill="1" applyBorder="1" applyAlignment="1">
      <alignment horizontal="left" vertical="center"/>
    </xf>
    <xf numFmtId="0" fontId="35" fillId="10" borderId="125" xfId="0" applyFont="1" applyFill="1" applyBorder="1">
      <alignment vertical="center"/>
    </xf>
    <xf numFmtId="0" fontId="36" fillId="10" borderId="28" xfId="0" applyFont="1" applyFill="1" applyBorder="1" applyAlignment="1">
      <alignment vertical="center" shrinkToFit="1"/>
    </xf>
    <xf numFmtId="0" fontId="36" fillId="10" borderId="28" xfId="0" applyFont="1" applyFill="1" applyBorder="1">
      <alignment vertical="center"/>
    </xf>
    <xf numFmtId="0" fontId="36" fillId="10" borderId="28" xfId="0" applyFont="1" applyFill="1" applyBorder="1" applyAlignment="1">
      <alignment horizontal="left" vertical="center"/>
    </xf>
    <xf numFmtId="0" fontId="18" fillId="0" borderId="0" xfId="3" applyFont="1">
      <alignment vertical="center"/>
    </xf>
    <xf numFmtId="0" fontId="14" fillId="0" borderId="0" xfId="3" applyFont="1">
      <alignment vertical="center"/>
    </xf>
    <xf numFmtId="0" fontId="16" fillId="11" borderId="33" xfId="3" applyFont="1" applyFill="1" applyBorder="1" applyAlignment="1">
      <alignment horizontal="left" vertical="center"/>
    </xf>
    <xf numFmtId="0" fontId="11" fillId="11" borderId="33" xfId="3" applyFont="1" applyFill="1" applyBorder="1" applyAlignment="1">
      <alignment horizontal="left" vertical="center"/>
    </xf>
    <xf numFmtId="0" fontId="11" fillId="3" borderId="52" xfId="3" applyFont="1" applyFill="1" applyBorder="1" applyAlignment="1">
      <alignment horizontal="center" vertical="center"/>
    </xf>
    <xf numFmtId="0" fontId="11" fillId="10" borderId="38" xfId="3" applyFont="1" applyFill="1" applyBorder="1">
      <alignment vertical="center"/>
    </xf>
    <xf numFmtId="0" fontId="13" fillId="0" borderId="0" xfId="0" applyFont="1">
      <alignment vertical="center"/>
    </xf>
    <xf numFmtId="0" fontId="41" fillId="0" borderId="0" xfId="0" applyFont="1" applyAlignment="1">
      <alignment vertical="center" shrinkToFit="1"/>
    </xf>
    <xf numFmtId="0" fontId="0" fillId="0" borderId="0" xfId="3" applyFont="1">
      <alignment vertical="center"/>
    </xf>
    <xf numFmtId="0" fontId="10" fillId="11" borderId="34" xfId="3" applyFont="1" applyFill="1" applyBorder="1" applyAlignment="1">
      <alignment horizontal="left" vertical="center"/>
    </xf>
    <xf numFmtId="0" fontId="0" fillId="11" borderId="34" xfId="3" applyFont="1" applyFill="1" applyBorder="1" applyAlignment="1">
      <alignment horizontal="left" vertical="center"/>
    </xf>
    <xf numFmtId="0" fontId="0" fillId="11" borderId="34" xfId="3" applyFont="1" applyFill="1" applyBorder="1">
      <alignment vertical="center"/>
    </xf>
    <xf numFmtId="0" fontId="0" fillId="11" borderId="35" xfId="3" applyFont="1" applyFill="1" applyBorder="1">
      <alignment vertical="center"/>
    </xf>
    <xf numFmtId="182" fontId="0" fillId="0" borderId="0" xfId="3" applyNumberFormat="1" applyFont="1" applyAlignment="1">
      <alignment horizontal="center" vertical="center"/>
    </xf>
    <xf numFmtId="182" fontId="0" fillId="3" borderId="83" xfId="0" applyNumberFormat="1" applyFill="1" applyBorder="1" applyAlignment="1">
      <alignment horizontal="center" vertical="top" shrinkToFit="1"/>
    </xf>
    <xf numFmtId="182" fontId="0" fillId="3" borderId="83" xfId="0" applyNumberFormat="1" applyFill="1" applyBorder="1" applyAlignment="1">
      <alignment horizontal="center" vertical="center" shrinkToFit="1"/>
    </xf>
    <xf numFmtId="182" fontId="0" fillId="3" borderId="84" xfId="0" applyNumberFormat="1" applyFill="1" applyBorder="1" applyAlignment="1">
      <alignment horizontal="center" vertical="center" shrinkToFit="1"/>
    </xf>
    <xf numFmtId="0" fontId="11" fillId="3" borderId="145" xfId="0" applyFont="1" applyFill="1" applyBorder="1" applyAlignment="1">
      <alignment horizontal="center" vertical="center" shrinkToFit="1"/>
    </xf>
    <xf numFmtId="177" fontId="11" fillId="3" borderId="145" xfId="0" applyNumberFormat="1" applyFont="1" applyFill="1" applyBorder="1" applyAlignment="1">
      <alignment horizontal="center" vertical="center" shrinkToFit="1"/>
    </xf>
    <xf numFmtId="177" fontId="11" fillId="3" borderId="114" xfId="0" applyNumberFormat="1" applyFont="1" applyFill="1" applyBorder="1" applyAlignment="1">
      <alignment horizontal="center" vertical="center" shrinkToFit="1"/>
    </xf>
    <xf numFmtId="0" fontId="42" fillId="3" borderId="145" xfId="0" applyFont="1" applyFill="1" applyBorder="1" applyAlignment="1">
      <alignment horizontal="center" vertical="center" shrinkToFit="1"/>
    </xf>
    <xf numFmtId="0" fontId="0" fillId="0" borderId="0" xfId="0" applyAlignment="1">
      <alignment vertical="center" shrinkToFit="1"/>
    </xf>
    <xf numFmtId="0" fontId="13" fillId="0" borderId="0" xfId="3" applyFont="1" applyAlignment="1">
      <alignment vertical="center" shrinkToFit="1"/>
    </xf>
    <xf numFmtId="0" fontId="11" fillId="11" borderId="33" xfId="3" applyFont="1" applyFill="1" applyBorder="1" applyAlignment="1">
      <alignment horizontal="left" vertical="center" shrinkToFit="1"/>
    </xf>
    <xf numFmtId="0" fontId="11" fillId="10" borderId="15" xfId="3" applyFont="1" applyFill="1" applyBorder="1" applyAlignment="1">
      <alignment horizontal="left" vertical="center" shrinkToFit="1"/>
    </xf>
    <xf numFmtId="0" fontId="11" fillId="3" borderId="57" xfId="3" applyFont="1" applyFill="1" applyBorder="1" applyAlignment="1">
      <alignment vertical="center" shrinkToFit="1"/>
    </xf>
    <xf numFmtId="182" fontId="11" fillId="9" borderId="42" xfId="3" applyNumberFormat="1" applyFont="1" applyFill="1" applyBorder="1" applyAlignment="1">
      <alignment horizontal="center" vertical="center" shrinkToFit="1"/>
    </xf>
    <xf numFmtId="182" fontId="11" fillId="9" borderId="16" xfId="3" applyNumberFormat="1" applyFont="1" applyFill="1" applyBorder="1" applyAlignment="1">
      <alignment horizontal="center" vertical="center" shrinkToFit="1"/>
    </xf>
    <xf numFmtId="182" fontId="11" fillId="9" borderId="39" xfId="3" applyNumberFormat="1" applyFont="1" applyFill="1" applyBorder="1" applyAlignment="1">
      <alignment horizontal="center" vertical="center" shrinkToFit="1"/>
    </xf>
    <xf numFmtId="0" fontId="9" fillId="0" borderId="0" xfId="3" applyAlignment="1">
      <alignment horizontal="left" vertical="center" shrinkToFit="1"/>
    </xf>
    <xf numFmtId="0" fontId="22" fillId="10" borderId="29" xfId="0" applyFont="1" applyFill="1" applyBorder="1" applyAlignment="1">
      <alignment vertical="center" shrinkToFit="1"/>
    </xf>
    <xf numFmtId="0" fontId="0" fillId="5" borderId="2" xfId="0" applyFill="1" applyBorder="1" applyAlignment="1" applyProtection="1">
      <alignment vertical="center" shrinkToFit="1"/>
      <protection locked="0"/>
    </xf>
    <xf numFmtId="0" fontId="0" fillId="5" borderId="19" xfId="0" applyFill="1" applyBorder="1" applyAlignment="1" applyProtection="1">
      <alignment vertical="center" shrinkToFit="1"/>
      <protection locked="0"/>
    </xf>
    <xf numFmtId="0" fontId="0" fillId="0" borderId="3" xfId="0" applyBorder="1" applyAlignment="1" applyProtection="1">
      <alignment horizontal="left" vertical="center" wrapText="1"/>
      <protection locked="0"/>
    </xf>
    <xf numFmtId="177" fontId="0" fillId="0" borderId="3" xfId="0" applyNumberFormat="1" applyBorder="1" applyAlignment="1" applyProtection="1">
      <alignment horizontal="right" vertical="center" shrinkToFit="1"/>
      <protection locked="0"/>
    </xf>
    <xf numFmtId="0" fontId="0" fillId="0" borderId="12" xfId="0" applyBorder="1" applyAlignment="1" applyProtection="1">
      <alignment horizontal="left" vertical="center" wrapText="1"/>
      <protection locked="0"/>
    </xf>
    <xf numFmtId="177" fontId="0" fillId="0" borderId="12" xfId="0" applyNumberFormat="1" applyBorder="1" applyAlignment="1" applyProtection="1">
      <alignment horizontal="right" vertical="center" shrinkToFit="1"/>
      <protection locked="0"/>
    </xf>
    <xf numFmtId="177" fontId="0" fillId="6" borderId="4" xfId="0" applyNumberFormat="1" applyFill="1" applyBorder="1">
      <alignment vertical="center"/>
    </xf>
    <xf numFmtId="177" fontId="0" fillId="6" borderId="5" xfId="0" applyNumberFormat="1" applyFill="1" applyBorder="1">
      <alignment vertical="center"/>
    </xf>
    <xf numFmtId="0" fontId="23" fillId="0" borderId="1" xfId="0" applyFont="1" applyBorder="1" applyAlignment="1">
      <alignment horizontal="left" vertical="center" wrapText="1"/>
    </xf>
    <xf numFmtId="0" fontId="23" fillId="0" borderId="0" xfId="0" applyFont="1" applyAlignment="1">
      <alignment horizontal="left" vertical="center" wrapText="1"/>
    </xf>
    <xf numFmtId="0" fontId="37" fillId="0" borderId="0" xfId="3" applyFont="1" applyAlignment="1">
      <alignment horizontal="right" vertical="center"/>
    </xf>
    <xf numFmtId="0" fontId="37" fillId="0" borderId="0" xfId="3" applyFont="1" applyAlignment="1">
      <alignment horizontal="left" vertical="center" shrinkToFit="1"/>
    </xf>
    <xf numFmtId="0" fontId="9" fillId="3" borderId="1" xfId="3" applyFill="1" applyBorder="1" applyAlignment="1">
      <alignment vertical="center" wrapText="1"/>
    </xf>
    <xf numFmtId="0" fontId="9" fillId="0" borderId="0" xfId="3" applyAlignment="1">
      <alignment vertical="center" wrapText="1"/>
    </xf>
    <xf numFmtId="0" fontId="10" fillId="3" borderId="1" xfId="3" applyFont="1" applyFill="1" applyBorder="1" applyAlignment="1">
      <alignment horizontal="center" vertical="center" wrapText="1"/>
    </xf>
    <xf numFmtId="0" fontId="0" fillId="0" borderId="1" xfId="3" applyFont="1" applyBorder="1" applyAlignment="1">
      <alignment horizontal="left" vertical="top" wrapText="1"/>
    </xf>
    <xf numFmtId="0" fontId="9" fillId="0" borderId="1" xfId="3" applyBorder="1" applyAlignment="1">
      <alignment horizontal="left" vertical="top" wrapText="1"/>
    </xf>
    <xf numFmtId="0" fontId="0" fillId="0" borderId="1" xfId="3" applyFont="1" applyBorder="1" applyAlignment="1">
      <alignment horizontal="left" vertical="top"/>
    </xf>
    <xf numFmtId="0" fontId="22" fillId="0" borderId="1" xfId="3" applyFont="1" applyBorder="1" applyAlignment="1">
      <alignment horizontal="left" vertical="top" wrapText="1"/>
    </xf>
    <xf numFmtId="0" fontId="21" fillId="0" borderId="0" xfId="0" applyFont="1">
      <alignment vertical="center"/>
    </xf>
    <xf numFmtId="0" fontId="0" fillId="6" borderId="81" xfId="0" applyFill="1" applyBorder="1">
      <alignment vertical="center"/>
    </xf>
    <xf numFmtId="0" fontId="0" fillId="6" borderId="81" xfId="0" applyFill="1" applyBorder="1" applyAlignment="1">
      <alignment vertical="center" shrinkToFit="1"/>
    </xf>
    <xf numFmtId="0" fontId="0" fillId="0" borderId="16" xfId="0" applyBorder="1">
      <alignment vertical="center"/>
    </xf>
    <xf numFmtId="0" fontId="0" fillId="0" borderId="151" xfId="0" applyBorder="1" applyAlignment="1">
      <alignment vertical="center" shrinkToFit="1"/>
    </xf>
    <xf numFmtId="0" fontId="0" fillId="0" borderId="152" xfId="0" applyBorder="1" applyAlignment="1">
      <alignment vertical="center" shrinkToFit="1"/>
    </xf>
    <xf numFmtId="0" fontId="0" fillId="12" borderId="153" xfId="0" applyFill="1" applyBorder="1">
      <alignment vertical="center"/>
    </xf>
    <xf numFmtId="0" fontId="0" fillId="0" borderId="0" xfId="0" applyAlignment="1">
      <alignment horizontal="right" vertical="center"/>
    </xf>
    <xf numFmtId="0" fontId="22" fillId="0" borderId="71" xfId="0" applyFont="1" applyBorder="1" applyAlignment="1">
      <alignment vertical="center" shrinkToFit="1"/>
    </xf>
    <xf numFmtId="0" fontId="22" fillId="0" borderId="154" xfId="0" applyFont="1" applyBorder="1" applyAlignment="1">
      <alignment vertical="center" shrinkToFit="1"/>
    </xf>
    <xf numFmtId="0" fontId="22" fillId="12" borderId="71" xfId="0" applyFont="1" applyFill="1" applyBorder="1" applyAlignment="1">
      <alignment vertical="center" shrinkToFit="1"/>
    </xf>
    <xf numFmtId="0" fontId="0" fillId="0" borderId="71" xfId="0" applyBorder="1">
      <alignment vertical="center"/>
    </xf>
    <xf numFmtId="0" fontId="22" fillId="0" borderId="54" xfId="0" applyFont="1" applyBorder="1" applyAlignment="1">
      <alignment vertical="center" shrinkToFit="1"/>
    </xf>
    <xf numFmtId="0" fontId="22" fillId="0" borderId="155" xfId="0" applyFont="1" applyBorder="1" applyAlignment="1">
      <alignment vertical="center" shrinkToFit="1"/>
    </xf>
    <xf numFmtId="0" fontId="22" fillId="12" borderId="54" xfId="0" applyFont="1" applyFill="1" applyBorder="1" applyAlignment="1">
      <alignment vertical="center" shrinkToFit="1"/>
    </xf>
    <xf numFmtId="0" fontId="0" fillId="0" borderId="54" xfId="0" applyBorder="1">
      <alignment vertical="center"/>
    </xf>
    <xf numFmtId="0" fontId="22" fillId="12" borderId="54" xfId="0" applyFont="1" applyFill="1" applyBorder="1" applyAlignment="1">
      <alignment horizontal="center" vertical="center" shrinkToFit="1"/>
    </xf>
    <xf numFmtId="0" fontId="22" fillId="0" borderId="20" xfId="0" applyFont="1" applyBorder="1" applyAlignment="1">
      <alignment vertical="center" shrinkToFit="1"/>
    </xf>
    <xf numFmtId="0" fontId="22" fillId="0" borderId="156" xfId="0" applyFont="1" applyBorder="1" applyAlignment="1">
      <alignment vertical="center" shrinkToFit="1"/>
    </xf>
    <xf numFmtId="0" fontId="0" fillId="13" borderId="20" xfId="0" applyFill="1" applyBorder="1">
      <alignment vertical="center"/>
    </xf>
    <xf numFmtId="0" fontId="0" fillId="0" borderId="56" xfId="0" applyBorder="1">
      <alignment vertical="center"/>
    </xf>
    <xf numFmtId="0" fontId="0" fillId="0" borderId="157" xfId="0" applyBorder="1">
      <alignment vertical="center"/>
    </xf>
    <xf numFmtId="0" fontId="22" fillId="12" borderId="56" xfId="0" applyFont="1" applyFill="1" applyBorder="1" applyAlignment="1">
      <alignment horizontal="center" vertical="center" shrinkToFit="1"/>
    </xf>
    <xf numFmtId="0" fontId="0" fillId="0" borderId="155" xfId="0" applyBorder="1">
      <alignment vertical="center"/>
    </xf>
    <xf numFmtId="14" fontId="0" fillId="0" borderId="54" xfId="0" applyNumberFormat="1" applyBorder="1">
      <alignment vertical="center"/>
    </xf>
    <xf numFmtId="0" fontId="10" fillId="0" borderId="0" xfId="0" applyFont="1">
      <alignment vertical="center"/>
    </xf>
    <xf numFmtId="0" fontId="0" fillId="0" borderId="20" xfId="0" applyBorder="1">
      <alignment vertical="center"/>
    </xf>
    <xf numFmtId="0" fontId="0" fillId="0" borderId="156" xfId="0" applyBorder="1">
      <alignment vertical="center"/>
    </xf>
    <xf numFmtId="14" fontId="0" fillId="0" borderId="20" xfId="0" applyNumberFormat="1" applyBorder="1">
      <alignment vertical="center"/>
    </xf>
    <xf numFmtId="0" fontId="0" fillId="0" borderId="54" xfId="0" applyBorder="1" applyAlignment="1">
      <alignment vertical="center" wrapText="1"/>
    </xf>
    <xf numFmtId="0" fontId="0" fillId="12" borderId="54" xfId="0" applyFill="1" applyBorder="1" applyAlignment="1">
      <alignment vertical="center" shrinkToFit="1"/>
    </xf>
    <xf numFmtId="0" fontId="0" fillId="0" borderId="54" xfId="0" applyBorder="1" applyAlignment="1">
      <alignment vertical="center" wrapText="1" shrinkToFit="1"/>
    </xf>
    <xf numFmtId="0" fontId="22" fillId="0" borderId="54" xfId="0" applyFont="1" applyBorder="1" applyAlignment="1">
      <alignment vertical="center" wrapText="1" shrinkToFit="1"/>
    </xf>
    <xf numFmtId="0" fontId="22" fillId="0" borderId="20" xfId="0" applyFont="1" applyBorder="1" applyAlignment="1">
      <alignment vertical="center" wrapText="1" shrinkToFit="1"/>
    </xf>
    <xf numFmtId="0" fontId="22" fillId="0" borderId="56" xfId="0" applyFont="1" applyBorder="1" applyAlignment="1">
      <alignment vertical="center" shrinkToFit="1"/>
    </xf>
    <xf numFmtId="0" fontId="0" fillId="12" borderId="56" xfId="0" applyFill="1" applyBorder="1" applyAlignment="1">
      <alignment vertical="center" shrinkToFit="1"/>
    </xf>
    <xf numFmtId="14" fontId="0" fillId="0" borderId="56" xfId="0" applyNumberFormat="1" applyBorder="1">
      <alignment vertical="center"/>
    </xf>
    <xf numFmtId="0" fontId="0" fillId="13" borderId="54" xfId="0" applyFill="1" applyBorder="1">
      <alignment vertical="center"/>
    </xf>
    <xf numFmtId="0" fontId="22" fillId="0" borderId="157" xfId="0" applyFont="1" applyBorder="1" applyAlignment="1">
      <alignment vertical="center" shrinkToFit="1"/>
    </xf>
    <xf numFmtId="0" fontId="22" fillId="12" borderId="56" xfId="0" applyFont="1" applyFill="1" applyBorder="1" applyAlignment="1">
      <alignment vertical="center" shrinkToFit="1"/>
    </xf>
    <xf numFmtId="0" fontId="0" fillId="0" borderId="55" xfId="0" applyBorder="1">
      <alignment vertical="center"/>
    </xf>
    <xf numFmtId="0" fontId="0" fillId="0" borderId="158" xfId="0" applyBorder="1">
      <alignment vertical="center"/>
    </xf>
    <xf numFmtId="0" fontId="22" fillId="12" borderId="55" xfId="0" applyFont="1" applyFill="1" applyBorder="1" applyAlignment="1">
      <alignment horizontal="center" vertical="center" shrinkToFit="1"/>
    </xf>
    <xf numFmtId="14" fontId="0" fillId="0" borderId="55" xfId="0" applyNumberFormat="1" applyBorder="1">
      <alignment vertical="center"/>
    </xf>
    <xf numFmtId="0" fontId="22" fillId="12" borderId="20" xfId="0" applyFont="1" applyFill="1" applyBorder="1" applyAlignment="1">
      <alignment horizontal="center" vertical="center" shrinkToFit="1"/>
    </xf>
    <xf numFmtId="0" fontId="0" fillId="13" borderId="56" xfId="0" applyFill="1" applyBorder="1">
      <alignment vertical="center"/>
    </xf>
    <xf numFmtId="0" fontId="22" fillId="0" borderId="72" xfId="0" applyFont="1" applyBorder="1" applyAlignment="1">
      <alignment vertical="center" shrinkToFit="1"/>
    </xf>
    <xf numFmtId="0" fontId="22" fillId="0" borderId="159" xfId="0" applyFont="1" applyBorder="1" applyAlignment="1">
      <alignment vertical="center" shrinkToFit="1"/>
    </xf>
    <xf numFmtId="0" fontId="22" fillId="12" borderId="72" xfId="0" applyFont="1" applyFill="1" applyBorder="1" applyAlignment="1">
      <alignment horizontal="center" vertical="center" shrinkToFit="1"/>
    </xf>
    <xf numFmtId="0" fontId="0" fillId="0" borderId="72" xfId="0" applyBorder="1">
      <alignment vertical="center"/>
    </xf>
    <xf numFmtId="0" fontId="22" fillId="0" borderId="160" xfId="0" applyFont="1" applyBorder="1" applyAlignment="1">
      <alignment vertical="center" shrinkToFit="1"/>
    </xf>
    <xf numFmtId="0" fontId="22" fillId="0" borderId="161" xfId="0" applyFont="1" applyBorder="1" applyAlignment="1">
      <alignment vertical="center" shrinkToFit="1"/>
    </xf>
    <xf numFmtId="0" fontId="22" fillId="12" borderId="53" xfId="0" applyFont="1" applyFill="1" applyBorder="1" applyAlignment="1">
      <alignment horizontal="center" vertical="center" shrinkToFit="1"/>
    </xf>
    <xf numFmtId="0" fontId="0" fillId="12" borderId="162" xfId="0" applyFill="1" applyBorder="1">
      <alignment vertical="center"/>
    </xf>
    <xf numFmtId="0" fontId="22" fillId="0" borderId="163" xfId="0" applyFont="1" applyBorder="1" applyAlignment="1">
      <alignment vertical="center" shrinkToFit="1"/>
    </xf>
    <xf numFmtId="0" fontId="0" fillId="12" borderId="164" xfId="0" applyFill="1" applyBorder="1">
      <alignment vertical="center"/>
    </xf>
    <xf numFmtId="0" fontId="22" fillId="0" borderId="165" xfId="0" applyFont="1" applyBorder="1" applyAlignment="1">
      <alignment vertical="center" shrinkToFit="1"/>
    </xf>
    <xf numFmtId="0" fontId="0" fillId="12" borderId="166" xfId="0" applyFill="1" applyBorder="1">
      <alignment vertical="center"/>
    </xf>
    <xf numFmtId="0" fontId="9" fillId="0" borderId="0" xfId="3" applyAlignment="1">
      <alignment vertical="top"/>
    </xf>
    <xf numFmtId="0" fontId="0" fillId="0" borderId="0" xfId="0" applyAlignment="1">
      <alignment vertical="center" wrapText="1"/>
    </xf>
    <xf numFmtId="0" fontId="0" fillId="6" borderId="124" xfId="0" applyFill="1" applyBorder="1">
      <alignment vertical="center"/>
    </xf>
    <xf numFmtId="0" fontId="0" fillId="6" borderId="99" xfId="0" applyFill="1" applyBorder="1" applyAlignment="1">
      <alignment horizontal="center" vertical="center"/>
    </xf>
    <xf numFmtId="0" fontId="0" fillId="0" borderId="0" xfId="0" applyAlignment="1">
      <alignment vertical="top" wrapText="1"/>
    </xf>
    <xf numFmtId="0" fontId="22" fillId="6" borderId="58" xfId="0" applyFont="1" applyFill="1" applyBorder="1" applyAlignment="1">
      <alignment vertical="center" wrapText="1"/>
    </xf>
    <xf numFmtId="0" fontId="0" fillId="6" borderId="58" xfId="0" applyFill="1" applyBorder="1">
      <alignment vertical="center"/>
    </xf>
    <xf numFmtId="0" fontId="0" fillId="6" borderId="48" xfId="0" applyFill="1" applyBorder="1">
      <alignment vertical="center"/>
    </xf>
    <xf numFmtId="0" fontId="0" fillId="7" borderId="87" xfId="0" applyFill="1" applyBorder="1">
      <alignment vertical="center"/>
    </xf>
    <xf numFmtId="0" fontId="0" fillId="7" borderId="140" xfId="0" applyFill="1" applyBorder="1" applyAlignment="1">
      <alignment vertical="center" shrinkToFit="1"/>
    </xf>
    <xf numFmtId="0" fontId="0" fillId="6" borderId="135" xfId="0" applyFill="1" applyBorder="1" applyAlignment="1">
      <alignment horizontal="center" vertical="center"/>
    </xf>
    <xf numFmtId="0" fontId="22" fillId="7" borderId="58" xfId="0" applyFont="1" applyFill="1" applyBorder="1" applyAlignment="1">
      <alignment vertical="center" shrinkToFit="1"/>
    </xf>
    <xf numFmtId="0" fontId="0" fillId="7" borderId="58" xfId="0" applyFill="1" applyBorder="1">
      <alignment vertical="center"/>
    </xf>
    <xf numFmtId="0" fontId="0" fillId="6" borderId="53" xfId="0" applyFill="1" applyBorder="1">
      <alignment vertical="center"/>
    </xf>
    <xf numFmtId="0" fontId="0" fillId="6" borderId="20" xfId="0" applyFill="1" applyBorder="1" applyAlignment="1">
      <alignment vertical="center" wrapText="1"/>
    </xf>
    <xf numFmtId="0" fontId="0" fillId="6" borderId="28" xfId="0" applyFill="1" applyBorder="1">
      <alignment vertical="center"/>
    </xf>
    <xf numFmtId="0" fontId="0" fillId="6" borderId="102" xfId="0" applyFill="1" applyBorder="1" applyAlignment="1">
      <alignment horizontal="center" vertical="center"/>
    </xf>
    <xf numFmtId="0" fontId="0" fillId="6" borderId="1" xfId="0" applyFill="1" applyBorder="1">
      <alignment vertical="center"/>
    </xf>
    <xf numFmtId="0" fontId="0" fillId="6" borderId="112" xfId="0" applyFill="1" applyBorder="1">
      <alignment vertical="center"/>
    </xf>
    <xf numFmtId="0" fontId="0" fillId="6" borderId="44" xfId="0" applyFill="1" applyBorder="1">
      <alignment vertical="center"/>
    </xf>
    <xf numFmtId="0" fontId="0" fillId="6" borderId="19" xfId="0" applyFill="1" applyBorder="1">
      <alignment vertical="center"/>
    </xf>
    <xf numFmtId="0" fontId="0" fillId="6" borderId="126" xfId="0" applyFill="1" applyBorder="1">
      <alignment vertical="center"/>
    </xf>
    <xf numFmtId="0" fontId="0" fillId="6" borderId="78" xfId="0" applyFill="1" applyBorder="1" applyAlignment="1">
      <alignment vertical="center" wrapText="1"/>
    </xf>
    <xf numFmtId="0" fontId="0" fillId="6" borderId="6" xfId="0" applyFill="1" applyBorder="1">
      <alignment vertical="center"/>
    </xf>
    <xf numFmtId="0" fontId="35" fillId="6" borderId="57" xfId="0" applyFont="1" applyFill="1" applyBorder="1" applyAlignment="1">
      <alignment horizontal="righ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9" fillId="0" borderId="0" xfId="3" applyAlignment="1">
      <alignment vertical="center" textRotation="255"/>
    </xf>
    <xf numFmtId="177" fontId="9" fillId="0" borderId="0" xfId="3" applyNumberFormat="1">
      <alignment vertical="center"/>
    </xf>
    <xf numFmtId="0" fontId="9" fillId="0" borderId="0" xfId="3" applyAlignment="1">
      <alignment horizontal="left" vertical="top"/>
    </xf>
    <xf numFmtId="0" fontId="17" fillId="0" borderId="0" xfId="3" applyFont="1">
      <alignment vertical="center"/>
    </xf>
    <xf numFmtId="177" fontId="9" fillId="0" borderId="0" xfId="2" applyNumberFormat="1" applyFont="1" applyBorder="1" applyProtection="1">
      <alignment vertical="center"/>
    </xf>
    <xf numFmtId="177" fontId="13" fillId="0" borderId="0" xfId="2" applyNumberFormat="1" applyFont="1" applyBorder="1" applyAlignment="1" applyProtection="1">
      <alignment horizontal="left" vertical="top"/>
    </xf>
    <xf numFmtId="0" fontId="9" fillId="0" borderId="0" xfId="3" applyAlignment="1">
      <alignment horizontal="center" vertical="center"/>
    </xf>
    <xf numFmtId="0" fontId="9" fillId="3" borderId="33" xfId="3" applyFill="1" applyBorder="1" applyAlignment="1">
      <alignment horizontal="center" vertical="center"/>
    </xf>
    <xf numFmtId="177" fontId="9" fillId="3" borderId="33" xfId="3" applyNumberFormat="1" applyFill="1" applyBorder="1" applyAlignment="1">
      <alignment horizontal="center" vertical="center"/>
    </xf>
    <xf numFmtId="0" fontId="38" fillId="3" borderId="34" xfId="3" applyFont="1" applyFill="1" applyBorder="1" applyAlignment="1">
      <alignment horizontal="left" vertical="center" textRotation="255"/>
    </xf>
    <xf numFmtId="0" fontId="9" fillId="4" borderId="15" xfId="3" applyFill="1" applyBorder="1" applyAlignment="1">
      <alignment horizontal="center" vertical="center" textRotation="255"/>
    </xf>
    <xf numFmtId="0" fontId="9" fillId="4" borderId="15" xfId="3" applyFill="1" applyBorder="1" applyAlignment="1">
      <alignment horizontal="center" vertical="center"/>
    </xf>
    <xf numFmtId="177" fontId="9" fillId="4" borderId="15" xfId="3" applyNumberFormat="1" applyFill="1" applyBorder="1" applyAlignment="1">
      <alignment horizontal="center" vertical="center"/>
    </xf>
    <xf numFmtId="0" fontId="16" fillId="6" borderId="41" xfId="3" applyFont="1" applyFill="1" applyBorder="1" applyAlignment="1">
      <alignment horizontal="left" vertical="center"/>
    </xf>
    <xf numFmtId="0" fontId="9" fillId="4" borderId="16" xfId="3" applyFill="1" applyBorder="1" applyAlignment="1">
      <alignment vertical="center" textRotation="255"/>
    </xf>
    <xf numFmtId="0" fontId="9" fillId="6" borderId="16" xfId="3" applyFill="1" applyBorder="1" applyAlignment="1">
      <alignment vertical="center" textRotation="255" shrinkToFit="1"/>
    </xf>
    <xf numFmtId="1" fontId="9" fillId="6" borderId="15" xfId="1" applyNumberFormat="1" applyFont="1" applyFill="1" applyBorder="1" applyAlignment="1" applyProtection="1">
      <alignment horizontal="right" vertical="center"/>
    </xf>
    <xf numFmtId="177" fontId="9" fillId="6" borderId="15" xfId="1" applyNumberFormat="1" applyFont="1" applyFill="1" applyBorder="1" applyAlignment="1" applyProtection="1">
      <alignment vertical="center"/>
    </xf>
    <xf numFmtId="177" fontId="9" fillId="6" borderId="36" xfId="3" applyNumberFormat="1" applyFill="1" applyBorder="1" applyAlignment="1">
      <alignment vertical="top"/>
    </xf>
    <xf numFmtId="0" fontId="9" fillId="6" borderId="16" xfId="3" applyFill="1" applyBorder="1" applyAlignment="1">
      <alignment vertical="center" textRotation="255"/>
    </xf>
    <xf numFmtId="177" fontId="9" fillId="6" borderId="37" xfId="3" applyNumberFormat="1" applyFill="1" applyBorder="1" applyAlignment="1">
      <alignment vertical="top"/>
    </xf>
    <xf numFmtId="0" fontId="9" fillId="6" borderId="17" xfId="3" applyFill="1" applyBorder="1" applyAlignment="1">
      <alignment vertical="center" textRotation="255"/>
    </xf>
    <xf numFmtId="0" fontId="16" fillId="6" borderId="41" xfId="3" applyFont="1" applyFill="1" applyBorder="1">
      <alignment vertical="center"/>
    </xf>
    <xf numFmtId="0" fontId="9" fillId="6" borderId="15" xfId="3" applyFill="1" applyBorder="1">
      <alignment vertical="center"/>
    </xf>
    <xf numFmtId="0" fontId="9" fillId="4" borderId="28" xfId="3" applyFill="1" applyBorder="1" applyAlignment="1">
      <alignment vertical="center" textRotation="255"/>
    </xf>
    <xf numFmtId="0" fontId="9" fillId="6" borderId="82" xfId="3" applyFill="1" applyBorder="1" applyAlignment="1">
      <alignment vertical="center" textRotation="255"/>
    </xf>
    <xf numFmtId="0" fontId="15" fillId="4" borderId="41" xfId="3" applyFont="1" applyFill="1" applyBorder="1">
      <alignment vertical="center"/>
    </xf>
    <xf numFmtId="0" fontId="9" fillId="4" borderId="15" xfId="3" applyFill="1" applyBorder="1" applyAlignment="1">
      <alignment horizontal="left" vertical="center"/>
    </xf>
    <xf numFmtId="177" fontId="9" fillId="4" borderId="36" xfId="3" applyNumberFormat="1" applyFill="1" applyBorder="1" applyAlignment="1">
      <alignment horizontal="right" vertical="top"/>
    </xf>
    <xf numFmtId="0" fontId="39" fillId="3" borderId="34" xfId="3" applyFont="1" applyFill="1" applyBorder="1" applyAlignment="1">
      <alignment horizontal="left" vertical="center" textRotation="255"/>
    </xf>
    <xf numFmtId="0" fontId="20" fillId="4" borderId="16" xfId="3" applyFont="1" applyFill="1" applyBorder="1">
      <alignment vertical="center"/>
    </xf>
    <xf numFmtId="0" fontId="20" fillId="4" borderId="29" xfId="3" applyFont="1" applyFill="1" applyBorder="1" applyAlignment="1">
      <alignment horizontal="center" vertical="center"/>
    </xf>
    <xf numFmtId="177" fontId="20" fillId="4" borderId="47" xfId="3" applyNumberFormat="1" applyFont="1" applyFill="1" applyBorder="1" applyAlignment="1">
      <alignment horizontal="center" vertical="center"/>
    </xf>
    <xf numFmtId="0" fontId="20" fillId="0" borderId="0" xfId="3" applyFont="1">
      <alignment vertical="center"/>
    </xf>
    <xf numFmtId="0" fontId="9" fillId="4" borderId="16" xfId="3" applyFill="1" applyBorder="1">
      <alignment vertical="center"/>
    </xf>
    <xf numFmtId="0" fontId="9" fillId="6" borderId="17" xfId="3" applyFill="1" applyBorder="1" applyAlignment="1">
      <alignment vertical="center" textRotation="255" shrinkToFit="1"/>
    </xf>
    <xf numFmtId="0" fontId="11" fillId="5" borderId="3" xfId="0" applyFont="1" applyFill="1" applyBorder="1" applyAlignment="1" applyProtection="1">
      <alignment vertical="center" shrinkToFit="1"/>
      <protection locked="0"/>
    </xf>
    <xf numFmtId="0" fontId="11" fillId="5" borderId="12" xfId="3" applyFont="1" applyFill="1" applyBorder="1" applyProtection="1">
      <alignment vertical="center"/>
      <protection locked="0"/>
    </xf>
    <xf numFmtId="0" fontId="11" fillId="5" borderId="117" xfId="3" applyFont="1" applyFill="1" applyBorder="1" applyProtection="1">
      <alignment vertical="center"/>
      <protection locked="0"/>
    </xf>
    <xf numFmtId="0" fontId="0" fillId="0" borderId="0" xfId="0" applyAlignment="1">
      <alignment horizontal="left" vertical="top" wrapText="1"/>
    </xf>
    <xf numFmtId="0" fontId="0" fillId="0" borderId="0" xfId="0" applyAlignment="1">
      <alignment horizontal="left" vertical="top"/>
    </xf>
    <xf numFmtId="186" fontId="27" fillId="5" borderId="27" xfId="0" applyNumberFormat="1" applyFont="1" applyFill="1" applyBorder="1" applyAlignment="1" applyProtection="1">
      <alignment horizontal="right" vertical="center" shrinkToFit="1"/>
      <protection locked="0"/>
    </xf>
    <xf numFmtId="0" fontId="9" fillId="4" borderId="15" xfId="3" applyFill="1" applyBorder="1" applyAlignment="1">
      <alignment horizontal="center" vertical="center" wrapText="1"/>
    </xf>
    <xf numFmtId="0" fontId="9" fillId="6" borderId="15" xfId="3" applyFill="1" applyBorder="1" applyAlignment="1">
      <alignment vertical="center" wrapText="1"/>
    </xf>
    <xf numFmtId="0" fontId="9" fillId="6" borderId="41" xfId="3" applyFill="1" applyBorder="1" applyAlignment="1">
      <alignment vertical="center" wrapText="1"/>
    </xf>
    <xf numFmtId="0" fontId="9" fillId="4" borderId="15" xfId="3" applyFill="1" applyBorder="1" applyAlignment="1">
      <alignment horizontal="left" vertical="center" wrapText="1"/>
    </xf>
    <xf numFmtId="0" fontId="22" fillId="12" borderId="54" xfId="0" applyFont="1" applyFill="1" applyBorder="1" applyAlignment="1">
      <alignment horizontal="left" vertical="center" shrinkToFit="1"/>
    </xf>
    <xf numFmtId="0" fontId="22" fillId="0" borderId="0" xfId="0" applyFont="1" applyAlignment="1">
      <alignment horizontal="left" vertical="top"/>
    </xf>
    <xf numFmtId="0" fontId="22" fillId="0" borderId="0" xfId="0" applyFont="1" applyAlignment="1">
      <alignment horizontal="left" vertical="center" wrapText="1"/>
    </xf>
    <xf numFmtId="0" fontId="47" fillId="0" borderId="0" xfId="0" applyFont="1">
      <alignment vertical="center"/>
    </xf>
    <xf numFmtId="0" fontId="48" fillId="0" borderId="0" xfId="0" applyFont="1">
      <alignment vertical="center"/>
    </xf>
    <xf numFmtId="0" fontId="30" fillId="0" borderId="42" xfId="0" applyFont="1" applyBorder="1">
      <alignment vertical="center"/>
    </xf>
    <xf numFmtId="0" fontId="13" fillId="0" borderId="73" xfId="0" applyFont="1" applyBorder="1">
      <alignment vertical="center"/>
    </xf>
    <xf numFmtId="0" fontId="13" fillId="0" borderId="110" xfId="0" applyFont="1" applyBorder="1">
      <alignment vertical="center"/>
    </xf>
    <xf numFmtId="0" fontId="13" fillId="0" borderId="126" xfId="0" applyFont="1" applyBorder="1">
      <alignment vertical="center"/>
    </xf>
    <xf numFmtId="0" fontId="13" fillId="0" borderId="127" xfId="0" applyFont="1" applyBorder="1">
      <alignment vertical="center"/>
    </xf>
    <xf numFmtId="0" fontId="13" fillId="0" borderId="132" xfId="0" applyFont="1" applyBorder="1">
      <alignment vertical="center"/>
    </xf>
    <xf numFmtId="0" fontId="13" fillId="0" borderId="78" xfId="0" applyFont="1" applyBorder="1">
      <alignment vertical="center"/>
    </xf>
    <xf numFmtId="0" fontId="13" fillId="0" borderId="79" xfId="0" applyFont="1" applyBorder="1">
      <alignment vertical="center"/>
    </xf>
    <xf numFmtId="0" fontId="13" fillId="0" borderId="106" xfId="0" applyFont="1" applyBorder="1">
      <alignment vertical="center"/>
    </xf>
    <xf numFmtId="0" fontId="13" fillId="0" borderId="16" xfId="0" applyFont="1" applyBorder="1">
      <alignment vertical="center"/>
    </xf>
    <xf numFmtId="0" fontId="13" fillId="0" borderId="49" xfId="0" applyFont="1" applyBorder="1">
      <alignment vertical="center"/>
    </xf>
    <xf numFmtId="0" fontId="41" fillId="0" borderId="78" xfId="0" applyFont="1" applyBorder="1">
      <alignment vertical="center"/>
    </xf>
    <xf numFmtId="0" fontId="41" fillId="0" borderId="126" xfId="0" applyFont="1" applyBorder="1">
      <alignment vertical="center"/>
    </xf>
    <xf numFmtId="0" fontId="13" fillId="0" borderId="17" xfId="0" applyFont="1" applyBorder="1">
      <alignment vertical="center"/>
    </xf>
    <xf numFmtId="0" fontId="13" fillId="0" borderId="29" xfId="0" applyFont="1" applyBorder="1">
      <alignment vertical="center"/>
    </xf>
    <xf numFmtId="0" fontId="13" fillId="0" borderId="90" xfId="0" applyFont="1" applyBorder="1">
      <alignment vertical="center"/>
    </xf>
    <xf numFmtId="0" fontId="13" fillId="0" borderId="79" xfId="0" applyFont="1" applyBorder="1" applyAlignment="1">
      <alignment vertical="center" wrapText="1"/>
    </xf>
    <xf numFmtId="0" fontId="13" fillId="0" borderId="106" xfId="0" applyFont="1" applyBorder="1" applyAlignment="1">
      <alignment vertical="center" wrapText="1"/>
    </xf>
    <xf numFmtId="0" fontId="13" fillId="0" borderId="127" xfId="0" applyFont="1" applyBorder="1" applyAlignment="1">
      <alignment vertical="center" wrapText="1"/>
    </xf>
    <xf numFmtId="0" fontId="13" fillId="0" borderId="132" xfId="0" applyFont="1" applyBorder="1" applyAlignment="1">
      <alignment vertical="center" wrapText="1"/>
    </xf>
    <xf numFmtId="0" fontId="13" fillId="0" borderId="78" xfId="0" applyFont="1" applyBorder="1" applyAlignment="1">
      <alignment horizontal="left" vertical="center"/>
    </xf>
    <xf numFmtId="0" fontId="13" fillId="0" borderId="79" xfId="0" applyFont="1" applyBorder="1" applyAlignment="1">
      <alignment horizontal="left" vertical="center"/>
    </xf>
    <xf numFmtId="0" fontId="13" fillId="0" borderId="106" xfId="0" applyFont="1" applyBorder="1" applyAlignment="1">
      <alignment horizontal="left" vertical="center"/>
    </xf>
    <xf numFmtId="0" fontId="13" fillId="0" borderId="0" xfId="0" applyFont="1" applyAlignment="1">
      <alignment horizontal="left" vertical="center"/>
    </xf>
    <xf numFmtId="0" fontId="13" fillId="0" borderId="49" xfId="0" applyFont="1" applyBorder="1" applyAlignment="1">
      <alignment horizontal="left"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29" xfId="0" applyFont="1" applyBorder="1" applyAlignment="1">
      <alignment horizontal="left" vertical="center"/>
    </xf>
    <xf numFmtId="0" fontId="13" fillId="0" borderId="90" xfId="0" applyFont="1" applyBorder="1" applyAlignment="1">
      <alignment horizontal="left" vertical="center"/>
    </xf>
    <xf numFmtId="0" fontId="30" fillId="0" borderId="41" xfId="0" applyFont="1" applyBorder="1">
      <alignment vertical="center"/>
    </xf>
    <xf numFmtId="0" fontId="13" fillId="0" borderId="15" xfId="0" applyFont="1" applyBorder="1">
      <alignment vertical="center"/>
    </xf>
    <xf numFmtId="0" fontId="13" fillId="0" borderId="48" xfId="0" applyFont="1" applyBorder="1">
      <alignment vertical="center"/>
    </xf>
    <xf numFmtId="0" fontId="13" fillId="0" borderId="42" xfId="0" applyFont="1" applyBorder="1">
      <alignment vertical="center"/>
    </xf>
    <xf numFmtId="0" fontId="13" fillId="0" borderId="74" xfId="0" applyFont="1" applyBorder="1">
      <alignment vertical="center"/>
    </xf>
    <xf numFmtId="0" fontId="13" fillId="0" borderId="148" xfId="0" applyFont="1" applyBorder="1">
      <alignment vertical="center"/>
    </xf>
    <xf numFmtId="0" fontId="13" fillId="0" borderId="45" xfId="0" applyFont="1" applyBorder="1">
      <alignment vertical="center"/>
    </xf>
    <xf numFmtId="0" fontId="13" fillId="0" borderId="167" xfId="0" applyFont="1" applyBorder="1">
      <alignment vertical="center"/>
    </xf>
    <xf numFmtId="0" fontId="13" fillId="0" borderId="16" xfId="0" applyFont="1" applyBorder="1" applyAlignment="1">
      <alignment vertical="center" wrapText="1"/>
    </xf>
    <xf numFmtId="0" fontId="13" fillId="0" borderId="130" xfId="0" applyFont="1" applyBorder="1" applyAlignment="1">
      <alignment vertical="center" wrapText="1"/>
    </xf>
    <xf numFmtId="0" fontId="13" fillId="0" borderId="17" xfId="0" applyFont="1" applyBorder="1" applyAlignment="1">
      <alignment vertical="center" wrapText="1"/>
    </xf>
    <xf numFmtId="0" fontId="13" fillId="0" borderId="111" xfId="0" applyFont="1" applyBorder="1" applyAlignment="1">
      <alignment vertical="center" wrapText="1"/>
    </xf>
    <xf numFmtId="0" fontId="13" fillId="0" borderId="16" xfId="0" applyFont="1" applyBorder="1" applyAlignment="1">
      <alignment horizontal="right" vertical="center"/>
    </xf>
    <xf numFmtId="49" fontId="23" fillId="0" borderId="1" xfId="0" applyNumberFormat="1" applyFont="1" applyBorder="1" applyAlignment="1">
      <alignment horizontal="left" vertical="center" wrapText="1"/>
    </xf>
    <xf numFmtId="0" fontId="0" fillId="0" borderId="0" xfId="0" applyAlignment="1">
      <alignment horizontal="left" vertical="center"/>
    </xf>
    <xf numFmtId="0" fontId="0" fillId="0" borderId="0" xfId="0" applyAlignment="1">
      <alignment vertical="top"/>
    </xf>
    <xf numFmtId="0" fontId="51" fillId="0" borderId="0" xfId="0" applyFont="1">
      <alignment vertical="center"/>
    </xf>
    <xf numFmtId="0" fontId="16" fillId="0" borderId="0" xfId="0" applyFont="1">
      <alignment vertical="center"/>
    </xf>
    <xf numFmtId="0" fontId="51" fillId="0" borderId="0" xfId="0" applyFont="1" applyAlignment="1">
      <alignment vertical="center" wrapText="1"/>
    </xf>
    <xf numFmtId="0" fontId="51" fillId="0" borderId="0" xfId="0" applyFont="1" applyAlignment="1">
      <alignment horizontal="left" vertical="center" wrapText="1"/>
    </xf>
    <xf numFmtId="0" fontId="51" fillId="0" borderId="170" xfId="0" applyFont="1" applyBorder="1" applyAlignment="1">
      <alignment horizontal="left" vertical="center" shrinkToFit="1"/>
    </xf>
    <xf numFmtId="0" fontId="51" fillId="0" borderId="171" xfId="0" applyFont="1" applyBorder="1" applyAlignment="1">
      <alignment horizontal="left" vertical="center" shrinkToFit="1"/>
    </xf>
    <xf numFmtId="0" fontId="51" fillId="0" borderId="173" xfId="0" applyFont="1" applyBorder="1" applyAlignment="1">
      <alignment horizontal="left" vertical="center" shrinkToFit="1"/>
    </xf>
    <xf numFmtId="0" fontId="51" fillId="0" borderId="174" xfId="0" applyFont="1" applyBorder="1" applyAlignment="1">
      <alignment horizontal="left" vertical="center" shrinkToFit="1"/>
    </xf>
    <xf numFmtId="0" fontId="51" fillId="0" borderId="176" xfId="0" applyFont="1" applyBorder="1" applyAlignment="1">
      <alignment horizontal="left" vertical="center" shrinkToFit="1"/>
    </xf>
    <xf numFmtId="0" fontId="51" fillId="0" borderId="177" xfId="0" applyFont="1" applyBorder="1" applyAlignment="1">
      <alignment horizontal="left" vertical="center" shrinkToFit="1"/>
    </xf>
    <xf numFmtId="0" fontId="22" fillId="0" borderId="0" xfId="0" applyFont="1" applyAlignment="1">
      <alignment vertical="top"/>
    </xf>
    <xf numFmtId="0" fontId="13" fillId="0" borderId="0" xfId="3" applyFont="1" applyAlignment="1">
      <alignment horizontal="left" vertical="top"/>
    </xf>
    <xf numFmtId="0" fontId="53" fillId="0" borderId="0" xfId="3" applyFont="1" applyAlignment="1">
      <alignment horizontal="left" vertical="center"/>
    </xf>
    <xf numFmtId="0" fontId="35" fillId="11" borderId="32" xfId="3" applyFont="1" applyFill="1" applyBorder="1" applyAlignment="1">
      <alignment horizontal="left" vertical="center"/>
    </xf>
    <xf numFmtId="0" fontId="16" fillId="0" borderId="0" xfId="0" applyFont="1" applyAlignment="1">
      <alignment vertical="top"/>
    </xf>
    <xf numFmtId="0" fontId="25" fillId="0" borderId="0" xfId="0" applyFont="1" applyAlignment="1">
      <alignment vertical="top" wrapText="1"/>
    </xf>
    <xf numFmtId="0" fontId="25" fillId="0" borderId="0" xfId="0" applyFont="1" applyAlignment="1">
      <alignment horizontal="left" vertical="top"/>
    </xf>
    <xf numFmtId="0" fontId="12" fillId="0" borderId="0" xfId="0" applyFont="1">
      <alignment vertical="center"/>
    </xf>
    <xf numFmtId="0" fontId="54" fillId="0" borderId="0" xfId="0" applyFont="1" applyAlignment="1">
      <alignment horizontal="left" vertical="center" shrinkToFit="1"/>
    </xf>
    <xf numFmtId="0" fontId="54" fillId="0" borderId="0" xfId="0" applyFont="1" applyAlignment="1">
      <alignment horizontal="center" vertical="center" shrinkToFit="1"/>
    </xf>
    <xf numFmtId="0" fontId="18" fillId="0" borderId="0" xfId="0" applyFont="1">
      <alignment vertical="center"/>
    </xf>
    <xf numFmtId="0" fontId="51" fillId="0" borderId="67" xfId="0" applyFont="1" applyBorder="1" applyAlignment="1">
      <alignment horizontal="left" vertical="center"/>
    </xf>
    <xf numFmtId="0" fontId="13" fillId="0" borderId="0" xfId="3" applyFont="1" applyAlignment="1">
      <alignment vertical="top" wrapText="1"/>
    </xf>
    <xf numFmtId="185" fontId="11" fillId="0" borderId="79" xfId="3" applyNumberFormat="1" applyFont="1" applyBorder="1" applyAlignment="1" applyProtection="1">
      <alignment horizontal="center" vertical="center"/>
      <protection locked="0"/>
    </xf>
    <xf numFmtId="0" fontId="41" fillId="0" borderId="0" xfId="3" applyFont="1">
      <alignment vertical="center"/>
    </xf>
    <xf numFmtId="0" fontId="55" fillId="0" borderId="0" xfId="3" applyFont="1">
      <alignment vertical="center"/>
    </xf>
    <xf numFmtId="0" fontId="22" fillId="0" borderId="0" xfId="0" applyFont="1" applyAlignment="1">
      <alignment vertical="top" wrapText="1"/>
    </xf>
    <xf numFmtId="0" fontId="12" fillId="0" borderId="0" xfId="0" applyFont="1" applyAlignment="1">
      <alignment horizontal="left" vertical="top" wrapText="1"/>
    </xf>
    <xf numFmtId="0" fontId="12" fillId="0" borderId="66" xfId="0" applyFont="1" applyBorder="1" applyAlignment="1">
      <alignment horizontal="left" vertical="top" wrapText="1"/>
    </xf>
    <xf numFmtId="0" fontId="11" fillId="0" borderId="0" xfId="0" applyFont="1" applyAlignment="1">
      <alignment horizontal="left" vertical="top" wrapText="1"/>
    </xf>
    <xf numFmtId="0" fontId="38" fillId="3" borderId="35" xfId="3" applyFont="1" applyFill="1" applyBorder="1" applyAlignment="1">
      <alignment horizontal="left" vertical="center" textRotation="255"/>
    </xf>
    <xf numFmtId="0" fontId="9" fillId="4" borderId="38" xfId="3" applyFill="1" applyBorder="1" applyAlignment="1">
      <alignment vertical="center" textRotation="255"/>
    </xf>
    <xf numFmtId="0" fontId="9" fillId="6" borderId="38" xfId="3" applyFill="1" applyBorder="1" applyAlignment="1">
      <alignment vertical="center" textRotation="255" shrinkToFit="1"/>
    </xf>
    <xf numFmtId="0" fontId="56" fillId="0" borderId="78" xfId="0" applyFont="1" applyBorder="1" applyAlignment="1">
      <alignment horizontal="left" vertical="center"/>
    </xf>
    <xf numFmtId="0" fontId="0" fillId="5" borderId="39" xfId="0" applyFill="1" applyBorder="1" applyAlignment="1" applyProtection="1">
      <alignment vertical="center" shrinkToFit="1"/>
      <protection locked="0"/>
    </xf>
    <xf numFmtId="0" fontId="0" fillId="0" borderId="91" xfId="0" applyBorder="1" applyAlignment="1" applyProtection="1">
      <alignment horizontal="left" vertical="center" wrapText="1"/>
      <protection locked="0"/>
    </xf>
    <xf numFmtId="177" fontId="0" fillId="0" borderId="91" xfId="0" applyNumberFormat="1" applyBorder="1" applyAlignment="1" applyProtection="1">
      <alignment horizontal="right" vertical="center" shrinkToFit="1"/>
      <protection locked="0"/>
    </xf>
    <xf numFmtId="177" fontId="0" fillId="6" borderId="197" xfId="0" applyNumberFormat="1" applyFill="1" applyBorder="1">
      <alignment vertical="center"/>
    </xf>
    <xf numFmtId="177" fontId="0" fillId="9" borderId="198" xfId="0" applyNumberFormat="1" applyFill="1" applyBorder="1" applyAlignment="1">
      <alignment vertical="top"/>
    </xf>
    <xf numFmtId="0" fontId="37" fillId="0" borderId="0" xfId="3" applyFont="1" applyAlignment="1">
      <alignment horizontal="center" vertical="center"/>
    </xf>
    <xf numFmtId="0" fontId="9" fillId="4" borderId="16" xfId="3" applyFill="1" applyBorder="1" applyAlignment="1">
      <alignment horizontal="left" vertical="center"/>
    </xf>
    <xf numFmtId="0" fontId="9" fillId="6" borderId="15" xfId="3" applyFill="1" applyBorder="1" applyAlignment="1">
      <alignment horizontal="center" vertical="center"/>
    </xf>
    <xf numFmtId="177" fontId="9" fillId="6" borderId="15" xfId="3" applyNumberFormat="1" applyFill="1" applyBorder="1" applyAlignment="1">
      <alignment horizontal="center" vertical="center"/>
    </xf>
    <xf numFmtId="177" fontId="9" fillId="6" borderId="37" xfId="3" applyNumberFormat="1" applyFill="1" applyBorder="1" applyAlignment="1">
      <alignment horizontal="right" vertical="center"/>
    </xf>
    <xf numFmtId="0" fontId="11" fillId="6" borderId="42" xfId="3" applyFont="1" applyFill="1" applyBorder="1">
      <alignment vertical="center"/>
    </xf>
    <xf numFmtId="0" fontId="11" fillId="6" borderId="44" xfId="3" applyFont="1" applyFill="1" applyBorder="1">
      <alignment vertical="center"/>
    </xf>
    <xf numFmtId="177" fontId="11" fillId="6" borderId="45" xfId="3" applyNumberFormat="1" applyFont="1" applyFill="1" applyBorder="1">
      <alignment vertical="center"/>
    </xf>
    <xf numFmtId="177" fontId="11" fillId="6" borderId="46" xfId="3" applyNumberFormat="1" applyFont="1" applyFill="1" applyBorder="1" applyAlignment="1">
      <alignment vertical="top"/>
    </xf>
    <xf numFmtId="0" fontId="18" fillId="6" borderId="15" xfId="3" applyFont="1" applyFill="1" applyBorder="1" applyAlignment="1">
      <alignment horizontal="left" vertical="center" wrapText="1"/>
    </xf>
    <xf numFmtId="0" fontId="18" fillId="6" borderId="15" xfId="3" applyFont="1" applyFill="1" applyBorder="1" applyAlignment="1">
      <alignment horizontal="left" vertical="center"/>
    </xf>
    <xf numFmtId="0" fontId="18" fillId="6" borderId="50" xfId="3" applyFont="1" applyFill="1" applyBorder="1" applyAlignment="1">
      <alignment horizontal="left" vertical="center"/>
    </xf>
    <xf numFmtId="177" fontId="18" fillId="6" borderId="50" xfId="3" applyNumberFormat="1" applyFont="1" applyFill="1" applyBorder="1" applyAlignment="1">
      <alignment horizontal="left" vertical="center"/>
    </xf>
    <xf numFmtId="177" fontId="18" fillId="6" borderId="60" xfId="3" applyNumberFormat="1" applyFont="1" applyFill="1" applyBorder="1" applyAlignment="1">
      <alignment horizontal="right" vertical="top"/>
    </xf>
    <xf numFmtId="0" fontId="18" fillId="6" borderId="15" xfId="3" applyFont="1" applyFill="1" applyBorder="1" applyAlignment="1">
      <alignment vertical="center" wrapText="1"/>
    </xf>
    <xf numFmtId="0" fontId="18" fillId="6" borderId="15" xfId="3" applyFont="1" applyFill="1" applyBorder="1" applyAlignment="1">
      <alignment horizontal="left" vertical="center" shrinkToFit="1"/>
    </xf>
    <xf numFmtId="177" fontId="18" fillId="6" borderId="15" xfId="3" applyNumberFormat="1" applyFont="1" applyFill="1" applyBorder="1">
      <alignment vertical="center"/>
    </xf>
    <xf numFmtId="177" fontId="18" fillId="6" borderId="36" xfId="3" applyNumberFormat="1" applyFont="1" applyFill="1" applyBorder="1" applyAlignment="1">
      <alignment horizontal="right" vertical="top"/>
    </xf>
    <xf numFmtId="177" fontId="18" fillId="6" borderId="36" xfId="3" applyNumberFormat="1" applyFont="1" applyFill="1" applyBorder="1" applyAlignment="1">
      <alignment vertical="top"/>
    </xf>
    <xf numFmtId="179" fontId="11" fillId="8" borderId="130" xfId="0" applyNumberFormat="1" applyFont="1" applyFill="1" applyBorder="1" applyAlignment="1" applyProtection="1">
      <alignment horizontal="center" vertical="center" shrinkToFit="1"/>
      <protection locked="0"/>
    </xf>
    <xf numFmtId="0" fontId="11" fillId="6" borderId="131" xfId="0" applyFont="1" applyFill="1" applyBorder="1" applyAlignment="1">
      <alignment horizontal="center" vertical="center"/>
    </xf>
    <xf numFmtId="180" fontId="11" fillId="8" borderId="131" xfId="0" applyNumberFormat="1" applyFont="1" applyFill="1" applyBorder="1" applyAlignment="1" applyProtection="1">
      <alignment horizontal="center" vertical="center" shrinkToFit="1"/>
      <protection locked="0"/>
    </xf>
    <xf numFmtId="0" fontId="34" fillId="5" borderId="0" xfId="3" applyFont="1" applyFill="1" applyAlignment="1" applyProtection="1">
      <alignment horizontal="center" vertical="center"/>
      <protection locked="0" hidden="1"/>
    </xf>
    <xf numFmtId="179" fontId="11" fillId="8" borderId="2" xfId="0" applyNumberFormat="1" applyFont="1" applyFill="1" applyBorder="1" applyAlignment="1" applyProtection="1">
      <alignment horizontal="center" vertical="center"/>
      <protection locked="0"/>
    </xf>
    <xf numFmtId="180" fontId="11" fillId="8" borderId="131" xfId="0" applyNumberFormat="1" applyFont="1" applyFill="1" applyBorder="1" applyAlignment="1" applyProtection="1">
      <alignment horizontal="center" vertical="center"/>
      <protection locked="0"/>
    </xf>
    <xf numFmtId="176" fontId="18" fillId="6" borderId="22" xfId="0" applyNumberFormat="1" applyFont="1" applyFill="1" applyBorder="1" applyAlignment="1">
      <alignment horizontal="right" vertical="center"/>
    </xf>
    <xf numFmtId="176" fontId="52" fillId="6" borderId="139" xfId="0" applyNumberFormat="1" applyFont="1" applyFill="1" applyBorder="1" applyAlignment="1">
      <alignment horizontal="right" vertical="center"/>
    </xf>
    <xf numFmtId="0" fontId="13" fillId="0" borderId="117" xfId="0" applyFont="1" applyBorder="1" applyAlignment="1">
      <alignment horizontal="left" vertical="center" wrapText="1"/>
    </xf>
    <xf numFmtId="0" fontId="0" fillId="14" borderId="54" xfId="0" applyFill="1" applyBorder="1" applyAlignment="1">
      <alignment horizontal="center" vertical="center" shrinkToFit="1"/>
    </xf>
    <xf numFmtId="0" fontId="0" fillId="14" borderId="20" xfId="0" applyFill="1" applyBorder="1" applyAlignment="1">
      <alignment horizontal="center" vertical="center" shrinkToFit="1"/>
    </xf>
    <xf numFmtId="0" fontId="44" fillId="0" borderId="0" xfId="0" applyFont="1">
      <alignment vertical="center"/>
    </xf>
    <xf numFmtId="0" fontId="31" fillId="0" borderId="0" xfId="9" applyFont="1">
      <alignment vertical="center"/>
    </xf>
    <xf numFmtId="0" fontId="9" fillId="0" borderId="0" xfId="9" applyFont="1">
      <alignment vertical="center"/>
    </xf>
    <xf numFmtId="0" fontId="22" fillId="0" borderId="0" xfId="9" applyFont="1" applyAlignment="1">
      <alignment horizontal="right" vertical="center"/>
    </xf>
    <xf numFmtId="0" fontId="22" fillId="0" borderId="117" xfId="9" applyFont="1" applyBorder="1" applyAlignment="1">
      <alignment horizontal="left" vertical="center"/>
    </xf>
    <xf numFmtId="0" fontId="22" fillId="0" borderId="0" xfId="9" applyFont="1" applyAlignment="1">
      <alignment horizontal="left" vertical="center"/>
    </xf>
    <xf numFmtId="0" fontId="11" fillId="0" borderId="0" xfId="9" applyFont="1">
      <alignment vertical="center"/>
    </xf>
    <xf numFmtId="0" fontId="29" fillId="0" borderId="0" xfId="9" applyFont="1" applyAlignment="1">
      <alignment horizontal="right" vertical="center"/>
    </xf>
    <xf numFmtId="0" fontId="18" fillId="0" borderId="0" xfId="9" applyFont="1" applyAlignment="1">
      <alignment horizontal="left" vertical="center" shrinkToFit="1"/>
    </xf>
    <xf numFmtId="0" fontId="58" fillId="0" borderId="0" xfId="9" applyFont="1" applyAlignment="1">
      <alignment horizontal="right" vertical="center"/>
    </xf>
    <xf numFmtId="0" fontId="61" fillId="0" borderId="0" xfId="9" applyFont="1" applyAlignment="1">
      <alignment horizontal="right" vertical="center"/>
    </xf>
    <xf numFmtId="0" fontId="27" fillId="0" borderId="0" xfId="9" applyFont="1" applyAlignment="1">
      <alignment horizontal="center" vertical="center"/>
    </xf>
    <xf numFmtId="0" fontId="18" fillId="0" borderId="0" xfId="9" applyFont="1">
      <alignment vertical="center"/>
    </xf>
    <xf numFmtId="0" fontId="18" fillId="0" borderId="41" xfId="9" applyFont="1" applyBorder="1">
      <alignment vertical="center"/>
    </xf>
    <xf numFmtId="0" fontId="18" fillId="0" borderId="15" xfId="9" applyFont="1" applyBorder="1">
      <alignment vertical="center"/>
    </xf>
    <xf numFmtId="0" fontId="18" fillId="0" borderId="48" xfId="9" applyFont="1" applyBorder="1">
      <alignment vertical="center"/>
    </xf>
    <xf numFmtId="0" fontId="18" fillId="0" borderId="0" xfId="9" applyFont="1" applyAlignment="1">
      <alignment vertical="center" wrapText="1"/>
    </xf>
    <xf numFmtId="0" fontId="18" fillId="0" borderId="16" xfId="9" applyFont="1" applyBorder="1">
      <alignment vertical="center"/>
    </xf>
    <xf numFmtId="0" fontId="18" fillId="0" borderId="0" xfId="9" applyFont="1" applyAlignment="1"/>
    <xf numFmtId="0" fontId="18" fillId="0" borderId="49" xfId="9" applyFont="1" applyBorder="1" applyAlignment="1">
      <alignment horizontal="center" vertical="center"/>
    </xf>
    <xf numFmtId="0" fontId="18" fillId="0" borderId="0" xfId="9" applyFont="1" applyAlignment="1">
      <alignment horizontal="left" vertical="center"/>
    </xf>
    <xf numFmtId="0" fontId="18" fillId="0" borderId="49" xfId="9" applyFont="1" applyBorder="1">
      <alignment vertical="center"/>
    </xf>
    <xf numFmtId="0" fontId="63" fillId="0" borderId="0" xfId="9" applyFont="1">
      <alignment vertical="center"/>
    </xf>
    <xf numFmtId="0" fontId="64" fillId="0" borderId="0" xfId="9" applyFont="1" applyAlignment="1">
      <alignment horizontal="right" vertical="center"/>
    </xf>
    <xf numFmtId="0" fontId="18" fillId="0" borderId="49" xfId="9" applyFont="1" applyBorder="1" applyAlignment="1">
      <alignment horizontal="left" vertical="center" shrinkToFit="1"/>
    </xf>
    <xf numFmtId="0" fontId="18" fillId="0" borderId="0" xfId="9" applyFont="1" applyAlignment="1">
      <alignment horizontal="left" vertical="center" wrapText="1"/>
    </xf>
    <xf numFmtId="0" fontId="18" fillId="0" borderId="49" xfId="9" applyFont="1" applyBorder="1" applyAlignment="1">
      <alignment horizontal="left" vertical="center" wrapText="1"/>
    </xf>
    <xf numFmtId="0" fontId="63" fillId="0" borderId="0" xfId="9" applyFont="1" applyAlignment="1">
      <alignment vertical="center" wrapText="1"/>
    </xf>
    <xf numFmtId="0" fontId="18" fillId="0" borderId="0" xfId="9" applyFont="1" applyAlignment="1">
      <alignment horizontal="center" vertical="center"/>
    </xf>
    <xf numFmtId="0" fontId="18" fillId="0" borderId="0" xfId="9" applyFont="1" applyAlignment="1">
      <alignment horizontal="right" vertical="center"/>
    </xf>
    <xf numFmtId="0" fontId="18" fillId="0" borderId="0" xfId="9" applyFont="1" applyAlignment="1">
      <alignment vertical="center" shrinkToFit="1"/>
    </xf>
    <xf numFmtId="0" fontId="65" fillId="0" borderId="0" xfId="9" applyFont="1" applyAlignment="1">
      <alignment horizontal="left" vertical="center"/>
    </xf>
    <xf numFmtId="0" fontId="18" fillId="0" borderId="0" xfId="9" applyFont="1" applyAlignment="1">
      <alignment horizontal="center" vertical="center" shrinkToFit="1"/>
    </xf>
    <xf numFmtId="0" fontId="18" fillId="0" borderId="49" xfId="9" applyFont="1" applyBorder="1" applyAlignment="1">
      <alignment vertical="center" shrinkToFit="1"/>
    </xf>
    <xf numFmtId="0" fontId="18" fillId="0" borderId="0" xfId="9" applyFont="1" applyAlignment="1">
      <alignment vertical="top" wrapText="1"/>
    </xf>
    <xf numFmtId="0" fontId="18" fillId="0" borderId="49" xfId="9" applyFont="1" applyBorder="1" applyAlignment="1">
      <alignment vertical="top" wrapText="1"/>
    </xf>
    <xf numFmtId="0" fontId="18" fillId="0" borderId="29" xfId="9" applyFont="1" applyBorder="1">
      <alignment vertical="center"/>
    </xf>
    <xf numFmtId="0" fontId="18" fillId="0" borderId="90" xfId="9" applyFont="1" applyBorder="1">
      <alignment vertical="center"/>
    </xf>
    <xf numFmtId="0" fontId="64" fillId="0" borderId="0" xfId="9" applyFont="1" applyAlignment="1">
      <alignment vertical="top"/>
    </xf>
    <xf numFmtId="0" fontId="18" fillId="0" borderId="15" xfId="9" applyFont="1" applyBorder="1" applyAlignment="1">
      <alignment horizontal="right" vertical="center"/>
    </xf>
    <xf numFmtId="0" fontId="18" fillId="0" borderId="16" xfId="10" applyFont="1" applyBorder="1">
      <alignment vertical="center"/>
    </xf>
    <xf numFmtId="0" fontId="18" fillId="0" borderId="0" xfId="10" applyFont="1" applyAlignment="1">
      <alignment vertical="top" wrapText="1"/>
    </xf>
    <xf numFmtId="0" fontId="18" fillId="0" borderId="49" xfId="10" applyFont="1" applyBorder="1" applyAlignment="1">
      <alignment vertical="top" wrapText="1"/>
    </xf>
    <xf numFmtId="0" fontId="18" fillId="0" borderId="0" xfId="10" applyFont="1">
      <alignment vertical="center"/>
    </xf>
    <xf numFmtId="0" fontId="18" fillId="0" borderId="0" xfId="10" applyFont="1" applyAlignment="1">
      <alignment horizontal="left" vertical="top" wrapText="1"/>
    </xf>
    <xf numFmtId="0" fontId="29" fillId="0" borderId="0" xfId="9" applyFont="1">
      <alignment vertical="center"/>
    </xf>
    <xf numFmtId="0" fontId="18" fillId="0" borderId="15" xfId="9" applyFont="1" applyBorder="1" applyAlignment="1">
      <alignment horizontal="left" vertical="center"/>
    </xf>
    <xf numFmtId="0" fontId="18" fillId="0" borderId="48" xfId="9" applyFont="1" applyBorder="1" applyAlignment="1">
      <alignment horizontal="left" vertical="center"/>
    </xf>
    <xf numFmtId="0" fontId="18" fillId="0" borderId="0" xfId="9" applyFont="1" applyAlignment="1">
      <alignment horizontal="left" vertical="top"/>
    </xf>
    <xf numFmtId="0" fontId="66" fillId="0" borderId="0" xfId="9" applyFont="1" applyAlignment="1">
      <alignment horizontal="right" vertical="center"/>
    </xf>
    <xf numFmtId="0" fontId="29" fillId="0" borderId="0" xfId="9" applyFont="1" applyAlignment="1">
      <alignment horizontal="left" vertical="center" shrinkToFit="1"/>
    </xf>
    <xf numFmtId="0" fontId="29" fillId="0" borderId="0" xfId="9" applyFont="1" applyAlignment="1">
      <alignment vertical="center" shrinkToFit="1"/>
    </xf>
    <xf numFmtId="0" fontId="18" fillId="0" borderId="49" xfId="9" applyFont="1" applyBorder="1" applyAlignment="1">
      <alignment horizontal="center" vertical="center" shrinkToFit="1"/>
    </xf>
    <xf numFmtId="0" fontId="18" fillId="0" borderId="0" xfId="9" applyFont="1" applyAlignment="1">
      <alignment vertical="top"/>
    </xf>
    <xf numFmtId="0" fontId="18" fillId="0" borderId="49" xfId="9" applyFont="1" applyBorder="1" applyAlignment="1">
      <alignment vertical="top"/>
    </xf>
    <xf numFmtId="0" fontId="29" fillId="0" borderId="0" xfId="9" applyFont="1" applyAlignment="1">
      <alignment horizontal="left" vertical="center"/>
    </xf>
    <xf numFmtId="0" fontId="18" fillId="0" borderId="17" xfId="9" applyFont="1" applyBorder="1">
      <alignment vertical="center"/>
    </xf>
    <xf numFmtId="0" fontId="18" fillId="0" borderId="29" xfId="9" applyFont="1" applyBorder="1" applyAlignment="1">
      <alignment vertical="center" shrinkToFit="1"/>
    </xf>
    <xf numFmtId="0" fontId="18" fillId="0" borderId="29" xfId="9" applyFont="1" applyBorder="1" applyAlignment="1">
      <alignment horizontal="left" vertical="center" shrinkToFit="1"/>
    </xf>
    <xf numFmtId="0" fontId="18" fillId="0" borderId="90" xfId="9" applyFont="1" applyBorder="1" applyAlignment="1">
      <alignment horizontal="left" vertical="center" shrinkToFit="1"/>
    </xf>
    <xf numFmtId="0" fontId="18" fillId="0" borderId="29" xfId="9" applyFont="1" applyBorder="1" applyAlignment="1">
      <alignment vertical="top"/>
    </xf>
    <xf numFmtId="0" fontId="18" fillId="0" borderId="90" xfId="9" applyFont="1" applyBorder="1" applyAlignment="1">
      <alignment vertical="top"/>
    </xf>
    <xf numFmtId="0" fontId="18" fillId="0" borderId="15" xfId="9" applyFont="1" applyBorder="1" applyAlignment="1">
      <alignment vertical="center" wrapText="1"/>
    </xf>
    <xf numFmtId="0" fontId="18" fillId="0" borderId="73" xfId="9" applyFont="1" applyBorder="1" applyAlignment="1">
      <alignment horizontal="left" vertical="center"/>
    </xf>
    <xf numFmtId="0" fontId="18" fillId="0" borderId="48" xfId="9" applyFont="1" applyBorder="1" applyAlignment="1">
      <alignment horizontal="left" vertical="center" wrapText="1"/>
    </xf>
    <xf numFmtId="181" fontId="18" fillId="0" borderId="9" xfId="9" applyNumberFormat="1" applyFont="1" applyBorder="1" applyAlignment="1">
      <alignment horizontal="center" vertical="center"/>
    </xf>
    <xf numFmtId="181" fontId="18" fillId="0" borderId="45" xfId="9" applyNumberFormat="1" applyFont="1" applyBorder="1">
      <alignment vertical="center"/>
    </xf>
    <xf numFmtId="181" fontId="18" fillId="0" borderId="69" xfId="9" applyNumberFormat="1" applyFont="1" applyBorder="1">
      <alignment vertical="center"/>
    </xf>
    <xf numFmtId="181" fontId="18" fillId="0" borderId="0" xfId="9" applyNumberFormat="1" applyFont="1">
      <alignment vertical="center"/>
    </xf>
    <xf numFmtId="0" fontId="18" fillId="0" borderId="0" xfId="9" applyFont="1" applyAlignment="1">
      <alignment horizontal="left" vertical="center" wrapText="1" shrinkToFit="1"/>
    </xf>
    <xf numFmtId="0" fontId="18" fillId="0" borderId="12" xfId="9" applyFont="1" applyBorder="1">
      <alignment vertical="center"/>
    </xf>
    <xf numFmtId="0" fontId="18" fillId="0" borderId="29" xfId="9" applyFont="1" applyBorder="1" applyAlignment="1">
      <alignment horizontal="center" vertical="center"/>
    </xf>
    <xf numFmtId="0" fontId="18" fillId="0" borderId="29" xfId="9" applyFont="1" applyBorder="1" applyAlignment="1">
      <alignment horizontal="left" vertical="center" wrapText="1"/>
    </xf>
    <xf numFmtId="0" fontId="18" fillId="0" borderId="90" xfId="9" applyFont="1" applyBorder="1" applyAlignment="1">
      <alignment horizontal="left" vertical="center" wrapText="1"/>
    </xf>
    <xf numFmtId="0" fontId="18" fillId="0" borderId="15" xfId="9" applyFont="1" applyBorder="1" applyAlignment="1">
      <alignment horizontal="center" vertical="center"/>
    </xf>
    <xf numFmtId="0" fontId="18" fillId="0" borderId="29" xfId="9" applyFont="1" applyBorder="1" applyAlignment="1">
      <alignment horizontal="right" vertical="center"/>
    </xf>
    <xf numFmtId="0" fontId="18" fillId="0" borderId="16" xfId="9" applyFont="1" applyBorder="1" applyAlignment="1">
      <alignment vertical="top"/>
    </xf>
    <xf numFmtId="0" fontId="18" fillId="0" borderId="17" xfId="9" applyFont="1" applyBorder="1" applyAlignment="1">
      <alignment vertical="top"/>
    </xf>
    <xf numFmtId="0" fontId="17" fillId="0" borderId="0" xfId="9" applyFont="1" applyAlignment="1">
      <alignment horizontal="center" vertical="center"/>
    </xf>
    <xf numFmtId="0" fontId="17" fillId="0" borderId="0" xfId="9" applyFont="1">
      <alignment vertical="center"/>
    </xf>
    <xf numFmtId="0" fontId="29" fillId="0" borderId="12" xfId="9" applyFont="1" applyBorder="1" applyAlignment="1">
      <alignment horizontal="center" vertical="center" wrapText="1"/>
    </xf>
    <xf numFmtId="182" fontId="0" fillId="3" borderId="134" xfId="0" applyNumberFormat="1" applyFill="1" applyBorder="1" applyAlignment="1">
      <alignment horizontal="center" vertical="center" shrinkToFit="1"/>
    </xf>
    <xf numFmtId="0" fontId="36" fillId="10" borderId="202" xfId="0" applyFont="1" applyFill="1" applyBorder="1" applyAlignment="1">
      <alignment horizontal="left" vertical="center"/>
    </xf>
    <xf numFmtId="179" fontId="17" fillId="6" borderId="74" xfId="0" applyNumberFormat="1" applyFont="1" applyFill="1" applyBorder="1" applyAlignment="1">
      <alignment horizontal="left" vertical="center"/>
    </xf>
    <xf numFmtId="0" fontId="10" fillId="6" borderId="69" xfId="0" applyFont="1" applyFill="1" applyBorder="1" applyAlignment="1">
      <alignment vertical="center" wrapText="1" shrinkToFit="1"/>
    </xf>
    <xf numFmtId="0" fontId="15" fillId="0" borderId="0" xfId="0" applyFont="1">
      <alignment vertical="center"/>
    </xf>
    <xf numFmtId="0" fontId="57" fillId="0" borderId="0" xfId="0" applyFont="1">
      <alignment vertical="center"/>
    </xf>
    <xf numFmtId="0" fontId="19" fillId="5" borderId="9" xfId="0" applyFont="1" applyFill="1" applyBorder="1" applyAlignment="1" applyProtection="1">
      <alignment horizontal="center" vertical="center" wrapText="1"/>
      <protection locked="0"/>
    </xf>
    <xf numFmtId="0" fontId="19" fillId="5" borderId="113" xfId="0" applyFont="1" applyFill="1" applyBorder="1" applyAlignment="1" applyProtection="1">
      <alignment horizontal="center" vertical="center" wrapText="1"/>
      <protection locked="0"/>
    </xf>
    <xf numFmtId="182" fontId="12" fillId="0" borderId="0" xfId="0" applyNumberFormat="1" applyFont="1" applyAlignment="1">
      <alignment horizontal="center" vertical="center"/>
    </xf>
    <xf numFmtId="0" fontId="12" fillId="0" borderId="0" xfId="0" applyFont="1" applyAlignment="1">
      <alignment vertical="center" shrinkToFit="1"/>
    </xf>
    <xf numFmtId="0" fontId="12" fillId="0" borderId="0" xfId="0" applyFont="1" applyAlignment="1">
      <alignment vertical="center" wrapText="1" shrinkToFit="1"/>
    </xf>
    <xf numFmtId="177" fontId="12" fillId="0" borderId="0" xfId="0" applyNumberFormat="1" applyFont="1">
      <alignment vertical="center"/>
    </xf>
    <xf numFmtId="177" fontId="12" fillId="0" borderId="0" xfId="0" applyNumberFormat="1" applyFont="1" applyAlignment="1">
      <alignment horizontal="right" vertical="center"/>
    </xf>
    <xf numFmtId="0" fontId="12" fillId="0" borderId="0" xfId="3" applyFont="1">
      <alignment vertical="center"/>
    </xf>
    <xf numFmtId="0" fontId="12" fillId="0" borderId="0" xfId="3" applyFont="1" applyAlignment="1">
      <alignment vertical="center" textRotation="255"/>
    </xf>
    <xf numFmtId="0" fontId="12" fillId="0" borderId="0" xfId="3" applyFont="1" applyAlignment="1">
      <alignment vertical="center" wrapText="1"/>
    </xf>
    <xf numFmtId="177" fontId="12" fillId="0" borderId="0" xfId="3" applyNumberFormat="1" applyFont="1">
      <alignment vertical="center"/>
    </xf>
    <xf numFmtId="0" fontId="15" fillId="0" borderId="0" xfId="3" applyFont="1">
      <alignment vertical="center"/>
    </xf>
    <xf numFmtId="0" fontId="11" fillId="6" borderId="78" xfId="3" applyFont="1" applyFill="1" applyBorder="1" applyAlignment="1">
      <alignment vertical="top"/>
    </xf>
    <xf numFmtId="0" fontId="11" fillId="6" borderId="79" xfId="3" applyFont="1" applyFill="1" applyBorder="1" applyAlignment="1">
      <alignment horizontal="left" vertical="center"/>
    </xf>
    <xf numFmtId="0" fontId="11" fillId="6" borderId="80" xfId="3" applyFont="1" applyFill="1" applyBorder="1" applyAlignment="1">
      <alignment horizontal="left" vertical="center"/>
    </xf>
    <xf numFmtId="0" fontId="11" fillId="6" borderId="17" xfId="3" applyFont="1" applyFill="1" applyBorder="1" applyAlignment="1">
      <alignment vertical="top"/>
    </xf>
    <xf numFmtId="0" fontId="11" fillId="6" borderId="29" xfId="3" applyFont="1" applyFill="1" applyBorder="1" applyAlignment="1">
      <alignment horizontal="left" vertical="center"/>
    </xf>
    <xf numFmtId="0" fontId="11" fillId="6" borderId="29" xfId="3" applyFont="1" applyFill="1" applyBorder="1" applyAlignment="1">
      <alignment vertical="top"/>
    </xf>
    <xf numFmtId="0" fontId="11" fillId="6" borderId="47" xfId="3" applyFont="1" applyFill="1" applyBorder="1" applyAlignment="1">
      <alignment vertical="top"/>
    </xf>
    <xf numFmtId="0" fontId="11" fillId="6" borderId="1" xfId="3" applyFont="1" applyFill="1" applyBorder="1" applyAlignment="1">
      <alignment horizontal="center" vertical="center" wrapText="1"/>
    </xf>
    <xf numFmtId="0" fontId="73" fillId="6" borderId="2" xfId="3" applyFont="1" applyFill="1" applyBorder="1" applyAlignment="1">
      <alignment horizontal="center" vertical="center"/>
    </xf>
    <xf numFmtId="0" fontId="73" fillId="6" borderId="3" xfId="3" applyFont="1" applyFill="1" applyBorder="1" applyAlignment="1">
      <alignment horizontal="center" vertical="center" wrapText="1"/>
    </xf>
    <xf numFmtId="0" fontId="11" fillId="6" borderId="24" xfId="3" applyFont="1" applyFill="1" applyBorder="1" applyAlignment="1">
      <alignment horizontal="center" vertical="center" wrapText="1"/>
    </xf>
    <xf numFmtId="177" fontId="18" fillId="6" borderId="64" xfId="3" applyNumberFormat="1" applyFont="1" applyFill="1" applyBorder="1" applyAlignment="1">
      <alignment horizontal="right" vertical="top"/>
    </xf>
    <xf numFmtId="177" fontId="18" fillId="6" borderId="62" xfId="3" applyNumberFormat="1" applyFont="1" applyFill="1" applyBorder="1" applyAlignment="1">
      <alignment horizontal="right" vertical="top"/>
    </xf>
    <xf numFmtId="177" fontId="18" fillId="6" borderId="63" xfId="3" applyNumberFormat="1" applyFont="1" applyFill="1" applyBorder="1" applyAlignment="1">
      <alignment horizontal="right" vertical="top"/>
    </xf>
    <xf numFmtId="0" fontId="11" fillId="0" borderId="0" xfId="3" applyFont="1" applyAlignment="1">
      <alignment horizontal="right" vertical="center"/>
    </xf>
    <xf numFmtId="0" fontId="12" fillId="3" borderId="32" xfId="3" applyFont="1" applyFill="1" applyBorder="1">
      <alignment vertical="center"/>
    </xf>
    <xf numFmtId="0" fontId="12" fillId="3" borderId="33" xfId="3" applyFont="1" applyFill="1" applyBorder="1">
      <alignment vertical="center"/>
    </xf>
    <xf numFmtId="0" fontId="12" fillId="3" borderId="33" xfId="3" applyFont="1" applyFill="1" applyBorder="1" applyAlignment="1">
      <alignment vertical="center" wrapText="1"/>
    </xf>
    <xf numFmtId="0" fontId="12" fillId="3" borderId="34" xfId="3" applyFont="1" applyFill="1" applyBorder="1">
      <alignment vertical="center"/>
    </xf>
    <xf numFmtId="0" fontId="12" fillId="4" borderId="41" xfId="3" applyFont="1" applyFill="1" applyBorder="1">
      <alignment vertical="center"/>
    </xf>
    <xf numFmtId="0" fontId="12" fillId="4" borderId="15" xfId="3" applyFont="1" applyFill="1" applyBorder="1" applyAlignment="1">
      <alignment vertical="center" wrapText="1"/>
    </xf>
    <xf numFmtId="0" fontId="12" fillId="4" borderId="16" xfId="3" applyFont="1" applyFill="1" applyBorder="1">
      <alignment vertical="center"/>
    </xf>
    <xf numFmtId="0" fontId="12" fillId="3" borderId="42" xfId="3" applyFont="1" applyFill="1" applyBorder="1" applyAlignment="1">
      <alignment vertical="center" wrapText="1"/>
    </xf>
    <xf numFmtId="0" fontId="12" fillId="3" borderId="19" xfId="3" applyFont="1" applyFill="1" applyBorder="1" applyAlignment="1">
      <alignment vertical="center" wrapText="1"/>
    </xf>
    <xf numFmtId="0" fontId="12" fillId="3" borderId="19" xfId="3" applyFont="1" applyFill="1" applyBorder="1" applyAlignment="1">
      <alignment horizontal="left" vertical="center" wrapText="1"/>
    </xf>
    <xf numFmtId="0" fontId="12" fillId="3" borderId="35" xfId="3" applyFont="1" applyFill="1" applyBorder="1">
      <alignment vertical="center"/>
    </xf>
    <xf numFmtId="0" fontId="12" fillId="4" borderId="38" xfId="3" applyFont="1" applyFill="1" applyBorder="1">
      <alignment vertical="center"/>
    </xf>
    <xf numFmtId="0" fontId="12" fillId="3" borderId="39" xfId="3" applyFont="1" applyFill="1" applyBorder="1" applyAlignment="1">
      <alignment horizontal="left" vertical="center" wrapText="1"/>
    </xf>
    <xf numFmtId="0" fontId="12" fillId="4" borderId="41" xfId="3" applyFont="1" applyFill="1" applyBorder="1" applyAlignment="1">
      <alignment horizontal="left" vertical="center"/>
    </xf>
    <xf numFmtId="0" fontId="74" fillId="3" borderId="40" xfId="3" applyFont="1" applyFill="1" applyBorder="1" applyAlignment="1">
      <alignment horizontal="center" vertical="center"/>
    </xf>
    <xf numFmtId="0" fontId="18" fillId="3" borderId="30" xfId="3" applyFont="1" applyFill="1" applyBorder="1" applyAlignment="1">
      <alignment horizontal="center" vertical="center"/>
    </xf>
    <xf numFmtId="0" fontId="18" fillId="3" borderId="30" xfId="3" applyFont="1" applyFill="1" applyBorder="1" applyAlignment="1">
      <alignment horizontal="center" vertical="center" wrapText="1"/>
    </xf>
    <xf numFmtId="177" fontId="18" fillId="3" borderId="30" xfId="3" applyNumberFormat="1" applyFont="1" applyFill="1" applyBorder="1" applyAlignment="1">
      <alignment horizontal="center" vertical="center"/>
    </xf>
    <xf numFmtId="177" fontId="18" fillId="3" borderId="31" xfId="3" applyNumberFormat="1" applyFont="1" applyFill="1" applyBorder="1" applyAlignment="1">
      <alignment horizontal="center" vertical="center"/>
    </xf>
    <xf numFmtId="177" fontId="12" fillId="3" borderId="27" xfId="3" applyNumberFormat="1" applyFont="1" applyFill="1" applyBorder="1" applyAlignment="1">
      <alignment horizontal="right" vertical="center"/>
    </xf>
    <xf numFmtId="177" fontId="12" fillId="4" borderId="27" xfId="3" applyNumberFormat="1" applyFont="1" applyFill="1" applyBorder="1" applyAlignment="1">
      <alignment horizontal="right" vertical="center"/>
    </xf>
    <xf numFmtId="0" fontId="11" fillId="0" borderId="2" xfId="3" applyFont="1" applyBorder="1" applyAlignment="1" applyProtection="1">
      <alignment horizontal="left" vertical="center" wrapText="1"/>
      <protection locked="0"/>
    </xf>
    <xf numFmtId="176" fontId="11" fillId="0" borderId="3" xfId="3" applyNumberFormat="1" applyFont="1" applyBorder="1" applyAlignment="1" applyProtection="1">
      <alignment horizontal="right" vertical="center"/>
      <protection locked="0"/>
    </xf>
    <xf numFmtId="0" fontId="11" fillId="6" borderId="3" xfId="3" applyFont="1" applyFill="1" applyBorder="1" applyAlignment="1">
      <alignment horizontal="center" vertical="center"/>
    </xf>
    <xf numFmtId="177" fontId="11" fillId="6" borderId="8" xfId="3" applyNumberFormat="1" applyFont="1" applyFill="1" applyBorder="1">
      <alignment vertical="center"/>
    </xf>
    <xf numFmtId="0" fontId="11" fillId="0" borderId="19" xfId="3" applyFont="1" applyBorder="1" applyAlignment="1" applyProtection="1">
      <alignment horizontal="left" vertical="center" wrapText="1"/>
      <protection locked="0"/>
    </xf>
    <xf numFmtId="176" fontId="11" fillId="0" borderId="12" xfId="3" applyNumberFormat="1" applyFont="1" applyBorder="1" applyAlignment="1" applyProtection="1">
      <alignment horizontal="right" vertical="center"/>
      <protection locked="0"/>
    </xf>
    <xf numFmtId="0" fontId="11" fillId="6" borderId="12" xfId="3" applyFont="1" applyFill="1" applyBorder="1" applyAlignment="1">
      <alignment horizontal="center" vertical="center"/>
    </xf>
    <xf numFmtId="177" fontId="11" fillId="6" borderId="9" xfId="3" applyNumberFormat="1" applyFont="1" applyFill="1" applyBorder="1">
      <alignment vertical="center"/>
    </xf>
    <xf numFmtId="0" fontId="11" fillId="6" borderId="6" xfId="3" applyFont="1" applyFill="1" applyBorder="1" applyAlignment="1">
      <alignment vertical="center" wrapText="1"/>
    </xf>
    <xf numFmtId="0" fontId="11" fillId="6" borderId="13" xfId="3" applyFont="1" applyFill="1" applyBorder="1">
      <alignment vertical="center"/>
    </xf>
    <xf numFmtId="0" fontId="11" fillId="6" borderId="13" xfId="3" applyFont="1" applyFill="1" applyBorder="1" applyAlignment="1">
      <alignment horizontal="center" vertical="center"/>
    </xf>
    <xf numFmtId="176" fontId="11" fillId="0" borderId="13" xfId="3" applyNumberFormat="1" applyFont="1" applyBorder="1" applyAlignment="1" applyProtection="1">
      <alignment horizontal="right" vertical="center"/>
      <protection locked="0"/>
    </xf>
    <xf numFmtId="177" fontId="11" fillId="6" borderId="10" xfId="3" applyNumberFormat="1" applyFont="1" applyFill="1" applyBorder="1">
      <alignment vertical="center"/>
    </xf>
    <xf numFmtId="0" fontId="18" fillId="4" borderId="29" xfId="3" applyFont="1" applyFill="1" applyBorder="1" applyAlignment="1">
      <alignment horizontal="center" vertical="center" wrapText="1"/>
    </xf>
    <xf numFmtId="177" fontId="18" fillId="4" borderId="29" xfId="3" applyNumberFormat="1" applyFont="1" applyFill="1" applyBorder="1" applyAlignment="1">
      <alignment horizontal="center" vertical="center"/>
    </xf>
    <xf numFmtId="177" fontId="11" fillId="0" borderId="8" xfId="3" applyNumberFormat="1" applyFont="1" applyBorder="1" applyAlignment="1" applyProtection="1">
      <alignment horizontal="right" vertical="center"/>
      <protection locked="0"/>
    </xf>
    <xf numFmtId="177" fontId="11" fillId="0" borderId="9" xfId="3" applyNumberFormat="1" applyFont="1" applyBorder="1" applyAlignment="1" applyProtection="1">
      <alignment horizontal="right" vertical="center"/>
      <protection locked="0"/>
    </xf>
    <xf numFmtId="177" fontId="11" fillId="0" borderId="4" xfId="3" applyNumberFormat="1" applyFont="1" applyBorder="1" applyAlignment="1" applyProtection="1">
      <alignment horizontal="right" vertical="center"/>
      <protection locked="0"/>
    </xf>
    <xf numFmtId="177" fontId="11" fillId="0" borderId="5" xfId="3" applyNumberFormat="1" applyFont="1" applyBorder="1" applyAlignment="1" applyProtection="1">
      <alignment horizontal="right" vertical="center"/>
      <protection locked="0"/>
    </xf>
    <xf numFmtId="0" fontId="11" fillId="0" borderId="6" xfId="3" applyFont="1" applyBorder="1" applyAlignment="1" applyProtection="1">
      <alignment horizontal="left" vertical="center" wrapText="1"/>
      <protection locked="0"/>
    </xf>
    <xf numFmtId="177" fontId="11" fillId="0" borderId="7" xfId="3" applyNumberFormat="1" applyFont="1" applyBorder="1" applyAlignment="1" applyProtection="1">
      <alignment horizontal="right" vertical="center"/>
      <protection locked="0"/>
    </xf>
    <xf numFmtId="0" fontId="11" fillId="0" borderId="112" xfId="3" applyFont="1" applyBorder="1" applyAlignment="1" applyProtection="1">
      <alignment horizontal="left" vertical="center" wrapText="1"/>
      <protection locked="0"/>
    </xf>
    <xf numFmtId="177" fontId="11" fillId="0" borderId="136" xfId="3" applyNumberFormat="1" applyFont="1" applyBorder="1" applyAlignment="1" applyProtection="1">
      <alignment horizontal="right" vertical="center"/>
      <protection locked="0"/>
    </xf>
    <xf numFmtId="0" fontId="11" fillId="0" borderId="39" xfId="3" applyFont="1" applyBorder="1" applyAlignment="1" applyProtection="1">
      <alignment horizontal="left" vertical="center" wrapText="1"/>
      <protection locked="0"/>
    </xf>
    <xf numFmtId="177" fontId="11" fillId="0" borderId="197" xfId="3" applyNumberFormat="1" applyFont="1" applyBorder="1" applyAlignment="1" applyProtection="1">
      <alignment horizontal="right" vertical="center"/>
      <protection locked="0"/>
    </xf>
    <xf numFmtId="0" fontId="73" fillId="6" borderId="24" xfId="3" applyFont="1" applyFill="1" applyBorder="1" applyAlignment="1">
      <alignment horizontal="center" vertical="center" wrapText="1"/>
    </xf>
    <xf numFmtId="0" fontId="33" fillId="0" borderId="19" xfId="6" applyFont="1" applyBorder="1" applyAlignment="1" applyProtection="1">
      <alignment horizontal="left" vertical="center" wrapText="1" shrinkToFit="1"/>
      <protection locked="0"/>
    </xf>
    <xf numFmtId="0" fontId="33" fillId="0" borderId="6" xfId="6" applyFont="1" applyBorder="1" applyAlignment="1" applyProtection="1">
      <alignment horizontal="left" vertical="center" wrapText="1" shrinkToFit="1"/>
      <protection locked="0"/>
    </xf>
    <xf numFmtId="0" fontId="13" fillId="0" borderId="0" xfId="9" applyFont="1" applyAlignment="1">
      <alignment vertical="center" shrinkToFit="1"/>
    </xf>
    <xf numFmtId="0" fontId="13" fillId="0" borderId="49" xfId="9" applyFont="1" applyBorder="1" applyAlignment="1">
      <alignment vertical="center" shrinkToFit="1"/>
    </xf>
    <xf numFmtId="0" fontId="33" fillId="0" borderId="112" xfId="6" applyFont="1" applyBorder="1" applyAlignment="1" applyProtection="1">
      <alignment horizontal="left" vertical="center" wrapText="1" shrinkToFit="1"/>
      <protection locked="0"/>
    </xf>
    <xf numFmtId="0" fontId="46" fillId="0" borderId="0" xfId="6"/>
    <xf numFmtId="183" fontId="11" fillId="0" borderId="0" xfId="0" applyNumberFormat="1" applyFont="1">
      <alignment vertical="center"/>
    </xf>
    <xf numFmtId="0" fontId="42" fillId="0" borderId="0" xfId="0" applyFont="1" applyAlignment="1">
      <alignment vertical="center" shrinkToFit="1"/>
    </xf>
    <xf numFmtId="0" fontId="42" fillId="0" borderId="0" xfId="0" applyFont="1" applyAlignment="1">
      <alignment horizontal="left" vertical="top" shrinkToFit="1"/>
    </xf>
    <xf numFmtId="0" fontId="28" fillId="0" borderId="0" xfId="0" applyFont="1" applyAlignment="1">
      <alignment vertical="center" shrinkToFit="1"/>
    </xf>
    <xf numFmtId="0" fontId="46" fillId="0" borderId="0" xfId="6" applyAlignment="1">
      <alignment horizontal="left" vertical="top"/>
    </xf>
    <xf numFmtId="0" fontId="75" fillId="6" borderId="50" xfId="6" applyFont="1" applyFill="1" applyBorder="1" applyAlignment="1">
      <alignment horizontal="center" vertical="center"/>
    </xf>
    <xf numFmtId="0" fontId="11" fillId="6" borderId="51" xfId="6" applyFont="1" applyFill="1" applyBorder="1" applyAlignment="1">
      <alignment horizontal="center" vertical="center"/>
    </xf>
    <xf numFmtId="38" fontId="11" fillId="6" borderId="52" xfId="4" applyFont="1" applyFill="1" applyBorder="1" applyAlignment="1" applyProtection="1">
      <alignment horizontal="center" vertical="center"/>
    </xf>
    <xf numFmtId="38" fontId="11" fillId="6" borderId="205" xfId="4" applyFont="1" applyFill="1" applyBorder="1" applyAlignment="1" applyProtection="1">
      <alignment horizontal="center" vertical="center"/>
    </xf>
    <xf numFmtId="0" fontId="9" fillId="0" borderId="0" xfId="6" applyFont="1" applyAlignment="1">
      <alignment horizontal="left" vertical="top"/>
    </xf>
    <xf numFmtId="0" fontId="46" fillId="0" borderId="0" xfId="6" applyAlignment="1">
      <alignment wrapText="1"/>
    </xf>
    <xf numFmtId="0" fontId="75" fillId="7" borderId="1" xfId="6" applyFont="1" applyFill="1" applyBorder="1" applyAlignment="1">
      <alignment horizontal="center" vertical="center"/>
    </xf>
    <xf numFmtId="0" fontId="75" fillId="6" borderId="1" xfId="6" applyFont="1" applyFill="1" applyBorder="1" applyAlignment="1">
      <alignment horizontal="center" vertical="center"/>
    </xf>
    <xf numFmtId="183" fontId="46" fillId="0" borderId="0" xfId="6" applyNumberFormat="1"/>
    <xf numFmtId="183" fontId="75" fillId="0" borderId="3" xfId="6" applyNumberFormat="1" applyFont="1" applyBorder="1" applyProtection="1">
      <protection locked="0"/>
    </xf>
    <xf numFmtId="183" fontId="75" fillId="6" borderId="48" xfId="6" applyNumberFormat="1" applyFont="1" applyFill="1" applyBorder="1"/>
    <xf numFmtId="183" fontId="75" fillId="0" borderId="3" xfId="6" applyNumberFormat="1" applyFont="1" applyBorder="1" applyAlignment="1" applyProtection="1">
      <alignment horizontal="right" vertical="center"/>
      <protection locked="0"/>
    </xf>
    <xf numFmtId="183" fontId="75" fillId="6" borderId="48" xfId="6" applyNumberFormat="1" applyFont="1" applyFill="1" applyBorder="1" applyAlignment="1">
      <alignment horizontal="right" vertical="center"/>
    </xf>
    <xf numFmtId="183" fontId="33" fillId="6" borderId="5" xfId="4" applyNumberFormat="1" applyFont="1" applyFill="1" applyBorder="1" applyAlignment="1" applyProtection="1">
      <alignment horizontal="right" vertical="center"/>
    </xf>
    <xf numFmtId="183" fontId="33" fillId="0" borderId="12" xfId="4" applyNumberFormat="1" applyFont="1" applyBorder="1" applyAlignment="1" applyProtection="1">
      <alignment horizontal="right" vertical="center"/>
      <protection locked="0"/>
    </xf>
    <xf numFmtId="183" fontId="11" fillId="0" borderId="12" xfId="4" applyNumberFormat="1" applyFont="1" applyBorder="1" applyAlignment="1" applyProtection="1">
      <alignment horizontal="right" vertical="center"/>
      <protection locked="0"/>
    </xf>
    <xf numFmtId="183" fontId="11" fillId="0" borderId="13" xfId="4" applyNumberFormat="1" applyFont="1" applyBorder="1" applyAlignment="1" applyProtection="1">
      <alignment horizontal="right" vertical="center"/>
      <protection locked="0"/>
    </xf>
    <xf numFmtId="183" fontId="33" fillId="6" borderId="7" xfId="4" applyNumberFormat="1" applyFont="1" applyFill="1" applyBorder="1" applyAlignment="1" applyProtection="1">
      <alignment horizontal="right" vertical="center"/>
    </xf>
    <xf numFmtId="183" fontId="11" fillId="0" borderId="11" xfId="4" applyNumberFormat="1" applyFont="1" applyBorder="1" applyAlignment="1" applyProtection="1">
      <alignment horizontal="right" vertical="center"/>
      <protection locked="0"/>
    </xf>
    <xf numFmtId="183" fontId="33" fillId="6" borderId="128" xfId="4" applyNumberFormat="1" applyFont="1" applyFill="1" applyBorder="1" applyAlignment="1" applyProtection="1">
      <alignment horizontal="right" vertical="center"/>
    </xf>
    <xf numFmtId="183" fontId="33" fillId="6" borderId="9" xfId="4" applyNumberFormat="1" applyFont="1" applyFill="1" applyBorder="1" applyAlignment="1" applyProtection="1">
      <alignment horizontal="right" vertical="center"/>
    </xf>
    <xf numFmtId="183" fontId="33" fillId="6" borderId="136" xfId="4" applyNumberFormat="1" applyFont="1" applyFill="1" applyBorder="1" applyAlignment="1" applyProtection="1">
      <alignment horizontal="right" vertical="center"/>
    </xf>
    <xf numFmtId="183" fontId="11" fillId="0" borderId="3" xfId="4" applyNumberFormat="1" applyFont="1" applyFill="1" applyBorder="1" applyAlignment="1" applyProtection="1">
      <alignment horizontal="right" vertical="center"/>
      <protection locked="0"/>
    </xf>
    <xf numFmtId="183" fontId="11" fillId="6" borderId="4" xfId="4" applyNumberFormat="1" applyFont="1" applyFill="1" applyBorder="1" applyAlignment="1" applyProtection="1">
      <alignment horizontal="right" vertical="center"/>
    </xf>
    <xf numFmtId="0" fontId="11" fillId="0" borderId="2" xfId="6" applyFont="1" applyBorder="1" applyAlignment="1" applyProtection="1">
      <alignment horizontal="left" vertical="center" wrapText="1"/>
      <protection locked="0"/>
    </xf>
    <xf numFmtId="0" fontId="75" fillId="0" borderId="2" xfId="6" applyFont="1" applyBorder="1" applyAlignment="1" applyProtection="1">
      <alignment horizontal="left" vertical="center" wrapText="1"/>
      <protection locked="0"/>
    </xf>
    <xf numFmtId="0" fontId="64" fillId="0" borderId="0" xfId="9" applyFont="1" applyAlignment="1" applyProtection="1">
      <alignment horizontal="right" vertical="center"/>
      <protection locked="0"/>
    </xf>
    <xf numFmtId="0" fontId="18" fillId="0" borderId="0" xfId="9" applyFont="1" applyAlignment="1" applyProtection="1">
      <alignment horizontal="left" vertical="center" shrinkToFit="1"/>
      <protection locked="0"/>
    </xf>
    <xf numFmtId="0" fontId="18" fillId="0" borderId="0" xfId="9" applyFont="1" applyAlignment="1" applyProtection="1">
      <alignment horizontal="center" vertical="center"/>
      <protection locked="0"/>
    </xf>
    <xf numFmtId="0" fontId="18" fillId="0" borderId="0" xfId="9" applyFont="1" applyAlignment="1" applyProtection="1">
      <alignment vertical="center" shrinkToFit="1"/>
      <protection locked="0"/>
    </xf>
    <xf numFmtId="0" fontId="18" fillId="0" borderId="0" xfId="9" applyFont="1" applyProtection="1">
      <alignment vertical="center"/>
      <protection locked="0"/>
    </xf>
    <xf numFmtId="0" fontId="29" fillId="0" borderId="12" xfId="9" applyFont="1" applyBorder="1" applyProtection="1">
      <alignment vertical="center"/>
      <protection locked="0"/>
    </xf>
    <xf numFmtId="0" fontId="18" fillId="0" borderId="12" xfId="9" applyFont="1" applyBorder="1" applyAlignment="1" applyProtection="1">
      <alignment horizontal="left" vertical="center"/>
      <protection locked="0"/>
    </xf>
    <xf numFmtId="0" fontId="64" fillId="0" borderId="0" xfId="9" applyFont="1" applyAlignment="1" applyProtection="1">
      <alignment horizontal="center" vertical="center"/>
      <protection locked="0"/>
    </xf>
    <xf numFmtId="181" fontId="18" fillId="0" borderId="12" xfId="9" applyNumberFormat="1" applyFont="1" applyBorder="1" applyAlignment="1" applyProtection="1">
      <alignment horizontal="center" vertical="center" shrinkToFit="1"/>
      <protection locked="0"/>
    </xf>
    <xf numFmtId="0" fontId="76" fillId="0" borderId="0" xfId="9" applyFont="1" applyAlignment="1" applyProtection="1">
      <alignment horizontal="right" vertical="center"/>
      <protection locked="0"/>
    </xf>
    <xf numFmtId="0" fontId="9" fillId="0" borderId="33" xfId="3" applyBorder="1" applyAlignment="1">
      <alignment vertical="center" textRotation="255"/>
    </xf>
    <xf numFmtId="0" fontId="9" fillId="0" borderId="33" xfId="3" applyBorder="1" applyAlignment="1">
      <alignment vertical="center" wrapText="1"/>
    </xf>
    <xf numFmtId="0" fontId="9" fillId="0" borderId="33" xfId="3" applyBorder="1">
      <alignment vertical="center"/>
    </xf>
    <xf numFmtId="177" fontId="9" fillId="0" borderId="33" xfId="3" applyNumberFormat="1" applyBorder="1">
      <alignment vertical="center"/>
    </xf>
    <xf numFmtId="182" fontId="0" fillId="0" borderId="33" xfId="0" applyNumberFormat="1" applyBorder="1" applyAlignment="1">
      <alignment horizontal="center" vertical="center"/>
    </xf>
    <xf numFmtId="0" fontId="0" fillId="0" borderId="33" xfId="0" applyBorder="1">
      <alignment vertical="center"/>
    </xf>
    <xf numFmtId="0" fontId="0" fillId="0" borderId="33" xfId="0" applyBorder="1" applyAlignment="1">
      <alignment vertical="center" shrinkToFit="1"/>
    </xf>
    <xf numFmtId="0" fontId="0" fillId="0" borderId="33" xfId="0" applyBorder="1" applyAlignment="1">
      <alignment vertical="center" wrapText="1" shrinkToFit="1"/>
    </xf>
    <xf numFmtId="177" fontId="0" fillId="0" borderId="33" xfId="0" applyNumberFormat="1" applyBorder="1">
      <alignment vertical="center"/>
    </xf>
    <xf numFmtId="177" fontId="0" fillId="0" borderId="33" xfId="0" applyNumberFormat="1" applyBorder="1" applyAlignment="1">
      <alignment horizontal="right" vertical="center"/>
    </xf>
    <xf numFmtId="0" fontId="0" fillId="0" borderId="33" xfId="0" applyBorder="1" applyAlignment="1">
      <alignment horizontal="right" vertical="top"/>
    </xf>
    <xf numFmtId="0" fontId="67" fillId="5" borderId="117" xfId="0" applyFont="1" applyFill="1" applyBorder="1" applyAlignment="1" applyProtection="1">
      <alignment horizontal="center" vertical="center" shrinkToFit="1"/>
      <protection locked="0"/>
    </xf>
    <xf numFmtId="0" fontId="34" fillId="0" borderId="0" xfId="0" applyFont="1" applyAlignment="1">
      <alignment horizontal="left" vertical="top" wrapText="1"/>
    </xf>
    <xf numFmtId="0" fontId="67" fillId="5" borderId="188" xfId="0" applyFont="1" applyFill="1" applyBorder="1" applyAlignment="1" applyProtection="1">
      <alignment horizontal="center" vertical="center" shrinkToFit="1"/>
      <protection locked="0"/>
    </xf>
    <xf numFmtId="0" fontId="67" fillId="5" borderId="44" xfId="0" applyFont="1" applyFill="1" applyBorder="1" applyAlignment="1" applyProtection="1">
      <alignment horizontal="center" vertical="center" shrinkToFit="1"/>
      <protection locked="0"/>
    </xf>
    <xf numFmtId="0" fontId="16" fillId="0" borderId="0" xfId="0" applyFont="1" applyAlignment="1">
      <alignment vertical="top" wrapText="1"/>
    </xf>
    <xf numFmtId="176" fontId="11" fillId="0" borderId="45" xfId="3" applyNumberFormat="1" applyFont="1" applyBorder="1" applyAlignment="1" applyProtection="1">
      <alignment horizontal="center" vertical="center"/>
      <protection locked="0"/>
    </xf>
    <xf numFmtId="0" fontId="11" fillId="6" borderId="69" xfId="3" applyFont="1" applyFill="1" applyBorder="1" applyAlignment="1">
      <alignment horizontal="left" vertical="center"/>
    </xf>
    <xf numFmtId="0" fontId="16" fillId="0" borderId="0" xfId="0" applyFont="1" applyAlignment="1">
      <alignment vertical="center" wrapText="1"/>
    </xf>
    <xf numFmtId="0" fontId="44" fillId="0" borderId="206" xfId="0" applyFont="1" applyBorder="1" applyAlignment="1" applyProtection="1">
      <alignment vertical="center" wrapText="1"/>
      <protection locked="0"/>
    </xf>
    <xf numFmtId="0" fontId="44" fillId="0" borderId="207" xfId="0" applyFont="1" applyBorder="1" applyProtection="1">
      <alignment vertical="center"/>
      <protection locked="0"/>
    </xf>
    <xf numFmtId="183" fontId="44" fillId="0" borderId="206" xfId="0" applyNumberFormat="1" applyFont="1" applyBorder="1" applyProtection="1">
      <alignment vertical="center"/>
      <protection locked="0"/>
    </xf>
    <xf numFmtId="177" fontId="34" fillId="0" borderId="0" xfId="0" applyNumberFormat="1" applyFont="1">
      <alignment vertical="center"/>
    </xf>
    <xf numFmtId="0" fontId="25" fillId="0" borderId="0" xfId="0" applyFont="1">
      <alignment vertical="center"/>
    </xf>
    <xf numFmtId="0" fontId="22" fillId="0" borderId="0" xfId="0" applyFont="1">
      <alignment vertical="center"/>
    </xf>
    <xf numFmtId="0" fontId="0" fillId="0" borderId="0" xfId="3" applyFont="1" applyAlignment="1">
      <alignment vertical="top" wrapText="1"/>
    </xf>
    <xf numFmtId="0" fontId="9" fillId="0" borderId="0" xfId="3" applyAlignment="1">
      <alignment vertical="top" wrapText="1"/>
    </xf>
    <xf numFmtId="0" fontId="9" fillId="0" borderId="0" xfId="3" applyAlignment="1">
      <alignment horizontal="left" vertical="top" wrapText="1"/>
    </xf>
    <xf numFmtId="0" fontId="20" fillId="0" borderId="0" xfId="3" applyFont="1" applyAlignment="1">
      <alignment horizontal="left" vertical="top" wrapText="1"/>
    </xf>
    <xf numFmtId="0" fontId="0" fillId="0" borderId="0" xfId="3" applyFont="1" applyAlignment="1">
      <alignment horizontal="left" vertical="top"/>
    </xf>
    <xf numFmtId="0" fontId="18" fillId="6" borderId="0" xfId="3" applyFont="1" applyFill="1" applyAlignment="1">
      <alignment horizontal="center" vertical="center" wrapText="1"/>
    </xf>
    <xf numFmtId="0" fontId="18" fillId="6" borderId="0" xfId="3" applyFont="1" applyFill="1" applyAlignment="1">
      <alignment horizontal="center" vertical="center"/>
    </xf>
    <xf numFmtId="177" fontId="9" fillId="6" borderId="0" xfId="3" applyNumberFormat="1" applyFill="1" applyAlignment="1">
      <alignment horizontal="center" vertical="center"/>
    </xf>
    <xf numFmtId="0" fontId="9" fillId="4" borderId="0" xfId="3" applyFill="1" applyAlignment="1">
      <alignment horizontal="left" vertical="center"/>
    </xf>
    <xf numFmtId="177" fontId="9" fillId="4" borderId="0" xfId="3" applyNumberFormat="1" applyFill="1" applyAlignment="1">
      <alignment horizontal="left" vertical="center"/>
    </xf>
    <xf numFmtId="0" fontId="34" fillId="0" borderId="0" xfId="0" applyFont="1" applyAlignment="1">
      <alignment vertical="center" wrapText="1"/>
    </xf>
    <xf numFmtId="0" fontId="16" fillId="0" borderId="0" xfId="3" applyFont="1" applyAlignment="1">
      <alignment vertical="center" wrapText="1"/>
    </xf>
    <xf numFmtId="0" fontId="55" fillId="0" borderId="0" xfId="3" applyFont="1" applyAlignment="1">
      <alignment horizontal="left" vertical="top" wrapText="1"/>
    </xf>
    <xf numFmtId="0" fontId="13" fillId="0" borderId="0" xfId="3" applyFont="1" applyAlignment="1">
      <alignment vertical="center" wrapText="1"/>
    </xf>
    <xf numFmtId="0" fontId="16" fillId="0" borderId="0" xfId="6" applyFont="1" applyAlignment="1">
      <alignment vertical="center" textRotation="255"/>
    </xf>
    <xf numFmtId="0" fontId="33" fillId="0" borderId="0" xfId="6" applyFont="1" applyAlignment="1">
      <alignment horizontal="left" vertical="center" wrapText="1" shrinkToFit="1"/>
    </xf>
    <xf numFmtId="38" fontId="11" fillId="0" borderId="0" xfId="4" applyFont="1" applyBorder="1" applyAlignment="1" applyProtection="1">
      <alignment horizontal="right" vertical="center"/>
    </xf>
    <xf numFmtId="38" fontId="33" fillId="0" borderId="0" xfId="4" applyFont="1" applyFill="1" applyBorder="1" applyAlignment="1" applyProtection="1">
      <alignment horizontal="right" vertical="center"/>
    </xf>
    <xf numFmtId="3" fontId="11" fillId="0" borderId="0" xfId="6" applyNumberFormat="1" applyFont="1" applyAlignment="1">
      <alignment horizontal="right" vertical="top" shrinkToFit="1"/>
    </xf>
    <xf numFmtId="0" fontId="11" fillId="6" borderId="209" xfId="6" applyFont="1" applyFill="1" applyBorder="1" applyAlignment="1">
      <alignment horizontal="center" vertical="center"/>
    </xf>
    <xf numFmtId="0" fontId="11" fillId="6" borderId="210" xfId="6" applyFont="1" applyFill="1" applyBorder="1" applyAlignment="1">
      <alignment horizontal="center" vertical="center"/>
    </xf>
    <xf numFmtId="3" fontId="11" fillId="6" borderId="64" xfId="6" applyNumberFormat="1" applyFont="1" applyFill="1" applyBorder="1" applyAlignment="1">
      <alignment horizontal="right" vertical="top" shrinkToFit="1"/>
    </xf>
    <xf numFmtId="3" fontId="11" fillId="6" borderId="62" xfId="6" applyNumberFormat="1" applyFont="1" applyFill="1" applyBorder="1" applyAlignment="1">
      <alignment horizontal="right" vertical="top" shrinkToFit="1"/>
    </xf>
    <xf numFmtId="0" fontId="11" fillId="7" borderId="209" xfId="6" applyFont="1" applyFill="1" applyBorder="1" applyAlignment="1">
      <alignment horizontal="center" vertical="center"/>
    </xf>
    <xf numFmtId="3" fontId="11" fillId="6" borderId="210" xfId="6" applyNumberFormat="1" applyFont="1" applyFill="1" applyBorder="1" applyAlignment="1">
      <alignment horizontal="center" vertical="center" shrinkToFit="1"/>
    </xf>
    <xf numFmtId="0" fontId="33" fillId="0" borderId="39" xfId="6" applyFont="1" applyBorder="1" applyAlignment="1" applyProtection="1">
      <alignment horizontal="left" vertical="center" wrapText="1" shrinkToFit="1"/>
      <protection locked="0"/>
    </xf>
    <xf numFmtId="183" fontId="11" fillId="0" borderId="91" xfId="4" applyNumberFormat="1" applyFont="1" applyBorder="1" applyAlignment="1" applyProtection="1">
      <alignment horizontal="right" vertical="center"/>
      <protection locked="0"/>
    </xf>
    <xf numFmtId="183" fontId="33" fillId="6" borderId="197" xfId="4" applyNumberFormat="1" applyFont="1" applyFill="1" applyBorder="1" applyAlignment="1" applyProtection="1">
      <alignment horizontal="right" vertical="center"/>
    </xf>
    <xf numFmtId="3" fontId="11" fillId="6" borderId="198" xfId="6" applyNumberFormat="1" applyFont="1" applyFill="1" applyBorder="1" applyAlignment="1">
      <alignment horizontal="right" vertical="top" shrinkToFit="1"/>
    </xf>
    <xf numFmtId="0" fontId="78" fillId="0" borderId="0" xfId="11" applyFont="1">
      <alignment vertical="center"/>
    </xf>
    <xf numFmtId="0" fontId="78" fillId="15" borderId="0" xfId="11" applyFont="1" applyFill="1">
      <alignment vertical="center"/>
    </xf>
    <xf numFmtId="0" fontId="80" fillId="0" borderId="0" xfId="11" applyFont="1" applyAlignment="1">
      <alignment horizontal="center" vertical="center"/>
    </xf>
    <xf numFmtId="0" fontId="79" fillId="0" borderId="0" xfId="11" applyFont="1">
      <alignment vertical="center"/>
    </xf>
    <xf numFmtId="0" fontId="80" fillId="0" borderId="0" xfId="11" applyFont="1">
      <alignment vertical="center"/>
    </xf>
    <xf numFmtId="0" fontId="80" fillId="0" borderId="29" xfId="11" applyFont="1" applyBorder="1" applyAlignment="1">
      <alignment horizontal="right" vertical="center"/>
    </xf>
    <xf numFmtId="0" fontId="80" fillId="0" borderId="50" xfId="11" applyFont="1" applyBorder="1" applyAlignment="1">
      <alignment horizontal="right" vertical="center"/>
    </xf>
    <xf numFmtId="0" fontId="81" fillId="0" borderId="0" xfId="11" applyFont="1">
      <alignment vertical="center"/>
    </xf>
    <xf numFmtId="0" fontId="80" fillId="0" borderId="1" xfId="11" applyFont="1" applyBorder="1" applyAlignment="1" applyProtection="1">
      <alignment horizontal="center" vertical="center"/>
      <protection locked="0"/>
    </xf>
    <xf numFmtId="0" fontId="80" fillId="0" borderId="0" xfId="11" applyFont="1" applyAlignment="1">
      <alignment vertical="center" wrapText="1"/>
    </xf>
    <xf numFmtId="0" fontId="80" fillId="0" borderId="0" xfId="6" applyFont="1" applyAlignment="1">
      <alignment vertical="center"/>
    </xf>
    <xf numFmtId="0" fontId="80" fillId="0" borderId="81" xfId="6" applyFont="1" applyBorder="1" applyAlignment="1" applyProtection="1">
      <alignment horizontal="center" vertical="center"/>
      <protection locked="0"/>
    </xf>
    <xf numFmtId="0" fontId="78" fillId="15" borderId="0" xfId="6" applyFont="1" applyFill="1" applyAlignment="1">
      <alignment vertical="center"/>
    </xf>
    <xf numFmtId="0" fontId="78" fillId="0" borderId="0" xfId="6" applyFont="1" applyAlignment="1">
      <alignment vertical="center"/>
    </xf>
    <xf numFmtId="0" fontId="80" fillId="0" borderId="58" xfId="6" applyFont="1" applyBorder="1" applyAlignment="1" applyProtection="1">
      <alignment horizontal="center" vertical="center"/>
      <protection locked="0"/>
    </xf>
    <xf numFmtId="0" fontId="80" fillId="0" borderId="0" xfId="6" applyFont="1" applyAlignment="1">
      <alignment vertical="center" wrapText="1"/>
    </xf>
    <xf numFmtId="0" fontId="80" fillId="0" borderId="81" xfId="11" applyFont="1" applyBorder="1" applyAlignment="1" applyProtection="1">
      <alignment horizontal="center" vertical="center"/>
      <protection locked="0"/>
    </xf>
    <xf numFmtId="0" fontId="80" fillId="7" borderId="16" xfId="11" applyFont="1" applyFill="1" applyBorder="1" applyAlignment="1">
      <alignment horizontal="left" vertical="center" wrapText="1"/>
    </xf>
    <xf numFmtId="0" fontId="80" fillId="7" borderId="57" xfId="11" applyFont="1" applyFill="1" applyBorder="1" applyAlignment="1">
      <alignment horizontal="left" vertical="center" wrapText="1"/>
    </xf>
    <xf numFmtId="0" fontId="80" fillId="7" borderId="50" xfId="11" applyFont="1" applyFill="1" applyBorder="1" applyAlignment="1">
      <alignment horizontal="left" vertical="center" wrapText="1"/>
    </xf>
    <xf numFmtId="0" fontId="80" fillId="7" borderId="28" xfId="11" applyFont="1" applyFill="1" applyBorder="1" applyAlignment="1">
      <alignment vertical="center" wrapText="1"/>
    </xf>
    <xf numFmtId="0" fontId="80" fillId="7" borderId="17" xfId="11" applyFont="1" applyFill="1" applyBorder="1" applyAlignment="1">
      <alignment horizontal="left" vertical="center" wrapText="1"/>
    </xf>
    <xf numFmtId="0" fontId="80" fillId="0" borderId="82" xfId="11" applyFont="1" applyBorder="1" applyAlignment="1" applyProtection="1">
      <alignment horizontal="center" vertical="center"/>
      <protection locked="0"/>
    </xf>
    <xf numFmtId="0" fontId="80" fillId="0" borderId="29" xfId="11" applyFont="1" applyBorder="1" applyAlignment="1">
      <alignment vertical="center" wrapText="1"/>
    </xf>
    <xf numFmtId="0" fontId="80" fillId="7" borderId="17" xfId="11" applyFont="1" applyFill="1" applyBorder="1" applyAlignment="1">
      <alignment vertical="center" wrapText="1"/>
    </xf>
    <xf numFmtId="0" fontId="84" fillId="7" borderId="16" xfId="11" applyFont="1" applyFill="1" applyBorder="1" applyAlignment="1">
      <alignment horizontal="right" vertical="center" wrapText="1"/>
    </xf>
    <xf numFmtId="0" fontId="80" fillId="7" borderId="16" xfId="11" applyFont="1" applyFill="1" applyBorder="1" applyAlignment="1">
      <alignment vertical="center" wrapText="1"/>
    </xf>
    <xf numFmtId="0" fontId="80" fillId="7" borderId="0" xfId="11" applyFont="1" applyFill="1" applyAlignment="1">
      <alignment horizontal="left" vertical="center" wrapText="1"/>
    </xf>
    <xf numFmtId="0" fontId="80" fillId="7" borderId="49" xfId="11" applyFont="1" applyFill="1" applyBorder="1" applyAlignment="1">
      <alignment horizontal="left" vertical="center" wrapText="1"/>
    </xf>
    <xf numFmtId="0" fontId="83" fillId="7" borderId="16" xfId="11" applyFont="1" applyFill="1" applyBorder="1" applyAlignment="1">
      <alignment horizontal="left" vertical="center" wrapText="1"/>
    </xf>
    <xf numFmtId="0" fontId="83" fillId="7" borderId="49" xfId="11" applyFont="1" applyFill="1" applyBorder="1" applyAlignment="1">
      <alignment horizontal="left" vertical="center" wrapText="1"/>
    </xf>
    <xf numFmtId="0" fontId="80" fillId="7" borderId="16" xfId="11" applyFont="1" applyFill="1" applyBorder="1" applyAlignment="1">
      <alignment horizontal="right" vertical="center" wrapText="1"/>
    </xf>
    <xf numFmtId="0" fontId="85" fillId="0" borderId="0" xfId="11" applyFont="1">
      <alignment vertical="center"/>
    </xf>
    <xf numFmtId="0" fontId="80" fillId="0" borderId="49" xfId="12" applyFont="1" applyBorder="1">
      <alignment vertical="center"/>
    </xf>
    <xf numFmtId="0" fontId="80" fillId="0" borderId="1" xfId="12" applyFont="1" applyBorder="1" applyAlignment="1" applyProtection="1">
      <alignment horizontal="center" vertical="center"/>
      <protection locked="0"/>
    </xf>
    <xf numFmtId="0" fontId="80" fillId="0" borderId="0" xfId="12" applyFont="1">
      <alignment vertical="center"/>
    </xf>
    <xf numFmtId="0" fontId="80" fillId="0" borderId="0" xfId="12" applyFont="1" applyAlignment="1">
      <alignment vertical="center" wrapText="1"/>
    </xf>
    <xf numFmtId="0" fontId="78" fillId="15" borderId="16" xfId="11" applyFont="1" applyFill="1" applyBorder="1" applyAlignment="1">
      <alignment horizontal="left" vertical="center" wrapText="1"/>
    </xf>
    <xf numFmtId="0" fontId="80" fillId="15" borderId="50" xfId="11" applyFont="1" applyFill="1" applyBorder="1" applyAlignment="1" applyProtection="1">
      <alignment vertical="center" wrapText="1"/>
      <protection locked="0"/>
    </xf>
    <xf numFmtId="0" fontId="80" fillId="15" borderId="50" xfId="11" applyFont="1" applyFill="1" applyBorder="1" applyAlignment="1" applyProtection="1">
      <alignment horizontal="left" vertical="center" wrapText="1"/>
      <protection locked="0"/>
    </xf>
    <xf numFmtId="0" fontId="78" fillId="15" borderId="0" xfId="11" applyFont="1" applyFill="1" applyAlignment="1">
      <alignment horizontal="left" vertical="top" wrapText="1"/>
    </xf>
    <xf numFmtId="0" fontId="80" fillId="7" borderId="16" xfId="12" applyFont="1" applyFill="1" applyBorder="1" applyAlignment="1">
      <alignment vertical="center" wrapText="1"/>
    </xf>
    <xf numFmtId="0" fontId="80" fillId="7" borderId="0" xfId="12" applyFont="1" applyFill="1" applyAlignment="1">
      <alignment horizontal="left" vertical="center" wrapText="1"/>
    </xf>
    <xf numFmtId="0" fontId="83" fillId="7" borderId="16" xfId="12" applyFont="1" applyFill="1" applyBorder="1" applyAlignment="1">
      <alignment horizontal="left" vertical="center" wrapText="1"/>
    </xf>
    <xf numFmtId="0" fontId="80" fillId="15" borderId="57" xfId="12" applyFont="1" applyFill="1" applyBorder="1" applyAlignment="1" applyProtection="1">
      <alignment horizontal="center" vertical="center" wrapText="1"/>
      <protection locked="0"/>
    </xf>
    <xf numFmtId="0" fontId="80" fillId="15" borderId="50" xfId="12" applyFont="1" applyFill="1" applyBorder="1" applyAlignment="1" applyProtection="1">
      <alignment horizontal="center" vertical="center" wrapText="1"/>
      <protection locked="0"/>
    </xf>
    <xf numFmtId="0" fontId="80" fillId="15" borderId="50" xfId="12" applyFont="1" applyFill="1" applyBorder="1" applyAlignment="1" applyProtection="1">
      <alignment horizontal="right" vertical="center" wrapText="1"/>
      <protection locked="0"/>
    </xf>
    <xf numFmtId="0" fontId="80" fillId="15" borderId="58" xfId="12" applyFont="1" applyFill="1" applyBorder="1" applyAlignment="1" applyProtection="1">
      <alignment vertical="center" wrapText="1"/>
      <protection locked="0"/>
    </xf>
    <xf numFmtId="0" fontId="80" fillId="7" borderId="17" xfId="12" applyFont="1" applyFill="1" applyBorder="1" applyAlignment="1">
      <alignment vertical="center" wrapText="1"/>
    </xf>
    <xf numFmtId="0" fontId="80" fillId="0" borderId="0" xfId="13" applyFont="1">
      <alignment vertical="center"/>
    </xf>
    <xf numFmtId="0" fontId="80" fillId="7" borderId="16" xfId="13" applyFont="1" applyFill="1" applyBorder="1" applyAlignment="1">
      <alignment vertical="center" wrapText="1"/>
    </xf>
    <xf numFmtId="0" fontId="80" fillId="7" borderId="0" xfId="13" applyFont="1" applyFill="1" applyAlignment="1">
      <alignment horizontal="left" vertical="center" wrapText="1"/>
    </xf>
    <xf numFmtId="0" fontId="83" fillId="7" borderId="16" xfId="13" applyFont="1" applyFill="1" applyBorder="1" applyAlignment="1">
      <alignment horizontal="left" vertical="center" wrapText="1"/>
    </xf>
    <xf numFmtId="0" fontId="80" fillId="7" borderId="17" xfId="13" applyFont="1" applyFill="1" applyBorder="1" applyAlignment="1">
      <alignment vertical="center" wrapText="1"/>
    </xf>
    <xf numFmtId="0" fontId="80" fillId="7" borderId="16" xfId="12" applyFont="1" applyFill="1" applyBorder="1" applyAlignment="1">
      <alignment horizontal="left" vertical="center" wrapText="1"/>
    </xf>
    <xf numFmtId="0" fontId="80" fillId="15" borderId="0" xfId="12" applyFont="1" applyFill="1">
      <alignment vertical="center"/>
    </xf>
    <xf numFmtId="0" fontId="80" fillId="7" borderId="90" xfId="12" applyFont="1" applyFill="1" applyBorder="1" applyAlignment="1" applyProtection="1">
      <alignment horizontal="center" vertical="top" wrapText="1"/>
      <protection locked="0"/>
    </xf>
    <xf numFmtId="0" fontId="29" fillId="0" borderId="50" xfId="0" applyFont="1" applyBorder="1" applyAlignment="1">
      <alignment horizontal="center" vertical="center" wrapText="1"/>
    </xf>
    <xf numFmtId="0" fontId="29" fillId="0" borderId="50" xfId="0" applyFont="1" applyBorder="1" applyAlignment="1">
      <alignment horizontal="center" vertical="center"/>
    </xf>
    <xf numFmtId="0" fontId="13" fillId="5" borderId="57" xfId="0" applyFont="1" applyFill="1" applyBorder="1" applyAlignment="1">
      <alignment horizontal="center" vertical="center"/>
    </xf>
    <xf numFmtId="0" fontId="13" fillId="5" borderId="58" xfId="0" applyFont="1" applyFill="1" applyBorder="1" applyAlignment="1">
      <alignment horizontal="center" vertical="center"/>
    </xf>
    <xf numFmtId="0" fontId="13" fillId="0" borderId="45" xfId="0" applyFont="1" applyBorder="1" applyAlignment="1">
      <alignment horizontal="left" vertical="center" wrapText="1"/>
    </xf>
    <xf numFmtId="0" fontId="13" fillId="0" borderId="167" xfId="0" applyFont="1" applyBorder="1" applyAlignment="1">
      <alignment horizontal="left" vertical="center" wrapText="1"/>
    </xf>
    <xf numFmtId="0" fontId="13" fillId="0" borderId="93" xfId="0" applyFont="1" applyBorder="1" applyAlignment="1">
      <alignment horizontal="left" vertical="center" wrapText="1"/>
    </xf>
    <xf numFmtId="0" fontId="13" fillId="0" borderId="168" xfId="0" applyFont="1" applyBorder="1" applyAlignment="1">
      <alignment horizontal="left" vertical="center" wrapText="1"/>
    </xf>
    <xf numFmtId="0" fontId="18" fillId="0" borderId="0" xfId="9" applyFont="1" applyAlignment="1" applyProtection="1">
      <alignment horizontal="left" vertical="top" wrapText="1"/>
      <protection locked="0"/>
    </xf>
    <xf numFmtId="0" fontId="18" fillId="0" borderId="29" xfId="9" applyFont="1" applyBorder="1" applyAlignment="1" applyProtection="1">
      <alignment horizontal="left" vertical="top" wrapText="1"/>
      <protection locked="0"/>
    </xf>
    <xf numFmtId="0" fontId="18" fillId="0" borderId="0" xfId="9" applyFont="1" applyAlignment="1">
      <alignment horizontal="left" vertical="center"/>
    </xf>
    <xf numFmtId="0" fontId="13" fillId="0" borderId="0" xfId="9" applyFont="1" applyAlignment="1">
      <alignment horizontal="left" vertical="center" shrinkToFit="1"/>
    </xf>
    <xf numFmtId="0" fontId="18" fillId="0" borderId="9" xfId="9" applyFont="1" applyBorder="1" applyAlignment="1" applyProtection="1">
      <alignment horizontal="left" vertical="center"/>
      <protection locked="0"/>
    </xf>
    <xf numFmtId="0" fontId="18" fillId="0" borderId="45" xfId="9" applyFont="1" applyBorder="1" applyAlignment="1" applyProtection="1">
      <alignment horizontal="left" vertical="center"/>
      <protection locked="0"/>
    </xf>
    <xf numFmtId="0" fontId="18" fillId="0" borderId="69" xfId="9" applyFont="1" applyBorder="1" applyAlignment="1" applyProtection="1">
      <alignment horizontal="left" vertical="center"/>
      <protection locked="0"/>
    </xf>
    <xf numFmtId="181" fontId="18" fillId="0" borderId="9" xfId="9" applyNumberFormat="1" applyFont="1" applyBorder="1" applyAlignment="1" applyProtection="1">
      <alignment horizontal="left" vertical="center"/>
      <protection locked="0"/>
    </xf>
    <xf numFmtId="181" fontId="18" fillId="0" borderId="69" xfId="9" applyNumberFormat="1" applyFont="1" applyBorder="1" applyAlignment="1" applyProtection="1">
      <alignment horizontal="left" vertical="center"/>
      <protection locked="0"/>
    </xf>
    <xf numFmtId="0" fontId="18" fillId="0" borderId="200" xfId="9" applyFont="1" applyBorder="1" applyAlignment="1" applyProtection="1">
      <alignment horizontal="center" vertical="center"/>
      <protection locked="0"/>
    </xf>
    <xf numFmtId="0" fontId="18" fillId="0" borderId="201" xfId="9" applyFont="1" applyBorder="1" applyAlignment="1" applyProtection="1">
      <alignment horizontal="center" vertical="center"/>
      <protection locked="0"/>
    </xf>
    <xf numFmtId="0" fontId="18" fillId="0" borderId="18" xfId="9" applyFont="1" applyBorder="1" applyAlignment="1" applyProtection="1">
      <alignment horizontal="left" vertical="top" wrapText="1"/>
      <protection locked="0"/>
    </xf>
    <xf numFmtId="0" fontId="18" fillId="0" borderId="79" xfId="9" applyFont="1" applyBorder="1" applyAlignment="1" applyProtection="1">
      <alignment horizontal="left" vertical="top" wrapText="1"/>
      <protection locked="0"/>
    </xf>
    <xf numFmtId="0" fontId="18" fillId="0" borderId="148" xfId="9" applyFont="1" applyBorder="1" applyAlignment="1" applyProtection="1">
      <alignment horizontal="left" vertical="top" wrapText="1"/>
      <protection locked="0"/>
    </xf>
    <xf numFmtId="0" fontId="18" fillId="0" borderId="147" xfId="9" applyFont="1" applyBorder="1" applyAlignment="1" applyProtection="1">
      <alignment horizontal="left" vertical="top" wrapText="1"/>
      <protection locked="0"/>
    </xf>
    <xf numFmtId="0" fontId="18" fillId="0" borderId="130" xfId="9" applyFont="1" applyBorder="1" applyAlignment="1" applyProtection="1">
      <alignment horizontal="left" vertical="top" wrapText="1"/>
      <protection locked="0"/>
    </xf>
    <xf numFmtId="0" fontId="18" fillId="0" borderId="128" xfId="9" applyFont="1" applyBorder="1" applyAlignment="1" applyProtection="1">
      <alignment horizontal="left" vertical="top" wrapText="1"/>
      <protection locked="0"/>
    </xf>
    <xf numFmtId="0" fontId="18" fillId="0" borderId="127" xfId="9" applyFont="1" applyBorder="1" applyAlignment="1" applyProtection="1">
      <alignment horizontal="left" vertical="top" wrapText="1"/>
      <protection locked="0"/>
    </xf>
    <xf numFmtId="0" fontId="18" fillId="0" borderId="149" xfId="9" applyFont="1" applyBorder="1" applyAlignment="1" applyProtection="1">
      <alignment horizontal="left" vertical="top" wrapText="1"/>
      <protection locked="0"/>
    </xf>
    <xf numFmtId="0" fontId="18" fillId="0" borderId="0" xfId="9" applyFont="1" applyAlignment="1">
      <alignment horizontal="left" vertical="center" wrapText="1" shrinkToFit="1"/>
    </xf>
    <xf numFmtId="0" fontId="29" fillId="0" borderId="131" xfId="9" applyFont="1" applyBorder="1" applyAlignment="1">
      <alignment horizontal="center" vertical="center"/>
    </xf>
    <xf numFmtId="0" fontId="29" fillId="0" borderId="147" xfId="9" applyFont="1" applyBorder="1" applyAlignment="1">
      <alignment horizontal="center" vertical="center"/>
    </xf>
    <xf numFmtId="0" fontId="18" fillId="0" borderId="0" xfId="9" applyFont="1" applyAlignment="1" applyProtection="1">
      <alignment horizontal="left" vertical="center"/>
      <protection locked="0"/>
    </xf>
    <xf numFmtId="0" fontId="13" fillId="0" borderId="0" xfId="9" applyFont="1" applyAlignment="1">
      <alignment horizontal="left" vertical="center" wrapText="1"/>
    </xf>
    <xf numFmtId="0" fontId="18" fillId="0" borderId="0" xfId="9" applyFont="1" applyAlignment="1" applyProtection="1">
      <alignment horizontal="left" vertical="center" shrinkToFit="1"/>
      <protection locked="0"/>
    </xf>
    <xf numFmtId="0" fontId="18" fillId="0" borderId="0" xfId="9" applyFont="1" applyAlignment="1">
      <alignment horizontal="left" vertical="top" wrapText="1"/>
    </xf>
    <xf numFmtId="0" fontId="18" fillId="0" borderId="9" xfId="9" applyFont="1" applyBorder="1" applyAlignment="1">
      <alignment horizontal="center" vertical="center" shrinkToFit="1"/>
    </xf>
    <xf numFmtId="0" fontId="18" fillId="0" borderId="69" xfId="9" applyFont="1" applyBorder="1" applyAlignment="1">
      <alignment horizontal="center" vertical="center" shrinkToFit="1"/>
    </xf>
    <xf numFmtId="181" fontId="18" fillId="0" borderId="9" xfId="9" applyNumberFormat="1" applyFont="1" applyBorder="1" applyAlignment="1">
      <alignment horizontal="center" vertical="center"/>
    </xf>
    <xf numFmtId="181" fontId="18" fillId="0" borderId="45" xfId="9" applyNumberFormat="1" applyFont="1" applyBorder="1" applyAlignment="1">
      <alignment horizontal="center" vertical="center"/>
    </xf>
    <xf numFmtId="181" fontId="18" fillId="0" borderId="69" xfId="9" applyNumberFormat="1" applyFont="1" applyBorder="1" applyAlignment="1">
      <alignment horizontal="center" vertical="center"/>
    </xf>
    <xf numFmtId="181" fontId="18" fillId="0" borderId="9" xfId="9" applyNumberFormat="1" applyFont="1" applyBorder="1" applyAlignment="1" applyProtection="1">
      <alignment horizontal="center" vertical="center"/>
      <protection locked="0"/>
    </xf>
    <xf numFmtId="181" fontId="18" fillId="0" borderId="45" xfId="9" applyNumberFormat="1" applyFont="1" applyBorder="1" applyAlignment="1" applyProtection="1">
      <alignment horizontal="center" vertical="center"/>
      <protection locked="0"/>
    </xf>
    <xf numFmtId="181" fontId="18" fillId="0" borderId="69" xfId="9" applyNumberFormat="1" applyFont="1" applyBorder="1" applyAlignment="1" applyProtection="1">
      <alignment horizontal="center" vertical="center"/>
      <protection locked="0"/>
    </xf>
    <xf numFmtId="0" fontId="18" fillId="0" borderId="18" xfId="9" applyFont="1" applyBorder="1" applyAlignment="1">
      <alignment horizontal="center" vertical="center"/>
    </xf>
    <xf numFmtId="0" fontId="18" fillId="0" borderId="148" xfId="9" applyFont="1" applyBorder="1" applyAlignment="1">
      <alignment horizontal="center" vertical="center"/>
    </xf>
    <xf numFmtId="0" fontId="18" fillId="0" borderId="147" xfId="9" applyFont="1" applyBorder="1" applyAlignment="1">
      <alignment horizontal="center" vertical="center"/>
    </xf>
    <xf numFmtId="0" fontId="18" fillId="0" borderId="130" xfId="9" applyFont="1" applyBorder="1" applyAlignment="1">
      <alignment horizontal="center" vertical="center"/>
    </xf>
    <xf numFmtId="0" fontId="18" fillId="0" borderId="128" xfId="9" applyFont="1" applyBorder="1" applyAlignment="1">
      <alignment horizontal="center" vertical="center"/>
    </xf>
    <xf numFmtId="0" fontId="18" fillId="0" borderId="149" xfId="9" applyFont="1" applyBorder="1" applyAlignment="1">
      <alignment horizontal="center" vertical="center"/>
    </xf>
    <xf numFmtId="0" fontId="18" fillId="0" borderId="18" xfId="9" applyFont="1" applyBorder="1" applyAlignment="1" applyProtection="1">
      <alignment horizontal="left" vertical="top" wrapText="1" shrinkToFit="1"/>
      <protection locked="0"/>
    </xf>
    <xf numFmtId="0" fontId="18" fillId="0" borderId="79" xfId="9" applyFont="1" applyBorder="1" applyAlignment="1" applyProtection="1">
      <alignment horizontal="left" vertical="top" wrapText="1" shrinkToFit="1"/>
      <protection locked="0"/>
    </xf>
    <xf numFmtId="0" fontId="18" fillId="0" borderId="148" xfId="9" applyFont="1" applyBorder="1" applyAlignment="1" applyProtection="1">
      <alignment horizontal="left" vertical="top" wrapText="1" shrinkToFit="1"/>
      <protection locked="0"/>
    </xf>
    <xf numFmtId="0" fontId="18" fillId="0" borderId="147" xfId="9" applyFont="1" applyBorder="1" applyAlignment="1" applyProtection="1">
      <alignment horizontal="left" vertical="top" wrapText="1" shrinkToFit="1"/>
      <protection locked="0"/>
    </xf>
    <xf numFmtId="0" fontId="18" fillId="0" borderId="0" xfId="9" applyFont="1" applyAlignment="1" applyProtection="1">
      <alignment horizontal="left" vertical="top" wrapText="1" shrinkToFit="1"/>
      <protection locked="0"/>
    </xf>
    <xf numFmtId="0" fontId="18" fillId="0" borderId="130" xfId="9" applyFont="1" applyBorder="1" applyAlignment="1" applyProtection="1">
      <alignment horizontal="left" vertical="top" wrapText="1" shrinkToFit="1"/>
      <protection locked="0"/>
    </xf>
    <xf numFmtId="0" fontId="18" fillId="0" borderId="128" xfId="9" applyFont="1" applyBorder="1" applyAlignment="1" applyProtection="1">
      <alignment horizontal="left" vertical="top" wrapText="1" shrinkToFit="1"/>
      <protection locked="0"/>
    </xf>
    <xf numFmtId="0" fontId="18" fillId="0" borderId="127" xfId="9" applyFont="1" applyBorder="1" applyAlignment="1" applyProtection="1">
      <alignment horizontal="left" vertical="top" wrapText="1" shrinkToFit="1"/>
      <protection locked="0"/>
    </xf>
    <xf numFmtId="0" fontId="18" fillId="0" borderId="149" xfId="9" applyFont="1" applyBorder="1" applyAlignment="1" applyProtection="1">
      <alignment horizontal="left" vertical="top" wrapText="1" shrinkToFit="1"/>
      <protection locked="0"/>
    </xf>
    <xf numFmtId="0" fontId="18" fillId="0" borderId="0" xfId="10" applyFont="1" applyAlignment="1">
      <alignment horizontal="left" vertical="top" wrapText="1"/>
    </xf>
    <xf numFmtId="0" fontId="29" fillId="0" borderId="131" xfId="9" applyFont="1" applyBorder="1" applyAlignment="1">
      <alignment horizontal="center" vertical="center" wrapText="1"/>
    </xf>
    <xf numFmtId="0" fontId="29" fillId="0" borderId="147" xfId="9" applyFont="1" applyBorder="1" applyAlignment="1">
      <alignment horizontal="center" vertical="center" wrapText="1"/>
    </xf>
    <xf numFmtId="0" fontId="18" fillId="0" borderId="0" xfId="9" applyFont="1" applyAlignment="1">
      <alignment horizontal="left" vertical="center" shrinkToFit="1"/>
    </xf>
    <xf numFmtId="0" fontId="29" fillId="0" borderId="9" xfId="9" applyFont="1" applyBorder="1" applyAlignment="1" applyProtection="1">
      <alignment horizontal="left" vertical="center"/>
      <protection locked="0"/>
    </xf>
    <xf numFmtId="0" fontId="29" fillId="0" borderId="69" xfId="9" applyFont="1" applyBorder="1" applyAlignment="1" applyProtection="1">
      <alignment horizontal="left" vertical="center"/>
      <protection locked="0"/>
    </xf>
    <xf numFmtId="0" fontId="29" fillId="0" borderId="0" xfId="9" applyFont="1" applyAlignment="1">
      <alignment horizontal="left" vertical="center"/>
    </xf>
    <xf numFmtId="0" fontId="18" fillId="0" borderId="0" xfId="9" applyFont="1" applyAlignment="1">
      <alignment horizontal="left" vertical="center" wrapText="1"/>
    </xf>
    <xf numFmtId="0" fontId="18" fillId="0" borderId="49" xfId="9" applyFont="1" applyBorder="1" applyAlignment="1">
      <alignment horizontal="left" vertical="center" wrapText="1"/>
    </xf>
    <xf numFmtId="0" fontId="18" fillId="0" borderId="29" xfId="10" applyFont="1" applyBorder="1" applyAlignment="1">
      <alignment horizontal="left" vertical="center" wrapText="1"/>
    </xf>
    <xf numFmtId="0" fontId="29" fillId="0" borderId="0" xfId="9" applyFont="1" applyAlignment="1">
      <alignment horizontal="right" vertical="center"/>
    </xf>
    <xf numFmtId="0" fontId="11" fillId="0" borderId="0" xfId="9" applyFont="1" applyAlignment="1">
      <alignment horizontal="center" vertical="center"/>
    </xf>
    <xf numFmtId="0" fontId="16" fillId="0" borderId="0" xfId="9" applyFont="1" applyAlignment="1">
      <alignment horizontal="center" vertical="center" wrapText="1"/>
    </xf>
    <xf numFmtId="0" fontId="59" fillId="0" borderId="0" xfId="9" applyFont="1" applyAlignment="1">
      <alignment horizontal="left" vertical="center"/>
    </xf>
    <xf numFmtId="0" fontId="60" fillId="0" borderId="0" xfId="9" applyFont="1" applyAlignment="1">
      <alignment horizontal="left" vertical="center"/>
    </xf>
    <xf numFmtId="0" fontId="13" fillId="0" borderId="0" xfId="0" applyFont="1" applyAlignment="1">
      <alignment horizontal="left" vertical="center" wrapText="1"/>
    </xf>
    <xf numFmtId="0" fontId="0" fillId="0" borderId="0" xfId="0" applyAlignment="1">
      <alignment horizontal="left" vertical="top" wrapText="1"/>
    </xf>
    <xf numFmtId="0" fontId="0" fillId="0" borderId="10" xfId="0" applyBorder="1" applyAlignment="1" applyProtection="1">
      <alignment horizontal="left" vertical="center" wrapText="1"/>
      <protection locked="0"/>
    </xf>
    <xf numFmtId="0" fontId="0" fillId="0" borderId="120" xfId="0"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93" xfId="0" applyNumberFormat="1" applyBorder="1" applyAlignment="1" applyProtection="1">
      <alignment horizontal="left" vertical="center" wrapText="1"/>
      <protection locked="0"/>
    </xf>
    <xf numFmtId="49" fontId="0" fillId="0" borderId="94" xfId="0" applyNumberFormat="1"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17" fillId="6" borderId="8" xfId="0" applyFont="1" applyFill="1" applyBorder="1" applyAlignment="1">
      <alignment horizontal="left" vertical="center"/>
    </xf>
    <xf numFmtId="0" fontId="17" fillId="6" borderId="73" xfId="0" applyFont="1" applyFill="1" applyBorder="1" applyAlignment="1">
      <alignment horizontal="left" vertical="center"/>
    </xf>
    <xf numFmtId="0" fontId="17" fillId="6" borderId="43" xfId="0" applyFont="1" applyFill="1" applyBorder="1" applyAlignment="1">
      <alignment horizontal="left" vertical="center"/>
    </xf>
    <xf numFmtId="0" fontId="0" fillId="6" borderId="135" xfId="0" applyFill="1" applyBorder="1" applyAlignment="1">
      <alignment horizontal="left" vertical="center"/>
    </xf>
    <xf numFmtId="0" fontId="0" fillId="6" borderId="97" xfId="0" applyFill="1" applyBorder="1" applyAlignment="1">
      <alignment horizontal="left" vertical="center"/>
    </xf>
    <xf numFmtId="0" fontId="0" fillId="6" borderId="59" xfId="0" applyFill="1" applyBorder="1" applyAlignment="1">
      <alignment horizontal="left" vertical="center"/>
    </xf>
    <xf numFmtId="0" fontId="22" fillId="0" borderId="108" xfId="0" applyFont="1" applyBorder="1" applyAlignment="1" applyProtection="1">
      <alignment horizontal="left" vertical="center" wrapText="1"/>
      <protection locked="0"/>
    </xf>
    <xf numFmtId="0" fontId="22" fillId="0" borderId="52" xfId="0" applyFont="1" applyBorder="1" applyAlignment="1" applyProtection="1">
      <alignment horizontal="left" vertical="center" wrapText="1"/>
      <protection locked="0"/>
    </xf>
    <xf numFmtId="0" fontId="22" fillId="0" borderId="77" xfId="0" applyFont="1" applyBorder="1" applyAlignment="1" applyProtection="1">
      <alignment horizontal="left" vertical="center" wrapText="1"/>
      <protection locked="0"/>
    </xf>
    <xf numFmtId="0" fontId="22" fillId="0" borderId="25" xfId="0" applyFont="1" applyBorder="1" applyAlignment="1" applyProtection="1">
      <alignment horizontal="left" vertical="center" wrapText="1"/>
      <protection locked="0"/>
    </xf>
    <xf numFmtId="0" fontId="0" fillId="0" borderId="108"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19" fillId="0" borderId="0" xfId="0" applyFont="1" applyAlignment="1">
      <alignment horizontal="center" vertical="center"/>
    </xf>
    <xf numFmtId="0" fontId="0" fillId="6" borderId="99" xfId="0" applyFill="1" applyBorder="1" applyAlignment="1">
      <alignment horizontal="left" vertical="center"/>
    </xf>
    <xf numFmtId="0" fontId="0" fillId="6" borderId="137" xfId="0" applyFill="1" applyBorder="1" applyAlignment="1">
      <alignment horizontal="left" vertical="center"/>
    </xf>
    <xf numFmtId="0" fontId="0" fillId="6" borderId="100" xfId="0" applyFill="1" applyBorder="1" applyAlignment="1">
      <alignment horizontal="left" vertical="center"/>
    </xf>
    <xf numFmtId="0" fontId="0" fillId="6" borderId="48" xfId="0" applyFill="1" applyBorder="1" applyAlignment="1">
      <alignment horizontal="left" vertical="center"/>
    </xf>
    <xf numFmtId="0" fontId="0" fillId="6" borderId="90" xfId="0" applyFill="1" applyBorder="1" applyAlignment="1">
      <alignment horizontal="left" vertical="center"/>
    </xf>
    <xf numFmtId="0" fontId="0" fillId="6" borderId="95" xfId="0" applyFill="1" applyBorder="1" applyAlignment="1">
      <alignment horizontal="left" vertical="center"/>
    </xf>
    <xf numFmtId="0" fontId="0" fillId="6" borderId="121" xfId="0" applyFill="1" applyBorder="1" applyAlignment="1">
      <alignment horizontal="left" vertical="center"/>
    </xf>
    <xf numFmtId="0" fontId="15" fillId="6" borderId="65" xfId="0" applyFont="1" applyFill="1" applyBorder="1" applyAlignment="1">
      <alignment horizontal="left" vertical="center"/>
    </xf>
    <xf numFmtId="0" fontId="15" fillId="6" borderId="66" xfId="0" applyFont="1" applyFill="1" applyBorder="1" applyAlignment="1">
      <alignment horizontal="left" vertical="center"/>
    </xf>
    <xf numFmtId="0" fontId="15" fillId="6" borderId="67" xfId="0" applyFont="1" applyFill="1" applyBorder="1" applyAlignment="1">
      <alignment horizontal="left" vertical="center"/>
    </xf>
    <xf numFmtId="0" fontId="45" fillId="6" borderId="8" xfId="0" applyFont="1" applyFill="1" applyBorder="1" applyAlignment="1">
      <alignment horizontal="left" vertical="center"/>
    </xf>
    <xf numFmtId="0" fontId="45" fillId="6" borderId="74" xfId="0" applyFont="1" applyFill="1" applyBorder="1" applyAlignment="1">
      <alignment horizontal="left" vertical="center"/>
    </xf>
    <xf numFmtId="0" fontId="22" fillId="6" borderId="83" xfId="0" applyFont="1" applyFill="1" applyBorder="1" applyAlignment="1">
      <alignment horizontal="center" vertical="center" textRotation="255"/>
    </xf>
    <xf numFmtId="0" fontId="22" fillId="6" borderId="84" xfId="0" applyFont="1" applyFill="1" applyBorder="1" applyAlignment="1">
      <alignment horizontal="center" vertical="center" textRotation="255"/>
    </xf>
    <xf numFmtId="0" fontId="22" fillId="6" borderId="134" xfId="0" applyFont="1" applyFill="1" applyBorder="1" applyAlignment="1">
      <alignment horizontal="center" vertical="center" textRotation="255"/>
    </xf>
    <xf numFmtId="0" fontId="0" fillId="0" borderId="85"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0" fillId="0" borderId="133" xfId="0" applyBorder="1" applyAlignment="1" applyProtection="1">
      <alignment horizontal="left" vertical="center" wrapText="1"/>
      <protection locked="0"/>
    </xf>
    <xf numFmtId="0" fontId="0" fillId="7" borderId="48" xfId="0" applyFill="1" applyBorder="1" applyAlignment="1">
      <alignment horizontal="left" vertical="center"/>
    </xf>
    <xf numFmtId="0" fontId="0" fillId="7" borderId="90" xfId="0" applyFill="1" applyBorder="1" applyAlignment="1">
      <alignment horizontal="left" vertical="center"/>
    </xf>
    <xf numFmtId="0" fontId="0" fillId="6" borderId="32" xfId="0" applyFill="1" applyBorder="1" applyAlignment="1">
      <alignment horizontal="center" vertical="center" textRotation="255"/>
    </xf>
    <xf numFmtId="0" fontId="0" fillId="6" borderId="34" xfId="0" applyFill="1" applyBorder="1" applyAlignment="1">
      <alignment horizontal="center" vertical="center" textRotation="255"/>
    </xf>
    <xf numFmtId="0" fontId="0" fillId="6" borderId="35" xfId="0" applyFill="1" applyBorder="1" applyAlignment="1">
      <alignment horizontal="center" vertical="center" textRotation="255"/>
    </xf>
    <xf numFmtId="0" fontId="0" fillId="6" borderId="56" xfId="0" applyFill="1" applyBorder="1">
      <alignment vertical="center"/>
    </xf>
    <xf numFmtId="0" fontId="0" fillId="6" borderId="54" xfId="0" applyFill="1" applyBorder="1">
      <alignment vertical="center"/>
    </xf>
    <xf numFmtId="0" fontId="0" fillId="6" borderId="55" xfId="0" applyFill="1" applyBorder="1">
      <alignment vertical="center"/>
    </xf>
    <xf numFmtId="0" fontId="0" fillId="6" borderId="20" xfId="0" applyFill="1" applyBorder="1">
      <alignment vertical="center"/>
    </xf>
    <xf numFmtId="0" fontId="0" fillId="6" borderId="71" xfId="0" applyFill="1" applyBorder="1" applyAlignment="1">
      <alignment vertical="center" wrapText="1"/>
    </xf>
    <xf numFmtId="0" fontId="0" fillId="6" borderId="72" xfId="0" applyFill="1" applyBorder="1" applyAlignment="1">
      <alignment vertical="center" wrapText="1"/>
    </xf>
    <xf numFmtId="0" fontId="0" fillId="5" borderId="42" xfId="0" applyFill="1" applyBorder="1" applyAlignment="1" applyProtection="1">
      <alignment horizontal="center" vertical="center"/>
      <protection locked="0"/>
    </xf>
    <xf numFmtId="0" fontId="0" fillId="5" borderId="73" xfId="0" applyFill="1" applyBorder="1" applyAlignment="1" applyProtection="1">
      <alignment horizontal="center" vertical="center"/>
      <protection locked="0"/>
    </xf>
    <xf numFmtId="0" fontId="0" fillId="5" borderId="74" xfId="0" applyFill="1" applyBorder="1" applyAlignment="1" applyProtection="1">
      <alignment horizontal="center" vertical="center"/>
      <protection locked="0"/>
    </xf>
    <xf numFmtId="0" fontId="0" fillId="0" borderId="199" xfId="0" applyBorder="1" applyAlignment="1" applyProtection="1">
      <alignment horizontal="left" vertical="center"/>
      <protection locked="0"/>
    </xf>
    <xf numFmtId="0" fontId="0" fillId="0" borderId="75" xfId="0" applyBorder="1" applyAlignment="1" applyProtection="1">
      <alignment horizontal="left" vertical="center"/>
      <protection locked="0"/>
    </xf>
    <xf numFmtId="0" fontId="0" fillId="0" borderId="76" xfId="0" applyBorder="1" applyAlignment="1" applyProtection="1">
      <alignment horizontal="left" vertical="center"/>
      <protection locked="0"/>
    </xf>
    <xf numFmtId="176" fontId="18" fillId="6" borderId="11" xfId="0" applyNumberFormat="1" applyFont="1" applyFill="1" applyBorder="1" applyAlignment="1">
      <alignment horizontal="right" vertical="center"/>
    </xf>
    <xf numFmtId="176" fontId="18" fillId="6" borderId="136" xfId="0" applyNumberFormat="1" applyFont="1" applyFill="1" applyBorder="1" applyAlignment="1">
      <alignment horizontal="right" vertical="center"/>
    </xf>
    <xf numFmtId="0" fontId="0" fillId="0" borderId="0" xfId="0"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6" borderId="42" xfId="0" applyFill="1" applyBorder="1" applyAlignment="1">
      <alignment horizontal="center" vertical="center"/>
    </xf>
    <xf numFmtId="0" fontId="0" fillId="6" borderId="73" xfId="0"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6" borderId="81" xfId="0" applyFill="1" applyBorder="1" applyAlignment="1">
      <alignment horizontal="left" vertical="center"/>
    </xf>
    <xf numFmtId="0" fontId="0" fillId="6" borderId="82" xfId="0" applyFill="1" applyBorder="1" applyAlignment="1">
      <alignment horizontal="left" vertical="center"/>
    </xf>
    <xf numFmtId="0" fontId="30" fillId="6" borderId="50" xfId="0" applyFont="1" applyFill="1" applyBorder="1" applyAlignment="1">
      <alignment horizontal="left" vertical="center" wrapText="1"/>
    </xf>
    <xf numFmtId="0" fontId="10" fillId="6" borderId="44" xfId="0" applyFont="1" applyFill="1" applyBorder="1" applyAlignment="1">
      <alignment horizontal="left" vertical="center" shrinkToFit="1"/>
    </xf>
    <xf numFmtId="0" fontId="10" fillId="6" borderId="69" xfId="0" applyFont="1" applyFill="1" applyBorder="1" applyAlignment="1">
      <alignment horizontal="left" vertical="center" shrinkToFit="1"/>
    </xf>
    <xf numFmtId="0" fontId="10" fillId="6" borderId="92" xfId="0" applyFont="1" applyFill="1" applyBorder="1" applyAlignment="1">
      <alignment horizontal="left" vertical="center"/>
    </xf>
    <xf numFmtId="0" fontId="10" fillId="6" borderId="120" xfId="0" applyFont="1" applyFill="1" applyBorder="1" applyAlignment="1">
      <alignment horizontal="left" vertical="center"/>
    </xf>
    <xf numFmtId="176" fontId="0" fillId="6" borderId="42" xfId="0" applyNumberFormat="1" applyFill="1" applyBorder="1" applyAlignment="1">
      <alignment horizontal="center" vertical="center" shrinkToFit="1"/>
    </xf>
    <xf numFmtId="176" fontId="0" fillId="6" borderId="73" xfId="0" applyNumberFormat="1" applyFill="1" applyBorder="1" applyAlignment="1">
      <alignment horizontal="center" vertical="center" shrinkToFit="1"/>
    </xf>
    <xf numFmtId="176" fontId="0" fillId="6" borderId="43" xfId="0" applyNumberFormat="1" applyFill="1" applyBorder="1" applyAlignment="1">
      <alignment horizontal="center" vertical="center" shrinkToFit="1"/>
    </xf>
    <xf numFmtId="0" fontId="0" fillId="0" borderId="70"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38"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176" fontId="18" fillId="6" borderId="13" xfId="0" applyNumberFormat="1" applyFont="1" applyFill="1" applyBorder="1" applyAlignment="1">
      <alignment horizontal="right" vertical="center"/>
    </xf>
    <xf numFmtId="176" fontId="18" fillId="6" borderId="7" xfId="0" applyNumberFormat="1" applyFont="1" applyFill="1" applyBorder="1" applyAlignment="1">
      <alignment horizontal="right" vertical="center"/>
    </xf>
    <xf numFmtId="176" fontId="18" fillId="6" borderId="12" xfId="0" applyNumberFormat="1" applyFont="1" applyFill="1" applyBorder="1" applyAlignment="1">
      <alignment horizontal="right" vertical="center"/>
    </xf>
    <xf numFmtId="176" fontId="18" fillId="6" borderId="5" xfId="0" applyNumberFormat="1" applyFont="1" applyFill="1" applyBorder="1" applyAlignment="1">
      <alignment horizontal="right" vertical="center"/>
    </xf>
    <xf numFmtId="0" fontId="41" fillId="6" borderId="102" xfId="0" applyFont="1" applyFill="1" applyBorder="1" applyAlignment="1">
      <alignment horizontal="left" vertical="center" wrapText="1"/>
    </xf>
    <xf numFmtId="0" fontId="41" fillId="6" borderId="109" xfId="0" applyFont="1" applyFill="1" applyBorder="1" applyAlignment="1">
      <alignment horizontal="left" vertical="center" wrapText="1"/>
    </xf>
    <xf numFmtId="0" fontId="41" fillId="6" borderId="103" xfId="0" applyFont="1" applyFill="1" applyBorder="1" applyAlignment="1">
      <alignment horizontal="left" vertical="center" wrapText="1"/>
    </xf>
    <xf numFmtId="0" fontId="31" fillId="0" borderId="0" xfId="0" applyFont="1" applyAlignment="1">
      <alignment horizontal="left" vertical="center" wrapText="1"/>
    </xf>
    <xf numFmtId="0" fontId="51" fillId="0" borderId="0" xfId="0" applyFont="1" applyAlignment="1">
      <alignment horizontal="left" vertical="top" wrapText="1"/>
    </xf>
    <xf numFmtId="0" fontId="0" fillId="0" borderId="0" xfId="0" applyAlignment="1">
      <alignment vertical="center" wrapText="1"/>
    </xf>
    <xf numFmtId="0" fontId="51" fillId="0" borderId="0" xfId="0" applyFont="1" applyAlignment="1">
      <alignment horizontal="left" vertical="center" wrapText="1"/>
    </xf>
    <xf numFmtId="0" fontId="0" fillId="0" borderId="0" xfId="0" applyAlignment="1">
      <alignment horizontal="left" vertical="center" wrapText="1"/>
    </xf>
    <xf numFmtId="0" fontId="16" fillId="0" borderId="0" xfId="0" applyFont="1" applyAlignment="1">
      <alignment horizontal="left" vertical="center" wrapText="1"/>
    </xf>
    <xf numFmtId="0" fontId="51" fillId="0" borderId="169" xfId="0" applyFont="1" applyBorder="1" applyAlignment="1">
      <alignment horizontal="left" vertical="center" shrinkToFit="1"/>
    </xf>
    <xf numFmtId="0" fontId="51" fillId="0" borderId="170" xfId="0" applyFont="1" applyBorder="1" applyAlignment="1">
      <alignment horizontal="left" vertical="center" shrinkToFit="1"/>
    </xf>
    <xf numFmtId="0" fontId="51" fillId="0" borderId="172" xfId="0" applyFont="1" applyBorder="1" applyAlignment="1">
      <alignment horizontal="left" vertical="center" shrinkToFit="1"/>
    </xf>
    <xf numFmtId="0" fontId="51" fillId="0" borderId="173" xfId="0" applyFont="1" applyBorder="1" applyAlignment="1">
      <alignment horizontal="left" vertical="center" shrinkToFit="1"/>
    </xf>
    <xf numFmtId="0" fontId="51" fillId="0" borderId="175" xfId="0" applyFont="1" applyBorder="1" applyAlignment="1">
      <alignment horizontal="left" vertical="center" shrinkToFit="1"/>
    </xf>
    <xf numFmtId="0" fontId="51" fillId="0" borderId="176" xfId="0" applyFont="1" applyBorder="1" applyAlignment="1">
      <alignment horizontal="left" vertical="center" shrinkToFit="1"/>
    </xf>
    <xf numFmtId="0" fontId="51" fillId="0" borderId="0" xfId="0" applyFont="1" applyAlignment="1">
      <alignment vertical="center" wrapText="1"/>
    </xf>
    <xf numFmtId="0" fontId="16" fillId="0" borderId="0" xfId="0" applyFont="1" applyAlignment="1">
      <alignment vertical="center" wrapText="1"/>
    </xf>
    <xf numFmtId="0" fontId="77" fillId="0" borderId="0" xfId="0" applyFont="1" applyAlignment="1">
      <alignment horizontal="left" vertical="center"/>
    </xf>
    <xf numFmtId="0" fontId="34" fillId="0" borderId="0" xfId="0" applyFont="1" applyAlignment="1">
      <alignment horizontal="left" vertical="top" wrapText="1" shrinkToFit="1"/>
    </xf>
    <xf numFmtId="0" fontId="57" fillId="0" borderId="92" xfId="0" applyFont="1" applyBorder="1" applyAlignment="1" applyProtection="1">
      <alignment horizontal="left" vertical="center" wrapText="1" shrinkToFit="1"/>
      <protection locked="0"/>
    </xf>
    <xf numFmtId="0" fontId="57" fillId="0" borderId="93" xfId="0" applyFont="1" applyBorder="1" applyAlignment="1" applyProtection="1">
      <alignment horizontal="left" vertical="center" wrapText="1" shrinkToFit="1"/>
      <protection locked="0"/>
    </xf>
    <xf numFmtId="0" fontId="57" fillId="0" borderId="120" xfId="0" applyFont="1" applyBorder="1" applyAlignment="1" applyProtection="1">
      <alignment horizontal="left" vertical="center" wrapText="1" shrinkToFit="1"/>
      <protection locked="0"/>
    </xf>
    <xf numFmtId="0" fontId="57" fillId="6" borderId="57" xfId="0" applyFont="1" applyFill="1" applyBorder="1" applyAlignment="1">
      <alignment horizontal="left" vertical="center"/>
    </xf>
    <xf numFmtId="0" fontId="57" fillId="6" borderId="50" xfId="0" applyFont="1" applyFill="1" applyBorder="1" applyAlignment="1">
      <alignment horizontal="left" vertical="center"/>
    </xf>
    <xf numFmtId="0" fontId="57" fillId="6" borderId="108" xfId="0" applyFont="1" applyFill="1" applyBorder="1" applyAlignment="1">
      <alignment horizontal="left" vertical="center"/>
    </xf>
    <xf numFmtId="0" fontId="57" fillId="0" borderId="42" xfId="0" applyFont="1" applyBorder="1" applyAlignment="1" applyProtection="1">
      <alignment horizontal="left" vertical="center" wrapText="1" shrinkToFit="1"/>
      <protection locked="0"/>
    </xf>
    <xf numFmtId="0" fontId="57" fillId="0" borderId="73" xfId="0" applyFont="1" applyBorder="1" applyAlignment="1" applyProtection="1">
      <alignment horizontal="left" vertical="center" wrapText="1" shrinkToFit="1"/>
      <protection locked="0"/>
    </xf>
    <xf numFmtId="0" fontId="57" fillId="0" borderId="74" xfId="0" applyFont="1" applyBorder="1" applyAlignment="1" applyProtection="1">
      <alignment horizontal="left" vertical="center" wrapText="1" shrinkToFit="1"/>
      <protection locked="0"/>
    </xf>
    <xf numFmtId="0" fontId="34" fillId="0" borderId="183" xfId="0" applyFont="1" applyBorder="1" applyAlignment="1">
      <alignment horizontal="left" vertical="top" wrapText="1"/>
    </xf>
    <xf numFmtId="0" fontId="34" fillId="0" borderId="182" xfId="0" applyFont="1" applyBorder="1" applyAlignment="1">
      <alignment horizontal="left" vertical="top" wrapText="1"/>
    </xf>
    <xf numFmtId="0" fontId="34" fillId="0" borderId="181" xfId="0" applyFont="1" applyBorder="1" applyAlignment="1">
      <alignment horizontal="left" vertical="top" wrapText="1"/>
    </xf>
    <xf numFmtId="0" fontId="57" fillId="0" borderId="10" xfId="0" applyFont="1" applyBorder="1" applyAlignment="1" applyProtection="1">
      <alignment horizontal="left" vertical="center" wrapText="1" shrinkToFit="1"/>
      <protection locked="0"/>
    </xf>
    <xf numFmtId="0" fontId="57" fillId="0" borderId="94" xfId="0" applyFont="1" applyBorder="1" applyAlignment="1" applyProtection="1">
      <alignment horizontal="left" vertical="center" wrapText="1" shrinkToFit="1"/>
      <protection locked="0"/>
    </xf>
    <xf numFmtId="0" fontId="57" fillId="0" borderId="9" xfId="0" applyFont="1" applyBorder="1" applyAlignment="1" applyProtection="1">
      <alignment horizontal="left" vertical="center" shrinkToFit="1"/>
      <protection locked="0"/>
    </xf>
    <xf numFmtId="0" fontId="57" fillId="0" borderId="69" xfId="0" applyFont="1" applyBorder="1" applyAlignment="1" applyProtection="1">
      <alignment horizontal="left" vertical="center" shrinkToFit="1"/>
      <protection locked="0"/>
    </xf>
    <xf numFmtId="0" fontId="57" fillId="0" borderId="10" xfId="0" applyFont="1" applyBorder="1" applyAlignment="1" applyProtection="1">
      <alignment horizontal="left" vertical="center" shrinkToFit="1"/>
      <protection locked="0"/>
    </xf>
    <xf numFmtId="0" fontId="57" fillId="0" borderId="120" xfId="0" applyFont="1" applyBorder="1" applyAlignment="1" applyProtection="1">
      <alignment horizontal="left" vertical="center" shrinkToFit="1"/>
      <protection locked="0"/>
    </xf>
    <xf numFmtId="0" fontId="57" fillId="6" borderId="77" xfId="0" applyFont="1" applyFill="1" applyBorder="1" applyAlignment="1">
      <alignment horizontal="left" vertical="center" wrapText="1"/>
    </xf>
    <xf numFmtId="0" fontId="57" fillId="6" borderId="111" xfId="0" applyFont="1" applyFill="1" applyBorder="1" applyAlignment="1">
      <alignment horizontal="left" vertical="center"/>
    </xf>
    <xf numFmtId="0" fontId="57" fillId="0" borderId="44" xfId="0" applyFont="1" applyBorder="1" applyAlignment="1" applyProtection="1">
      <alignment horizontal="left" vertical="center" wrapText="1" shrinkToFit="1"/>
      <protection locked="0"/>
    </xf>
    <xf numFmtId="0" fontId="57" fillId="0" borderId="45" xfId="0" applyFont="1" applyBorder="1" applyAlignment="1" applyProtection="1">
      <alignment horizontal="left" vertical="center" wrapText="1" shrinkToFit="1"/>
      <protection locked="0"/>
    </xf>
    <xf numFmtId="0" fontId="57" fillId="0" borderId="69" xfId="0" applyFont="1" applyBorder="1" applyAlignment="1" applyProtection="1">
      <alignment horizontal="left" vertical="center" wrapText="1" shrinkToFit="1"/>
      <protection locked="0"/>
    </xf>
    <xf numFmtId="0" fontId="70" fillId="6" borderId="180" xfId="0" applyFont="1" applyFill="1" applyBorder="1" applyAlignment="1">
      <alignment horizontal="left" vertical="center" wrapText="1"/>
    </xf>
    <xf numFmtId="0" fontId="70" fillId="6" borderId="144" xfId="0" applyFont="1" applyFill="1" applyBorder="1" applyAlignment="1">
      <alignment horizontal="left" vertical="center" wrapText="1"/>
    </xf>
    <xf numFmtId="0" fontId="70" fillId="6" borderId="178" xfId="0" applyFont="1" applyFill="1" applyBorder="1" applyAlignment="1">
      <alignment horizontal="left" vertical="center" wrapText="1"/>
    </xf>
    <xf numFmtId="187" fontId="57" fillId="0" borderId="9" xfId="0" applyNumberFormat="1" applyFont="1" applyBorder="1" applyAlignment="1" applyProtection="1">
      <alignment horizontal="left" vertical="center" shrinkToFit="1"/>
      <protection locked="0"/>
    </xf>
    <xf numFmtId="187" fontId="57" fillId="0" borderId="69" xfId="0" applyNumberFormat="1" applyFont="1" applyBorder="1" applyAlignment="1" applyProtection="1">
      <alignment horizontal="left" vertical="center" shrinkToFit="1"/>
      <protection locked="0"/>
    </xf>
    <xf numFmtId="0" fontId="57" fillId="0" borderId="9" xfId="0" applyFont="1" applyBorder="1" applyAlignment="1" applyProtection="1">
      <alignment horizontal="left" vertical="center" wrapText="1" shrinkToFit="1"/>
      <protection locked="0"/>
    </xf>
    <xf numFmtId="0" fontId="57" fillId="0" borderId="46" xfId="0" applyFont="1" applyBorder="1" applyAlignment="1" applyProtection="1">
      <alignment horizontal="left" vertical="center" wrapText="1" shrinkToFit="1"/>
      <protection locked="0"/>
    </xf>
    <xf numFmtId="0" fontId="70" fillId="6" borderId="189" xfId="0" applyFont="1" applyFill="1" applyBorder="1" applyAlignment="1">
      <alignment horizontal="left" vertical="center"/>
    </xf>
    <xf numFmtId="0" fontId="70" fillId="6" borderId="141" xfId="0" applyFont="1" applyFill="1" applyBorder="1" applyAlignment="1">
      <alignment horizontal="left" vertical="center"/>
    </xf>
    <xf numFmtId="0" fontId="70" fillId="6" borderId="146" xfId="0" applyFont="1" applyFill="1" applyBorder="1" applyAlignment="1">
      <alignment horizontal="left" vertical="center"/>
    </xf>
    <xf numFmtId="0" fontId="70" fillId="6" borderId="208" xfId="0" applyFont="1" applyFill="1" applyBorder="1" applyAlignment="1">
      <alignment horizontal="left" vertical="center"/>
    </xf>
    <xf numFmtId="0" fontId="68" fillId="0" borderId="0" xfId="0" applyFont="1" applyAlignment="1">
      <alignment horizontal="center" vertical="center" shrinkToFit="1"/>
    </xf>
    <xf numFmtId="0" fontId="69" fillId="0" borderId="0" xfId="0" applyFont="1" applyAlignment="1">
      <alignment horizontal="left" vertical="center" shrinkToFit="1"/>
    </xf>
    <xf numFmtId="0" fontId="15" fillId="0" borderId="75" xfId="0" applyFont="1" applyBorder="1" applyAlignment="1">
      <alignment horizontal="left" vertical="center"/>
    </xf>
    <xf numFmtId="0" fontId="15" fillId="0" borderId="192" xfId="0" applyFont="1" applyBorder="1" applyAlignment="1">
      <alignment horizontal="left" vertical="center"/>
    </xf>
    <xf numFmtId="0" fontId="57" fillId="0" borderId="34" xfId="0" applyFont="1" applyBorder="1" applyAlignment="1" applyProtection="1">
      <alignment horizontal="left" vertical="top" wrapText="1"/>
      <protection locked="0"/>
    </xf>
    <xf numFmtId="0" fontId="57" fillId="0" borderId="0" xfId="0" applyFont="1" applyAlignment="1" applyProtection="1">
      <alignment horizontal="left" vertical="top" wrapText="1"/>
      <protection locked="0"/>
    </xf>
    <xf numFmtId="0" fontId="57" fillId="0" borderId="37" xfId="0" applyFont="1" applyBorder="1" applyAlignment="1" applyProtection="1">
      <alignment horizontal="left" vertical="top" wrapText="1"/>
      <protection locked="0"/>
    </xf>
    <xf numFmtId="0" fontId="57" fillId="0" borderId="35" xfId="0" applyFont="1" applyBorder="1" applyAlignment="1" applyProtection="1">
      <alignment horizontal="left" vertical="top" wrapText="1"/>
      <protection locked="0"/>
    </xf>
    <xf numFmtId="0" fontId="57" fillId="0" borderId="117" xfId="0" applyFont="1" applyBorder="1" applyAlignment="1" applyProtection="1">
      <alignment horizontal="left" vertical="top" wrapText="1"/>
      <protection locked="0"/>
    </xf>
    <xf numFmtId="0" fontId="57" fillId="0" borderId="61" xfId="0" applyFont="1" applyBorder="1" applyAlignment="1" applyProtection="1">
      <alignment horizontal="left" vertical="top" wrapText="1"/>
      <protection locked="0"/>
    </xf>
    <xf numFmtId="0" fontId="70" fillId="6" borderId="160" xfId="0" applyFont="1" applyFill="1" applyBorder="1" applyAlignment="1">
      <alignment horizontal="left" vertical="center"/>
    </xf>
    <xf numFmtId="0" fontId="70" fillId="6" borderId="53" xfId="0" applyFont="1" applyFill="1" applyBorder="1" applyAlignment="1">
      <alignment horizontal="left" vertical="center"/>
    </xf>
    <xf numFmtId="0" fontId="70" fillId="6" borderId="188" xfId="0" applyFont="1" applyFill="1" applyBorder="1" applyAlignment="1">
      <alignment horizontal="left" vertical="center"/>
    </xf>
    <xf numFmtId="0" fontId="70" fillId="6" borderId="162" xfId="0" applyFont="1" applyFill="1" applyBorder="1" applyAlignment="1">
      <alignment horizontal="left" vertical="center"/>
    </xf>
    <xf numFmtId="0" fontId="57" fillId="0" borderId="187" xfId="0" applyFont="1" applyBorder="1" applyAlignment="1" applyProtection="1">
      <alignment horizontal="left" vertical="top" wrapText="1"/>
      <protection locked="0"/>
    </xf>
    <xf numFmtId="0" fontId="57" fillId="0" borderId="45" xfId="0" applyFont="1" applyBorder="1" applyAlignment="1" applyProtection="1">
      <alignment horizontal="left" vertical="top" wrapText="1"/>
      <protection locked="0"/>
    </xf>
    <xf numFmtId="0" fontId="57" fillId="0" borderId="46" xfId="0" applyFont="1" applyBorder="1" applyAlignment="1" applyProtection="1">
      <alignment horizontal="left" vertical="top" wrapText="1"/>
      <protection locked="0"/>
    </xf>
    <xf numFmtId="0" fontId="57" fillId="0" borderId="186" xfId="0" applyFont="1" applyBorder="1" applyAlignment="1" applyProtection="1">
      <alignment horizontal="left" vertical="top" wrapText="1"/>
      <protection locked="0"/>
    </xf>
    <xf numFmtId="0" fontId="57" fillId="0" borderId="75" xfId="0" applyFont="1" applyBorder="1" applyAlignment="1" applyProtection="1">
      <alignment horizontal="left" vertical="top" wrapText="1"/>
      <protection locked="0"/>
    </xf>
    <xf numFmtId="0" fontId="57" fillId="0" borderId="76" xfId="0" applyFont="1" applyBorder="1" applyAlignment="1" applyProtection="1">
      <alignment horizontal="left" vertical="top" wrapText="1"/>
      <protection locked="0"/>
    </xf>
    <xf numFmtId="187" fontId="57" fillId="0" borderId="10" xfId="0" applyNumberFormat="1" applyFont="1" applyBorder="1" applyAlignment="1" applyProtection="1">
      <alignment horizontal="left" vertical="center" shrinkToFit="1"/>
      <protection locked="0"/>
    </xf>
    <xf numFmtId="187" fontId="57" fillId="0" borderId="120" xfId="0" applyNumberFormat="1" applyFont="1" applyBorder="1" applyAlignment="1" applyProtection="1">
      <alignment horizontal="left" vertical="center" shrinkToFit="1"/>
      <protection locked="0"/>
    </xf>
    <xf numFmtId="0" fontId="71" fillId="6" borderId="77" xfId="0" applyFont="1" applyFill="1" applyBorder="1" applyAlignment="1">
      <alignment horizontal="left" vertical="center" shrinkToFit="1"/>
    </xf>
    <xf numFmtId="0" fontId="71" fillId="6" borderId="108" xfId="0" applyFont="1" applyFill="1" applyBorder="1" applyAlignment="1">
      <alignment horizontal="left" vertical="center" shrinkToFit="1"/>
    </xf>
    <xf numFmtId="187" fontId="57" fillId="0" borderId="8" xfId="0" applyNumberFormat="1" applyFont="1" applyBorder="1" applyAlignment="1" applyProtection="1">
      <alignment horizontal="left" vertical="center" shrinkToFit="1"/>
      <protection locked="0"/>
    </xf>
    <xf numFmtId="187" fontId="57" fillId="0" borderId="74" xfId="0" applyNumberFormat="1" applyFont="1" applyBorder="1" applyAlignment="1" applyProtection="1">
      <alignment horizontal="left" vertical="center" shrinkToFit="1"/>
      <protection locked="0"/>
    </xf>
    <xf numFmtId="0" fontId="57" fillId="0" borderId="8" xfId="0" applyFont="1" applyBorder="1" applyAlignment="1" applyProtection="1">
      <alignment horizontal="left" vertical="center" shrinkToFit="1"/>
      <protection locked="0"/>
    </xf>
    <xf numFmtId="0" fontId="57" fillId="0" borderId="74" xfId="0" applyFont="1" applyBorder="1" applyAlignment="1" applyProtection="1">
      <alignment horizontal="left" vertical="center" shrinkToFit="1"/>
      <protection locked="0"/>
    </xf>
    <xf numFmtId="0" fontId="67" fillId="7" borderId="88" xfId="0" applyFont="1" applyFill="1" applyBorder="1" applyAlignment="1">
      <alignment horizontal="left" vertical="center" wrapText="1"/>
    </xf>
    <xf numFmtId="0" fontId="67" fillId="7" borderId="15" xfId="0" applyFont="1" applyFill="1" applyBorder="1" applyAlignment="1">
      <alignment horizontal="left" vertical="center" wrapText="1"/>
    </xf>
    <xf numFmtId="0" fontId="67" fillId="7" borderId="48" xfId="0" applyFont="1" applyFill="1" applyBorder="1" applyAlignment="1">
      <alignment horizontal="left" vertical="center" wrapText="1"/>
    </xf>
    <xf numFmtId="0" fontId="67" fillId="7" borderId="34" xfId="0" applyFont="1" applyFill="1" applyBorder="1" applyAlignment="1">
      <alignment horizontal="left" vertical="center" wrapText="1"/>
    </xf>
    <xf numFmtId="0" fontId="67" fillId="7" borderId="0" xfId="0" applyFont="1" applyFill="1" applyAlignment="1">
      <alignment horizontal="left" vertical="center" wrapText="1"/>
    </xf>
    <xf numFmtId="0" fontId="67" fillId="7" borderId="49" xfId="0" applyFont="1" applyFill="1" applyBorder="1" applyAlignment="1">
      <alignment horizontal="left" vertical="center" wrapText="1"/>
    </xf>
    <xf numFmtId="0" fontId="67" fillId="7" borderId="89" xfId="0" applyFont="1" applyFill="1" applyBorder="1" applyAlignment="1">
      <alignment horizontal="left" vertical="center" wrapText="1"/>
    </xf>
    <xf numFmtId="0" fontId="67" fillId="7" borderId="29" xfId="0" applyFont="1" applyFill="1" applyBorder="1" applyAlignment="1">
      <alignment horizontal="left" vertical="center" wrapText="1"/>
    </xf>
    <xf numFmtId="0" fontId="67" fillId="7" borderId="90" xfId="0" applyFont="1" applyFill="1" applyBorder="1" applyAlignment="1">
      <alignment horizontal="left" vertical="center" wrapText="1"/>
    </xf>
    <xf numFmtId="0" fontId="57" fillId="6" borderId="109" xfId="0" applyFont="1" applyFill="1" applyBorder="1" applyAlignment="1">
      <alignment horizontal="center" vertical="center"/>
    </xf>
    <xf numFmtId="0" fontId="57" fillId="6" borderId="60" xfId="0" applyFont="1" applyFill="1" applyBorder="1" applyAlignment="1">
      <alignment horizontal="center" vertical="center"/>
    </xf>
    <xf numFmtId="0" fontId="57" fillId="0" borderId="128" xfId="0" applyFont="1" applyBorder="1" applyAlignment="1" applyProtection="1">
      <alignment horizontal="left" vertical="center" wrapText="1" shrinkToFit="1"/>
      <protection locked="0"/>
    </xf>
    <xf numFmtId="0" fontId="57" fillId="0" borderId="129" xfId="0" applyFont="1" applyBorder="1" applyAlignment="1" applyProtection="1">
      <alignment horizontal="left" vertical="center" wrapText="1" shrinkToFit="1"/>
      <protection locked="0"/>
    </xf>
    <xf numFmtId="0" fontId="57" fillId="0" borderId="45" xfId="0" applyFont="1" applyBorder="1" applyAlignment="1">
      <alignment horizontal="left" vertical="center" wrapText="1"/>
    </xf>
    <xf numFmtId="0" fontId="57" fillId="0" borderId="69" xfId="0" applyFont="1" applyBorder="1" applyAlignment="1">
      <alignment horizontal="left" vertical="center" wrapText="1"/>
    </xf>
    <xf numFmtId="0" fontId="71" fillId="0" borderId="75" xfId="0" applyFont="1" applyBorder="1" applyAlignment="1">
      <alignment horizontal="left" vertical="center" wrapText="1"/>
    </xf>
    <xf numFmtId="0" fontId="71" fillId="0" borderId="193" xfId="0" applyFont="1" applyBorder="1" applyAlignment="1">
      <alignment horizontal="left" vertical="center"/>
    </xf>
    <xf numFmtId="0" fontId="71" fillId="0" borderId="117" xfId="0" applyFont="1" applyBorder="1" applyAlignment="1">
      <alignment horizontal="left" vertical="center"/>
    </xf>
    <xf numFmtId="0" fontId="71" fillId="0" borderId="61" xfId="0" applyFont="1" applyBorder="1" applyAlignment="1">
      <alignment horizontal="left" vertical="center"/>
    </xf>
    <xf numFmtId="0" fontId="72" fillId="10" borderId="41" xfId="0" applyFont="1" applyFill="1" applyBorder="1" applyAlignment="1">
      <alignment horizontal="left" vertical="center" wrapText="1"/>
    </xf>
    <xf numFmtId="0" fontId="72" fillId="10" borderId="15" xfId="0" applyFont="1" applyFill="1" applyBorder="1" applyAlignment="1">
      <alignment horizontal="left" vertical="center" wrapText="1"/>
    </xf>
    <xf numFmtId="0" fontId="72" fillId="10" borderId="36" xfId="0" applyFont="1" applyFill="1" applyBorder="1" applyAlignment="1">
      <alignment horizontal="left" vertical="center" wrapText="1"/>
    </xf>
    <xf numFmtId="0" fontId="15" fillId="6" borderId="196" xfId="0" applyFont="1" applyFill="1" applyBorder="1" applyAlignment="1">
      <alignment horizontal="center" vertical="center"/>
    </xf>
    <xf numFmtId="0" fontId="15" fillId="6" borderId="195" xfId="0" applyFont="1" applyFill="1" applyBorder="1" applyAlignment="1">
      <alignment horizontal="center" vertical="center"/>
    </xf>
    <xf numFmtId="0" fontId="51" fillId="0" borderId="183" xfId="0" applyFont="1" applyBorder="1" applyAlignment="1">
      <alignment horizontal="left" vertical="top" wrapText="1"/>
    </xf>
    <xf numFmtId="0" fontId="51" fillId="0" borderId="182" xfId="0" applyFont="1" applyBorder="1" applyAlignment="1">
      <alignment horizontal="left" vertical="top" wrapText="1"/>
    </xf>
    <xf numFmtId="0" fontId="51" fillId="0" borderId="181" xfId="0" applyFont="1" applyBorder="1" applyAlignment="1">
      <alignment horizontal="left" vertical="top" wrapText="1"/>
    </xf>
    <xf numFmtId="0" fontId="52" fillId="6" borderId="32" xfId="0" applyFont="1" applyFill="1" applyBorder="1" applyAlignment="1">
      <alignment horizontal="left" vertical="center" wrapText="1"/>
    </xf>
    <xf numFmtId="0" fontId="52" fillId="6" borderId="33" xfId="0" applyFont="1" applyFill="1" applyBorder="1" applyAlignment="1">
      <alignment horizontal="left" vertical="center" wrapText="1"/>
    </xf>
    <xf numFmtId="0" fontId="52" fillId="6" borderId="124" xfId="0" applyFont="1" applyFill="1" applyBorder="1" applyAlignment="1">
      <alignment horizontal="left" vertical="center" wrapText="1"/>
    </xf>
    <xf numFmtId="0" fontId="52" fillId="6" borderId="34" xfId="0" applyFont="1" applyFill="1" applyBorder="1" applyAlignment="1">
      <alignment horizontal="left" vertical="center" wrapText="1"/>
    </xf>
    <xf numFmtId="0" fontId="52" fillId="6" borderId="0" xfId="0" applyFont="1" applyFill="1" applyAlignment="1">
      <alignment horizontal="left" vertical="center" wrapText="1"/>
    </xf>
    <xf numFmtId="0" fontId="52" fillId="6" borderId="49" xfId="0" applyFont="1" applyFill="1" applyBorder="1" applyAlignment="1">
      <alignment horizontal="left" vertical="center" wrapText="1"/>
    </xf>
    <xf numFmtId="0" fontId="52" fillId="6" borderId="35" xfId="0" applyFont="1" applyFill="1" applyBorder="1" applyAlignment="1">
      <alignment horizontal="left" vertical="center" wrapText="1"/>
    </xf>
    <xf numFmtId="0" fontId="52" fillId="6" borderId="117" xfId="0" applyFont="1" applyFill="1" applyBorder="1" applyAlignment="1">
      <alignment horizontal="left" vertical="center" wrapText="1"/>
    </xf>
    <xf numFmtId="0" fontId="52" fillId="6" borderId="122" xfId="0" applyFont="1" applyFill="1" applyBorder="1" applyAlignment="1">
      <alignment horizontal="left" vertical="center" wrapText="1"/>
    </xf>
    <xf numFmtId="0" fontId="57" fillId="0" borderId="34" xfId="0" applyFont="1" applyBorder="1" applyAlignment="1" applyProtection="1">
      <alignment horizontal="center" vertical="top" wrapText="1"/>
      <protection locked="0"/>
    </xf>
    <xf numFmtId="0" fontId="57" fillId="0" borderId="0" xfId="0" applyFont="1" applyAlignment="1" applyProtection="1">
      <alignment horizontal="center" vertical="top" wrapText="1"/>
      <protection locked="0"/>
    </xf>
    <xf numFmtId="0" fontId="57" fillId="0" borderId="37" xfId="0" applyFont="1" applyBorder="1" applyAlignment="1" applyProtection="1">
      <alignment horizontal="center" vertical="top" wrapText="1"/>
      <protection locked="0"/>
    </xf>
    <xf numFmtId="0" fontId="57" fillId="0" borderId="35" xfId="0" applyFont="1" applyBorder="1" applyAlignment="1" applyProtection="1">
      <alignment horizontal="center" vertical="top" wrapText="1"/>
      <protection locked="0"/>
    </xf>
    <xf numFmtId="0" fontId="57" fillId="0" borderId="117" xfId="0" applyFont="1" applyBorder="1" applyAlignment="1" applyProtection="1">
      <alignment horizontal="center" vertical="top" wrapText="1"/>
      <protection locked="0"/>
    </xf>
    <xf numFmtId="0" fontId="57" fillId="0" borderId="61" xfId="0" applyFont="1" applyBorder="1" applyAlignment="1" applyProtection="1">
      <alignment horizontal="center" vertical="top" wrapText="1"/>
      <protection locked="0"/>
    </xf>
    <xf numFmtId="0" fontId="35" fillId="6" borderId="179" xfId="0" applyFont="1" applyFill="1" applyBorder="1" applyAlignment="1">
      <alignment horizontal="left" vertical="center" wrapText="1"/>
    </xf>
    <xf numFmtId="0" fontId="35" fillId="6" borderId="184" xfId="0" applyFont="1" applyFill="1" applyBorder="1" applyAlignment="1">
      <alignment horizontal="left" vertical="center" wrapText="1"/>
    </xf>
    <xf numFmtId="0" fontId="35" fillId="6" borderId="45" xfId="0" applyFont="1" applyFill="1" applyBorder="1" applyAlignment="1">
      <alignment horizontal="left" vertical="center" wrapText="1"/>
    </xf>
    <xf numFmtId="0" fontId="35" fillId="6" borderId="46" xfId="0" applyFont="1" applyFill="1" applyBorder="1" applyAlignment="1">
      <alignment horizontal="left" vertical="center" wrapText="1"/>
    </xf>
    <xf numFmtId="0" fontId="35" fillId="6" borderId="117" xfId="0" applyFont="1" applyFill="1" applyBorder="1" applyAlignment="1">
      <alignment horizontal="left" vertical="center" wrapText="1"/>
    </xf>
    <xf numFmtId="0" fontId="35" fillId="6" borderId="61" xfId="0" applyFont="1" applyFill="1" applyBorder="1" applyAlignment="1">
      <alignment horizontal="left" vertical="center" wrapText="1"/>
    </xf>
    <xf numFmtId="0" fontId="51" fillId="10" borderId="183" xfId="0" applyFont="1" applyFill="1" applyBorder="1" applyAlignment="1">
      <alignment horizontal="left" vertical="top" wrapText="1"/>
    </xf>
    <xf numFmtId="0" fontId="51" fillId="10" borderId="182" xfId="0" applyFont="1" applyFill="1" applyBorder="1" applyAlignment="1">
      <alignment horizontal="left" vertical="top" wrapText="1"/>
    </xf>
    <xf numFmtId="0" fontId="51" fillId="10" borderId="181" xfId="0" applyFont="1" applyFill="1" applyBorder="1" applyAlignment="1">
      <alignment horizontal="left" vertical="top" wrapText="1"/>
    </xf>
    <xf numFmtId="0" fontId="57" fillId="0" borderId="46" xfId="0" applyFont="1" applyBorder="1" applyAlignment="1">
      <alignment horizontal="left" vertical="center" wrapText="1"/>
    </xf>
    <xf numFmtId="0" fontId="19" fillId="5" borderId="194" xfId="0" applyFont="1" applyFill="1" applyBorder="1" applyAlignment="1" applyProtection="1">
      <alignment horizontal="center" vertical="center" wrapText="1"/>
      <protection locked="0"/>
    </xf>
    <xf numFmtId="0" fontId="19" fillId="5" borderId="73" xfId="0" applyFont="1" applyFill="1" applyBorder="1" applyAlignment="1" applyProtection="1">
      <alignment horizontal="center" vertical="center" wrapText="1"/>
      <protection locked="0"/>
    </xf>
    <xf numFmtId="0" fontId="19" fillId="5" borderId="187" xfId="0" applyFont="1" applyFill="1" applyBorder="1" applyAlignment="1" applyProtection="1">
      <alignment horizontal="center" vertical="center" wrapText="1"/>
      <protection locked="0"/>
    </xf>
    <xf numFmtId="0" fontId="19" fillId="5" borderId="45" xfId="0" applyFont="1" applyFill="1" applyBorder="1" applyAlignment="1" applyProtection="1">
      <alignment horizontal="center" vertical="center" wrapText="1"/>
      <protection locked="0"/>
    </xf>
    <xf numFmtId="0" fontId="19" fillId="5" borderId="186" xfId="0" applyFont="1" applyFill="1" applyBorder="1" applyAlignment="1" applyProtection="1">
      <alignment horizontal="center" vertical="center" wrapText="1"/>
      <protection locked="0"/>
    </xf>
    <xf numFmtId="0" fontId="19" fillId="5" borderId="75" xfId="0" applyFont="1" applyFill="1" applyBorder="1" applyAlignment="1" applyProtection="1">
      <alignment horizontal="center" vertical="center" wrapText="1"/>
      <protection locked="0"/>
    </xf>
    <xf numFmtId="0" fontId="15" fillId="0" borderId="73" xfId="0" applyFont="1" applyBorder="1" applyAlignment="1">
      <alignment horizontal="left" vertical="center"/>
    </xf>
    <xf numFmtId="0" fontId="15" fillId="0" borderId="110" xfId="0" applyFont="1" applyBorder="1" applyAlignment="1">
      <alignment horizontal="left" vertical="center"/>
    </xf>
    <xf numFmtId="0" fontId="15" fillId="0" borderId="45" xfId="0" applyFont="1" applyBorder="1" applyAlignment="1">
      <alignment horizontal="left" vertical="center"/>
    </xf>
    <xf numFmtId="0" fontId="15" fillId="0" borderId="167" xfId="0" applyFont="1" applyBorder="1" applyAlignment="1">
      <alignment horizontal="left" vertical="center"/>
    </xf>
    <xf numFmtId="0" fontId="35" fillId="6" borderId="185" xfId="0" applyFont="1" applyFill="1" applyBorder="1" applyAlignment="1">
      <alignment horizontal="left" vertical="center" wrapText="1"/>
    </xf>
    <xf numFmtId="0" fontId="35" fillId="6" borderId="179" xfId="0" applyFont="1" applyFill="1" applyBorder="1" applyAlignment="1">
      <alignment horizontal="left" vertical="center"/>
    </xf>
    <xf numFmtId="0" fontId="35" fillId="6" borderId="184" xfId="0" applyFont="1" applyFill="1" applyBorder="1" applyAlignment="1">
      <alignment horizontal="left" vertical="center"/>
    </xf>
    <xf numFmtId="0" fontId="12" fillId="0" borderId="187" xfId="0" applyFont="1" applyBorder="1" applyAlignment="1" applyProtection="1">
      <alignment horizontal="left" vertical="top" wrapText="1"/>
      <protection locked="0"/>
    </xf>
    <xf numFmtId="0" fontId="12" fillId="0" borderId="45" xfId="0" applyFont="1" applyBorder="1" applyAlignment="1" applyProtection="1">
      <alignment horizontal="left" vertical="top" wrapText="1"/>
      <protection locked="0"/>
    </xf>
    <xf numFmtId="0" fontId="12" fillId="0" borderId="46" xfId="0" applyFont="1" applyBorder="1" applyAlignment="1" applyProtection="1">
      <alignment horizontal="left" vertical="top" wrapText="1"/>
      <protection locked="0"/>
    </xf>
    <xf numFmtId="0" fontId="12" fillId="0" borderId="186" xfId="0" applyFont="1" applyBorder="1" applyAlignment="1" applyProtection="1">
      <alignment horizontal="left" vertical="top" wrapText="1"/>
      <protection locked="0"/>
    </xf>
    <xf numFmtId="0" fontId="12" fillId="0" borderId="75" xfId="0" applyFont="1" applyBorder="1" applyAlignment="1" applyProtection="1">
      <alignment horizontal="left" vertical="top" wrapText="1"/>
      <protection locked="0"/>
    </xf>
    <xf numFmtId="0" fontId="12" fillId="0" borderId="76" xfId="0" applyFont="1" applyBorder="1" applyAlignment="1" applyProtection="1">
      <alignment horizontal="left" vertical="top" wrapText="1"/>
      <protection locked="0"/>
    </xf>
    <xf numFmtId="0" fontId="51" fillId="0" borderId="115" xfId="0" applyFont="1" applyBorder="1" applyAlignment="1">
      <alignment horizontal="left" vertical="center" wrapText="1"/>
    </xf>
    <xf numFmtId="0" fontId="51" fillId="0" borderId="37" xfId="0" applyFont="1" applyBorder="1" applyAlignment="1">
      <alignment horizontal="left" vertical="center" wrapText="1"/>
    </xf>
    <xf numFmtId="0" fontId="51" fillId="0" borderId="61" xfId="0" applyFont="1" applyBorder="1" applyAlignment="1">
      <alignment horizontal="left" vertical="center" wrapText="1"/>
    </xf>
    <xf numFmtId="0" fontId="68" fillId="0" borderId="0" xfId="0" applyFont="1" applyAlignment="1">
      <alignment horizontal="left" vertical="center" shrinkToFit="1"/>
    </xf>
    <xf numFmtId="0" fontId="35" fillId="6" borderId="191" xfId="0" applyFont="1" applyFill="1" applyBorder="1" applyAlignment="1">
      <alignment horizontal="left" vertical="center"/>
    </xf>
    <xf numFmtId="0" fontId="35" fillId="6" borderId="185" xfId="0" applyFont="1" applyFill="1" applyBorder="1" applyAlignment="1">
      <alignment horizontal="left" vertical="center"/>
    </xf>
    <xf numFmtId="0" fontId="12" fillId="0" borderId="190" xfId="0" applyFont="1" applyBorder="1" applyAlignment="1" applyProtection="1">
      <alignment horizontal="left" vertical="top" wrapText="1"/>
      <protection locked="0"/>
    </xf>
    <xf numFmtId="0" fontId="12" fillId="0" borderId="181" xfId="0" applyFont="1" applyBorder="1" applyAlignment="1" applyProtection="1">
      <alignment horizontal="left" vertical="top" wrapText="1"/>
      <protection locked="0"/>
    </xf>
    <xf numFmtId="0" fontId="12" fillId="6" borderId="190" xfId="0" applyFont="1" applyFill="1" applyBorder="1" applyAlignment="1">
      <alignment horizontal="left" vertical="center" wrapText="1"/>
    </xf>
    <xf numFmtId="0" fontId="12" fillId="6" borderId="181" xfId="0" applyFont="1" applyFill="1" applyBorder="1" applyAlignment="1">
      <alignment horizontal="left" vertical="center"/>
    </xf>
    <xf numFmtId="0" fontId="35" fillId="10" borderId="32" xfId="0" applyFont="1" applyFill="1" applyBorder="1" applyAlignment="1">
      <alignment horizontal="left" vertical="center" shrinkToFit="1"/>
    </xf>
    <xf numFmtId="0" fontId="35" fillId="10" borderId="33" xfId="0" applyFont="1" applyFill="1" applyBorder="1" applyAlignment="1">
      <alignment horizontal="left" vertical="center" shrinkToFit="1"/>
    </xf>
    <xf numFmtId="0" fontId="35" fillId="10" borderId="115" xfId="0" applyFont="1" applyFill="1" applyBorder="1" applyAlignment="1">
      <alignment horizontal="left" vertical="center" shrinkToFit="1"/>
    </xf>
    <xf numFmtId="0" fontId="12" fillId="0" borderId="34" xfId="0" applyFont="1" applyBorder="1" applyAlignment="1" applyProtection="1">
      <alignment horizontal="left" vertical="top" wrapText="1" shrinkToFit="1"/>
      <protection locked="0"/>
    </xf>
    <xf numFmtId="0" fontId="12" fillId="0" borderId="0" xfId="0" applyFont="1" applyAlignment="1" applyProtection="1">
      <alignment horizontal="left" vertical="top" wrapText="1" shrinkToFit="1"/>
      <protection locked="0"/>
    </xf>
    <xf numFmtId="0" fontId="12" fillId="0" borderId="0" xfId="0" applyFont="1" applyAlignment="1" applyProtection="1">
      <alignment horizontal="left" vertical="top" shrinkToFit="1"/>
      <protection locked="0"/>
    </xf>
    <xf numFmtId="0" fontId="12" fillId="0" borderId="37" xfId="0" applyFont="1" applyBorder="1" applyAlignment="1" applyProtection="1">
      <alignment horizontal="left" vertical="top" shrinkToFit="1"/>
      <protection locked="0"/>
    </xf>
    <xf numFmtId="0" fontId="12" fillId="0" borderId="34" xfId="0" applyFont="1" applyBorder="1" applyAlignment="1" applyProtection="1">
      <alignment horizontal="left" vertical="top" shrinkToFit="1"/>
      <protection locked="0"/>
    </xf>
    <xf numFmtId="0" fontId="12" fillId="0" borderId="35" xfId="0" applyFont="1" applyBorder="1" applyAlignment="1" applyProtection="1">
      <alignment horizontal="left" vertical="top" shrinkToFit="1"/>
      <protection locked="0"/>
    </xf>
    <xf numFmtId="0" fontId="12" fillId="0" borderId="117" xfId="0" applyFont="1" applyBorder="1" applyAlignment="1" applyProtection="1">
      <alignment horizontal="left" vertical="top" shrinkToFit="1"/>
      <protection locked="0"/>
    </xf>
    <xf numFmtId="0" fontId="12" fillId="0" borderId="61" xfId="0" applyFont="1" applyBorder="1" applyAlignment="1" applyProtection="1">
      <alignment horizontal="left" vertical="top" shrinkToFit="1"/>
      <protection locked="0"/>
    </xf>
    <xf numFmtId="0" fontId="42" fillId="0" borderId="0" xfId="0" applyFont="1" applyAlignment="1">
      <alignment horizontal="right" vertical="center" shrinkToFit="1"/>
    </xf>
    <xf numFmtId="0" fontId="54" fillId="0" borderId="0" xfId="0" applyFont="1" applyAlignment="1">
      <alignment horizontal="left" vertical="center" shrinkToFit="1"/>
    </xf>
    <xf numFmtId="0" fontId="0" fillId="0" borderId="0" xfId="3" applyFont="1" applyAlignment="1">
      <alignment horizontal="left" vertical="top" wrapText="1"/>
    </xf>
    <xf numFmtId="0" fontId="18" fillId="3" borderId="30" xfId="3" applyFont="1" applyFill="1" applyBorder="1" applyAlignment="1">
      <alignment horizontal="center" vertical="center"/>
    </xf>
    <xf numFmtId="38" fontId="12" fillId="3" borderId="11" xfId="4" applyFont="1" applyFill="1" applyBorder="1" applyAlignment="1" applyProtection="1">
      <alignment horizontal="right" vertical="center"/>
    </xf>
    <xf numFmtId="38" fontId="12" fillId="3" borderId="21" xfId="4" applyFont="1" applyFill="1" applyBorder="1" applyAlignment="1" applyProtection="1">
      <alignment horizontal="right" vertical="center"/>
    </xf>
    <xf numFmtId="38" fontId="12" fillId="3" borderId="12" xfId="4" applyFont="1" applyFill="1" applyBorder="1" applyAlignment="1" applyProtection="1">
      <alignment horizontal="right" vertical="center"/>
    </xf>
    <xf numFmtId="38" fontId="12" fillId="3" borderId="22" xfId="4" applyFont="1" applyFill="1" applyBorder="1" applyAlignment="1" applyProtection="1">
      <alignment horizontal="right" vertical="center"/>
    </xf>
    <xf numFmtId="38" fontId="12" fillId="3" borderId="91" xfId="4" applyFont="1" applyFill="1" applyBorder="1" applyAlignment="1" applyProtection="1">
      <alignment horizontal="right" vertical="center"/>
    </xf>
    <xf numFmtId="38" fontId="12" fillId="3" borderId="116" xfId="4" applyFont="1" applyFill="1" applyBorder="1" applyAlignment="1" applyProtection="1">
      <alignment horizontal="right" vertical="center"/>
    </xf>
    <xf numFmtId="38" fontId="35" fillId="3" borderId="33" xfId="4" applyFont="1" applyFill="1" applyBorder="1" applyAlignment="1" applyProtection="1">
      <alignment horizontal="right" vertical="center"/>
    </xf>
    <xf numFmtId="38" fontId="35" fillId="3" borderId="115" xfId="4" applyFont="1" applyFill="1" applyBorder="1" applyAlignment="1" applyProtection="1">
      <alignment horizontal="right" vertical="center"/>
    </xf>
    <xf numFmtId="0" fontId="12" fillId="4" borderId="57" xfId="3" applyFont="1" applyFill="1" applyBorder="1" applyAlignment="1">
      <alignment horizontal="left" vertical="center"/>
    </xf>
    <xf numFmtId="0" fontId="12" fillId="4" borderId="50" xfId="3" applyFont="1" applyFill="1" applyBorder="1" applyAlignment="1">
      <alignment horizontal="left" vertical="center"/>
    </xf>
    <xf numFmtId="38" fontId="12" fillId="4" borderId="0" xfId="4" applyFont="1" applyFill="1" applyBorder="1" applyAlignment="1" applyProtection="1">
      <alignment horizontal="right" vertical="center"/>
    </xf>
    <xf numFmtId="38" fontId="12" fillId="4" borderId="37" xfId="4" applyFont="1" applyFill="1" applyBorder="1" applyAlignment="1" applyProtection="1">
      <alignment horizontal="right" vertical="center"/>
    </xf>
    <xf numFmtId="177" fontId="51" fillId="0" borderId="0" xfId="0" applyNumberFormat="1" applyFont="1" applyAlignment="1">
      <alignment vertical="center" wrapText="1"/>
    </xf>
    <xf numFmtId="0" fontId="22" fillId="0" borderId="0" xfId="0" applyFont="1" applyAlignment="1">
      <alignment vertical="center" wrapText="1"/>
    </xf>
    <xf numFmtId="38" fontId="12" fillId="3" borderId="40" xfId="4" applyFont="1" applyFill="1" applyBorder="1" applyAlignment="1" applyProtection="1">
      <alignment horizontal="right" vertical="center" wrapText="1"/>
    </xf>
    <xf numFmtId="38" fontId="12" fillId="3" borderId="30" xfId="4" applyFont="1" applyFill="1" applyBorder="1" applyAlignment="1" applyProtection="1">
      <alignment horizontal="right" vertical="center" wrapText="1"/>
    </xf>
    <xf numFmtId="38" fontId="12" fillId="3" borderId="31" xfId="4" applyFont="1" applyFill="1" applyBorder="1" applyAlignment="1" applyProtection="1">
      <alignment horizontal="right" vertical="center" wrapText="1"/>
    </xf>
    <xf numFmtId="0" fontId="20" fillId="4" borderId="28" xfId="3" applyFont="1" applyFill="1" applyBorder="1" applyAlignment="1">
      <alignment horizontal="center" vertical="top" textRotation="255"/>
    </xf>
    <xf numFmtId="0" fontId="12" fillId="3" borderId="32" xfId="3" applyFont="1" applyFill="1" applyBorder="1" applyAlignment="1">
      <alignment horizontal="left" vertical="center"/>
    </xf>
    <xf numFmtId="0" fontId="12" fillId="3" borderId="33" xfId="3" applyFont="1" applyFill="1" applyBorder="1" applyAlignment="1">
      <alignment horizontal="left" vertical="center"/>
    </xf>
    <xf numFmtId="0" fontId="11" fillId="0" borderId="9" xfId="3" applyFont="1" applyBorder="1" applyAlignment="1" applyProtection="1">
      <alignment horizontal="left" vertical="center" shrinkToFit="1"/>
      <protection locked="0"/>
    </xf>
    <xf numFmtId="0" fontId="11" fillId="0" borderId="45" xfId="3" applyFont="1" applyBorder="1" applyAlignment="1" applyProtection="1">
      <alignment horizontal="left" vertical="center" shrinkToFit="1"/>
      <protection locked="0"/>
    </xf>
    <xf numFmtId="0" fontId="11" fillId="0" borderId="69" xfId="3" applyFont="1" applyBorder="1" applyAlignment="1" applyProtection="1">
      <alignment horizontal="left" vertical="center" shrinkToFit="1"/>
      <protection locked="0"/>
    </xf>
    <xf numFmtId="0" fontId="11" fillId="0" borderId="10" xfId="3" applyFont="1" applyBorder="1" applyAlignment="1" applyProtection="1">
      <alignment horizontal="left" vertical="center" shrinkToFit="1"/>
      <protection locked="0"/>
    </xf>
    <xf numFmtId="0" fontId="11" fillId="0" borderId="93" xfId="3" applyFont="1" applyBorder="1" applyAlignment="1" applyProtection="1">
      <alignment horizontal="left" vertical="center" shrinkToFit="1"/>
      <protection locked="0"/>
    </xf>
    <xf numFmtId="0" fontId="11" fillId="0" borderId="120" xfId="3" applyFont="1" applyBorder="1" applyAlignment="1" applyProtection="1">
      <alignment horizontal="left" vertical="center" shrinkToFit="1"/>
      <protection locked="0"/>
    </xf>
    <xf numFmtId="0" fontId="9" fillId="6" borderId="16" xfId="3" applyFill="1" applyBorder="1" applyAlignment="1">
      <alignment horizontal="center" vertical="center" textRotation="255"/>
    </xf>
    <xf numFmtId="0" fontId="11" fillId="0" borderId="3" xfId="3" applyFont="1" applyBorder="1" applyAlignment="1" applyProtection="1">
      <alignment horizontal="left" vertical="center" shrinkToFit="1"/>
      <protection locked="0"/>
    </xf>
    <xf numFmtId="0" fontId="11" fillId="0" borderId="41" xfId="3" applyFont="1" applyBorder="1" applyAlignment="1" applyProtection="1">
      <alignment horizontal="left" vertical="top" wrapText="1"/>
      <protection locked="0"/>
    </xf>
    <xf numFmtId="0" fontId="11" fillId="0" borderId="15" xfId="3" applyFont="1" applyBorder="1" applyAlignment="1" applyProtection="1">
      <alignment horizontal="left" vertical="top" wrapText="1"/>
      <protection locked="0"/>
    </xf>
    <xf numFmtId="0" fontId="11" fillId="0" borderId="36" xfId="3" applyFont="1" applyBorder="1" applyAlignment="1" applyProtection="1">
      <alignment horizontal="left" vertical="top" wrapText="1"/>
      <protection locked="0"/>
    </xf>
    <xf numFmtId="0" fontId="11" fillId="0" borderId="16" xfId="3" applyFont="1" applyBorder="1" applyAlignment="1" applyProtection="1">
      <alignment horizontal="left" vertical="top" wrapText="1"/>
      <protection locked="0"/>
    </xf>
    <xf numFmtId="0" fontId="11" fillId="0" borderId="0" xfId="3" applyFont="1" applyAlignment="1" applyProtection="1">
      <alignment horizontal="left" vertical="top" wrapText="1"/>
      <protection locked="0"/>
    </xf>
    <xf numFmtId="0" fontId="11" fillId="0" borderId="37" xfId="3" applyFont="1" applyBorder="1" applyAlignment="1" applyProtection="1">
      <alignment horizontal="left" vertical="top" wrapText="1"/>
      <protection locked="0"/>
    </xf>
    <xf numFmtId="0" fontId="11" fillId="0" borderId="17" xfId="3" applyFont="1" applyBorder="1" applyAlignment="1" applyProtection="1">
      <alignment horizontal="left" vertical="top" wrapText="1"/>
      <protection locked="0"/>
    </xf>
    <xf numFmtId="0" fontId="11" fillId="0" borderId="29" xfId="3" applyFont="1" applyBorder="1" applyAlignment="1" applyProtection="1">
      <alignment horizontal="left" vertical="top" wrapText="1"/>
      <protection locked="0"/>
    </xf>
    <xf numFmtId="0" fontId="11" fillId="0" borderId="47" xfId="3" applyFont="1" applyBorder="1" applyAlignment="1" applyProtection="1">
      <alignment horizontal="left" vertical="top" wrapText="1"/>
      <protection locked="0"/>
    </xf>
    <xf numFmtId="177" fontId="12" fillId="6" borderId="64" xfId="3" applyNumberFormat="1" applyFont="1" applyFill="1" applyBorder="1" applyAlignment="1">
      <alignment horizontal="right" vertical="top"/>
    </xf>
    <xf numFmtId="177" fontId="12" fillId="6" borderId="62" xfId="3" applyNumberFormat="1" applyFont="1" applyFill="1" applyBorder="1" applyAlignment="1">
      <alignment horizontal="right" vertical="top"/>
    </xf>
    <xf numFmtId="0" fontId="18" fillId="4" borderId="111" xfId="3" applyFont="1" applyFill="1" applyBorder="1" applyAlignment="1">
      <alignment horizontal="center" vertical="center"/>
    </xf>
    <xf numFmtId="0" fontId="18" fillId="4" borderId="102" xfId="3" applyFont="1" applyFill="1" applyBorder="1" applyAlignment="1">
      <alignment horizontal="center" vertical="center"/>
    </xf>
    <xf numFmtId="0" fontId="18" fillId="4" borderId="109" xfId="3" applyFont="1" applyFill="1" applyBorder="1" applyAlignment="1">
      <alignment horizontal="center" vertical="center"/>
    </xf>
    <xf numFmtId="177" fontId="12" fillId="6" borderId="63" xfId="3" applyNumberFormat="1" applyFont="1" applyFill="1" applyBorder="1" applyAlignment="1">
      <alignment horizontal="right" vertical="top"/>
    </xf>
    <xf numFmtId="0" fontId="18" fillId="6" borderId="15" xfId="3" applyFont="1" applyFill="1" applyBorder="1" applyAlignment="1">
      <alignment horizontal="left" vertical="center" shrinkToFit="1"/>
    </xf>
    <xf numFmtId="0" fontId="9" fillId="0" borderId="0" xfId="3" applyAlignment="1">
      <alignment horizontal="left" vertical="top" wrapText="1"/>
    </xf>
    <xf numFmtId="0" fontId="9" fillId="0" borderId="0" xfId="3" applyAlignment="1">
      <alignment horizontal="left" vertical="top"/>
    </xf>
    <xf numFmtId="0" fontId="11" fillId="0" borderId="113" xfId="3" applyFont="1" applyBorder="1" applyAlignment="1" applyProtection="1">
      <alignment horizontal="left" vertical="center" shrinkToFit="1"/>
      <protection locked="0"/>
    </xf>
    <xf numFmtId="0" fontId="11" fillId="0" borderId="75" xfId="3" applyFont="1" applyBorder="1" applyAlignment="1" applyProtection="1">
      <alignment horizontal="left" vertical="center" shrinkToFit="1"/>
      <protection locked="0"/>
    </xf>
    <xf numFmtId="0" fontId="11" fillId="0" borderId="193" xfId="3" applyFont="1" applyBorder="1" applyAlignment="1" applyProtection="1">
      <alignment horizontal="left" vertical="center" shrinkToFit="1"/>
      <protection locked="0"/>
    </xf>
    <xf numFmtId="177" fontId="12" fillId="6" borderId="198" xfId="3" applyNumberFormat="1" applyFont="1" applyFill="1" applyBorder="1" applyAlignment="1">
      <alignment horizontal="right" vertical="top"/>
    </xf>
    <xf numFmtId="38" fontId="12" fillId="4" borderId="95" xfId="4" applyFont="1" applyFill="1" applyBorder="1" applyAlignment="1" applyProtection="1">
      <alignment horizontal="right" vertical="center"/>
    </xf>
    <xf numFmtId="38" fontId="12" fillId="4" borderId="66" xfId="4" applyFont="1" applyFill="1" applyBorder="1" applyAlignment="1" applyProtection="1">
      <alignment horizontal="right" vertical="center"/>
    </xf>
    <xf numFmtId="38" fontId="12" fillId="4" borderId="67" xfId="4" applyFont="1" applyFill="1" applyBorder="1" applyAlignment="1" applyProtection="1">
      <alignment horizontal="right" vertical="center"/>
    </xf>
    <xf numFmtId="0" fontId="16" fillId="0" borderId="0" xfId="3" applyFont="1" applyAlignment="1">
      <alignment horizontal="left" vertical="top" wrapText="1"/>
    </xf>
    <xf numFmtId="0" fontId="16" fillId="0" borderId="0" xfId="0" applyFont="1" applyAlignment="1">
      <alignment vertical="top" wrapText="1"/>
    </xf>
    <xf numFmtId="0" fontId="0" fillId="0" borderId="0" xfId="0" applyAlignment="1">
      <alignment vertical="top" wrapText="1"/>
    </xf>
    <xf numFmtId="176" fontId="11" fillId="0" borderId="9" xfId="3" applyNumberFormat="1" applyFont="1" applyBorder="1" applyAlignment="1" applyProtection="1">
      <alignment horizontal="right" vertical="center" shrinkToFit="1"/>
      <protection locked="0"/>
    </xf>
    <xf numFmtId="176" fontId="11" fillId="0" borderId="45" xfId="3" applyNumberFormat="1" applyFont="1" applyBorder="1" applyAlignment="1" applyProtection="1">
      <alignment horizontal="right" vertical="center" shrinkToFit="1"/>
      <protection locked="0"/>
    </xf>
    <xf numFmtId="0" fontId="11" fillId="6" borderId="8" xfId="3" applyFont="1" applyFill="1" applyBorder="1" applyAlignment="1">
      <alignment horizontal="left" vertical="center" wrapText="1"/>
    </xf>
    <xf numFmtId="0" fontId="11" fillId="6" borderId="73" xfId="3" applyFont="1" applyFill="1" applyBorder="1" applyAlignment="1">
      <alignment horizontal="left" vertical="center" wrapText="1"/>
    </xf>
    <xf numFmtId="0" fontId="11" fillId="6" borderId="43" xfId="3" applyFont="1" applyFill="1" applyBorder="1" applyAlignment="1">
      <alignment horizontal="left" vertical="center" wrapText="1"/>
    </xf>
    <xf numFmtId="0" fontId="16" fillId="0" borderId="0" xfId="3" applyFont="1" applyAlignment="1">
      <alignment horizontal="left" vertical="center" wrapText="1"/>
    </xf>
    <xf numFmtId="0" fontId="34" fillId="0" borderId="0" xfId="0" applyFont="1" applyAlignment="1">
      <alignment horizontal="left" vertical="center" wrapText="1"/>
    </xf>
    <xf numFmtId="0" fontId="16" fillId="0" borderId="33" xfId="0" applyFont="1" applyBorder="1" applyAlignment="1">
      <alignment vertical="top" wrapText="1"/>
    </xf>
    <xf numFmtId="0" fontId="16" fillId="0" borderId="115" xfId="0" applyFont="1" applyBorder="1" applyAlignment="1">
      <alignment vertical="top" wrapText="1"/>
    </xf>
    <xf numFmtId="0" fontId="16" fillId="0" borderId="37" xfId="0" applyFont="1" applyBorder="1" applyAlignment="1">
      <alignment vertical="top" wrapText="1"/>
    </xf>
    <xf numFmtId="0" fontId="16" fillId="0" borderId="117" xfId="0" applyFont="1" applyBorder="1" applyAlignment="1">
      <alignment vertical="top" wrapText="1"/>
    </xf>
    <xf numFmtId="0" fontId="16" fillId="0" borderId="61" xfId="0" applyFont="1" applyBorder="1" applyAlignment="1">
      <alignment vertical="top" wrapText="1"/>
    </xf>
    <xf numFmtId="177" fontId="0" fillId="10" borderId="66" xfId="0" applyNumberFormat="1" applyFill="1" applyBorder="1" applyAlignment="1">
      <alignment horizontal="left" vertical="center" shrinkToFit="1"/>
    </xf>
    <xf numFmtId="177" fontId="0" fillId="10" borderId="121" xfId="0" applyNumberFormat="1" applyFill="1" applyBorder="1" applyAlignment="1">
      <alignment horizontal="left" vertical="center" shrinkToFit="1"/>
    </xf>
    <xf numFmtId="0" fontId="54" fillId="0" borderId="0" xfId="0" applyFont="1" applyAlignment="1">
      <alignment horizontal="right" vertical="center" shrinkToFit="1"/>
    </xf>
    <xf numFmtId="183" fontId="11" fillId="6" borderId="9" xfId="0" applyNumberFormat="1" applyFont="1" applyFill="1" applyBorder="1" applyAlignment="1">
      <alignment horizontal="right" vertical="center" shrinkToFit="1"/>
    </xf>
    <xf numFmtId="183" fontId="11" fillId="6" borderId="46" xfId="0" applyNumberFormat="1" applyFont="1" applyFill="1" applyBorder="1" applyAlignment="1">
      <alignment horizontal="right" vertical="center" shrinkToFit="1"/>
    </xf>
    <xf numFmtId="183" fontId="11" fillId="6" borderId="113" xfId="0" applyNumberFormat="1" applyFont="1" applyFill="1" applyBorder="1" applyAlignment="1">
      <alignment horizontal="right" vertical="center" shrinkToFit="1"/>
    </xf>
    <xf numFmtId="183" fontId="11" fillId="6" borderId="76" xfId="0" applyNumberFormat="1" applyFont="1" applyFill="1" applyBorder="1" applyAlignment="1">
      <alignment horizontal="right" vertical="center" shrinkToFit="1"/>
    </xf>
    <xf numFmtId="176" fontId="13" fillId="0" borderId="0" xfId="3" applyNumberFormat="1" applyFont="1" applyAlignment="1">
      <alignment horizontal="right" vertical="center"/>
    </xf>
    <xf numFmtId="176" fontId="16" fillId="11" borderId="33" xfId="3" applyNumberFormat="1" applyFont="1" applyFill="1" applyBorder="1" applyAlignment="1">
      <alignment horizontal="right" vertical="center"/>
    </xf>
    <xf numFmtId="176" fontId="16" fillId="11" borderId="115" xfId="3" applyNumberFormat="1" applyFont="1" applyFill="1" applyBorder="1" applyAlignment="1">
      <alignment horizontal="right" vertical="center"/>
    </xf>
    <xf numFmtId="177" fontId="16" fillId="10" borderId="15" xfId="4" applyNumberFormat="1" applyFont="1" applyFill="1" applyBorder="1" applyAlignment="1" applyProtection="1">
      <alignment horizontal="right" vertical="center"/>
    </xf>
    <xf numFmtId="177" fontId="16" fillId="10" borderId="36" xfId="4" applyNumberFormat="1" applyFont="1" applyFill="1" applyBorder="1" applyAlignment="1" applyProtection="1">
      <alignment horizontal="right" vertical="center"/>
    </xf>
    <xf numFmtId="0" fontId="11" fillId="3" borderId="50" xfId="3" applyFont="1" applyFill="1" applyBorder="1" applyAlignment="1">
      <alignment horizontal="center" vertical="center"/>
    </xf>
    <xf numFmtId="0" fontId="11" fillId="3" borderId="60" xfId="3" applyFont="1" applyFill="1" applyBorder="1" applyAlignment="1">
      <alignment horizontal="center" vertical="center"/>
    </xf>
    <xf numFmtId="183" fontId="11" fillId="6" borderId="15" xfId="0" applyNumberFormat="1" applyFont="1" applyFill="1" applyBorder="1" applyAlignment="1">
      <alignment horizontal="right" vertical="center" shrinkToFit="1"/>
    </xf>
    <xf numFmtId="183" fontId="11" fillId="6" borderId="36" xfId="0" applyNumberFormat="1" applyFont="1" applyFill="1" applyBorder="1" applyAlignment="1">
      <alignment horizontal="right" vertical="center" shrinkToFit="1"/>
    </xf>
    <xf numFmtId="177" fontId="16" fillId="0" borderId="0" xfId="0" applyNumberFormat="1" applyFont="1" applyAlignment="1">
      <alignment vertical="center" wrapText="1"/>
    </xf>
    <xf numFmtId="0" fontId="16" fillId="0" borderId="0" xfId="0" applyFont="1" applyAlignment="1">
      <alignment vertical="top"/>
    </xf>
    <xf numFmtId="0" fontId="0" fillId="0" borderId="0" xfId="0" applyAlignment="1">
      <alignment vertical="top"/>
    </xf>
    <xf numFmtId="0" fontId="16" fillId="0" borderId="33" xfId="0" applyFont="1" applyBorder="1" applyAlignment="1">
      <alignment horizontal="left" vertical="center" wrapText="1"/>
    </xf>
    <xf numFmtId="0" fontId="16" fillId="0" borderId="115" xfId="0" applyFont="1" applyBorder="1" applyAlignment="1">
      <alignment horizontal="left" vertical="center" wrapText="1"/>
    </xf>
    <xf numFmtId="0" fontId="16" fillId="0" borderId="37" xfId="0" applyFont="1" applyBorder="1" applyAlignment="1">
      <alignment horizontal="left" vertical="center" wrapText="1"/>
    </xf>
    <xf numFmtId="0" fontId="16" fillId="0" borderId="117" xfId="0" applyFont="1" applyBorder="1" applyAlignment="1">
      <alignment horizontal="left" vertical="center" wrapText="1"/>
    </xf>
    <xf numFmtId="0" fontId="16" fillId="0" borderId="61" xfId="0" applyFont="1" applyBorder="1" applyAlignment="1">
      <alignment horizontal="left" vertical="center" wrapText="1"/>
    </xf>
    <xf numFmtId="0" fontId="16" fillId="0" borderId="0" xfId="0" applyFont="1" applyAlignment="1">
      <alignment horizontal="left" vertical="top" wrapText="1"/>
    </xf>
    <xf numFmtId="38" fontId="73" fillId="2" borderId="12" xfId="4" applyFont="1" applyFill="1" applyBorder="1" applyAlignment="1" applyProtection="1">
      <alignment horizontal="right" vertical="center" wrapText="1"/>
      <protection locked="0"/>
    </xf>
    <xf numFmtId="38" fontId="73" fillId="2" borderId="13" xfId="4" applyFont="1" applyFill="1" applyBorder="1" applyAlignment="1" applyProtection="1">
      <alignment horizontal="right" vertical="center" wrapText="1"/>
      <protection locked="0"/>
    </xf>
    <xf numFmtId="38" fontId="11" fillId="0" borderId="22" xfId="4" applyFont="1" applyBorder="1" applyAlignment="1" applyProtection="1">
      <alignment horizontal="right" vertical="center"/>
      <protection locked="0"/>
    </xf>
    <xf numFmtId="38" fontId="11" fillId="0" borderId="23" xfId="4" applyFont="1" applyBorder="1" applyAlignment="1" applyProtection="1">
      <alignment horizontal="right" vertical="center"/>
      <protection locked="0"/>
    </xf>
    <xf numFmtId="0" fontId="11" fillId="7" borderId="9" xfId="3" applyFont="1" applyFill="1" applyBorder="1" applyAlignment="1">
      <alignment horizontal="center" vertical="center"/>
    </xf>
    <xf numFmtId="0" fontId="11" fillId="7" borderId="45" xfId="3" applyFont="1" applyFill="1" applyBorder="1" applyAlignment="1">
      <alignment horizontal="center" vertical="center"/>
    </xf>
    <xf numFmtId="0" fontId="11" fillId="6" borderId="88" xfId="3" applyFont="1" applyFill="1" applyBorder="1" applyAlignment="1">
      <alignment horizontal="center" vertical="center" textRotation="255" wrapText="1" shrinkToFit="1"/>
    </xf>
    <xf numFmtId="0" fontId="11" fillId="6" borderId="48" xfId="3" applyFont="1" applyFill="1" applyBorder="1" applyAlignment="1">
      <alignment horizontal="center" vertical="center" textRotation="255" wrapText="1" shrinkToFit="1"/>
    </xf>
    <xf numFmtId="0" fontId="11" fillId="6" borderId="34" xfId="3" applyFont="1" applyFill="1" applyBorder="1" applyAlignment="1">
      <alignment horizontal="center" vertical="center" textRotation="255" wrapText="1" shrinkToFit="1"/>
    </xf>
    <xf numFmtId="0" fontId="11" fillId="6" borderId="49" xfId="3" applyFont="1" applyFill="1" applyBorder="1" applyAlignment="1">
      <alignment horizontal="center" vertical="center" textRotation="255" wrapText="1" shrinkToFit="1"/>
    </xf>
    <xf numFmtId="0" fontId="11" fillId="6" borderId="35" xfId="3" applyFont="1" applyFill="1" applyBorder="1" applyAlignment="1">
      <alignment horizontal="center" vertical="center" textRotation="255" wrapText="1" shrinkToFit="1"/>
    </xf>
    <xf numFmtId="0" fontId="11" fillId="6" borderId="122" xfId="3" applyFont="1" applyFill="1" applyBorder="1" applyAlignment="1">
      <alignment horizontal="center" vertical="center" textRotation="255" wrapText="1" shrinkToFit="1"/>
    </xf>
    <xf numFmtId="0" fontId="73" fillId="6" borderId="42" xfId="3" applyFont="1" applyFill="1" applyBorder="1" applyAlignment="1">
      <alignment horizontal="center" vertical="center"/>
    </xf>
    <xf numFmtId="0" fontId="73" fillId="6" borderId="73" xfId="3" applyFont="1" applyFill="1" applyBorder="1" applyAlignment="1">
      <alignment horizontal="center" vertical="center"/>
    </xf>
    <xf numFmtId="0" fontId="73" fillId="6" borderId="74" xfId="3" applyFont="1" applyFill="1" applyBorder="1" applyAlignment="1">
      <alignment horizontal="center" vertical="center"/>
    </xf>
    <xf numFmtId="0" fontId="73" fillId="6" borderId="8" xfId="3" applyFont="1" applyFill="1" applyBorder="1" applyAlignment="1">
      <alignment horizontal="center" vertical="center"/>
    </xf>
    <xf numFmtId="0" fontId="11" fillId="0" borderId="78" xfId="3" applyFont="1" applyBorder="1" applyAlignment="1" applyProtection="1">
      <alignment horizontal="left" vertical="top" wrapText="1" shrinkToFit="1"/>
      <protection locked="0"/>
    </xf>
    <xf numFmtId="0" fontId="11" fillId="0" borderId="79" xfId="3" applyFont="1" applyBorder="1" applyAlignment="1" applyProtection="1">
      <alignment horizontal="left" vertical="top" wrapText="1" shrinkToFit="1"/>
      <protection locked="0"/>
    </xf>
    <xf numFmtId="0" fontId="11" fillId="0" borderId="148" xfId="3" applyFont="1" applyBorder="1" applyAlignment="1" applyProtection="1">
      <alignment horizontal="left" vertical="top" wrapText="1" shrinkToFit="1"/>
      <protection locked="0"/>
    </xf>
    <xf numFmtId="0" fontId="11" fillId="0" borderId="16" xfId="3" applyFont="1" applyBorder="1" applyAlignment="1" applyProtection="1">
      <alignment horizontal="left" vertical="top" wrapText="1" shrinkToFit="1"/>
      <protection locked="0"/>
    </xf>
    <xf numFmtId="0" fontId="11" fillId="0" borderId="0" xfId="3" applyFont="1" applyAlignment="1" applyProtection="1">
      <alignment horizontal="left" vertical="top" wrapText="1" shrinkToFit="1"/>
      <protection locked="0"/>
    </xf>
    <xf numFmtId="0" fontId="11" fillId="0" borderId="130" xfId="3" applyFont="1" applyBorder="1" applyAlignment="1" applyProtection="1">
      <alignment horizontal="left" vertical="top" wrapText="1" shrinkToFit="1"/>
      <protection locked="0"/>
    </xf>
    <xf numFmtId="0" fontId="11" fillId="0" borderId="38" xfId="3" applyFont="1" applyBorder="1" applyAlignment="1" applyProtection="1">
      <alignment horizontal="left" vertical="top" wrapText="1" shrinkToFit="1"/>
      <protection locked="0"/>
    </xf>
    <xf numFmtId="0" fontId="11" fillId="0" borderId="117" xfId="3" applyFont="1" applyBorder="1" applyAlignment="1" applyProtection="1">
      <alignment horizontal="left" vertical="top" wrapText="1" shrinkToFit="1"/>
      <protection locked="0"/>
    </xf>
    <xf numFmtId="0" fontId="11" fillId="0" borderId="150" xfId="3" applyFont="1" applyBorder="1" applyAlignment="1" applyProtection="1">
      <alignment horizontal="left" vertical="top" wrapText="1" shrinkToFit="1"/>
      <protection locked="0"/>
    </xf>
    <xf numFmtId="0" fontId="73" fillId="2" borderId="18" xfId="3" applyFont="1" applyFill="1" applyBorder="1" applyAlignment="1" applyProtection="1">
      <alignment horizontal="left" vertical="top" wrapText="1"/>
      <protection locked="0"/>
    </xf>
    <xf numFmtId="0" fontId="73" fillId="2" borderId="79" xfId="3" applyFont="1" applyFill="1" applyBorder="1" applyAlignment="1" applyProtection="1">
      <alignment horizontal="left" vertical="top" wrapText="1"/>
      <protection locked="0"/>
    </xf>
    <xf numFmtId="0" fontId="73" fillId="2" borderId="147" xfId="3" applyFont="1" applyFill="1" applyBorder="1" applyAlignment="1" applyProtection="1">
      <alignment horizontal="left" vertical="top" wrapText="1"/>
      <protection locked="0"/>
    </xf>
    <xf numFmtId="0" fontId="73" fillId="2" borderId="0" xfId="3" applyFont="1" applyFill="1" applyAlignment="1" applyProtection="1">
      <alignment horizontal="left" vertical="top" wrapText="1"/>
      <protection locked="0"/>
    </xf>
    <xf numFmtId="0" fontId="73" fillId="2" borderId="123" xfId="3" applyFont="1" applyFill="1" applyBorder="1" applyAlignment="1" applyProtection="1">
      <alignment horizontal="left" vertical="top" wrapText="1"/>
      <protection locked="0"/>
    </xf>
    <xf numFmtId="0" fontId="73" fillId="2" borderId="117" xfId="3" applyFont="1" applyFill="1" applyBorder="1" applyAlignment="1" applyProtection="1">
      <alignment horizontal="left" vertical="top" wrapText="1"/>
      <protection locked="0"/>
    </xf>
    <xf numFmtId="38" fontId="73" fillId="2" borderId="139" xfId="2" applyFont="1" applyFill="1" applyBorder="1" applyAlignment="1" applyProtection="1">
      <alignment horizontal="right" vertical="center"/>
      <protection locked="0"/>
    </xf>
    <xf numFmtId="38" fontId="73" fillId="2" borderId="203" xfId="2" applyFont="1" applyFill="1" applyBorder="1" applyAlignment="1" applyProtection="1">
      <alignment horizontal="right" vertical="center"/>
      <protection locked="0"/>
    </xf>
    <xf numFmtId="38" fontId="73" fillId="2" borderId="204" xfId="2" applyFont="1" applyFill="1" applyBorder="1" applyAlignment="1" applyProtection="1">
      <alignment horizontal="right" vertical="center"/>
      <protection locked="0"/>
    </xf>
    <xf numFmtId="0" fontId="11" fillId="6" borderId="89" xfId="3" applyFont="1" applyFill="1" applyBorder="1" applyAlignment="1">
      <alignment horizontal="center" vertical="center" textRotation="255" wrapText="1" shrinkToFit="1"/>
    </xf>
    <xf numFmtId="0" fontId="11" fillId="6" borderId="90" xfId="3" applyFont="1" applyFill="1" applyBorder="1" applyAlignment="1">
      <alignment horizontal="center" vertical="center" textRotation="255" wrapText="1" shrinkToFit="1"/>
    </xf>
    <xf numFmtId="0" fontId="73" fillId="6" borderId="3" xfId="3" applyFont="1" applyFill="1" applyBorder="1" applyAlignment="1">
      <alignment horizontal="center" vertical="center" wrapText="1"/>
    </xf>
    <xf numFmtId="0" fontId="11" fillId="6" borderId="19" xfId="3" applyFont="1" applyFill="1" applyBorder="1" applyAlignment="1">
      <alignment horizontal="center" vertical="center" wrapText="1" shrinkToFit="1"/>
    </xf>
    <xf numFmtId="0" fontId="11" fillId="6" borderId="6" xfId="3" applyFont="1" applyFill="1" applyBorder="1" applyAlignment="1">
      <alignment horizontal="center" vertical="center" wrapText="1" shrinkToFit="1"/>
    </xf>
    <xf numFmtId="0" fontId="73" fillId="2" borderId="12" xfId="3" applyFont="1" applyFill="1" applyBorder="1" applyAlignment="1" applyProtection="1">
      <alignment horizontal="left" vertical="top" wrapText="1"/>
      <protection locked="0"/>
    </xf>
    <xf numFmtId="0" fontId="73" fillId="2" borderId="13" xfId="3" applyFont="1" applyFill="1" applyBorder="1" applyAlignment="1" applyProtection="1">
      <alignment horizontal="left" vertical="top" wrapText="1"/>
      <protection locked="0"/>
    </xf>
    <xf numFmtId="0" fontId="73" fillId="2" borderId="148" xfId="3" applyFont="1" applyFill="1" applyBorder="1" applyAlignment="1" applyProtection="1">
      <alignment horizontal="left" vertical="top" wrapText="1"/>
      <protection locked="0"/>
    </xf>
    <xf numFmtId="0" fontId="73" fillId="2" borderId="130" xfId="3" applyFont="1" applyFill="1" applyBorder="1" applyAlignment="1" applyProtection="1">
      <alignment horizontal="left" vertical="top" wrapText="1"/>
      <protection locked="0"/>
    </xf>
    <xf numFmtId="0" fontId="73" fillId="2" borderId="128" xfId="3" applyFont="1" applyFill="1" applyBorder="1" applyAlignment="1" applyProtection="1">
      <alignment horizontal="left" vertical="top" wrapText="1"/>
      <protection locked="0"/>
    </xf>
    <xf numFmtId="0" fontId="73" fillId="2" borderId="127" xfId="3" applyFont="1" applyFill="1" applyBorder="1" applyAlignment="1" applyProtection="1">
      <alignment horizontal="left" vertical="top" wrapText="1"/>
      <protection locked="0"/>
    </xf>
    <xf numFmtId="0" fontId="73" fillId="2" borderId="149" xfId="3" applyFont="1" applyFill="1" applyBorder="1" applyAlignment="1" applyProtection="1">
      <alignment horizontal="left" vertical="top" wrapText="1"/>
      <protection locked="0"/>
    </xf>
    <xf numFmtId="38" fontId="73" fillId="2" borderId="69" xfId="4" applyFont="1" applyFill="1" applyBorder="1" applyAlignment="1" applyProtection="1">
      <alignment horizontal="right" vertical="center" wrapText="1"/>
      <protection locked="0"/>
    </xf>
    <xf numFmtId="0" fontId="11" fillId="6" borderId="88" xfId="3" applyFont="1" applyFill="1" applyBorder="1" applyAlignment="1">
      <alignment horizontal="center" vertical="center" textRotation="255" wrapText="1"/>
    </xf>
    <xf numFmtId="0" fontId="11" fillId="6" borderId="48" xfId="3" applyFont="1" applyFill="1" applyBorder="1" applyAlignment="1">
      <alignment horizontal="center" vertical="center" textRotation="255" wrapText="1"/>
    </xf>
    <xf numFmtId="0" fontId="11" fillId="6" borderId="34" xfId="3" applyFont="1" applyFill="1" applyBorder="1" applyAlignment="1">
      <alignment horizontal="center" vertical="center" textRotation="255" wrapText="1"/>
    </xf>
    <xf numFmtId="0" fontId="11" fillId="6" borderId="49" xfId="3" applyFont="1" applyFill="1" applyBorder="1" applyAlignment="1">
      <alignment horizontal="center" vertical="center" textRotation="255" wrapText="1"/>
    </xf>
    <xf numFmtId="0" fontId="11" fillId="6" borderId="89" xfId="3" applyFont="1" applyFill="1" applyBorder="1" applyAlignment="1">
      <alignment horizontal="center" vertical="center" textRotation="255" wrapText="1"/>
    </xf>
    <xf numFmtId="0" fontId="11" fillId="6" borderId="90" xfId="3" applyFont="1" applyFill="1" applyBorder="1" applyAlignment="1">
      <alignment horizontal="center" vertical="center" textRotation="255" wrapText="1"/>
    </xf>
    <xf numFmtId="0" fontId="11" fillId="6" borderId="16" xfId="3" applyFont="1" applyFill="1" applyBorder="1" applyAlignment="1">
      <alignment horizontal="center" vertical="center" wrapText="1"/>
    </xf>
    <xf numFmtId="0" fontId="11" fillId="6" borderId="0" xfId="3" applyFont="1" applyFill="1" applyAlignment="1">
      <alignment horizontal="center" vertical="center" wrapText="1"/>
    </xf>
    <xf numFmtId="0" fontId="11" fillId="6" borderId="49" xfId="3" applyFont="1" applyFill="1" applyBorder="1" applyAlignment="1">
      <alignment horizontal="center" vertical="center" wrapText="1"/>
    </xf>
    <xf numFmtId="0" fontId="11" fillId="6" borderId="17" xfId="3" applyFont="1" applyFill="1" applyBorder="1" applyAlignment="1">
      <alignment horizontal="center" vertical="center" wrapText="1"/>
    </xf>
    <xf numFmtId="0" fontId="11" fillId="6" borderId="29" xfId="3" applyFont="1" applyFill="1" applyBorder="1" applyAlignment="1">
      <alignment horizontal="center" vertical="center" wrapText="1"/>
    </xf>
    <xf numFmtId="0" fontId="11" fillId="6" borderId="47" xfId="3" applyFont="1" applyFill="1" applyBorder="1" applyAlignment="1">
      <alignment horizontal="center" vertical="center" wrapText="1"/>
    </xf>
    <xf numFmtId="0" fontId="11" fillId="0" borderId="78" xfId="3" applyFont="1" applyBorder="1" applyAlignment="1" applyProtection="1">
      <alignment horizontal="left" vertical="top" wrapText="1"/>
      <protection locked="0"/>
    </xf>
    <xf numFmtId="0" fontId="11" fillId="0" borderId="79" xfId="3" applyFont="1" applyBorder="1" applyAlignment="1" applyProtection="1">
      <alignment horizontal="left" vertical="top" wrapText="1"/>
      <protection locked="0"/>
    </xf>
    <xf numFmtId="0" fontId="11" fillId="0" borderId="106" xfId="3" applyFont="1" applyBorder="1" applyAlignment="1" applyProtection="1">
      <alignment horizontal="left" vertical="top" wrapText="1"/>
      <protection locked="0"/>
    </xf>
    <xf numFmtId="0" fontId="11" fillId="0" borderId="49" xfId="3" applyFont="1" applyBorder="1" applyAlignment="1" applyProtection="1">
      <alignment horizontal="left" vertical="top" wrapText="1"/>
      <protection locked="0"/>
    </xf>
    <xf numFmtId="0" fontId="11" fillId="0" borderId="90" xfId="3" applyFont="1" applyBorder="1" applyAlignment="1" applyProtection="1">
      <alignment horizontal="left" vertical="top" wrapText="1"/>
      <protection locked="0"/>
    </xf>
    <xf numFmtId="0" fontId="11" fillId="6" borderId="42" xfId="3" applyFont="1" applyFill="1" applyBorder="1" applyAlignment="1">
      <alignment horizontal="left" vertical="center"/>
    </xf>
    <xf numFmtId="0" fontId="11" fillId="6" borderId="73" xfId="3" applyFont="1" applyFill="1" applyBorder="1" applyAlignment="1">
      <alignment horizontal="left" vertical="center"/>
    </xf>
    <xf numFmtId="0" fontId="11" fillId="6" borderId="43" xfId="3" applyFont="1" applyFill="1" applyBorder="1" applyAlignment="1">
      <alignment horizontal="left" vertical="center"/>
    </xf>
    <xf numFmtId="184" fontId="11" fillId="0" borderId="79" xfId="3" applyNumberFormat="1" applyFont="1" applyBorder="1" applyAlignment="1" applyProtection="1">
      <alignment horizontal="center" vertical="center"/>
      <protection locked="0"/>
    </xf>
    <xf numFmtId="185" fontId="11" fillId="0" borderId="29" xfId="3" applyNumberFormat="1" applyFont="1" applyBorder="1" applyAlignment="1" applyProtection="1">
      <alignment horizontal="center" vertical="center"/>
      <protection locked="0"/>
    </xf>
    <xf numFmtId="0" fontId="11" fillId="0" borderId="80" xfId="3" applyFont="1" applyBorder="1" applyAlignment="1" applyProtection="1">
      <alignment horizontal="left" vertical="top" wrapText="1"/>
      <protection locked="0"/>
    </xf>
    <xf numFmtId="0" fontId="11" fillId="0" borderId="57" xfId="3" applyFont="1" applyBorder="1" applyAlignment="1" applyProtection="1">
      <alignment vertical="center" wrapText="1"/>
      <protection locked="0"/>
    </xf>
    <xf numFmtId="0" fontId="11" fillId="0" borderId="50" xfId="3" applyFont="1" applyBorder="1" applyAlignment="1" applyProtection="1">
      <alignment vertical="center" wrapText="1"/>
      <protection locked="0"/>
    </xf>
    <xf numFmtId="0" fontId="11" fillId="0" borderId="58" xfId="3" applyFont="1" applyBorder="1" applyAlignment="1" applyProtection="1">
      <alignment vertical="center" wrapText="1"/>
      <protection locked="0"/>
    </xf>
    <xf numFmtId="0" fontId="41" fillId="0" borderId="0" xfId="3" applyFont="1" applyAlignment="1">
      <alignment horizontal="left" vertical="top"/>
    </xf>
    <xf numFmtId="0" fontId="11" fillId="0" borderId="57" xfId="3" applyFont="1" applyBorder="1" applyAlignment="1" applyProtection="1">
      <alignment horizontal="left" vertical="center" wrapText="1"/>
      <protection locked="0"/>
    </xf>
    <xf numFmtId="0" fontId="11" fillId="0" borderId="50" xfId="3" applyFont="1" applyBorder="1" applyAlignment="1" applyProtection="1">
      <alignment horizontal="left" vertical="center" wrapText="1"/>
      <protection locked="0"/>
    </xf>
    <xf numFmtId="0" fontId="11" fillId="0" borderId="60" xfId="3" applyFont="1" applyBorder="1" applyAlignment="1" applyProtection="1">
      <alignment horizontal="left" vertical="center" wrapText="1"/>
      <protection locked="0"/>
    </xf>
    <xf numFmtId="0" fontId="34" fillId="0" borderId="0" xfId="3" applyFont="1" applyAlignment="1">
      <alignment horizontal="left" vertical="center" wrapText="1"/>
    </xf>
    <xf numFmtId="0" fontId="34" fillId="0" borderId="0" xfId="3" applyFont="1" applyAlignment="1">
      <alignment horizontal="left" vertical="center"/>
    </xf>
    <xf numFmtId="0" fontId="34" fillId="0" borderId="0" xfId="3" applyFont="1" applyAlignment="1">
      <alignment horizontal="left" vertical="center" shrinkToFit="1"/>
    </xf>
    <xf numFmtId="0" fontId="11" fillId="6" borderId="107" xfId="3" applyFont="1" applyFill="1" applyBorder="1" applyAlignment="1">
      <alignment horizontal="center" vertical="center" shrinkToFit="1"/>
    </xf>
    <xf numFmtId="0" fontId="11" fillId="6" borderId="50" xfId="3" applyFont="1" applyFill="1" applyBorder="1" applyAlignment="1">
      <alignment horizontal="center" vertical="center" shrinkToFit="1"/>
    </xf>
    <xf numFmtId="0" fontId="11" fillId="6" borderId="34" xfId="3" applyFont="1" applyFill="1" applyBorder="1" applyAlignment="1">
      <alignment horizontal="center" vertical="center" wrapText="1"/>
    </xf>
    <xf numFmtId="0" fontId="11" fillId="6" borderId="105" xfId="3" applyFont="1" applyFill="1" applyBorder="1" applyAlignment="1">
      <alignment horizontal="center" vertical="center" wrapText="1"/>
    </xf>
    <xf numFmtId="0" fontId="11" fillId="6" borderId="4" xfId="3" applyFont="1" applyFill="1" applyBorder="1" applyAlignment="1">
      <alignment horizontal="center" vertical="center" wrapText="1"/>
    </xf>
    <xf numFmtId="0" fontId="11" fillId="6" borderId="51" xfId="3" applyFont="1" applyFill="1" applyBorder="1" applyAlignment="1">
      <alignment horizontal="center" vertical="center" wrapText="1"/>
    </xf>
    <xf numFmtId="0" fontId="11" fillId="6" borderId="77" xfId="3" applyFont="1" applyFill="1" applyBorder="1" applyAlignment="1">
      <alignment horizontal="center" vertical="center" wrapText="1"/>
    </xf>
    <xf numFmtId="49" fontId="33" fillId="0" borderId="51" xfId="3" applyNumberFormat="1" applyFont="1" applyBorder="1" applyAlignment="1" applyProtection="1">
      <alignment horizontal="left" vertical="center" wrapText="1"/>
      <protection locked="0"/>
    </xf>
    <xf numFmtId="49" fontId="33" fillId="0" borderId="52" xfId="3" applyNumberFormat="1" applyFont="1" applyBorder="1" applyAlignment="1" applyProtection="1">
      <alignment horizontal="left" vertical="center" wrapText="1"/>
      <protection locked="0"/>
    </xf>
    <xf numFmtId="49" fontId="33" fillId="0" borderId="25" xfId="3" applyNumberFormat="1" applyFont="1" applyBorder="1" applyAlignment="1" applyProtection="1">
      <alignment horizontal="left" vertical="center" wrapText="1"/>
      <protection locked="0"/>
    </xf>
    <xf numFmtId="0" fontId="11" fillId="6" borderId="104" xfId="3" applyFont="1" applyFill="1" applyBorder="1" applyAlignment="1">
      <alignment horizontal="center" vertical="center" wrapText="1"/>
    </xf>
    <xf numFmtId="0" fontId="11" fillId="6" borderId="79" xfId="3" applyFont="1" applyFill="1" applyBorder="1" applyAlignment="1">
      <alignment horizontal="center" vertical="center" wrapText="1"/>
    </xf>
    <xf numFmtId="0" fontId="11" fillId="6" borderId="89" xfId="3" applyFont="1" applyFill="1" applyBorder="1" applyAlignment="1">
      <alignment horizontal="center" vertical="center" wrapText="1"/>
    </xf>
    <xf numFmtId="0" fontId="11" fillId="6" borderId="88" xfId="3" applyFont="1" applyFill="1" applyBorder="1" applyAlignment="1">
      <alignment horizontal="center" vertical="center" wrapText="1"/>
    </xf>
    <xf numFmtId="0" fontId="11" fillId="6" borderId="15" xfId="3" applyFont="1" applyFill="1" applyBorder="1" applyAlignment="1">
      <alignment horizontal="center" vertical="center" wrapText="1"/>
    </xf>
    <xf numFmtId="0" fontId="11" fillId="6" borderId="32" xfId="3" applyFont="1" applyFill="1" applyBorder="1" applyAlignment="1">
      <alignment horizontal="center" vertical="center" wrapText="1"/>
    </xf>
    <xf numFmtId="0" fontId="11" fillId="6" borderId="33" xfId="3" applyFont="1" applyFill="1" applyBorder="1" applyAlignment="1">
      <alignment horizontal="center" vertical="center" wrapText="1"/>
    </xf>
    <xf numFmtId="0" fontId="11" fillId="8" borderId="141" xfId="3" applyFont="1" applyFill="1" applyBorder="1" applyAlignment="1" applyProtection="1">
      <alignment horizontal="left" vertical="center" wrapText="1"/>
      <protection locked="0"/>
    </xf>
    <xf numFmtId="0" fontId="11" fillId="8" borderId="1" xfId="3" applyFont="1" applyFill="1" applyBorder="1" applyAlignment="1" applyProtection="1">
      <alignment horizontal="left" vertical="center" wrapText="1"/>
      <protection locked="0"/>
    </xf>
    <xf numFmtId="0" fontId="11" fillId="6" borderId="128" xfId="3" applyFont="1" applyFill="1" applyBorder="1" applyAlignment="1">
      <alignment horizontal="center" vertical="center" wrapText="1"/>
    </xf>
    <xf numFmtId="0" fontId="11" fillId="6" borderId="132" xfId="3" applyFont="1" applyFill="1" applyBorder="1" applyAlignment="1">
      <alignment horizontal="center" vertical="center" wrapText="1"/>
    </xf>
    <xf numFmtId="0" fontId="11" fillId="6" borderId="146" xfId="3" applyFont="1" applyFill="1" applyBorder="1" applyAlignment="1">
      <alignment horizontal="center" vertical="center" wrapText="1"/>
    </xf>
    <xf numFmtId="0" fontId="11" fillId="6" borderId="140" xfId="3" applyFont="1" applyFill="1" applyBorder="1" applyAlignment="1">
      <alignment horizontal="center" vertical="center" wrapText="1"/>
    </xf>
    <xf numFmtId="0" fontId="11" fillId="0" borderId="0" xfId="3" applyFont="1" applyAlignment="1">
      <alignment horizontal="right" vertical="center"/>
    </xf>
    <xf numFmtId="0" fontId="11" fillId="8" borderId="96" xfId="3" applyFont="1" applyFill="1" applyBorder="1" applyAlignment="1" applyProtection="1">
      <alignment horizontal="left" vertical="center" wrapText="1"/>
      <protection locked="0"/>
    </xf>
    <xf numFmtId="0" fontId="11" fillId="8" borderId="135" xfId="3" applyFont="1" applyFill="1" applyBorder="1" applyAlignment="1" applyProtection="1">
      <alignment horizontal="left" vertical="center" wrapText="1"/>
      <protection locked="0"/>
    </xf>
    <xf numFmtId="0" fontId="11" fillId="8" borderId="59" xfId="3" applyFont="1" applyFill="1" applyBorder="1" applyAlignment="1" applyProtection="1">
      <alignment horizontal="left" vertical="center" wrapText="1"/>
      <protection locked="0"/>
    </xf>
    <xf numFmtId="0" fontId="16" fillId="0" borderId="33" xfId="0" applyFont="1" applyBorder="1" applyAlignment="1">
      <alignment vertical="center" wrapText="1"/>
    </xf>
    <xf numFmtId="0" fontId="0" fillId="0" borderId="33" xfId="0" applyBorder="1" applyAlignment="1">
      <alignment vertical="center" wrapText="1"/>
    </xf>
    <xf numFmtId="0" fontId="0" fillId="0" borderId="115" xfId="0" applyBorder="1" applyAlignment="1">
      <alignment vertical="center" wrapText="1"/>
    </xf>
    <xf numFmtId="0" fontId="0" fillId="0" borderId="37" xfId="0" applyBorder="1" applyAlignment="1">
      <alignment vertical="center" wrapText="1"/>
    </xf>
    <xf numFmtId="0" fontId="0" fillId="0" borderId="117" xfId="0" applyBorder="1" applyAlignment="1">
      <alignment vertical="center" wrapText="1"/>
    </xf>
    <xf numFmtId="0" fontId="0" fillId="0" borderId="61" xfId="0" applyBorder="1" applyAlignment="1">
      <alignment vertical="center" wrapText="1"/>
    </xf>
    <xf numFmtId="0" fontId="11" fillId="6" borderId="26" xfId="3" applyFont="1" applyFill="1" applyBorder="1" applyAlignment="1">
      <alignment horizontal="center" vertical="center" wrapText="1"/>
    </xf>
    <xf numFmtId="0" fontId="11" fillId="6" borderId="18" xfId="3" applyFont="1" applyFill="1" applyBorder="1" applyAlignment="1">
      <alignment horizontal="center" vertical="center" wrapText="1"/>
    </xf>
    <xf numFmtId="0" fontId="11" fillId="8" borderId="78" xfId="3" applyFont="1" applyFill="1" applyBorder="1" applyAlignment="1" applyProtection="1">
      <alignment horizontal="left" vertical="center" wrapText="1"/>
      <protection locked="0"/>
    </xf>
    <xf numFmtId="0" fontId="11" fillId="8" borderId="79" xfId="3" applyFont="1" applyFill="1" applyBorder="1" applyAlignment="1" applyProtection="1">
      <alignment horizontal="left" vertical="center" wrapText="1"/>
      <protection locked="0"/>
    </xf>
    <xf numFmtId="0" fontId="11" fillId="8" borderId="80" xfId="3" applyFont="1" applyFill="1" applyBorder="1" applyAlignment="1" applyProtection="1">
      <alignment horizontal="left" vertical="center" wrapText="1"/>
      <protection locked="0"/>
    </xf>
    <xf numFmtId="0" fontId="11" fillId="8" borderId="78" xfId="3" applyFont="1" applyFill="1" applyBorder="1" applyAlignment="1" applyProtection="1">
      <alignment horizontal="left" vertical="top" wrapText="1"/>
      <protection locked="0"/>
    </xf>
    <xf numFmtId="0" fontId="11" fillId="8" borderId="79" xfId="3" applyFont="1" applyFill="1" applyBorder="1" applyAlignment="1" applyProtection="1">
      <alignment horizontal="left" vertical="top" wrapText="1"/>
      <protection locked="0"/>
    </xf>
    <xf numFmtId="0" fontId="11" fillId="8" borderId="106" xfId="3" applyFont="1" applyFill="1" applyBorder="1" applyAlignment="1" applyProtection="1">
      <alignment horizontal="left" vertical="top" wrapText="1"/>
      <protection locked="0"/>
    </xf>
    <xf numFmtId="0" fontId="11" fillId="8" borderId="17" xfId="3" applyFont="1" applyFill="1" applyBorder="1" applyAlignment="1" applyProtection="1">
      <alignment horizontal="left" vertical="top" wrapText="1"/>
      <protection locked="0"/>
    </xf>
    <xf numFmtId="0" fontId="11" fillId="8" borderId="29" xfId="3" applyFont="1" applyFill="1" applyBorder="1" applyAlignment="1" applyProtection="1">
      <alignment horizontal="left" vertical="top" wrapText="1"/>
      <protection locked="0"/>
    </xf>
    <xf numFmtId="0" fontId="11" fillId="8" borderId="90" xfId="3" applyFont="1" applyFill="1" applyBorder="1" applyAlignment="1" applyProtection="1">
      <alignment horizontal="left" vertical="top" wrapText="1"/>
      <protection locked="0"/>
    </xf>
    <xf numFmtId="0" fontId="11" fillId="0" borderId="117" xfId="3" applyFont="1" applyBorder="1" applyAlignment="1">
      <alignment horizontal="right"/>
    </xf>
    <xf numFmtId="0" fontId="11" fillId="0" borderId="117" xfId="3" applyFont="1" applyBorder="1" applyAlignment="1">
      <alignment horizontal="left" vertical="center"/>
    </xf>
    <xf numFmtId="0" fontId="11" fillId="8" borderId="146" xfId="3" applyFont="1" applyFill="1" applyBorder="1" applyAlignment="1" applyProtection="1">
      <alignment horizontal="left" vertical="center" wrapText="1"/>
      <protection locked="0"/>
    </xf>
    <xf numFmtId="0" fontId="11" fillId="8" borderId="144" xfId="3" applyFont="1" applyFill="1" applyBorder="1" applyAlignment="1" applyProtection="1">
      <alignment horizontal="left" vertical="center" wrapText="1"/>
      <protection locked="0"/>
    </xf>
    <xf numFmtId="0" fontId="11" fillId="8" borderId="178" xfId="3" applyFont="1" applyFill="1" applyBorder="1" applyAlignment="1" applyProtection="1">
      <alignment horizontal="left" vertical="center" wrapText="1"/>
      <protection locked="0"/>
    </xf>
    <xf numFmtId="0" fontId="11" fillId="6" borderId="8" xfId="3" applyFont="1" applyFill="1" applyBorder="1" applyAlignment="1">
      <alignment horizontal="center" vertical="center" wrapText="1"/>
    </xf>
    <xf numFmtId="49" fontId="11" fillId="0" borderId="51" xfId="3" applyNumberFormat="1" applyFont="1" applyBorder="1" applyAlignment="1" applyProtection="1">
      <alignment horizontal="left" vertical="center" wrapText="1"/>
      <protection locked="0"/>
    </xf>
    <xf numFmtId="49" fontId="11" fillId="0" borderId="52" xfId="3" applyNumberFormat="1" applyFont="1" applyBorder="1" applyAlignment="1" applyProtection="1">
      <alignment horizontal="left" vertical="center" wrapText="1"/>
      <protection locked="0"/>
    </xf>
    <xf numFmtId="49" fontId="11" fillId="0" borderId="25" xfId="3" applyNumberFormat="1" applyFont="1" applyBorder="1" applyAlignment="1" applyProtection="1">
      <alignment horizontal="left" vertical="center" wrapText="1"/>
      <protection locked="0"/>
    </xf>
    <xf numFmtId="0" fontId="11" fillId="8" borderId="16" xfId="3" applyFont="1" applyFill="1" applyBorder="1" applyAlignment="1" applyProtection="1">
      <alignment horizontal="left" vertical="top" wrapText="1"/>
      <protection locked="0"/>
    </xf>
    <xf numFmtId="0" fontId="11" fillId="8" borderId="0" xfId="3" applyFont="1" applyFill="1" applyAlignment="1" applyProtection="1">
      <alignment horizontal="left" vertical="top" wrapText="1"/>
      <protection locked="0"/>
    </xf>
    <xf numFmtId="0" fontId="11" fillId="8" borderId="49" xfId="3" applyFont="1" applyFill="1" applyBorder="1" applyAlignment="1" applyProtection="1">
      <alignment horizontal="left" vertical="top" wrapText="1"/>
      <protection locked="0"/>
    </xf>
    <xf numFmtId="0" fontId="11" fillId="6" borderId="11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8" xfId="3" applyFont="1" applyFill="1" applyBorder="1" applyAlignment="1">
      <alignment horizontal="center" vertical="center" wrapText="1"/>
    </xf>
    <xf numFmtId="0" fontId="11" fillId="6" borderId="90" xfId="3" applyFont="1" applyFill="1" applyBorder="1" applyAlignment="1">
      <alignment horizontal="center" vertical="center" wrapText="1"/>
    </xf>
    <xf numFmtId="0" fontId="11" fillId="0" borderId="41" xfId="3" applyFont="1" applyBorder="1" applyAlignment="1" applyProtection="1">
      <alignment horizontal="left" vertical="center" wrapText="1"/>
      <protection locked="0"/>
    </xf>
    <xf numFmtId="0" fontId="11" fillId="0" borderId="15" xfId="3" applyFont="1" applyBorder="1" applyAlignment="1" applyProtection="1">
      <alignment horizontal="left" vertical="center" wrapText="1"/>
      <protection locked="0"/>
    </xf>
    <xf numFmtId="0" fontId="11" fillId="0" borderId="36" xfId="3" applyFont="1" applyBorder="1" applyAlignment="1" applyProtection="1">
      <alignment horizontal="left" vertical="center" wrapText="1"/>
      <protection locked="0"/>
    </xf>
    <xf numFmtId="0" fontId="11" fillId="0" borderId="17" xfId="3" applyFont="1" applyBorder="1" applyAlignment="1" applyProtection="1">
      <alignment horizontal="left" vertical="center" wrapText="1"/>
      <protection locked="0"/>
    </xf>
    <xf numFmtId="0" fontId="11" fillId="0" borderId="29" xfId="3" applyFont="1" applyBorder="1" applyAlignment="1" applyProtection="1">
      <alignment horizontal="left" vertical="center" wrapText="1"/>
      <protection locked="0"/>
    </xf>
    <xf numFmtId="0" fontId="11" fillId="0" borderId="47" xfId="3" applyFont="1" applyBorder="1" applyAlignment="1" applyProtection="1">
      <alignment horizontal="left" vertical="center" wrapText="1"/>
      <protection locked="0"/>
    </xf>
    <xf numFmtId="0" fontId="53" fillId="0" borderId="33" xfId="3" applyFont="1" applyBorder="1" applyAlignment="1">
      <alignment horizontal="left" vertical="center" wrapText="1"/>
    </xf>
    <xf numFmtId="0" fontId="11" fillId="0" borderId="58" xfId="3" applyFont="1" applyBorder="1" applyAlignment="1" applyProtection="1">
      <alignment horizontal="left" vertical="center" wrapText="1"/>
      <protection locked="0"/>
    </xf>
    <xf numFmtId="0" fontId="11" fillId="0" borderId="44" xfId="3" applyFont="1" applyBorder="1" applyAlignment="1" applyProtection="1">
      <alignment horizontal="left" vertical="top" wrapText="1"/>
      <protection locked="0"/>
    </xf>
    <xf numFmtId="0" fontId="11" fillId="0" borderId="45" xfId="3" applyFont="1" applyBorder="1" applyAlignment="1" applyProtection="1">
      <alignment horizontal="left" vertical="top" wrapText="1"/>
      <protection locked="0"/>
    </xf>
    <xf numFmtId="0" fontId="11" fillId="0" borderId="46" xfId="3" applyFont="1" applyBorder="1" applyAlignment="1" applyProtection="1">
      <alignment horizontal="left" vertical="top" wrapText="1"/>
      <protection locked="0"/>
    </xf>
    <xf numFmtId="0" fontId="11" fillId="0" borderId="92" xfId="3" applyFont="1" applyBorder="1" applyAlignment="1" applyProtection="1">
      <alignment horizontal="left" vertical="top" wrapText="1"/>
      <protection locked="0"/>
    </xf>
    <xf numFmtId="0" fontId="11" fillId="0" borderId="93" xfId="3" applyFont="1" applyBorder="1" applyAlignment="1" applyProtection="1">
      <alignment horizontal="left" vertical="top" wrapText="1"/>
      <protection locked="0"/>
    </xf>
    <xf numFmtId="0" fontId="11" fillId="0" borderId="94" xfId="3" applyFont="1" applyBorder="1" applyAlignment="1" applyProtection="1">
      <alignment horizontal="left" vertical="top" wrapText="1"/>
      <protection locked="0"/>
    </xf>
    <xf numFmtId="0" fontId="46" fillId="0" borderId="0" xfId="6" applyAlignment="1">
      <alignment wrapText="1"/>
    </xf>
    <xf numFmtId="0" fontId="17" fillId="6" borderId="81" xfId="6" applyFont="1" applyFill="1" applyBorder="1" applyAlignment="1">
      <alignment horizontal="center" vertical="center" textRotation="255" wrapText="1"/>
    </xf>
    <xf numFmtId="0" fontId="17" fillId="6" borderId="28" xfId="6" applyFont="1" applyFill="1" applyBorder="1" applyAlignment="1">
      <alignment horizontal="center" vertical="center" textRotation="255" wrapText="1"/>
    </xf>
    <xf numFmtId="0" fontId="17" fillId="6" borderId="82" xfId="6" applyFont="1" applyFill="1" applyBorder="1" applyAlignment="1">
      <alignment horizontal="center" vertical="center" textRotation="255" wrapText="1"/>
    </xf>
    <xf numFmtId="0" fontId="33" fillId="0" borderId="88" xfId="6" applyFont="1" applyBorder="1" applyAlignment="1" applyProtection="1">
      <alignment horizontal="left" vertical="top" wrapText="1"/>
      <protection locked="0"/>
    </xf>
    <xf numFmtId="0" fontId="33" fillId="0" borderId="15" xfId="6" applyFont="1" applyBorder="1" applyAlignment="1" applyProtection="1">
      <alignment horizontal="left" vertical="top" wrapText="1"/>
      <protection locked="0"/>
    </xf>
    <xf numFmtId="0" fontId="33" fillId="0" borderId="36" xfId="6" applyFont="1" applyBorder="1" applyAlignment="1" applyProtection="1">
      <alignment horizontal="left" vertical="top" wrapText="1"/>
      <protection locked="0"/>
    </xf>
    <xf numFmtId="0" fontId="33" fillId="0" borderId="34" xfId="6" applyFont="1" applyBorder="1" applyAlignment="1" applyProtection="1">
      <alignment horizontal="left" vertical="top" wrapText="1"/>
      <protection locked="0"/>
    </xf>
    <xf numFmtId="0" fontId="33" fillId="0" borderId="0" xfId="6" applyFont="1" applyAlignment="1" applyProtection="1">
      <alignment horizontal="left" vertical="top" wrapText="1"/>
      <protection locked="0"/>
    </xf>
    <xf numFmtId="0" fontId="33" fillId="0" borderId="37" xfId="6" applyFont="1" applyBorder="1" applyAlignment="1" applyProtection="1">
      <alignment horizontal="left" vertical="top" wrapText="1"/>
      <protection locked="0"/>
    </xf>
    <xf numFmtId="0" fontId="33" fillId="0" borderId="35" xfId="6" applyFont="1" applyBorder="1" applyAlignment="1" applyProtection="1">
      <alignment horizontal="left" vertical="top" wrapText="1"/>
      <protection locked="0"/>
    </xf>
    <xf numFmtId="0" fontId="33" fillId="0" borderId="117" xfId="6" applyFont="1" applyBorder="1" applyAlignment="1" applyProtection="1">
      <alignment horizontal="left" vertical="top" wrapText="1"/>
      <protection locked="0"/>
    </xf>
    <xf numFmtId="0" fontId="33" fillId="0" borderId="61" xfId="6" applyFont="1" applyBorder="1" applyAlignment="1" applyProtection="1">
      <alignment horizontal="left" vertical="top" wrapText="1"/>
      <protection locked="0"/>
    </xf>
    <xf numFmtId="0" fontId="35" fillId="6" borderId="180" xfId="6" applyFont="1" applyFill="1" applyBorder="1" applyAlignment="1">
      <alignment horizontal="left" vertical="top"/>
    </xf>
    <xf numFmtId="0" fontId="35" fillId="6" borderId="144" xfId="6" applyFont="1" applyFill="1" applyBorder="1" applyAlignment="1">
      <alignment horizontal="left" vertical="top"/>
    </xf>
    <xf numFmtId="0" fontId="35" fillId="6" borderId="178" xfId="6" applyFont="1" applyFill="1" applyBorder="1" applyAlignment="1">
      <alignment horizontal="left" vertical="top"/>
    </xf>
    <xf numFmtId="0" fontId="35" fillId="6" borderId="180" xfId="6" applyFont="1" applyFill="1" applyBorder="1" applyAlignment="1">
      <alignment horizontal="left" vertical="top" shrinkToFit="1"/>
    </xf>
    <xf numFmtId="0" fontId="35" fillId="6" borderId="144" xfId="6" applyFont="1" applyFill="1" applyBorder="1" applyAlignment="1">
      <alignment horizontal="left" vertical="top" shrinkToFit="1"/>
    </xf>
    <xf numFmtId="0" fontId="35" fillId="6" borderId="178" xfId="6" applyFont="1" applyFill="1" applyBorder="1" applyAlignment="1">
      <alignment horizontal="left" vertical="top" shrinkToFit="1"/>
    </xf>
    <xf numFmtId="0" fontId="42" fillId="0" borderId="0" xfId="0" applyFont="1" applyAlignment="1">
      <alignment horizontal="left" vertical="top" shrinkToFit="1"/>
    </xf>
    <xf numFmtId="0" fontId="75" fillId="6" borderId="81" xfId="6" applyFont="1" applyFill="1" applyBorder="1" applyAlignment="1">
      <alignment horizontal="center" vertical="center" textRotation="255" wrapText="1"/>
    </xf>
    <xf numFmtId="0" fontId="11" fillId="6" borderId="28" xfId="6" applyFont="1" applyFill="1" applyBorder="1" applyAlignment="1">
      <alignment horizontal="center" vertical="center" textRotation="255" wrapText="1"/>
    </xf>
    <xf numFmtId="0" fontId="11" fillId="6" borderId="82" xfId="6" applyFont="1" applyFill="1" applyBorder="1" applyAlignment="1">
      <alignment horizontal="center" vertical="center" textRotation="255" wrapText="1"/>
    </xf>
    <xf numFmtId="0" fontId="46" fillId="6" borderId="81" xfId="6" applyFill="1" applyBorder="1" applyAlignment="1">
      <alignment horizontal="center" vertical="center" textRotation="255" wrapText="1"/>
    </xf>
    <xf numFmtId="0" fontId="46" fillId="6" borderId="28" xfId="6" applyFill="1" applyBorder="1" applyAlignment="1">
      <alignment horizontal="center" vertical="center" textRotation="255" wrapText="1"/>
    </xf>
    <xf numFmtId="0" fontId="46" fillId="6" borderId="82" xfId="6" applyFill="1" applyBorder="1" applyAlignment="1">
      <alignment horizontal="center" vertical="center" textRotation="255" wrapText="1"/>
    </xf>
    <xf numFmtId="0" fontId="9" fillId="6" borderId="81" xfId="6" applyFont="1" applyFill="1" applyBorder="1" applyAlignment="1">
      <alignment horizontal="center" vertical="center" textRotation="255" wrapText="1"/>
    </xf>
    <xf numFmtId="0" fontId="9" fillId="6" borderId="28" xfId="6" applyFont="1" applyFill="1" applyBorder="1" applyAlignment="1">
      <alignment horizontal="center" vertical="center" textRotation="255" wrapText="1"/>
    </xf>
    <xf numFmtId="0" fontId="9" fillId="6" borderId="202" xfId="6" applyFont="1" applyFill="1" applyBorder="1" applyAlignment="1">
      <alignment horizontal="center" vertical="center" textRotation="255" wrapText="1"/>
    </xf>
    <xf numFmtId="0" fontId="16" fillId="6" borderId="211" xfId="6" applyFont="1" applyFill="1" applyBorder="1" applyAlignment="1">
      <alignment horizontal="center" vertical="center" textRotation="255"/>
    </xf>
    <xf numFmtId="0" fontId="16" fillId="6" borderId="84" xfId="6" applyFont="1" applyFill="1" applyBorder="1" applyAlignment="1">
      <alignment horizontal="center" vertical="center" textRotation="255"/>
    </xf>
    <xf numFmtId="0" fontId="16" fillId="6" borderId="212" xfId="6" applyFont="1" applyFill="1" applyBorder="1" applyAlignment="1">
      <alignment horizontal="center" vertical="center" textRotation="255"/>
    </xf>
    <xf numFmtId="0" fontId="16" fillId="6" borderId="134" xfId="6" applyFont="1" applyFill="1" applyBorder="1" applyAlignment="1">
      <alignment horizontal="center" vertical="center" textRotation="255"/>
    </xf>
    <xf numFmtId="0" fontId="78" fillId="15" borderId="16" xfId="11" applyFont="1" applyFill="1" applyBorder="1" applyAlignment="1">
      <alignment horizontal="left" vertical="center" wrapText="1"/>
    </xf>
    <xf numFmtId="0" fontId="80" fillId="8" borderId="17" xfId="11" applyFont="1" applyFill="1" applyBorder="1" applyAlignment="1">
      <alignment horizontal="left" vertical="center" wrapText="1"/>
    </xf>
    <xf numFmtId="0" fontId="80" fillId="8" borderId="29" xfId="11" applyFont="1" applyFill="1" applyBorder="1" applyAlignment="1">
      <alignment horizontal="left" vertical="center" wrapText="1"/>
    </xf>
    <xf numFmtId="0" fontId="80" fillId="8" borderId="90" xfId="11" applyFont="1" applyFill="1" applyBorder="1" applyAlignment="1">
      <alignment horizontal="left" vertical="center" wrapText="1"/>
    </xf>
    <xf numFmtId="0" fontId="82" fillId="0" borderId="0" xfId="11" applyFont="1" applyAlignment="1">
      <alignment horizontal="left" vertical="center" wrapText="1"/>
    </xf>
    <xf numFmtId="0" fontId="80" fillId="0" borderId="0" xfId="11" applyFont="1" applyAlignment="1">
      <alignment horizontal="left" vertical="center" wrapText="1"/>
    </xf>
    <xf numFmtId="0" fontId="78" fillId="15" borderId="0" xfId="11" applyFont="1" applyFill="1" applyAlignment="1">
      <alignment horizontal="left" vertical="center" wrapText="1"/>
    </xf>
    <xf numFmtId="0" fontId="80" fillId="7" borderId="57" xfId="11" applyFont="1" applyFill="1" applyBorder="1" applyAlignment="1">
      <alignment horizontal="left" vertical="center" wrapText="1"/>
    </xf>
    <xf numFmtId="0" fontId="80" fillId="7" borderId="50" xfId="11" applyFont="1" applyFill="1" applyBorder="1" applyAlignment="1">
      <alignment horizontal="left" vertical="center" wrapText="1"/>
    </xf>
    <xf numFmtId="0" fontId="80" fillId="7" borderId="58" xfId="11" applyFont="1" applyFill="1" applyBorder="1" applyAlignment="1">
      <alignment horizontal="left" vertical="center" wrapText="1"/>
    </xf>
    <xf numFmtId="0" fontId="80" fillId="7" borderId="57" xfId="12" applyFont="1" applyFill="1" applyBorder="1" applyAlignment="1">
      <alignment horizontal="left" vertical="center" wrapText="1"/>
    </xf>
    <xf numFmtId="0" fontId="80" fillId="7" borderId="50" xfId="12" applyFont="1" applyFill="1" applyBorder="1" applyAlignment="1">
      <alignment horizontal="left" vertical="center" wrapText="1"/>
    </xf>
    <xf numFmtId="0" fontId="80" fillId="7" borderId="15" xfId="12" applyFont="1" applyFill="1" applyBorder="1" applyAlignment="1">
      <alignment horizontal="center" vertical="center" wrapText="1"/>
    </xf>
    <xf numFmtId="0" fontId="80" fillId="7" borderId="48" xfId="12" applyFont="1" applyFill="1" applyBorder="1" applyAlignment="1">
      <alignment horizontal="center" vertical="center" wrapText="1"/>
    </xf>
    <xf numFmtId="0" fontId="80" fillId="15" borderId="57" xfId="11" applyFont="1" applyFill="1" applyBorder="1" applyAlignment="1" applyProtection="1">
      <alignment horizontal="left" vertical="top" wrapText="1"/>
      <protection locked="0"/>
    </xf>
    <xf numFmtId="0" fontId="80" fillId="15" borderId="50" xfId="11" applyFont="1" applyFill="1" applyBorder="1" applyAlignment="1" applyProtection="1">
      <alignment horizontal="left" vertical="top" wrapText="1"/>
      <protection locked="0"/>
    </xf>
    <xf numFmtId="0" fontId="80" fillId="8" borderId="41" xfId="11" applyFont="1" applyFill="1" applyBorder="1" applyAlignment="1">
      <alignment horizontal="left" vertical="center" wrapText="1"/>
    </xf>
    <xf numFmtId="0" fontId="80" fillId="8" borderId="15" xfId="11" applyFont="1" applyFill="1" applyBorder="1" applyAlignment="1">
      <alignment horizontal="left" vertical="center" wrapText="1"/>
    </xf>
    <xf numFmtId="0" fontId="80" fillId="8" borderId="48" xfId="11" applyFont="1" applyFill="1" applyBorder="1" applyAlignment="1">
      <alignment horizontal="left" vertical="center" wrapText="1"/>
    </xf>
    <xf numFmtId="0" fontId="80" fillId="7" borderId="41" xfId="13" applyFont="1" applyFill="1" applyBorder="1" applyAlignment="1">
      <alignment horizontal="left" vertical="center" wrapText="1"/>
    </xf>
    <xf numFmtId="0" fontId="80" fillId="7" borderId="15" xfId="13" applyFont="1" applyFill="1" applyBorder="1" applyAlignment="1">
      <alignment horizontal="left" vertical="center" wrapText="1"/>
    </xf>
    <xf numFmtId="0" fontId="80" fillId="7" borderId="48" xfId="11" applyFont="1" applyFill="1" applyBorder="1" applyAlignment="1">
      <alignment horizontal="center" vertical="center" wrapText="1"/>
    </xf>
    <xf numFmtId="0" fontId="80" fillId="7" borderId="49" xfId="11" applyFont="1" applyFill="1" applyBorder="1" applyAlignment="1">
      <alignment horizontal="center" vertical="center" wrapText="1"/>
    </xf>
    <xf numFmtId="0" fontId="80" fillId="7" borderId="90" xfId="11" applyFont="1" applyFill="1" applyBorder="1" applyAlignment="1">
      <alignment horizontal="center" vertical="center" wrapText="1"/>
    </xf>
    <xf numFmtId="0" fontId="80" fillId="0" borderId="81" xfId="13" applyFont="1" applyBorder="1" applyAlignment="1" applyProtection="1">
      <alignment horizontal="center" vertical="center"/>
      <protection locked="0"/>
    </xf>
    <xf numFmtId="0" fontId="80" fillId="0" borderId="28" xfId="13" applyFont="1" applyBorder="1" applyAlignment="1" applyProtection="1">
      <alignment horizontal="center" vertical="center"/>
      <protection locked="0"/>
    </xf>
    <xf numFmtId="0" fontId="80" fillId="0" borderId="82" xfId="13" applyFont="1" applyBorder="1" applyAlignment="1" applyProtection="1">
      <alignment horizontal="center" vertical="center"/>
      <protection locked="0"/>
    </xf>
    <xf numFmtId="0" fontId="83" fillId="7" borderId="28" xfId="13" applyFont="1" applyFill="1" applyBorder="1" applyAlignment="1">
      <alignment vertical="center" wrapText="1"/>
    </xf>
    <xf numFmtId="0" fontId="80" fillId="7" borderId="28" xfId="13" applyFont="1" applyFill="1" applyBorder="1" applyAlignment="1">
      <alignment vertical="center" wrapText="1"/>
    </xf>
    <xf numFmtId="0" fontId="80" fillId="7" borderId="16" xfId="13" applyFont="1" applyFill="1" applyBorder="1" applyAlignment="1">
      <alignment vertical="center" wrapText="1"/>
    </xf>
    <xf numFmtId="0" fontId="78" fillId="15" borderId="57" xfId="13" applyFont="1" applyFill="1" applyBorder="1" applyAlignment="1" applyProtection="1">
      <alignment horizontal="left" vertical="center" wrapText="1"/>
      <protection locked="0"/>
    </xf>
    <xf numFmtId="0" fontId="78" fillId="15" borderId="50" xfId="13" applyFont="1" applyFill="1" applyBorder="1" applyAlignment="1" applyProtection="1">
      <alignment horizontal="left" vertical="center" wrapText="1"/>
      <protection locked="0"/>
    </xf>
    <xf numFmtId="0" fontId="78" fillId="15" borderId="58" xfId="13" applyFont="1" applyFill="1" applyBorder="1" applyAlignment="1" applyProtection="1">
      <alignment horizontal="left" vertical="center" wrapText="1"/>
      <protection locked="0"/>
    </xf>
    <xf numFmtId="0" fontId="80" fillId="7" borderId="29" xfId="13" applyFont="1" applyFill="1" applyBorder="1" applyAlignment="1">
      <alignment horizontal="left" vertical="center" wrapText="1"/>
    </xf>
    <xf numFmtId="0" fontId="80" fillId="0" borderId="0" xfId="12" applyFont="1" applyAlignment="1">
      <alignment horizontal="left" vertical="center" wrapText="1"/>
    </xf>
    <xf numFmtId="0" fontId="80" fillId="7" borderId="41" xfId="12" applyFont="1" applyFill="1" applyBorder="1" applyAlignment="1">
      <alignment horizontal="left" vertical="center" wrapText="1"/>
    </xf>
    <xf numFmtId="0" fontId="80" fillId="7" borderId="15" xfId="12" applyFont="1" applyFill="1" applyBorder="1" applyAlignment="1">
      <alignment horizontal="left" vertical="center" wrapText="1"/>
    </xf>
    <xf numFmtId="0" fontId="80" fillId="0" borderId="81" xfId="12" applyFont="1" applyBorder="1" applyAlignment="1" applyProtection="1">
      <alignment horizontal="center" vertical="center"/>
      <protection locked="0"/>
    </xf>
    <xf numFmtId="0" fontId="80" fillId="0" borderId="28" xfId="12" applyFont="1" applyBorder="1" applyAlignment="1" applyProtection="1">
      <alignment horizontal="center" vertical="center"/>
      <protection locked="0"/>
    </xf>
    <xf numFmtId="0" fontId="80" fillId="0" borderId="82" xfId="12" applyFont="1" applyBorder="1" applyAlignment="1" applyProtection="1">
      <alignment horizontal="center" vertical="center"/>
      <protection locked="0"/>
    </xf>
    <xf numFmtId="0" fontId="83" fillId="7" borderId="28" xfId="12" applyFont="1" applyFill="1" applyBorder="1" applyAlignment="1">
      <alignment vertical="center" wrapText="1"/>
    </xf>
    <xf numFmtId="0" fontId="80" fillId="7" borderId="28" xfId="12" applyFont="1" applyFill="1" applyBorder="1" applyAlignment="1">
      <alignment vertical="center" wrapText="1"/>
    </xf>
    <xf numFmtId="0" fontId="80" fillId="7" borderId="16" xfId="12" applyFont="1" applyFill="1" applyBorder="1" applyAlignment="1">
      <alignment vertical="center" wrapText="1"/>
    </xf>
    <xf numFmtId="0" fontId="80" fillId="7" borderId="58" xfId="12" applyFont="1" applyFill="1" applyBorder="1" applyAlignment="1">
      <alignment horizontal="left" vertical="center" wrapText="1"/>
    </xf>
    <xf numFmtId="0" fontId="80" fillId="15" borderId="50" xfId="12" applyFont="1" applyFill="1" applyBorder="1" applyAlignment="1" applyProtection="1">
      <alignment horizontal="left" vertical="center" wrapText="1"/>
      <protection locked="0"/>
    </xf>
    <xf numFmtId="0" fontId="80" fillId="15" borderId="58" xfId="12" applyFont="1" applyFill="1" applyBorder="1" applyAlignment="1" applyProtection="1">
      <alignment horizontal="left" vertical="center" wrapText="1"/>
      <protection locked="0"/>
    </xf>
    <xf numFmtId="0" fontId="80" fillId="7" borderId="29" xfId="12" applyFont="1" applyFill="1" applyBorder="1" applyAlignment="1">
      <alignment horizontal="left" vertical="center" wrapText="1"/>
    </xf>
    <xf numFmtId="0" fontId="80" fillId="7" borderId="81" xfId="11" applyFont="1" applyFill="1" applyBorder="1" applyAlignment="1">
      <alignment vertical="center" wrapText="1"/>
    </xf>
    <xf numFmtId="0" fontId="80" fillId="0" borderId="81" xfId="11" applyFont="1" applyBorder="1" applyAlignment="1" applyProtection="1">
      <alignment horizontal="center" vertical="center"/>
      <protection locked="0"/>
    </xf>
    <xf numFmtId="0" fontId="80" fillId="0" borderId="82" xfId="11" applyFont="1" applyBorder="1" applyAlignment="1" applyProtection="1">
      <alignment horizontal="center" vertical="center"/>
      <protection locked="0"/>
    </xf>
    <xf numFmtId="0" fontId="83" fillId="7" borderId="17" xfId="11" applyFont="1" applyFill="1" applyBorder="1" applyAlignment="1">
      <alignment horizontal="left" vertical="center" wrapText="1"/>
    </xf>
    <xf numFmtId="0" fontId="83" fillId="7" borderId="29" xfId="11" applyFont="1" applyFill="1" applyBorder="1" applyAlignment="1">
      <alignment horizontal="left" vertical="center" wrapText="1"/>
    </xf>
    <xf numFmtId="0" fontId="83" fillId="7" borderId="90" xfId="11" applyFont="1" applyFill="1" applyBorder="1" applyAlignment="1">
      <alignment horizontal="left" vertical="center" wrapText="1"/>
    </xf>
    <xf numFmtId="0" fontId="80" fillId="7" borderId="41" xfId="11" applyFont="1" applyFill="1" applyBorder="1" applyAlignment="1">
      <alignment horizontal="left" vertical="center" wrapText="1"/>
    </xf>
    <xf numFmtId="0" fontId="80" fillId="7" borderId="15" xfId="11" applyFont="1" applyFill="1" applyBorder="1" applyAlignment="1">
      <alignment horizontal="left" vertical="center" wrapText="1"/>
    </xf>
    <xf numFmtId="0" fontId="80" fillId="7" borderId="48" xfId="11" applyFont="1" applyFill="1" applyBorder="1" applyAlignment="1">
      <alignment horizontal="left" vertical="center" wrapText="1"/>
    </xf>
    <xf numFmtId="0" fontId="80" fillId="0" borderId="28" xfId="11" applyFont="1" applyBorder="1" applyAlignment="1" applyProtection="1">
      <alignment horizontal="center" vertical="center"/>
      <protection locked="0"/>
    </xf>
    <xf numFmtId="0" fontId="78" fillId="15" borderId="16" xfId="11" applyFont="1" applyFill="1" applyBorder="1" applyAlignment="1">
      <alignment horizontal="left" vertical="top" wrapText="1"/>
    </xf>
    <xf numFmtId="0" fontId="83" fillId="7" borderId="50" xfId="11" applyFont="1" applyFill="1" applyBorder="1" applyAlignment="1">
      <alignment horizontal="center" vertical="center" wrapText="1"/>
    </xf>
    <xf numFmtId="0" fontId="80" fillId="7" borderId="29" xfId="11" applyFont="1" applyFill="1" applyBorder="1" applyAlignment="1">
      <alignment horizontal="left" vertical="top" wrapText="1"/>
    </xf>
    <xf numFmtId="0" fontId="80" fillId="7" borderId="90" xfId="11" applyFont="1" applyFill="1" applyBorder="1" applyAlignment="1">
      <alignment horizontal="left" vertical="top" wrapText="1"/>
    </xf>
    <xf numFmtId="0" fontId="80" fillId="8" borderId="16" xfId="11" applyFont="1" applyFill="1" applyBorder="1" applyAlignment="1">
      <alignment horizontal="left" vertical="top" wrapText="1"/>
    </xf>
    <xf numFmtId="0" fontId="80" fillId="8" borderId="0" xfId="11" applyFont="1" applyFill="1" applyAlignment="1">
      <alignment horizontal="left" vertical="top" wrapText="1"/>
    </xf>
    <xf numFmtId="0" fontId="80" fillId="8" borderId="49" xfId="11" applyFont="1" applyFill="1" applyBorder="1" applyAlignment="1">
      <alignment horizontal="left" vertical="top" wrapText="1"/>
    </xf>
    <xf numFmtId="0" fontId="80" fillId="8" borderId="17" xfId="11" applyFont="1" applyFill="1" applyBorder="1" applyAlignment="1">
      <alignment horizontal="left" vertical="top" wrapText="1"/>
    </xf>
    <xf numFmtId="0" fontId="80" fillId="8" borderId="29" xfId="11" applyFont="1" applyFill="1" applyBorder="1" applyAlignment="1">
      <alignment horizontal="left" vertical="top" wrapText="1"/>
    </xf>
    <xf numFmtId="0" fontId="80" fillId="8" borderId="90" xfId="11" applyFont="1" applyFill="1" applyBorder="1" applyAlignment="1">
      <alignment horizontal="left" vertical="top" wrapText="1"/>
    </xf>
    <xf numFmtId="0" fontId="82" fillId="0" borderId="29" xfId="11" applyFont="1" applyBorder="1" applyAlignment="1">
      <alignment horizontal="left" vertical="center" wrapText="1"/>
    </xf>
    <xf numFmtId="0" fontId="80" fillId="0" borderId="29" xfId="11" applyFont="1" applyBorder="1" applyAlignment="1">
      <alignment horizontal="left" vertical="center" wrapText="1"/>
    </xf>
    <xf numFmtId="0" fontId="80" fillId="8" borderId="41" xfId="11" applyFont="1" applyFill="1" applyBorder="1" applyAlignment="1">
      <alignment horizontal="left" vertical="top" wrapText="1"/>
    </xf>
    <xf numFmtId="0" fontId="80" fillId="8" borderId="15" xfId="11" applyFont="1" applyFill="1" applyBorder="1" applyAlignment="1">
      <alignment horizontal="left" vertical="top" wrapText="1"/>
    </xf>
    <xf numFmtId="0" fontId="80" fillId="8" borderId="48" xfId="11" applyFont="1" applyFill="1" applyBorder="1" applyAlignment="1">
      <alignment horizontal="left" vertical="top" wrapText="1"/>
    </xf>
    <xf numFmtId="0" fontId="83" fillId="7" borderId="16" xfId="11" applyFont="1" applyFill="1" applyBorder="1" applyAlignment="1">
      <alignment horizontal="left" vertical="center" wrapText="1"/>
    </xf>
    <xf numFmtId="0" fontId="83" fillId="7" borderId="0" xfId="11" applyFont="1" applyFill="1" applyAlignment="1">
      <alignment horizontal="left" vertical="center" wrapText="1"/>
    </xf>
    <xf numFmtId="0" fontId="83" fillId="7" borderId="49" xfId="11" applyFont="1" applyFill="1" applyBorder="1" applyAlignment="1">
      <alignment horizontal="left" vertical="center" wrapText="1"/>
    </xf>
    <xf numFmtId="0" fontId="80" fillId="7" borderId="28" xfId="11" applyFont="1" applyFill="1" applyBorder="1" applyAlignment="1">
      <alignment horizontal="center" vertical="center" wrapText="1"/>
    </xf>
    <xf numFmtId="0" fontId="80" fillId="7" borderId="0" xfId="11" applyFont="1" applyFill="1" applyAlignment="1">
      <alignment horizontal="left" vertical="center" wrapText="1"/>
    </xf>
    <xf numFmtId="0" fontId="80" fillId="7" borderId="49" xfId="11" applyFont="1" applyFill="1" applyBorder="1" applyAlignment="1">
      <alignment horizontal="left" vertical="center" wrapText="1"/>
    </xf>
    <xf numFmtId="0" fontId="80" fillId="7" borderId="1" xfId="11" applyFont="1" applyFill="1" applyBorder="1" applyAlignment="1">
      <alignment vertical="center" wrapText="1"/>
    </xf>
    <xf numFmtId="0" fontId="80" fillId="7" borderId="1" xfId="11" applyFont="1" applyFill="1" applyBorder="1" applyAlignment="1">
      <alignment horizontal="left" vertical="center" wrapText="1"/>
    </xf>
    <xf numFmtId="0" fontId="80" fillId="15" borderId="1" xfId="11" applyFont="1" applyFill="1" applyBorder="1" applyAlignment="1" applyProtection="1">
      <alignment horizontal="center" vertical="center" wrapText="1"/>
      <protection locked="0"/>
    </xf>
    <xf numFmtId="0" fontId="83" fillId="7" borderId="28" xfId="11" applyFont="1" applyFill="1" applyBorder="1" applyAlignment="1">
      <alignment vertical="center" wrapText="1"/>
    </xf>
    <xf numFmtId="0" fontId="80" fillId="7" borderId="28" xfId="11" applyFont="1" applyFill="1" applyBorder="1" applyAlignment="1">
      <alignment vertical="center" wrapText="1"/>
    </xf>
    <xf numFmtId="0" fontId="80" fillId="15" borderId="0" xfId="11" applyFont="1" applyFill="1" applyAlignment="1" applyProtection="1">
      <alignment horizontal="left" wrapText="1"/>
      <protection locked="0"/>
    </xf>
    <xf numFmtId="0" fontId="80" fillId="15" borderId="49" xfId="11" applyFont="1" applyFill="1" applyBorder="1" applyAlignment="1" applyProtection="1">
      <alignment horizontal="left" wrapText="1"/>
      <protection locked="0"/>
    </xf>
    <xf numFmtId="0" fontId="80" fillId="15" borderId="0" xfId="11" applyFont="1" applyFill="1" applyAlignment="1" applyProtection="1">
      <alignment horizontal="left" vertical="center" wrapText="1"/>
      <protection locked="0"/>
    </xf>
    <xf numFmtId="0" fontId="80" fillId="15" borderId="49" xfId="11" applyFont="1" applyFill="1" applyBorder="1" applyAlignment="1" applyProtection="1">
      <alignment horizontal="left" vertical="center" wrapText="1"/>
      <protection locked="0"/>
    </xf>
    <xf numFmtId="0" fontId="1" fillId="0" borderId="0" xfId="11" applyAlignment="1">
      <alignment vertical="center" wrapText="1"/>
    </xf>
    <xf numFmtId="0" fontId="80" fillId="7" borderId="57" xfId="11" applyFont="1" applyFill="1" applyBorder="1" applyAlignment="1">
      <alignment vertical="center" wrapText="1"/>
    </xf>
    <xf numFmtId="0" fontId="80" fillId="7" borderId="50" xfId="11" applyFont="1" applyFill="1" applyBorder="1" applyAlignment="1">
      <alignment vertical="center" wrapText="1"/>
    </xf>
    <xf numFmtId="0" fontId="80" fillId="7" borderId="58" xfId="11" applyFont="1" applyFill="1" applyBorder="1" applyAlignment="1">
      <alignment vertical="center" wrapText="1"/>
    </xf>
    <xf numFmtId="0" fontId="80" fillId="7" borderId="57" xfId="6" applyFont="1" applyFill="1" applyBorder="1" applyAlignment="1">
      <alignment horizontal="left" vertical="center" wrapText="1"/>
    </xf>
    <xf numFmtId="0" fontId="80" fillId="7" borderId="50" xfId="6" applyFont="1" applyFill="1" applyBorder="1" applyAlignment="1">
      <alignment horizontal="left" vertical="center" wrapText="1"/>
    </xf>
    <xf numFmtId="0" fontId="80" fillId="7" borderId="58" xfId="6" applyFont="1" applyFill="1" applyBorder="1" applyAlignment="1">
      <alignment horizontal="left" vertical="center" wrapText="1"/>
    </xf>
    <xf numFmtId="0" fontId="81" fillId="0" borderId="0" xfId="11" applyFont="1" applyAlignment="1">
      <alignment vertical="center" wrapText="1"/>
    </xf>
    <xf numFmtId="0" fontId="81" fillId="0" borderId="0" xfId="11" applyFont="1">
      <alignment vertical="center"/>
    </xf>
    <xf numFmtId="0" fontId="80" fillId="7" borderId="41" xfId="6" applyFont="1" applyFill="1" applyBorder="1" applyAlignment="1">
      <alignment horizontal="left" vertical="center" wrapText="1"/>
    </xf>
    <xf numFmtId="0" fontId="80" fillId="7" borderId="15" xfId="6" applyFont="1" applyFill="1" applyBorder="1" applyAlignment="1">
      <alignment horizontal="left" vertical="center" wrapText="1"/>
    </xf>
    <xf numFmtId="0" fontId="80" fillId="7" borderId="48" xfId="6" applyFont="1" applyFill="1" applyBorder="1" applyAlignment="1">
      <alignment horizontal="left" vertical="center" wrapText="1"/>
    </xf>
    <xf numFmtId="0" fontId="79" fillId="0" borderId="0" xfId="11" applyFont="1" applyAlignment="1">
      <alignment horizontal="center" vertical="center" wrapText="1"/>
    </xf>
    <xf numFmtId="0" fontId="79" fillId="0" borderId="0" xfId="11" applyFont="1" applyAlignment="1">
      <alignment horizontal="center" vertical="center"/>
    </xf>
    <xf numFmtId="0" fontId="80" fillId="0" borderId="29" xfId="11" applyFont="1" applyBorder="1" applyAlignment="1">
      <alignment horizontal="right" vertical="center"/>
    </xf>
    <xf numFmtId="0" fontId="80" fillId="5" borderId="29" xfId="11" applyFont="1" applyFill="1" applyBorder="1" applyAlignment="1">
      <alignment horizontal="left" vertical="center" shrinkToFit="1"/>
    </xf>
    <xf numFmtId="0" fontId="80" fillId="0" borderId="50" xfId="11" applyFont="1" applyBorder="1" applyAlignment="1">
      <alignment horizontal="right" vertical="center"/>
    </xf>
    <xf numFmtId="0" fontId="80" fillId="5" borderId="50" xfId="11" applyFont="1" applyFill="1" applyBorder="1" applyAlignment="1">
      <alignment horizontal="left" vertical="center" shrinkToFit="1"/>
    </xf>
    <xf numFmtId="0" fontId="80" fillId="0" borderId="15" xfId="12" applyFont="1" applyBorder="1">
      <alignment vertical="center"/>
    </xf>
  </cellXfs>
  <cellStyles count="14">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3" xfId="5" xr:uid="{00000000-0005-0000-0000-000005000000}"/>
    <cellStyle name="標準 3 2" xfId="6" xr:uid="{00000000-0005-0000-0000-000006000000}"/>
    <cellStyle name="標準 3 3" xfId="7" xr:uid="{00000000-0005-0000-0000-000007000000}"/>
    <cellStyle name="標準 3 3 2" xfId="8" xr:uid="{00000000-0005-0000-0000-000008000000}"/>
    <cellStyle name="標準 3 3 2 2" xfId="10" xr:uid="{2F04DFB2-4172-4127-BF59-29D7A7AEB641}"/>
    <cellStyle name="標準 3 3 3" xfId="9" xr:uid="{2B72A580-D2F9-4BE9-9C55-66796E7E2B2B}"/>
    <cellStyle name="標準 4 2" xfId="11" xr:uid="{956C84F5-25AF-46A9-9721-9E282D06B9B7}"/>
    <cellStyle name="標準 4 2 2 2" xfId="13" xr:uid="{8CEE8D3B-5D0B-4DAE-B148-943693F1DAB2}"/>
    <cellStyle name="標準 4 2 3" xfId="12" xr:uid="{D6676E7A-4AB0-4355-8952-9921BC1FE7BB}"/>
  </cellStyles>
  <dxfs count="9">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8"/>
    </tableStyle>
    <tableStyle name="ピボットテーブル スタイル 1" table="0" count="2" xr9:uid="{00000000-0011-0000-FFFF-FFFF01000000}">
      <tableStyleElement type="wholeTable" dxfId="7"/>
      <tableStyleElement type="headerRow" dxfId="6"/>
    </tableStyle>
  </tableStyles>
  <colors>
    <mruColors>
      <color rgb="FFEAEAEA"/>
      <color rgb="FFDDDDDD"/>
      <color rgb="FFCCFFFF"/>
      <color rgb="FFF7C1D4"/>
      <color rgb="FFFF66FF"/>
      <color rgb="FFC7F7C1"/>
      <color rgb="FFE8C1F7"/>
      <color rgb="FF969696"/>
      <color rgb="FFFF0066"/>
      <color rgb="FFCEC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20</xdr:row>
      <xdr:rowOff>14411</xdr:rowOff>
    </xdr:from>
    <xdr:to>
      <xdr:col>4</xdr:col>
      <xdr:colOff>69756</xdr:colOff>
      <xdr:row>20</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23</xdr:row>
      <xdr:rowOff>63744</xdr:rowOff>
    </xdr:from>
    <xdr:to>
      <xdr:col>4</xdr:col>
      <xdr:colOff>380057</xdr:colOff>
      <xdr:row>28</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26</xdr:row>
      <xdr:rowOff>78283</xdr:rowOff>
    </xdr:from>
    <xdr:to>
      <xdr:col>4</xdr:col>
      <xdr:colOff>380229</xdr:colOff>
      <xdr:row>27</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26</xdr:row>
      <xdr:rowOff>28151</xdr:rowOff>
    </xdr:from>
    <xdr:to>
      <xdr:col>2</xdr:col>
      <xdr:colOff>673306</xdr:colOff>
      <xdr:row>27</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23</xdr:row>
      <xdr:rowOff>73269</xdr:rowOff>
    </xdr:from>
    <xdr:to>
      <xdr:col>8</xdr:col>
      <xdr:colOff>7327</xdr:colOff>
      <xdr:row>28</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27</xdr:row>
      <xdr:rowOff>176762</xdr:rowOff>
    </xdr:from>
    <xdr:to>
      <xdr:col>6</xdr:col>
      <xdr:colOff>310020</xdr:colOff>
      <xdr:row>28</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25</xdr:row>
      <xdr:rowOff>198742</xdr:rowOff>
    </xdr:from>
    <xdr:to>
      <xdr:col>8</xdr:col>
      <xdr:colOff>494109</xdr:colOff>
      <xdr:row>28</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27</xdr:row>
      <xdr:rowOff>168887</xdr:rowOff>
    </xdr:from>
    <xdr:to>
      <xdr:col>8</xdr:col>
      <xdr:colOff>190500</xdr:colOff>
      <xdr:row>28</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201705</xdr:colOff>
      <xdr:row>9</xdr:row>
      <xdr:rowOff>67234</xdr:rowOff>
    </xdr:from>
    <xdr:to>
      <xdr:col>12</xdr:col>
      <xdr:colOff>247424</xdr:colOff>
      <xdr:row>12</xdr:row>
      <xdr:rowOff>186764</xdr:rowOff>
    </xdr:to>
    <xdr:sp macro="" textlink="">
      <xdr:nvSpPr>
        <xdr:cNvPr id="2" name="左大かっこ 1">
          <a:extLst>
            <a:ext uri="{FF2B5EF4-FFF2-40B4-BE49-F238E27FC236}">
              <a16:creationId xmlns:a16="http://schemas.microsoft.com/office/drawing/2014/main" id="{473502E8-CEF6-49BF-93BD-FFD13A1F47CB}"/>
            </a:ext>
          </a:extLst>
        </xdr:cNvPr>
        <xdr:cNvSpPr/>
      </xdr:nvSpPr>
      <xdr:spPr>
        <a:xfrm>
          <a:off x="5086125" y="2254174"/>
          <a:ext cx="45719" cy="8281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194235</xdr:colOff>
      <xdr:row>15</xdr:row>
      <xdr:rowOff>82176</xdr:rowOff>
    </xdr:from>
    <xdr:to>
      <xdr:col>12</xdr:col>
      <xdr:colOff>239954</xdr:colOff>
      <xdr:row>18</xdr:row>
      <xdr:rowOff>201706</xdr:rowOff>
    </xdr:to>
    <xdr:sp macro="" textlink="">
      <xdr:nvSpPr>
        <xdr:cNvPr id="4" name="左大かっこ 3">
          <a:extLst>
            <a:ext uri="{FF2B5EF4-FFF2-40B4-BE49-F238E27FC236}">
              <a16:creationId xmlns:a16="http://schemas.microsoft.com/office/drawing/2014/main" id="{A5378A14-3B6B-4780-B9F7-D77F22D7CA6F}"/>
            </a:ext>
          </a:extLst>
        </xdr:cNvPr>
        <xdr:cNvSpPr/>
      </xdr:nvSpPr>
      <xdr:spPr>
        <a:xfrm>
          <a:off x="5078655" y="3442596"/>
          <a:ext cx="45719" cy="8281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190500</xdr:colOff>
      <xdr:row>1</xdr:row>
      <xdr:rowOff>11205</xdr:rowOff>
    </xdr:from>
    <xdr:to>
      <xdr:col>9</xdr:col>
      <xdr:colOff>372850</xdr:colOff>
      <xdr:row>10</xdr:row>
      <xdr:rowOff>43542</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9160329" y="283348"/>
          <a:ext cx="7138321" cy="2318337"/>
        </a:xfrm>
        <a:prstGeom prst="rect">
          <a:avLst/>
        </a:prstGeom>
        <a:solidFill>
          <a:schemeClr val="bg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rgbClr val="FF0000"/>
              </a:solidFill>
            </a:rPr>
            <a:t>※</a:t>
          </a:r>
          <a:r>
            <a:rPr kumimoji="1" lang="ja-JP" altLang="en-US" sz="1200">
              <a:solidFill>
                <a:srgbClr val="FF0000"/>
              </a:solidFill>
            </a:rPr>
            <a:t>活動終了後も使用・活用が可能となりうる物品の購入・製作経費（材料費も含む）は、収支予算に計上できませんが、</a:t>
          </a:r>
          <a:r>
            <a:rPr kumimoji="1" lang="ja-JP" altLang="en-US" sz="1200" u="sng">
              <a:solidFill>
                <a:srgbClr val="FF0000"/>
              </a:solidFill>
            </a:rPr>
            <a:t>活動に不可欠な「製作・修理費」、「記録作成費」、</a:t>
          </a:r>
          <a:r>
            <a:rPr kumimoji="1" lang="ja-JP" altLang="ja-JP" sz="1200" u="sng">
              <a:solidFill>
                <a:srgbClr val="FF0000"/>
              </a:solidFill>
              <a:effectLst/>
              <a:latin typeface="+mn-lt"/>
              <a:ea typeface="+mn-ea"/>
              <a:cs typeface="+mn-cs"/>
            </a:rPr>
            <a:t>「</a:t>
          </a:r>
          <a:r>
            <a:rPr kumimoji="1" lang="ja-JP" altLang="en-US" sz="1200" u="sng">
              <a:solidFill>
                <a:srgbClr val="FF0000"/>
              </a:solidFill>
              <a:effectLst/>
              <a:latin typeface="+mn-lt"/>
              <a:ea typeface="+mn-ea"/>
              <a:cs typeface="+mn-cs"/>
            </a:rPr>
            <a:t>資料等購入</a:t>
          </a:r>
          <a:r>
            <a:rPr kumimoji="1" lang="ja-JP" altLang="ja-JP" sz="1200" u="sng">
              <a:solidFill>
                <a:srgbClr val="FF0000"/>
              </a:solidFill>
              <a:effectLst/>
              <a:latin typeface="+mn-lt"/>
              <a:ea typeface="+mn-ea"/>
              <a:cs typeface="+mn-cs"/>
            </a:rPr>
            <a:t>費」</a:t>
          </a:r>
          <a:r>
            <a:rPr kumimoji="1" lang="ja-JP" altLang="en-US" sz="1200" u="sng">
              <a:solidFill>
                <a:srgbClr val="FF0000"/>
              </a:solidFill>
            </a:rPr>
            <a:t>を計上する場合には、本紙に記入の上、</a:t>
          </a:r>
          <a:r>
            <a:rPr kumimoji="1" lang="ja-JP" altLang="ja-JP" sz="1200" u="sng">
              <a:solidFill>
                <a:srgbClr val="FF0000"/>
              </a:solidFill>
              <a:effectLst/>
              <a:latin typeface="+mn-lt"/>
              <a:ea typeface="+mn-ea"/>
              <a:cs typeface="+mn-cs"/>
            </a:rPr>
            <a:t>内訳の根拠として、見積書等の積算資料を必ず添付してください。（ＰＤＦ形式のファイル等）</a:t>
          </a:r>
          <a:endParaRPr lang="ja-JP" altLang="ja-JP" sz="1200">
            <a:solidFill>
              <a:srgbClr val="FF0000"/>
            </a:solidFill>
            <a:effectLst/>
          </a:endParaRPr>
        </a:p>
        <a:p>
          <a:endParaRPr kumimoji="1" lang="ja-JP" altLang="en-US" sz="1200" u="sng">
            <a:solidFill>
              <a:srgbClr val="FF0000"/>
            </a:solidFill>
          </a:endParaRPr>
        </a:p>
        <a:p>
          <a:r>
            <a:rPr kumimoji="1" lang="ja-JP" altLang="en-US" sz="1200">
              <a:solidFill>
                <a:srgbClr val="FF0000"/>
              </a:solidFill>
            </a:rPr>
            <a:t>　なお、これらの経費は、活動内容に照らし、審査を経て認められるものですので、その一部または全部の計上が認められないと判断される場合もあります。また、採択後に追加して計上することはできませんのでご注意ください。</a:t>
          </a:r>
          <a:endParaRPr kumimoji="1" lang="en-US" altLang="ja-JP" sz="1200">
            <a:solidFill>
              <a:srgbClr val="FF0000"/>
            </a:solidFill>
          </a:endParaRPr>
        </a:p>
      </xdr:txBody>
    </xdr:sp>
    <xdr:clientData/>
  </xdr:twoCellAnchor>
  <xdr:twoCellAnchor>
    <xdr:from>
      <xdr:col>7</xdr:col>
      <xdr:colOff>212912</xdr:colOff>
      <xdr:row>12</xdr:row>
      <xdr:rowOff>112058</xdr:rowOff>
    </xdr:from>
    <xdr:to>
      <xdr:col>9</xdr:col>
      <xdr:colOff>381000</xdr:colOff>
      <xdr:row>16</xdr:row>
      <xdr:rowOff>190499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9121588" y="3148852"/>
          <a:ext cx="7138147" cy="1243853"/>
        </a:xfrm>
        <a:prstGeom prst="rect">
          <a:avLst/>
        </a:prstGeom>
        <a:solidFill>
          <a:schemeClr val="bg1"/>
        </a:solidFill>
        <a:ln w="127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u="none">
              <a:solidFill>
                <a:srgbClr val="FF0000"/>
              </a:solidFill>
            </a:rPr>
            <a:t>製作・修理費</a:t>
          </a:r>
          <a:endParaRPr kumimoji="1" lang="en-US" altLang="ja-JP" sz="1200" u="none">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u="none">
              <a:solidFill>
                <a:srgbClr val="FF0000"/>
              </a:solidFill>
            </a:rPr>
            <a:t>自然災害や経年劣化によりそのままでは現状のままでは使用が難しい既存の物品（楽器・道具・衣装等）の修理・新調を行う場合、もしくは民俗文化財の復活復元に際し製作・修理を行う場合は経費を計上してください。</a:t>
          </a:r>
          <a:r>
            <a:rPr kumimoji="1" lang="ja-JP" altLang="ja-JP" sz="1200" u="sng">
              <a:solidFill>
                <a:srgbClr val="FF0000"/>
              </a:solidFill>
              <a:effectLst/>
              <a:latin typeface="+mn-lt"/>
              <a:ea typeface="+mn-ea"/>
              <a:cs typeface="+mn-cs"/>
            </a:rPr>
            <a:t>行事の実施に毎回必要となる消耗品や個人への支給品は対象となりません。</a:t>
          </a:r>
          <a:endParaRPr kumimoji="1" lang="en-US" altLang="ja-JP" sz="1200" u="sng">
            <a:solidFill>
              <a:srgbClr val="FF0000"/>
            </a:solidFill>
          </a:endParaRPr>
        </a:p>
      </xdr:txBody>
    </xdr:sp>
    <xdr:clientData/>
  </xdr:twoCellAnchor>
  <xdr:twoCellAnchor>
    <xdr:from>
      <xdr:col>7</xdr:col>
      <xdr:colOff>246530</xdr:colOff>
      <xdr:row>17</xdr:row>
      <xdr:rowOff>257734</xdr:rowOff>
    </xdr:from>
    <xdr:to>
      <xdr:col>9</xdr:col>
      <xdr:colOff>369794</xdr:colOff>
      <xdr:row>24</xdr:row>
      <xdr:rowOff>228599</xdr:rowOff>
    </xdr:to>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9216359" y="4797077"/>
          <a:ext cx="7079235" cy="1952065"/>
        </a:xfrm>
        <a:prstGeom prst="rect">
          <a:avLst/>
        </a:prstGeom>
        <a:solidFill>
          <a:schemeClr val="bg1"/>
        </a:solidFill>
        <a:ln w="127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u="none">
              <a:solidFill>
                <a:srgbClr val="FF0000"/>
              </a:solidFill>
            </a:rPr>
            <a:t>記録作成費</a:t>
          </a:r>
          <a:endParaRPr kumimoji="1" lang="en-US" altLang="ja-JP" sz="1200" u="none">
            <a:solidFill>
              <a:srgbClr val="FF0000"/>
            </a:solidFill>
          </a:endParaRPr>
        </a:p>
        <a:p>
          <a:r>
            <a:rPr kumimoji="1" lang="ja-JP" altLang="en-US" sz="1200" u="none">
              <a:solidFill>
                <a:srgbClr val="FF0000"/>
              </a:solidFill>
            </a:rPr>
            <a:t>現状のままでは保存伝承が難しい民俗文化財を保存し、後世に引き継ぐことを目的に作成される記録媒体の作成に係る経費を計上してください。専門家による助言・監修をうけ、肖像権その他の著作権に配慮して作成することが必要です。</a:t>
          </a:r>
          <a:endParaRPr kumimoji="1" lang="en-US" altLang="ja-JP" sz="1200" u="none">
            <a:solidFill>
              <a:srgbClr val="FF0000"/>
            </a:solidFill>
          </a:endParaRPr>
        </a:p>
        <a:p>
          <a:r>
            <a:rPr kumimoji="1" lang="ja-JP" altLang="en-US" sz="1200" u="none">
              <a:solidFill>
                <a:srgbClr val="FF0000"/>
              </a:solidFill>
            </a:rPr>
            <a:t>なお、活動の成果の記録として、活動の模様を記録するための経費は、</a:t>
          </a:r>
          <a:r>
            <a:rPr kumimoji="1" lang="en-US" altLang="ja-JP" sz="1200" u="none">
              <a:solidFill>
                <a:srgbClr val="FF0000"/>
              </a:solidFill>
            </a:rPr>
            <a:t>『</a:t>
          </a:r>
          <a:r>
            <a:rPr kumimoji="1" lang="ja-JP" altLang="en-US" sz="1200" u="none">
              <a:solidFill>
                <a:srgbClr val="FF0000"/>
              </a:solidFill>
            </a:rPr>
            <a:t>記録・配信費</a:t>
          </a:r>
          <a:r>
            <a:rPr kumimoji="1" lang="en-US" altLang="ja-JP" sz="1200" u="none">
              <a:solidFill>
                <a:srgbClr val="FF0000"/>
              </a:solidFill>
            </a:rPr>
            <a:t>』</a:t>
          </a:r>
          <a:r>
            <a:rPr kumimoji="1" lang="ja-JP" altLang="en-US" sz="1200" u="none">
              <a:solidFill>
                <a:srgbClr val="FF0000"/>
              </a:solidFill>
            </a:rPr>
            <a:t>に計上してください。</a:t>
          </a:r>
          <a:endParaRPr kumimoji="1" lang="en-US" altLang="ja-JP" sz="1200" u="none">
            <a:solidFill>
              <a:srgbClr val="FF0000"/>
            </a:solidFill>
          </a:endParaRPr>
        </a:p>
      </xdr:txBody>
    </xdr:sp>
    <xdr:clientData/>
  </xdr:twoCellAnchor>
  <xdr:twoCellAnchor>
    <xdr:from>
      <xdr:col>7</xdr:col>
      <xdr:colOff>201707</xdr:colOff>
      <xdr:row>41</xdr:row>
      <xdr:rowOff>224117</xdr:rowOff>
    </xdr:from>
    <xdr:to>
      <xdr:col>9</xdr:col>
      <xdr:colOff>381000</xdr:colOff>
      <xdr:row>49</xdr:row>
      <xdr:rowOff>0</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9091707" y="11817403"/>
          <a:ext cx="7137079" cy="1844168"/>
        </a:xfrm>
        <a:prstGeom prst="rect">
          <a:avLst/>
        </a:prstGeom>
        <a:solidFill>
          <a:schemeClr val="bg1"/>
        </a:solidFill>
        <a:ln w="127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solidFill>
                <a:srgbClr val="FF0000"/>
              </a:solidFill>
              <a:effectLst/>
              <a:latin typeface="+mn-lt"/>
              <a:ea typeface="+mn-ea"/>
              <a:cs typeface="+mn-cs"/>
            </a:rPr>
            <a:t>上記を必要とする理由及び将来の活用計画</a:t>
          </a:r>
          <a:endParaRPr kumimoji="1" lang="en-US" altLang="ja-JP" sz="1200">
            <a:solidFill>
              <a:srgbClr val="FF0000"/>
            </a:solidFill>
            <a:effectLst/>
            <a:latin typeface="+mn-lt"/>
            <a:ea typeface="+mn-ea"/>
            <a:cs typeface="+mn-cs"/>
          </a:endParaRPr>
        </a:p>
        <a:p>
          <a:r>
            <a:rPr kumimoji="1" lang="ja-JP" altLang="en-US" sz="1200">
              <a:solidFill>
                <a:srgbClr val="FF0000"/>
              </a:solidFill>
              <a:effectLst/>
              <a:latin typeface="+mn-lt"/>
              <a:ea typeface="+mn-ea"/>
              <a:cs typeface="+mn-cs"/>
            </a:rPr>
            <a:t>活動を行う上で、</a:t>
          </a:r>
          <a:r>
            <a:rPr kumimoji="1" lang="ja-JP" altLang="en-US" sz="1200" u="sng">
              <a:solidFill>
                <a:srgbClr val="FF0000"/>
              </a:solidFill>
              <a:effectLst/>
              <a:latin typeface="+mn-lt"/>
              <a:ea typeface="+mn-ea"/>
              <a:cs typeface="+mn-cs"/>
            </a:rPr>
            <a:t>「製作・修理費」、「記録作成費」、「資料等購入費」</a:t>
          </a:r>
          <a:r>
            <a:rPr kumimoji="1" lang="ja-JP" altLang="en-US" sz="1200">
              <a:solidFill>
                <a:srgbClr val="FF0000"/>
              </a:solidFill>
              <a:effectLst/>
              <a:latin typeface="+mn-lt"/>
              <a:ea typeface="+mn-ea"/>
              <a:cs typeface="+mn-cs"/>
            </a:rPr>
            <a:t>の計上を必要とする理由及び将来の活用計画を４００字程度で記入してください。</a:t>
          </a:r>
          <a:endParaRPr kumimoji="1" lang="en-US" altLang="ja-JP" sz="12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rgbClr val="FF0000"/>
              </a:solidFill>
              <a:effectLst/>
              <a:latin typeface="+mn-lt"/>
              <a:ea typeface="+mn-ea"/>
              <a:cs typeface="+mn-cs"/>
            </a:rPr>
            <a:t>上段の費目別内訳に記入した、品名・内容の必要数量の根拠、使用目的、今後の活用計画等を具体的に記入してください。</a:t>
          </a:r>
          <a:r>
            <a:rPr kumimoji="1" lang="ja-JP" altLang="ja-JP" sz="1200" u="sng">
              <a:solidFill>
                <a:srgbClr val="FF0000"/>
              </a:solidFill>
              <a:effectLst/>
              <a:latin typeface="+mn-lt"/>
              <a:ea typeface="+mn-ea"/>
              <a:cs typeface="+mn-cs"/>
            </a:rPr>
            <a:t>当該民俗文化財の指定元（国・地方公共団体）</a:t>
          </a:r>
          <a:r>
            <a:rPr kumimoji="1" lang="ja-JP" altLang="en-US" sz="1200" u="sng">
              <a:solidFill>
                <a:srgbClr val="FF0000"/>
              </a:solidFill>
              <a:effectLst/>
              <a:latin typeface="+mn-lt"/>
              <a:ea typeface="+mn-ea"/>
              <a:cs typeface="+mn-cs"/>
            </a:rPr>
            <a:t>や</a:t>
          </a:r>
          <a:r>
            <a:rPr kumimoji="1" lang="ja-JP" altLang="ja-JP" sz="1200" u="sng">
              <a:solidFill>
                <a:srgbClr val="FF0000"/>
              </a:solidFill>
              <a:effectLst/>
              <a:latin typeface="+mn-lt"/>
              <a:ea typeface="+mn-ea"/>
              <a:cs typeface="+mn-cs"/>
            </a:rPr>
            <a:t>専門家の助言のもとで行うようにして</a:t>
          </a:r>
          <a:r>
            <a:rPr kumimoji="1" lang="ja-JP" altLang="en-US" sz="1200" u="sng">
              <a:solidFill>
                <a:srgbClr val="FF0000"/>
              </a:solidFill>
              <a:effectLst/>
              <a:latin typeface="+mn-lt"/>
              <a:ea typeface="+mn-ea"/>
              <a:cs typeface="+mn-cs"/>
            </a:rPr>
            <a:t>くだ</a:t>
          </a:r>
          <a:r>
            <a:rPr kumimoji="1" lang="ja-JP" altLang="ja-JP" sz="1200" u="sng">
              <a:solidFill>
                <a:srgbClr val="FF0000"/>
              </a:solidFill>
              <a:effectLst/>
              <a:latin typeface="+mn-lt"/>
              <a:ea typeface="+mn-ea"/>
              <a:cs typeface="+mn-cs"/>
            </a:rPr>
            <a:t>さい。</a:t>
          </a:r>
          <a:endParaRPr kumimoji="1" lang="en-US" altLang="ja-JP" sz="1200" u="sng">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C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C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C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C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C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C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C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C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C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C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C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C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C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C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F109"/>
  <sheetViews>
    <sheetView zoomScale="90" zoomScaleNormal="90" workbookViewId="0">
      <selection activeCell="K24" sqref="K24"/>
    </sheetView>
  </sheetViews>
  <sheetFormatPr defaultRowHeight="18.75"/>
  <cols>
    <col min="1" max="1" width="38.25" customWidth="1"/>
    <col min="2" max="2" width="5" customWidth="1"/>
    <col min="3" max="3" width="11.25" bestFit="1" customWidth="1"/>
    <col min="4" max="4" width="60.625" customWidth="1"/>
    <col min="5" max="5" width="4.75" customWidth="1"/>
    <col min="6" max="7" width="5" customWidth="1"/>
  </cols>
  <sheetData>
    <row r="1" spans="1:6">
      <c r="A1" s="112" t="s">
        <v>277</v>
      </c>
      <c r="B1" s="112"/>
      <c r="C1" s="112"/>
      <c r="F1" s="112"/>
    </row>
    <row r="2" spans="1:6" ht="19.5" thickBot="1">
      <c r="A2" s="113" t="s">
        <v>278</v>
      </c>
      <c r="B2" s="113" t="s">
        <v>279</v>
      </c>
      <c r="C2" s="114" t="s">
        <v>280</v>
      </c>
      <c r="D2" s="113" t="s">
        <v>281</v>
      </c>
      <c r="E2" s="115"/>
      <c r="F2" s="112"/>
    </row>
    <row r="3" spans="1:6" ht="19.5" thickBot="1">
      <c r="A3" s="116" t="s">
        <v>282</v>
      </c>
      <c r="B3" s="117"/>
      <c r="C3" s="117"/>
      <c r="D3" s="118" t="s">
        <v>376</v>
      </c>
      <c r="F3" s="119"/>
    </row>
    <row r="4" spans="1:6">
      <c r="A4" s="120" t="s">
        <v>283</v>
      </c>
      <c r="B4" s="121"/>
      <c r="C4" s="122" t="s">
        <v>284</v>
      </c>
      <c r="D4" s="123" t="str">
        <f t="array" aca="1" ref="D4" ca="1">IF($C4="-","",IF(ISBLANK(INDIRECT($C4)),"",INDIRECT($C4)))</f>
        <v/>
      </c>
      <c r="F4" s="119"/>
    </row>
    <row r="5" spans="1:6">
      <c r="A5" s="124" t="s">
        <v>285</v>
      </c>
      <c r="B5" s="125"/>
      <c r="C5" s="126" t="s">
        <v>286</v>
      </c>
      <c r="D5" s="127">
        <f t="array" aca="1" ref="D5" ca="1">IF($C5="-","",IF(ISBLANK(INDIRECT($C5)),"",INDIRECT($C5)))</f>
        <v>0</v>
      </c>
      <c r="F5" s="119"/>
    </row>
    <row r="6" spans="1:6">
      <c r="A6" s="124" t="s">
        <v>287</v>
      </c>
      <c r="B6" s="125"/>
      <c r="C6" s="126" t="s">
        <v>288</v>
      </c>
      <c r="D6" s="127">
        <f t="array" aca="1" ref="D6" ca="1">IF($C6="-","",IF(ISBLANK(INDIRECT($C6)),"",INDIRECT($C6)))</f>
        <v>0</v>
      </c>
      <c r="F6" s="119"/>
    </row>
    <row r="7" spans="1:6">
      <c r="A7" s="124" t="s">
        <v>289</v>
      </c>
      <c r="B7" s="125"/>
      <c r="C7" s="128" t="s">
        <v>95</v>
      </c>
      <c r="D7" s="127" t="str">
        <f t="array" aca="1" ref="D7" ca="1">IF($C7="-","",IF(ISBLANK(INDIRECT($C7)),"",INDIRECT($C7)))</f>
        <v/>
      </c>
    </row>
    <row r="8" spans="1:6">
      <c r="A8" s="124" t="s">
        <v>290</v>
      </c>
      <c r="B8" s="125"/>
      <c r="C8" s="126" t="s">
        <v>291</v>
      </c>
      <c r="D8" s="127">
        <f t="array" aca="1" ref="D8" ca="1">IF($C8="-","",IF(ISBLANK(INDIRECT($C8)),"",INDIRECT($C8)))</f>
        <v>0</v>
      </c>
    </row>
    <row r="9" spans="1:6">
      <c r="A9" s="124" t="s">
        <v>292</v>
      </c>
      <c r="B9" s="125"/>
      <c r="C9" s="126" t="s">
        <v>293</v>
      </c>
      <c r="D9" s="127">
        <f t="array" aca="1" ref="D9" ca="1">IF($C9="-","",IF(ISBLANK(INDIRECT($C9)),"",INDIRECT($C9)))</f>
        <v>0</v>
      </c>
    </row>
    <row r="10" spans="1:6">
      <c r="A10" s="124" t="s">
        <v>294</v>
      </c>
      <c r="B10" s="125"/>
      <c r="C10" s="126" t="s">
        <v>295</v>
      </c>
      <c r="D10" s="127">
        <f t="array" aca="1" ref="D10" ca="1">IF($C10="-","",IF(ISBLANK(INDIRECT($C10)),"",INDIRECT($C10)))</f>
        <v>0</v>
      </c>
    </row>
    <row r="11" spans="1:6">
      <c r="A11" s="124" t="s">
        <v>296</v>
      </c>
      <c r="B11" s="125"/>
      <c r="C11" s="126" t="s">
        <v>297</v>
      </c>
      <c r="D11" s="127" t="str">
        <f t="array" aca="1" ref="D11" ca="1">IF($C11="-","",IF(ISBLANK(INDIRECT($C11)),"",INDIRECT($C11)))</f>
        <v>選択してください。</v>
      </c>
      <c r="F11" s="119"/>
    </row>
    <row r="12" spans="1:6">
      <c r="A12" s="124" t="s">
        <v>298</v>
      </c>
      <c r="B12" s="125"/>
      <c r="C12" s="243" t="s">
        <v>382</v>
      </c>
      <c r="D12" s="127" t="str">
        <f ca="1">IF($C12="-","","助成金算定基礎経費：1:"&amp;INDIRECT($C12)&amp;" / 2:"&amp;(OFFSET(INDIRECT($C12),1,0)&amp;" / 3:"&amp;(OFFSET(INDIRECT($C12),2,0))))</f>
        <v>助成金算定基礎経費：1: / 2: / 3:</v>
      </c>
    </row>
    <row r="13" spans="1:6">
      <c r="A13" s="129" t="s">
        <v>299</v>
      </c>
      <c r="B13" s="130"/>
      <c r="C13" s="243" t="s">
        <v>300</v>
      </c>
      <c r="D13" s="131" t="str">
        <f t="array" aca="1" ref="D13" ca="1">IF($C13="-","",IF(AND(ISBLANK(INDIRECT($C13))=FALSE,OFFSET(INDIRECT($C13),0,-3)="あり"),INDIRECT($C13),""))</f>
        <v/>
      </c>
      <c r="F13" s="119"/>
    </row>
    <row r="14" spans="1:6">
      <c r="A14" s="132" t="s">
        <v>301</v>
      </c>
      <c r="B14" s="133"/>
      <c r="C14" s="134" t="s">
        <v>95</v>
      </c>
      <c r="D14" s="132" t="str">
        <f t="array" aca="1" ref="D14" ca="1">IF($C14="-","",IF(ISBLANK(INDIRECT($C14)),"",INDIRECT($C14)))</f>
        <v/>
      </c>
    </row>
    <row r="15" spans="1:6">
      <c r="A15" s="127" t="s">
        <v>302</v>
      </c>
      <c r="B15" s="135"/>
      <c r="C15" s="128" t="s">
        <v>95</v>
      </c>
      <c r="D15" s="136" t="str">
        <f t="array" aca="1" ref="D15" ca="1">IF($C15="-","",IF(ISBLANK(INDIRECT($C15)),"",INDIRECT($C15)))</f>
        <v/>
      </c>
      <c r="F15" s="137"/>
    </row>
    <row r="16" spans="1:6">
      <c r="A16" s="127" t="s">
        <v>303</v>
      </c>
      <c r="B16" s="135"/>
      <c r="C16" s="128" t="s">
        <v>95</v>
      </c>
      <c r="D16" s="136" t="str">
        <f t="array" aca="1" ref="D16" ca="1">IF($C16="-","",IF(ISBLANK(INDIRECT($C16)),"",INDIRECT($C16)))</f>
        <v/>
      </c>
    </row>
    <row r="17" spans="1:4">
      <c r="A17" s="127" t="s">
        <v>304</v>
      </c>
      <c r="B17" s="135"/>
      <c r="C17" s="128" t="s">
        <v>95</v>
      </c>
      <c r="D17" s="127" t="str">
        <f t="array" aca="1" ref="D17" ca="1">IF($C17="-","",IF(ISBLANK(INDIRECT($C17)),"",INDIRECT($C17)))</f>
        <v/>
      </c>
    </row>
    <row r="18" spans="1:4">
      <c r="A18" s="127" t="s">
        <v>305</v>
      </c>
      <c r="B18" s="135"/>
      <c r="C18" s="128" t="s">
        <v>95</v>
      </c>
      <c r="D18" s="127" t="str">
        <f t="array" aca="1" ref="D18" ca="1">IF($C18="-","",IF(ISBLANK(INDIRECT($C18)),"",INDIRECT($C18)))</f>
        <v/>
      </c>
    </row>
    <row r="19" spans="1:4">
      <c r="A19" s="127" t="s">
        <v>306</v>
      </c>
      <c r="B19" s="135"/>
      <c r="C19" s="128" t="s">
        <v>95</v>
      </c>
      <c r="D19" s="127" t="str">
        <f t="array" aca="1" ref="D19" ca="1">IF($C19="-","",IF(ISBLANK(INDIRECT($C19)),"",INDIRECT($C19)))</f>
        <v/>
      </c>
    </row>
    <row r="20" spans="1:4">
      <c r="A20" s="127" t="s">
        <v>307</v>
      </c>
      <c r="B20" s="135"/>
      <c r="C20" s="128" t="s">
        <v>95</v>
      </c>
      <c r="D20" s="127" t="str">
        <f t="array" aca="1" ref="D20" ca="1">IF($C20="-","",IF(ISBLANK(INDIRECT($C20)),"",INDIRECT($C20)))</f>
        <v/>
      </c>
    </row>
    <row r="21" spans="1:4">
      <c r="A21" s="127" t="s">
        <v>308</v>
      </c>
      <c r="B21" s="135"/>
      <c r="C21" s="128" t="s">
        <v>95</v>
      </c>
      <c r="D21" s="127" t="str">
        <f t="array" aca="1" ref="D21" ca="1">IF($C21="-","",IF(ISBLANK(INDIRECT($C21)),"",INDIRECT($C21)))</f>
        <v/>
      </c>
    </row>
    <row r="22" spans="1:4">
      <c r="A22" s="127" t="s">
        <v>309</v>
      </c>
      <c r="B22" s="135"/>
      <c r="C22" s="128" t="s">
        <v>95</v>
      </c>
      <c r="D22" s="127" t="str">
        <f t="array" aca="1" ref="D22" ca="1">IF($C22="-","",IF(ISBLANK(INDIRECT($C22)),"",INDIRECT($C22)))</f>
        <v/>
      </c>
    </row>
    <row r="23" spans="1:4">
      <c r="A23" s="127" t="s">
        <v>310</v>
      </c>
      <c r="B23" s="135"/>
      <c r="C23" s="128" t="s">
        <v>95</v>
      </c>
      <c r="D23" s="136" t="str">
        <f t="array" aca="1" ref="D23" ca="1">IF($C23="-","",IF(ISBLANK(INDIRECT($C23)),"",INDIRECT($C23)))</f>
        <v/>
      </c>
    </row>
    <row r="24" spans="1:4">
      <c r="A24" s="138" t="s">
        <v>311</v>
      </c>
      <c r="B24" s="139"/>
      <c r="C24" s="128" t="s">
        <v>95</v>
      </c>
      <c r="D24" s="140" t="str">
        <f t="array" aca="1" ref="D24" ca="1">IF($C24="-","",IF(ISBLANK(INDIRECT($C24)),"",INDIRECT($C24)))</f>
        <v/>
      </c>
    </row>
    <row r="25" spans="1:4">
      <c r="A25" s="132" t="s">
        <v>312</v>
      </c>
      <c r="B25" s="133"/>
      <c r="C25" s="134" t="s">
        <v>95</v>
      </c>
      <c r="D25" s="132" t="str">
        <f t="array" aca="1" ref="D25" ca="1">IF($C25="-","",IF(ISBLANK(INDIRECT($C25)),"",INDIRECT($C25)))</f>
        <v/>
      </c>
    </row>
    <row r="26" spans="1:4">
      <c r="A26" s="127" t="s">
        <v>313</v>
      </c>
      <c r="B26" s="135"/>
      <c r="C26" s="128" t="s">
        <v>95</v>
      </c>
      <c r="D26" s="127" t="str">
        <f t="array" aca="1" ref="D26" ca="1">IF($C26="-","",IF(ISBLANK(INDIRECT($C26)),"",INDIRECT($C26)))</f>
        <v/>
      </c>
    </row>
    <row r="27" spans="1:4">
      <c r="A27" s="127" t="s">
        <v>314</v>
      </c>
      <c r="B27" s="135"/>
      <c r="C27" s="128" t="s">
        <v>95</v>
      </c>
      <c r="D27" s="127" t="str">
        <f t="array" aca="1" ref="D27" ca="1">IF($C27="-","",IF(ISBLANK(INDIRECT($C27)),"",INDIRECT($C27)))</f>
        <v/>
      </c>
    </row>
    <row r="28" spans="1:4" ht="37.5">
      <c r="A28" s="141" t="s">
        <v>315</v>
      </c>
      <c r="B28" s="135"/>
      <c r="C28" s="142" t="s">
        <v>316</v>
      </c>
      <c r="D28" s="127" t="str">
        <f t="array" aca="1" ref="D28" ca="1">IF($C28="-","",IF(ISBLANK(INDIRECT($C28)),"",INDIRECT($C28)))</f>
        <v>民俗文化財の保存活用活動</v>
      </c>
    </row>
    <row r="29" spans="1:4" ht="37.5">
      <c r="A29" s="141" t="s">
        <v>317</v>
      </c>
      <c r="B29" s="135"/>
      <c r="C29" s="142" t="s">
        <v>316</v>
      </c>
      <c r="D29" s="127" t="str">
        <f t="array" aca="1" ref="D29" ca="1">IF($C29="-","",IF(ISBLANK(INDIRECT($C29)),"",INDIRECT($C29)))</f>
        <v>民俗文化財の保存活用活動</v>
      </c>
    </row>
    <row r="30" spans="1:4" ht="37.5">
      <c r="A30" s="143" t="s">
        <v>318</v>
      </c>
      <c r="B30" s="135"/>
      <c r="C30" s="142" t="s">
        <v>316</v>
      </c>
      <c r="D30" s="127" t="str">
        <f t="array" aca="1" ref="D30" ca="1">IF($C30="-","",IF(ISBLANK(INDIRECT($C30)),"",INDIRECT($C30)))</f>
        <v>民俗文化財の保存活用活動</v>
      </c>
    </row>
    <row r="31" spans="1:4" ht="37.5">
      <c r="A31" s="144" t="s">
        <v>319</v>
      </c>
      <c r="B31" s="125"/>
      <c r="C31" s="360" t="s">
        <v>9</v>
      </c>
      <c r="D31" s="136" t="str">
        <f t="array" aca="1" ref="D31" ca="1">IF($C31="-","",IF(ISBLANK(INDIRECT($C31)),"",INDIRECT($C31)))</f>
        <v/>
      </c>
    </row>
    <row r="32" spans="1:4" ht="37.5">
      <c r="A32" s="145" t="s">
        <v>320</v>
      </c>
      <c r="B32" s="130"/>
      <c r="C32" s="361" t="s">
        <v>9</v>
      </c>
      <c r="D32" s="138" t="str">
        <f t="array" aca="1" ref="D32" ca="1">IF($C32="-","",IF(ISBLANK(INDIRECT($C32)),"",INDIRECT($C32)))</f>
        <v/>
      </c>
    </row>
    <row r="33" spans="1:4">
      <c r="A33" s="146" t="s">
        <v>321</v>
      </c>
      <c r="B33" s="146">
        <v>1</v>
      </c>
      <c r="C33" s="147" t="s">
        <v>322</v>
      </c>
      <c r="D33" s="148" t="str">
        <f t="array" aca="1" ref="D33" ca="1">IF($C33="-","",IF(ISBLANK(INDIRECT($C33)),"",INDIRECT($C33)))</f>
        <v/>
      </c>
    </row>
    <row r="34" spans="1:4">
      <c r="A34" s="124" t="s">
        <v>323</v>
      </c>
      <c r="B34" s="124">
        <v>1</v>
      </c>
      <c r="C34" s="142" t="s">
        <v>324</v>
      </c>
      <c r="D34" s="136" t="str">
        <f t="array" aca="1" ref="D34" ca="1">IF($C34="-","",IF(ISBLANK(INDIRECT($C34)),"",INDIRECT($C34)))</f>
        <v/>
      </c>
    </row>
    <row r="35" spans="1:4">
      <c r="A35" s="124" t="s">
        <v>325</v>
      </c>
      <c r="B35" s="124">
        <v>1</v>
      </c>
      <c r="C35" s="142" t="s">
        <v>326</v>
      </c>
      <c r="D35" s="149" t="str">
        <f ca="1">IF($C35="-","",IF(ISBLANK(INDIRECT($C35)),"",INDIRECT($C35))&amp;"("&amp;OFFSET(INDIRECT($C35),2,0)&amp;OFFSET(INDIRECT($C35),2,1)&amp;")")</f>
        <v>(選択してください。)</v>
      </c>
    </row>
    <row r="36" spans="1:4">
      <c r="A36" s="124" t="s">
        <v>321</v>
      </c>
      <c r="B36" s="124">
        <v>2</v>
      </c>
      <c r="C36" s="128" t="s">
        <v>95</v>
      </c>
      <c r="D36" s="136" t="str">
        <f t="array" aca="1" ref="D36" ca="1">IF($C36="-","",IF(ISBLANK(INDIRECT($C36)),"",INDIRECT($C36)))</f>
        <v/>
      </c>
    </row>
    <row r="37" spans="1:4">
      <c r="A37" s="124" t="s">
        <v>323</v>
      </c>
      <c r="B37" s="124">
        <v>2</v>
      </c>
      <c r="C37" s="128" t="s">
        <v>95</v>
      </c>
      <c r="D37" s="136" t="str">
        <f t="array" aca="1" ref="D37" ca="1">IF($C37="-","",IF(ISBLANK(INDIRECT($C37)),"",INDIRECT($C37)))</f>
        <v/>
      </c>
    </row>
    <row r="38" spans="1:4">
      <c r="A38" s="124" t="s">
        <v>325</v>
      </c>
      <c r="B38" s="124">
        <v>2</v>
      </c>
      <c r="C38" s="128" t="s">
        <v>95</v>
      </c>
      <c r="D38" s="149" t="str">
        <f t="array" aca="1" ref="D38" ca="1">IF($C38="-","",IF(ISBLANK(INDIRECT($C38)),"",INDIRECT($C38))&amp;IF(OFFSET(INDIRECT($C38),0,2)&amp;OFFSET(INDIRECT($C38),0,3)="","","("&amp;OFFSET(INDIRECT($C38),0,2)&amp;OFFSET(INDIRECT($C38),0,3)&amp;")"))</f>
        <v/>
      </c>
    </row>
    <row r="39" spans="1:4">
      <c r="A39" s="124" t="s">
        <v>321</v>
      </c>
      <c r="B39" s="124">
        <v>3</v>
      </c>
      <c r="C39" s="128" t="s">
        <v>95</v>
      </c>
      <c r="D39" s="136" t="str">
        <f t="array" aca="1" ref="D39" ca="1">IF($C39="-","",IF(ISBLANK(INDIRECT($C39)),"",INDIRECT($C39)))</f>
        <v/>
      </c>
    </row>
    <row r="40" spans="1:4">
      <c r="A40" s="124" t="s">
        <v>323</v>
      </c>
      <c r="B40" s="124">
        <v>3</v>
      </c>
      <c r="C40" s="128" t="s">
        <v>95</v>
      </c>
      <c r="D40" s="136" t="str">
        <f t="array" aca="1" ref="D40" ca="1">IF($C40="-","",IF(ISBLANK(INDIRECT($C40)),"",INDIRECT($C40)))</f>
        <v/>
      </c>
    </row>
    <row r="41" spans="1:4">
      <c r="A41" s="124" t="s">
        <v>325</v>
      </c>
      <c r="B41" s="124">
        <v>3</v>
      </c>
      <c r="C41" s="128" t="s">
        <v>95</v>
      </c>
      <c r="D41" s="149" t="str">
        <f t="array" aca="1" ref="D41" ca="1">IF($C41="-","",IF(ISBLANK(INDIRECT($C41)),"",INDIRECT($C41))&amp;IF(OFFSET(INDIRECT($C41),0,2)&amp;OFFSET(INDIRECT($C41),0,3)="","","("&amp;OFFSET(INDIRECT($C41),0,2)&amp;OFFSET(INDIRECT($C41),0,3)&amp;")"))</f>
        <v/>
      </c>
    </row>
    <row r="42" spans="1:4">
      <c r="A42" s="124" t="s">
        <v>321</v>
      </c>
      <c r="B42" s="124">
        <v>4</v>
      </c>
      <c r="C42" s="128" t="s">
        <v>95</v>
      </c>
      <c r="D42" s="136" t="str">
        <f t="array" aca="1" ref="D42" ca="1">IF($C42="-","",IF(ISBLANK(INDIRECT($C42)),"",INDIRECT($C42)))</f>
        <v/>
      </c>
    </row>
    <row r="43" spans="1:4">
      <c r="A43" s="124" t="s">
        <v>323</v>
      </c>
      <c r="B43" s="124">
        <v>4</v>
      </c>
      <c r="C43" s="128" t="s">
        <v>95</v>
      </c>
      <c r="D43" s="136" t="str">
        <f t="array" aca="1" ref="D43" ca="1">IF($C43="-","",IF(ISBLANK(INDIRECT($C43)),"",INDIRECT($C43)))</f>
        <v/>
      </c>
    </row>
    <row r="44" spans="1:4">
      <c r="A44" s="124" t="s">
        <v>325</v>
      </c>
      <c r="B44" s="124">
        <v>4</v>
      </c>
      <c r="C44" s="128" t="s">
        <v>95</v>
      </c>
      <c r="D44" s="149" t="str">
        <f t="array" aca="1" ref="D44" ca="1">IF($C44="-","",IF(ISBLANK(INDIRECT($C44)),"",INDIRECT($C44))&amp;IF(OFFSET(INDIRECT($C44),0,2)&amp;OFFSET(INDIRECT($C44),0,3)="","","("&amp;OFFSET(INDIRECT($C44),0,2)&amp;OFFSET(INDIRECT($C44),0,3)&amp;")"))</f>
        <v/>
      </c>
    </row>
    <row r="45" spans="1:4">
      <c r="A45" s="124" t="s">
        <v>321</v>
      </c>
      <c r="B45" s="124">
        <v>5</v>
      </c>
      <c r="C45" s="128" t="s">
        <v>95</v>
      </c>
      <c r="D45" s="136" t="str">
        <f t="array" aca="1" ref="D45" ca="1">IF($C45="-","",IF(ISBLANK(INDIRECT($C45)),"",INDIRECT($C45)))</f>
        <v/>
      </c>
    </row>
    <row r="46" spans="1:4">
      <c r="A46" s="124" t="s">
        <v>323</v>
      </c>
      <c r="B46" s="124">
        <v>5</v>
      </c>
      <c r="C46" s="128" t="s">
        <v>95</v>
      </c>
      <c r="D46" s="136" t="str">
        <f t="array" aca="1" ref="D46" ca="1">IF($C46="-","",IF(ISBLANK(INDIRECT($C46)),"",INDIRECT($C46)))</f>
        <v/>
      </c>
    </row>
    <row r="47" spans="1:4">
      <c r="A47" s="124" t="s">
        <v>325</v>
      </c>
      <c r="B47" s="124">
        <v>5</v>
      </c>
      <c r="C47" s="128" t="s">
        <v>95</v>
      </c>
      <c r="D47" s="149" t="str">
        <f t="array" aca="1" ref="D47" ca="1">IF($C47="-","",IF(ISBLANK(INDIRECT($C47)),"",INDIRECT($C47))&amp;IF(OFFSET(INDIRECT($C47),0,2)&amp;OFFSET(INDIRECT($C47),0,3)="","","("&amp;OFFSET(INDIRECT($C47),0,2)&amp;OFFSET(INDIRECT($C47),0,3)&amp;")"))</f>
        <v/>
      </c>
    </row>
    <row r="48" spans="1:4">
      <c r="A48" s="124" t="s">
        <v>321</v>
      </c>
      <c r="B48" s="124">
        <v>6</v>
      </c>
      <c r="C48" s="128" t="s">
        <v>95</v>
      </c>
      <c r="D48" s="136" t="str">
        <f t="array" aca="1" ref="D48" ca="1">IF($C48="-","",IF(ISBLANK(INDIRECT($C48)),"",INDIRECT($C48)))</f>
        <v/>
      </c>
    </row>
    <row r="49" spans="1:4">
      <c r="A49" s="124" t="s">
        <v>323</v>
      </c>
      <c r="B49" s="124">
        <v>6</v>
      </c>
      <c r="C49" s="128" t="s">
        <v>95</v>
      </c>
      <c r="D49" s="136" t="str">
        <f t="array" aca="1" ref="D49" ca="1">IF($C49="-","",IF(ISBLANK(INDIRECT($C49)),"",INDIRECT($C49)))</f>
        <v/>
      </c>
    </row>
    <row r="50" spans="1:4">
      <c r="A50" s="124" t="s">
        <v>325</v>
      </c>
      <c r="B50" s="124">
        <v>6</v>
      </c>
      <c r="C50" s="128" t="s">
        <v>95</v>
      </c>
      <c r="D50" s="149" t="str">
        <f t="array" aca="1" ref="D50" ca="1">IF($C50="-","",IF(ISBLANK(INDIRECT($C50)),"",INDIRECT($C50))&amp;IF(OFFSET(INDIRECT($C50),0,2)&amp;OFFSET(INDIRECT($C50),0,3)="","","("&amp;OFFSET(INDIRECT($C50),0,2)&amp;OFFSET(INDIRECT($C50),0,3)&amp;")"))</f>
        <v/>
      </c>
    </row>
    <row r="51" spans="1:4">
      <c r="A51" s="124" t="s">
        <v>321</v>
      </c>
      <c r="B51" s="124">
        <v>7</v>
      </c>
      <c r="C51" s="128" t="s">
        <v>95</v>
      </c>
      <c r="D51" s="136" t="str">
        <f t="array" aca="1" ref="D51" ca="1">IF($C51="-","",IF(ISBLANK(INDIRECT($C51)),"",INDIRECT($C51)))</f>
        <v/>
      </c>
    </row>
    <row r="52" spans="1:4">
      <c r="A52" s="124" t="s">
        <v>323</v>
      </c>
      <c r="B52" s="124">
        <v>7</v>
      </c>
      <c r="C52" s="128" t="s">
        <v>95</v>
      </c>
      <c r="D52" s="136" t="str">
        <f t="array" aca="1" ref="D52" ca="1">IF($C52="-","",IF(ISBLANK(INDIRECT($C52)),"",INDIRECT($C52)))</f>
        <v/>
      </c>
    </row>
    <row r="53" spans="1:4">
      <c r="A53" s="124" t="s">
        <v>325</v>
      </c>
      <c r="B53" s="124">
        <v>7</v>
      </c>
      <c r="C53" s="128" t="s">
        <v>95</v>
      </c>
      <c r="D53" s="149" t="str">
        <f t="array" aca="1" ref="D53" ca="1">IF($C53="-","",IF(ISBLANK(INDIRECT($C53)),"",INDIRECT($C53))&amp;IF(OFFSET(INDIRECT($C53),0,2)&amp;OFFSET(INDIRECT($C53),0,3)="","","("&amp;OFFSET(INDIRECT($C53),0,2)&amp;OFFSET(INDIRECT($C53),0,3)&amp;")"))</f>
        <v/>
      </c>
    </row>
    <row r="54" spans="1:4">
      <c r="A54" s="124" t="s">
        <v>321</v>
      </c>
      <c r="B54" s="124">
        <v>8</v>
      </c>
      <c r="C54" s="128" t="s">
        <v>95</v>
      </c>
      <c r="D54" s="136" t="str">
        <f t="array" aca="1" ref="D54" ca="1">IF($C54="-","",IF(ISBLANK(INDIRECT($C54)),"",INDIRECT($C54)))</f>
        <v/>
      </c>
    </row>
    <row r="55" spans="1:4">
      <c r="A55" s="124" t="s">
        <v>323</v>
      </c>
      <c r="B55" s="124">
        <v>8</v>
      </c>
      <c r="C55" s="128" t="s">
        <v>95</v>
      </c>
      <c r="D55" s="136" t="str">
        <f t="array" aca="1" ref="D55" ca="1">IF($C55="-","",IF(ISBLANK(INDIRECT($C55)),"",INDIRECT($C55)))</f>
        <v/>
      </c>
    </row>
    <row r="56" spans="1:4">
      <c r="A56" s="124" t="s">
        <v>325</v>
      </c>
      <c r="B56" s="124">
        <v>8</v>
      </c>
      <c r="C56" s="128" t="s">
        <v>95</v>
      </c>
      <c r="D56" s="149" t="str">
        <f t="array" aca="1" ref="D56" ca="1">IF($C56="-","",IF(ISBLANK(INDIRECT($C56)),"",INDIRECT($C56))&amp;IF(OFFSET(INDIRECT($C56),0,2)&amp;OFFSET(INDIRECT($C56),0,3)="","","("&amp;OFFSET(INDIRECT($C56),0,2)&amp;OFFSET(INDIRECT($C56),0,3)&amp;")"))</f>
        <v/>
      </c>
    </row>
    <row r="57" spans="1:4">
      <c r="A57" s="124" t="s">
        <v>321</v>
      </c>
      <c r="B57" s="124">
        <v>9</v>
      </c>
      <c r="C57" s="128" t="s">
        <v>95</v>
      </c>
      <c r="D57" s="136" t="str">
        <f t="array" aca="1" ref="D57" ca="1">IF($C57="-","",IF(ISBLANK(INDIRECT($C57)),"",INDIRECT($C57)))</f>
        <v/>
      </c>
    </row>
    <row r="58" spans="1:4">
      <c r="A58" s="124" t="s">
        <v>323</v>
      </c>
      <c r="B58" s="124">
        <v>9</v>
      </c>
      <c r="C58" s="128" t="s">
        <v>95</v>
      </c>
      <c r="D58" s="136" t="str">
        <f t="array" aca="1" ref="D58" ca="1">IF($C58="-","",IF(ISBLANK(INDIRECT($C58)),"",INDIRECT($C58)))</f>
        <v/>
      </c>
    </row>
    <row r="59" spans="1:4">
      <c r="A59" s="124" t="s">
        <v>325</v>
      </c>
      <c r="B59" s="124">
        <v>9</v>
      </c>
      <c r="C59" s="128" t="s">
        <v>95</v>
      </c>
      <c r="D59" s="149" t="str">
        <f t="array" aca="1" ref="D59" ca="1">IF($C59="-","",IF(ISBLANK(INDIRECT($C59)),"",INDIRECT($C59))&amp;IF(OFFSET(INDIRECT($C59),0,2)&amp;OFFSET(INDIRECT($C59),0,3)="","","("&amp;OFFSET(INDIRECT($C59),0,2)&amp;OFFSET(INDIRECT($C59),0,3)&amp;")"))</f>
        <v/>
      </c>
    </row>
    <row r="60" spans="1:4">
      <c r="A60" s="124" t="s">
        <v>321</v>
      </c>
      <c r="B60" s="124">
        <v>10</v>
      </c>
      <c r="C60" s="128" t="s">
        <v>95</v>
      </c>
      <c r="D60" s="136" t="str">
        <f t="array" aca="1" ref="D60" ca="1">IF($C60="-","",IF(ISBLANK(INDIRECT($C60)),"",INDIRECT($C60)))</f>
        <v/>
      </c>
    </row>
    <row r="61" spans="1:4">
      <c r="A61" s="124" t="s">
        <v>323</v>
      </c>
      <c r="B61" s="124">
        <v>10</v>
      </c>
      <c r="C61" s="128" t="s">
        <v>95</v>
      </c>
      <c r="D61" s="136" t="str">
        <f t="array" aca="1" ref="D61" ca="1">IF($C61="-","",IF(ISBLANK(INDIRECT($C61)),"",INDIRECT($C61)))</f>
        <v/>
      </c>
    </row>
    <row r="62" spans="1:4">
      <c r="A62" s="124" t="s">
        <v>325</v>
      </c>
      <c r="B62" s="124">
        <v>10</v>
      </c>
      <c r="C62" s="128" t="s">
        <v>95</v>
      </c>
      <c r="D62" s="149" t="str">
        <f t="array" aca="1" ref="D62" ca="1">IF($C62="-","",IF(ISBLANK(INDIRECT($C62)),"",INDIRECT($C62))&amp;IF(OFFSET(INDIRECT($C62),0,2)&amp;OFFSET(INDIRECT($C62),0,3)="","","("&amp;OFFSET(INDIRECT($C62),0,2)&amp;OFFSET(INDIRECT($C62),0,3)&amp;")"))</f>
        <v/>
      </c>
    </row>
    <row r="63" spans="1:4">
      <c r="A63" s="124" t="s">
        <v>321</v>
      </c>
      <c r="B63" s="124">
        <v>11</v>
      </c>
      <c r="C63" s="128" t="s">
        <v>95</v>
      </c>
      <c r="D63" s="136" t="str">
        <f t="array" aca="1" ref="D63" ca="1">IF($C63="-","",IF(ISBLANK(INDIRECT($C63)),"",INDIRECT($C63)))</f>
        <v/>
      </c>
    </row>
    <row r="64" spans="1:4">
      <c r="A64" s="124" t="s">
        <v>323</v>
      </c>
      <c r="B64" s="124">
        <v>11</v>
      </c>
      <c r="C64" s="128" t="s">
        <v>95</v>
      </c>
      <c r="D64" s="136" t="str">
        <f t="array" aca="1" ref="D64" ca="1">IF($C64="-","",IF(ISBLANK(INDIRECT($C64)),"",INDIRECT($C64)))</f>
        <v/>
      </c>
    </row>
    <row r="65" spans="1:4">
      <c r="A65" s="124" t="s">
        <v>325</v>
      </c>
      <c r="B65" s="124">
        <v>11</v>
      </c>
      <c r="C65" s="128" t="s">
        <v>95</v>
      </c>
      <c r="D65" s="149" t="str">
        <f t="array" aca="1" ref="D65" ca="1">IF($C65="-","",IF(ISBLANK(INDIRECT($C65)),"",INDIRECT($C65))&amp;IF(OFFSET(INDIRECT($C65),0,2)&amp;OFFSET(INDIRECT($C65),0,3)="","","("&amp;OFFSET(INDIRECT($C65),0,2)&amp;OFFSET(INDIRECT($C65),0,3)&amp;")"))</f>
        <v/>
      </c>
    </row>
    <row r="66" spans="1:4">
      <c r="A66" s="124" t="s">
        <v>321</v>
      </c>
      <c r="B66" s="124">
        <v>12</v>
      </c>
      <c r="C66" s="128" t="s">
        <v>95</v>
      </c>
      <c r="D66" s="136" t="str">
        <f t="array" aca="1" ref="D66" ca="1">IF($C66="-","",IF(ISBLANK(INDIRECT($C66)),"",INDIRECT($C66)))</f>
        <v/>
      </c>
    </row>
    <row r="67" spans="1:4">
      <c r="A67" s="124" t="s">
        <v>323</v>
      </c>
      <c r="B67" s="124">
        <v>12</v>
      </c>
      <c r="C67" s="128" t="s">
        <v>95</v>
      </c>
      <c r="D67" s="136" t="str">
        <f t="array" aca="1" ref="D67" ca="1">IF($C67="-","",IF(ISBLANK(INDIRECT($C67)),"",INDIRECT($C67)))</f>
        <v/>
      </c>
    </row>
    <row r="68" spans="1:4">
      <c r="A68" s="124" t="s">
        <v>325</v>
      </c>
      <c r="B68" s="124">
        <v>12</v>
      </c>
      <c r="C68" s="128" t="s">
        <v>95</v>
      </c>
      <c r="D68" s="149" t="str">
        <f t="array" aca="1" ref="D68" ca="1">IF($C68="-","",IF(ISBLANK(INDIRECT($C68)),"",INDIRECT($C68))&amp;IF(OFFSET(INDIRECT($C68),0,2)&amp;OFFSET(INDIRECT($C68),0,3)="","","("&amp;OFFSET(INDIRECT($C68),0,2)&amp;OFFSET(INDIRECT($C68),0,3)&amp;")"))</f>
        <v/>
      </c>
    </row>
    <row r="69" spans="1:4">
      <c r="A69" s="124" t="s">
        <v>321</v>
      </c>
      <c r="B69" s="124">
        <v>13</v>
      </c>
      <c r="C69" s="128" t="s">
        <v>95</v>
      </c>
      <c r="D69" s="136" t="str">
        <f t="array" aca="1" ref="D69" ca="1">IF($C69="-","",IF(ISBLANK(INDIRECT($C69)),"",INDIRECT($C69)))</f>
        <v/>
      </c>
    </row>
    <row r="70" spans="1:4">
      <c r="A70" s="124" t="s">
        <v>323</v>
      </c>
      <c r="B70" s="124">
        <v>13</v>
      </c>
      <c r="C70" s="128" t="s">
        <v>95</v>
      </c>
      <c r="D70" s="136" t="str">
        <f t="array" aca="1" ref="D70" ca="1">IF($C70="-","",IF(ISBLANK(INDIRECT($C70)),"",INDIRECT($C70)))</f>
        <v/>
      </c>
    </row>
    <row r="71" spans="1:4">
      <c r="A71" s="124" t="s">
        <v>325</v>
      </c>
      <c r="B71" s="124">
        <v>13</v>
      </c>
      <c r="C71" s="128" t="s">
        <v>95</v>
      </c>
      <c r="D71" s="149" t="str">
        <f t="array" aca="1" ref="D71" ca="1">IF($C71="-","",IF(ISBLANK(INDIRECT($C71)),"",INDIRECT($C71))&amp;IF(OFFSET(INDIRECT($C71),0,2)&amp;OFFSET(INDIRECT($C71),0,3)="","","("&amp;OFFSET(INDIRECT($C71),0,2)&amp;OFFSET(INDIRECT($C71),0,3)&amp;")"))</f>
        <v/>
      </c>
    </row>
    <row r="72" spans="1:4">
      <c r="A72" s="124" t="s">
        <v>321</v>
      </c>
      <c r="B72" s="124">
        <v>14</v>
      </c>
      <c r="C72" s="128" t="s">
        <v>95</v>
      </c>
      <c r="D72" s="136" t="str">
        <f t="array" aca="1" ref="D72" ca="1">IF($C72="-","",IF(ISBLANK(INDIRECT($C72)),"",INDIRECT($C72)))</f>
        <v/>
      </c>
    </row>
    <row r="73" spans="1:4">
      <c r="A73" s="124" t="s">
        <v>323</v>
      </c>
      <c r="B73" s="124">
        <v>14</v>
      </c>
      <c r="C73" s="128" t="s">
        <v>95</v>
      </c>
      <c r="D73" s="136" t="str">
        <f t="array" aca="1" ref="D73" ca="1">IF($C73="-","",IF(ISBLANK(INDIRECT($C73)),"",INDIRECT($C73)))</f>
        <v/>
      </c>
    </row>
    <row r="74" spans="1:4">
      <c r="A74" s="124" t="s">
        <v>325</v>
      </c>
      <c r="B74" s="124">
        <v>14</v>
      </c>
      <c r="C74" s="128" t="s">
        <v>95</v>
      </c>
      <c r="D74" s="149" t="str">
        <f t="array" aca="1" ref="D74" ca="1">IF($C74="-","",IF(ISBLANK(INDIRECT($C74)),"",INDIRECT($C74))&amp;IF(OFFSET(INDIRECT($C74),0,2)&amp;OFFSET(INDIRECT($C74),0,3)="","","("&amp;OFFSET(INDIRECT($C74),0,2)&amp;OFFSET(INDIRECT($C74),0,3)&amp;")"))</f>
        <v/>
      </c>
    </row>
    <row r="75" spans="1:4">
      <c r="A75" s="124" t="s">
        <v>321</v>
      </c>
      <c r="B75" s="124">
        <v>15</v>
      </c>
      <c r="C75" s="128" t="s">
        <v>95</v>
      </c>
      <c r="D75" s="136" t="str">
        <f t="array" aca="1" ref="D75" ca="1">IF($C75="-","",IF(ISBLANK(INDIRECT($C75)),"",INDIRECT($C75)))</f>
        <v/>
      </c>
    </row>
    <row r="76" spans="1:4">
      <c r="A76" s="124" t="s">
        <v>323</v>
      </c>
      <c r="B76" s="124">
        <v>15</v>
      </c>
      <c r="C76" s="128" t="s">
        <v>95</v>
      </c>
      <c r="D76" s="136" t="str">
        <f t="array" aca="1" ref="D76" ca="1">IF($C76="-","",IF(ISBLANK(INDIRECT($C76)),"",INDIRECT($C76)))</f>
        <v/>
      </c>
    </row>
    <row r="77" spans="1:4">
      <c r="A77" s="129" t="s">
        <v>325</v>
      </c>
      <c r="B77" s="129">
        <v>15</v>
      </c>
      <c r="C77" s="128" t="s">
        <v>95</v>
      </c>
      <c r="D77" s="131" t="str">
        <f t="array" aca="1" ref="D77" ca="1">IF($C77="-","",IF(ISBLANK(INDIRECT($C77)),"",INDIRECT($C77))&amp;IF(OFFSET(INDIRECT($C77),0,2)&amp;OFFSET(INDIRECT($C77),0,3)="","","("&amp;OFFSET(INDIRECT($C77),0,2)&amp;OFFSET(INDIRECT($C77),0,3)&amp;")"))</f>
        <v/>
      </c>
    </row>
    <row r="78" spans="1:4">
      <c r="A78" s="146" t="s">
        <v>327</v>
      </c>
      <c r="B78" s="150"/>
      <c r="C78" s="151" t="s">
        <v>328</v>
      </c>
      <c r="D78" s="132" t="str">
        <f t="array" aca="1" ref="D78" ca="1">IF($C78="-","",IF(ISBLANK(INDIRECT($C78)),"",INDIRECT($C78)))</f>
        <v/>
      </c>
    </row>
    <row r="79" spans="1:4">
      <c r="A79" s="124" t="s">
        <v>329</v>
      </c>
      <c r="B79" s="125"/>
      <c r="C79" s="126" t="s">
        <v>330</v>
      </c>
      <c r="D79" s="127" t="str">
        <f t="array" aca="1" ref="D79" ca="1">IF($C79="-","",IF(ISBLANK(INDIRECT($C79)),"",INDIRECT($C79)))</f>
        <v/>
      </c>
    </row>
    <row r="80" spans="1:4">
      <c r="A80" s="124" t="s">
        <v>331</v>
      </c>
      <c r="B80" s="125"/>
      <c r="C80" s="126" t="s">
        <v>332</v>
      </c>
      <c r="D80" s="127" t="str">
        <f t="array" aca="1" ref="D80" ca="1">IF($C80="-","",IF(ISBLANK(INDIRECT($C80)),"",INDIRECT($C80)))</f>
        <v/>
      </c>
    </row>
    <row r="81" spans="1:4">
      <c r="A81" s="124" t="s">
        <v>333</v>
      </c>
      <c r="B81" s="125"/>
      <c r="C81" s="126" t="s">
        <v>334</v>
      </c>
      <c r="D81" s="127" t="str">
        <f t="array" aca="1" ref="D81" ca="1">IF($C81="-","",IF(ISBLANK(INDIRECT($C81)),"",INDIRECT($C81)))</f>
        <v/>
      </c>
    </row>
    <row r="82" spans="1:4">
      <c r="A82" s="124" t="s">
        <v>335</v>
      </c>
      <c r="B82" s="125"/>
      <c r="C82" s="126" t="s">
        <v>336</v>
      </c>
      <c r="D82" s="149" t="str">
        <f t="array" aca="1" ref="D82" ca="1">IF($C82="-","",IF(ISBLANK(INDIRECT($C82)),"",INDIRECT($C82)&amp;"-"&amp;OFFSET(INDIRECT($C82),0,2)))</f>
        <v/>
      </c>
    </row>
    <row r="83" spans="1:4">
      <c r="A83" s="124" t="s">
        <v>337</v>
      </c>
      <c r="B83" s="125"/>
      <c r="C83" s="126" t="s">
        <v>338</v>
      </c>
      <c r="D83" s="127" t="str">
        <f t="array" aca="1" ref="D83" ca="1">IF($C83="-","",IF(ISBLANK(INDIRECT($C83)),"",INDIRECT($C83)))</f>
        <v>選択してください。</v>
      </c>
    </row>
    <row r="84" spans="1:4">
      <c r="A84" s="124" t="s">
        <v>339</v>
      </c>
      <c r="B84" s="125"/>
      <c r="C84" s="126" t="s">
        <v>340</v>
      </c>
      <c r="D84" s="127" t="str">
        <f t="array" aca="1" ref="D84" ca="1">IF($C84="-","",IF(ISBLANK(INDIRECT($C84)),"",INDIRECT($C84)))</f>
        <v/>
      </c>
    </row>
    <row r="85" spans="1:4">
      <c r="A85" s="124" t="s">
        <v>341</v>
      </c>
      <c r="B85" s="125"/>
      <c r="C85" s="126" t="s">
        <v>342</v>
      </c>
      <c r="D85" s="127" t="str">
        <f t="array" aca="1" ref="D85" ca="1">IF($C85="-","",IF(ISBLANK(INDIRECT($C85)),"",INDIRECT($C85)))</f>
        <v/>
      </c>
    </row>
    <row r="86" spans="1:4">
      <c r="A86" s="124" t="s">
        <v>343</v>
      </c>
      <c r="B86" s="125"/>
      <c r="C86" s="126" t="s">
        <v>344</v>
      </c>
      <c r="D86" s="127" t="str">
        <f t="array" aca="1" ref="D86" ca="1">IF($C86="-","",IF(ISBLANK(INDIRECT($C86)),"",INDIRECT($C86)))</f>
        <v/>
      </c>
    </row>
    <row r="87" spans="1:4">
      <c r="A87" s="124" t="s">
        <v>345</v>
      </c>
      <c r="B87" s="125"/>
      <c r="C87" s="128" t="s">
        <v>95</v>
      </c>
      <c r="D87" s="127" t="str">
        <f t="array" aca="1" ref="D87" ca="1">IF($C87="-","",IF(ISBLANK(INDIRECT($C87)),"",INDIRECT($C87)))</f>
        <v/>
      </c>
    </row>
    <row r="88" spans="1:4">
      <c r="A88" s="127" t="s">
        <v>346</v>
      </c>
      <c r="B88" s="135"/>
      <c r="C88" s="128" t="s">
        <v>95</v>
      </c>
      <c r="D88" s="127" t="str">
        <f t="array" aca="1" ref="D88" ca="1">IF($C88="-","",IF(ISBLANK(INDIRECT($C88)),"",INDIRECT($C88)))</f>
        <v/>
      </c>
    </row>
    <row r="89" spans="1:4">
      <c r="A89" s="152" t="s">
        <v>347</v>
      </c>
      <c r="B89" s="153"/>
      <c r="C89" s="154" t="s">
        <v>95</v>
      </c>
      <c r="D89" s="155" t="str">
        <f t="array" aca="1" ref="D89" ca="1">IF($C89="-","",IF(ISBLANK(INDIRECT($C89)),"",INDIRECT($C89)))</f>
        <v/>
      </c>
    </row>
    <row r="90" spans="1:4">
      <c r="A90" s="124" t="s">
        <v>348</v>
      </c>
      <c r="B90" s="125"/>
      <c r="C90" s="126" t="s">
        <v>328</v>
      </c>
      <c r="D90" s="127" t="str">
        <f t="array" aca="1" ref="D90" ca="1">IF($C90="-","",IF(ISBLANK(INDIRECT($C90)),"",INDIRECT($C90)))</f>
        <v/>
      </c>
    </row>
    <row r="91" spans="1:4">
      <c r="A91" s="138" t="s">
        <v>349</v>
      </c>
      <c r="B91" s="139"/>
      <c r="C91" s="156" t="s">
        <v>95</v>
      </c>
      <c r="D91" s="138" t="str">
        <f t="array" aca="1" ref="D91" ca="1">IF($C91="-","",IF(ISBLANK(INDIRECT($C91)),"",INDIRECT($C91)))</f>
        <v/>
      </c>
    </row>
    <row r="92" spans="1:4">
      <c r="A92" s="146" t="s">
        <v>350</v>
      </c>
      <c r="B92" s="150"/>
      <c r="C92" s="134" t="s">
        <v>95</v>
      </c>
      <c r="D92" s="157" t="str">
        <f ca="1">IF($C92="-","",IF(ISBLANK(INDIRECT($C92)),"",(INDIRECT($C92)&amp;IF(ISBLANK(OFFSET(INDIRECT($C92),1,0)),"","("&amp;OFFSET(INDIRECT($C92),1,0)&amp;")"))))</f>
        <v/>
      </c>
    </row>
    <row r="93" spans="1:4">
      <c r="A93" s="124" t="s">
        <v>351</v>
      </c>
      <c r="B93" s="125"/>
      <c r="C93" s="128" t="s">
        <v>95</v>
      </c>
      <c r="D93" s="149" t="str">
        <f t="array" aca="1" ref="D93" ca="1">IF($C93="-","",IF(ISBLANK(INDIRECT($C93)),"",INDIRECT($C93)&amp;"-"&amp;OFFSET(INDIRECT($C93),0,2)))</f>
        <v/>
      </c>
    </row>
    <row r="94" spans="1:4">
      <c r="A94" s="124" t="s">
        <v>352</v>
      </c>
      <c r="B94" s="125"/>
      <c r="C94" s="128" t="s">
        <v>95</v>
      </c>
      <c r="D94" s="127" t="str">
        <f t="array" aca="1" ref="D94" ca="1">IF($C94="-","",IF(ISBLANK(INDIRECT($C94)),"",INDIRECT($C94)))</f>
        <v/>
      </c>
    </row>
    <row r="95" spans="1:4">
      <c r="A95" s="124" t="s">
        <v>353</v>
      </c>
      <c r="B95" s="125"/>
      <c r="C95" s="128" t="s">
        <v>95</v>
      </c>
      <c r="D95" s="127" t="str">
        <f t="array" aca="1" ref="D95" ca="1">IF($C95="-","",IF(ISBLANK(INDIRECT($C95)),"",INDIRECT($C95)))</f>
        <v/>
      </c>
    </row>
    <row r="96" spans="1:4">
      <c r="A96" s="129" t="s">
        <v>354</v>
      </c>
      <c r="B96" s="130"/>
      <c r="C96" s="156" t="s">
        <v>95</v>
      </c>
      <c r="D96" s="138" t="str">
        <f t="array" aca="1" ref="D96" ca="1">IF($C96="-","",IF(ISBLANK(INDIRECT($C96)),"",INDIRECT($C96)))</f>
        <v/>
      </c>
    </row>
    <row r="97" spans="1:4">
      <c r="A97" s="146" t="s">
        <v>355</v>
      </c>
      <c r="B97" s="150"/>
      <c r="C97" s="134" t="s">
        <v>356</v>
      </c>
      <c r="D97" s="157" t="str">
        <f t="array" aca="1" ref="D97" ca="1">IF($C97="-","",IF(ISBLANK(INDIRECT($C97)),"",INDIRECT($C97)&amp;"-"&amp;OFFSET(INDIRECT($C97),0,2)))</f>
        <v/>
      </c>
    </row>
    <row r="98" spans="1:4">
      <c r="A98" s="124" t="s">
        <v>357</v>
      </c>
      <c r="B98" s="125"/>
      <c r="C98" s="128" t="s">
        <v>358</v>
      </c>
      <c r="D98" s="149" t="str">
        <f t="array" aca="1" ref="D98" ca="1">IF($C98="-","",IF(ISBLANK(INDIRECT($C98)),"",INDIRECT($C98)&amp;OFFSET(INDIRECT($C98),0,1)))</f>
        <v>選択してください。</v>
      </c>
    </row>
    <row r="99" spans="1:4">
      <c r="A99" s="124" t="s">
        <v>359</v>
      </c>
      <c r="B99" s="125"/>
      <c r="C99" s="128" t="s">
        <v>360</v>
      </c>
      <c r="D99" s="127" t="str">
        <f t="array" aca="1" ref="D99" ca="1">IF($C99="-","",IF(ISBLANK(INDIRECT($C99)),"",INDIRECT($C99)))</f>
        <v/>
      </c>
    </row>
    <row r="100" spans="1:4">
      <c r="A100" s="124" t="s">
        <v>361</v>
      </c>
      <c r="B100" s="125"/>
      <c r="C100" s="128" t="s">
        <v>362</v>
      </c>
      <c r="D100" s="127" t="str">
        <f t="array" aca="1" ref="D100" ca="1">IF($C100="-","",IF(ISBLANK(INDIRECT($C100)),"",INDIRECT($C100)))</f>
        <v/>
      </c>
    </row>
    <row r="101" spans="1:4">
      <c r="A101" s="124" t="s">
        <v>363</v>
      </c>
      <c r="B101" s="125"/>
      <c r="C101" s="128" t="s">
        <v>95</v>
      </c>
      <c r="D101" s="127" t="str">
        <f t="array" aca="1" ref="D101" ca="1">IF($C101="-","",IF(ISBLANK(INDIRECT($C101)),"",INDIRECT($C101)))</f>
        <v/>
      </c>
    </row>
    <row r="102" spans="1:4">
      <c r="A102" s="124" t="s">
        <v>364</v>
      </c>
      <c r="B102" s="125"/>
      <c r="C102" s="128" t="s">
        <v>365</v>
      </c>
      <c r="D102" s="127" t="str">
        <f t="array" aca="1" ref="D102" ca="1">IF($C102="-","",IF(ISBLANK(INDIRECT($C102)),"",INDIRECT($C102)))</f>
        <v/>
      </c>
    </row>
    <row r="103" spans="1:4">
      <c r="A103" s="124" t="s">
        <v>366</v>
      </c>
      <c r="B103" s="125"/>
      <c r="C103" s="128" t="s">
        <v>367</v>
      </c>
      <c r="D103" s="127" t="str">
        <f t="array" aca="1" ref="D103" ca="1">IF($C103="-","",IF(ISBLANK(INDIRECT($C103)),"",INDIRECT($C103)))</f>
        <v/>
      </c>
    </row>
    <row r="104" spans="1:4">
      <c r="A104" s="124" t="s">
        <v>368</v>
      </c>
      <c r="B104" s="125"/>
      <c r="C104" s="128" t="s">
        <v>95</v>
      </c>
      <c r="D104" s="127" t="str">
        <f t="array" aca="1" ref="D104" ca="1">IF($C104="-","",IF(ISBLANK(INDIRECT($C104)),"",INDIRECT($C104)))</f>
        <v/>
      </c>
    </row>
    <row r="105" spans="1:4" ht="19.5" thickBot="1">
      <c r="A105" s="158" t="s">
        <v>369</v>
      </c>
      <c r="B105" s="159"/>
      <c r="C105" s="160" t="s">
        <v>370</v>
      </c>
      <c r="D105" s="161" t="str">
        <f t="array" aca="1" ref="D105" ca="1">IF($C105="-","",IF(ISBLANK(INDIRECT($C105)),"",INDIRECT($C105)))</f>
        <v/>
      </c>
    </row>
    <row r="106" spans="1:4">
      <c r="A106" s="162" t="s">
        <v>371</v>
      </c>
      <c r="B106" s="163"/>
      <c r="C106" s="164"/>
      <c r="D106" s="165">
        <v>1</v>
      </c>
    </row>
    <row r="107" spans="1:4">
      <c r="A107" s="166" t="s">
        <v>372</v>
      </c>
      <c r="B107" s="125"/>
      <c r="C107" s="128" t="s">
        <v>373</v>
      </c>
      <c r="D107" s="167" t="str">
        <f t="array" aca="1" ref="D107" ca="1">IF($C107="-","",IF(ISBLANK(INDIRECT($C107)),"",INDIRECT($C107)))</f>
        <v/>
      </c>
    </row>
    <row r="108" spans="1:4">
      <c r="A108" s="166" t="s">
        <v>374</v>
      </c>
      <c r="B108" s="125"/>
      <c r="C108" s="128" t="s">
        <v>95</v>
      </c>
      <c r="D108" s="167" t="str">
        <f t="array" aca="1" ref="D108" ca="1">IF($C108="-","",IF(ISBLANK(INDIRECT($C108)),"",INDIRECT($C108)))</f>
        <v/>
      </c>
    </row>
    <row r="109" spans="1:4" ht="19.5" thickBot="1">
      <c r="A109" s="168" t="s">
        <v>375</v>
      </c>
      <c r="B109" s="159"/>
      <c r="C109" s="160" t="s">
        <v>95</v>
      </c>
      <c r="D109" s="169" t="str">
        <f t="array" aca="1" ref="D109" ca="1">IF($C109="-","",IF(ISBLANK(INDIRECT($C109)),"",INDIRECT($C109)))</f>
        <v/>
      </c>
    </row>
  </sheetData>
  <sheetProtection algorithmName="SHA-512" hashValue="y9fHuSxO5Yu3qPFtcsTgfN9u2Uwr6YvAfjCdyZqVltWSVWXQPU+TtUjqENac43XL/SaBgq8RSpONt29h7Hxoew==" saltValue="MDqnzEFhpYe9cu2S36JrCQ==" spinCount="100000" sheet="1" objects="1" scenarios="1"/>
  <phoneticPr fontId="24"/>
  <conditionalFormatting sqref="D1:D1048576">
    <cfRule type="expression" dxfId="5" priority="1">
      <formula>$C1="-"</formula>
    </cfRule>
  </conditionalFormatting>
  <conditionalFormatting sqref="E2">
    <cfRule type="expression" dxfId="4" priority="26">
      <formula>$C2="-"</formula>
    </cfRule>
  </conditionalFormatting>
  <conditionalFormatting sqref="F15">
    <cfRule type="expression" dxfId="3" priority="21">
      <formula>$C15="-"</formula>
    </cfRule>
  </conditionalFormatting>
  <conditionalFormatting sqref="G3:G4">
    <cfRule type="expression" dxfId="2" priority="20">
      <formula>$C3="-"</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W64"/>
  <sheetViews>
    <sheetView view="pageBreakPreview" topLeftCell="A2" zoomScale="60" zoomScaleNormal="75" workbookViewId="0">
      <selection activeCell="J7" sqref="J7:N7"/>
    </sheetView>
  </sheetViews>
  <sheetFormatPr defaultColWidth="9" defaultRowHeight="16.5"/>
  <cols>
    <col min="1" max="2" width="7.75" style="2" customWidth="1"/>
    <col min="3" max="3" width="14.25" style="2" customWidth="1"/>
    <col min="4" max="4" width="5.25" style="2" customWidth="1"/>
    <col min="5" max="5" width="14.25" style="2" customWidth="1"/>
    <col min="6" max="7" width="9.25" style="2" customWidth="1"/>
    <col min="8" max="9" width="9.125" style="2" customWidth="1"/>
    <col min="10" max="10" width="9.25" style="2" customWidth="1"/>
    <col min="11" max="11" width="10.75" style="2" customWidth="1"/>
    <col min="12" max="12" width="12.75" style="2" customWidth="1"/>
    <col min="13" max="13" width="16.125" style="2" customWidth="1"/>
    <col min="14" max="14" width="18.25" style="2" customWidth="1"/>
    <col min="15" max="15" width="9.125" style="2" customWidth="1"/>
    <col min="16" max="16384" width="9" style="2"/>
  </cols>
  <sheetData>
    <row r="1" spans="1:19" s="62" customFormat="1" ht="47.25" customHeight="1">
      <c r="A1" s="1191" t="s">
        <v>623</v>
      </c>
      <c r="B1" s="1192"/>
      <c r="C1" s="1192"/>
      <c r="D1" s="1192"/>
      <c r="E1" s="1192"/>
      <c r="F1" s="1192"/>
      <c r="G1" s="1192"/>
      <c r="H1" s="354" t="s">
        <v>498</v>
      </c>
      <c r="I1" s="1193" t="str">
        <f>IF(H1="いいえ","","(本紙には中核団体の情報をご記入ください。⑥実行委員会等概要もご記入ください。）")</f>
        <v/>
      </c>
      <c r="J1" s="1193"/>
      <c r="K1" s="1193"/>
      <c r="L1" s="1193"/>
      <c r="M1" s="1193"/>
      <c r="N1" s="1193"/>
      <c r="O1" s="305"/>
      <c r="P1"/>
      <c r="Q1"/>
      <c r="R1"/>
      <c r="S1"/>
    </row>
    <row r="2" spans="1:19" s="62" customFormat="1" ht="4.5" customHeight="1">
      <c r="A2" s="103"/>
      <c r="B2" s="103"/>
      <c r="C2" s="103"/>
      <c r="D2" s="103"/>
      <c r="E2" s="103"/>
      <c r="F2" s="103"/>
      <c r="G2" s="103"/>
      <c r="H2" s="332"/>
      <c r="I2" s="104"/>
      <c r="J2" s="104"/>
      <c r="K2" s="104"/>
      <c r="L2" s="104"/>
      <c r="M2" s="104"/>
      <c r="N2" s="104"/>
      <c r="O2"/>
      <c r="P2"/>
      <c r="Q2"/>
      <c r="R2"/>
      <c r="S2"/>
    </row>
    <row r="3" spans="1:19" ht="28.5" customHeight="1">
      <c r="A3" s="460" t="s">
        <v>597</v>
      </c>
      <c r="O3" s="305" t="s">
        <v>471</v>
      </c>
      <c r="P3" s="294"/>
      <c r="Q3" s="294"/>
      <c r="R3" s="294"/>
      <c r="S3" s="294"/>
    </row>
    <row r="4" spans="1:19" ht="18" customHeight="1" thickBot="1">
      <c r="A4" s="29"/>
      <c r="L4" s="1217"/>
      <c r="M4" s="1217"/>
      <c r="N4" s="1217"/>
      <c r="O4" s="294"/>
      <c r="P4" s="294"/>
      <c r="Q4" s="294"/>
      <c r="R4" s="294"/>
      <c r="S4" s="294"/>
    </row>
    <row r="5" spans="1:19" ht="39.4" customHeight="1">
      <c r="A5" s="1209" t="s">
        <v>39</v>
      </c>
      <c r="B5" s="1210"/>
      <c r="C5" s="1211">
        <f>IF($H$1="いいえ",①総表!C10,"中核団体の情報を直接入力してください。")</f>
        <v>0</v>
      </c>
      <c r="D5" s="1211"/>
      <c r="E5" s="1211"/>
      <c r="F5" s="1211"/>
      <c r="G5" s="1211"/>
      <c r="H5" s="1215" t="s">
        <v>11</v>
      </c>
      <c r="I5" s="1216"/>
      <c r="J5" s="1218">
        <f>IF($H$1="いいえ",①総表!C11,"中核団体の情報を直接入力してください。")</f>
        <v>0</v>
      </c>
      <c r="K5" s="1219"/>
      <c r="L5" s="1219"/>
      <c r="M5" s="1219"/>
      <c r="N5" s="1220"/>
      <c r="O5" s="1221" t="s">
        <v>496</v>
      </c>
      <c r="P5" s="1222"/>
      <c r="Q5" s="1222"/>
      <c r="R5" s="1222"/>
      <c r="S5" s="1223"/>
    </row>
    <row r="6" spans="1:19" ht="39.4" customHeight="1">
      <c r="A6" s="1206"/>
      <c r="B6" s="1171"/>
      <c r="C6" s="1212"/>
      <c r="D6" s="1212"/>
      <c r="E6" s="1212"/>
      <c r="F6" s="1212"/>
      <c r="G6" s="1212"/>
      <c r="H6" s="1227" t="s">
        <v>12</v>
      </c>
      <c r="I6" s="1228"/>
      <c r="J6" s="1229">
        <f>IF($H$1="いいえ",①総表!C12,"中核団体の情報を直接入力してください。")</f>
        <v>0</v>
      </c>
      <c r="K6" s="1230"/>
      <c r="L6" s="1230"/>
      <c r="M6" s="1230"/>
      <c r="N6" s="1231"/>
      <c r="O6" s="849"/>
      <c r="P6" s="849"/>
      <c r="Q6" s="849"/>
      <c r="R6" s="849"/>
      <c r="S6" s="1224"/>
    </row>
    <row r="7" spans="1:19" ht="34.5" customHeight="1">
      <c r="A7" s="1197" t="s">
        <v>40</v>
      </c>
      <c r="B7" s="1198"/>
      <c r="C7" s="351">
        <f>IF($H$1="いいえ",①総表!C6,"直接入力してください。")</f>
        <v>0</v>
      </c>
      <c r="D7" s="352" t="s">
        <v>9</v>
      </c>
      <c r="E7" s="353">
        <f>IF($H$1="いいえ",①総表!E6,"直接入力してください。")</f>
        <v>0</v>
      </c>
      <c r="F7" s="1213"/>
      <c r="G7" s="1214"/>
      <c r="H7" s="1199" t="s">
        <v>165</v>
      </c>
      <c r="I7" s="1200"/>
      <c r="J7" s="1201"/>
      <c r="K7" s="1202"/>
      <c r="L7" s="1202"/>
      <c r="M7" s="1202"/>
      <c r="N7" s="1203"/>
      <c r="O7" s="849"/>
      <c r="P7" s="849"/>
      <c r="Q7" s="849"/>
      <c r="R7" s="849"/>
      <c r="S7" s="1224"/>
    </row>
    <row r="8" spans="1:19" ht="34.5" customHeight="1">
      <c r="A8" s="1204" t="s">
        <v>41</v>
      </c>
      <c r="B8" s="1205"/>
      <c r="C8" s="1232" t="str">
        <f>IF($H$1="いいえ",①総表!C8&amp;①総表!D8&amp;①総表!F8,"中核団体の情報を直接入力してください。")</f>
        <v>選択してください。</v>
      </c>
      <c r="D8" s="1233"/>
      <c r="E8" s="1233"/>
      <c r="F8" s="1233"/>
      <c r="G8" s="1234"/>
      <c r="H8" s="1199" t="s">
        <v>163</v>
      </c>
      <c r="I8" s="1200"/>
      <c r="J8" s="1201"/>
      <c r="K8" s="1202"/>
      <c r="L8" s="1202"/>
      <c r="M8" s="1202"/>
      <c r="N8" s="1203"/>
      <c r="O8" s="849"/>
      <c r="P8" s="849"/>
      <c r="Q8" s="849"/>
      <c r="R8" s="849"/>
      <c r="S8" s="1224"/>
    </row>
    <row r="9" spans="1:19" ht="34.5" customHeight="1" thickBot="1">
      <c r="A9" s="1206"/>
      <c r="B9" s="1171"/>
      <c r="C9" s="1235"/>
      <c r="D9" s="1236"/>
      <c r="E9" s="1236"/>
      <c r="F9" s="1236"/>
      <c r="G9" s="1237"/>
      <c r="H9" s="1199" t="s">
        <v>164</v>
      </c>
      <c r="I9" s="1200"/>
      <c r="J9" s="1201"/>
      <c r="K9" s="1202"/>
      <c r="L9" s="1202"/>
      <c r="M9" s="1202"/>
      <c r="N9" s="1203"/>
      <c r="O9" s="1225"/>
      <c r="P9" s="1225"/>
      <c r="Q9" s="1225"/>
      <c r="R9" s="1225"/>
      <c r="S9" s="1226"/>
    </row>
    <row r="10" spans="1:19" ht="34.5" customHeight="1">
      <c r="A10" s="1194" t="s">
        <v>563</v>
      </c>
      <c r="B10" s="1195"/>
      <c r="C10" s="1188"/>
      <c r="D10" s="1189"/>
      <c r="E10" s="1189"/>
      <c r="F10" s="1189"/>
      <c r="G10" s="1189"/>
      <c r="H10" s="1189"/>
      <c r="I10" s="1189"/>
      <c r="J10" s="1189"/>
      <c r="K10" s="1189"/>
      <c r="L10" s="1189"/>
      <c r="M10" s="1189"/>
      <c r="N10" s="1190"/>
      <c r="O10" s="607"/>
    </row>
    <row r="11" spans="1:19" ht="24" customHeight="1">
      <c r="A11" s="1196" t="s">
        <v>214</v>
      </c>
      <c r="B11" s="1169"/>
      <c r="C11" s="1173"/>
      <c r="D11" s="1174"/>
      <c r="E11" s="1174"/>
      <c r="F11" s="1174"/>
      <c r="G11" s="1174"/>
      <c r="H11" s="1174"/>
      <c r="I11" s="1174"/>
      <c r="J11" s="1174"/>
      <c r="K11" s="1174"/>
      <c r="L11" s="1174"/>
      <c r="M11" s="1174"/>
      <c r="N11" s="1183"/>
      <c r="O11" s="608"/>
    </row>
    <row r="12" spans="1:19" ht="24" customHeight="1">
      <c r="A12" s="1196"/>
      <c r="B12" s="1169"/>
      <c r="C12" s="1052"/>
      <c r="D12" s="1053"/>
      <c r="E12" s="1053"/>
      <c r="F12" s="1053"/>
      <c r="G12" s="1053"/>
      <c r="H12" s="1053"/>
      <c r="I12" s="1053"/>
      <c r="J12" s="1053"/>
      <c r="K12" s="1053"/>
      <c r="L12" s="1053"/>
      <c r="M12" s="1053"/>
      <c r="N12" s="1054"/>
      <c r="O12" s="608"/>
    </row>
    <row r="13" spans="1:19" ht="24" customHeight="1">
      <c r="A13" s="1196"/>
      <c r="B13" s="1169"/>
      <c r="C13" s="1052"/>
      <c r="D13" s="1053"/>
      <c r="E13" s="1053"/>
      <c r="F13" s="1053"/>
      <c r="G13" s="1053"/>
      <c r="H13" s="1053"/>
      <c r="I13" s="1053"/>
      <c r="J13" s="1053"/>
      <c r="K13" s="1053"/>
      <c r="L13" s="1053"/>
      <c r="M13" s="1053"/>
      <c r="N13" s="1054"/>
    </row>
    <row r="14" spans="1:19" ht="24" customHeight="1">
      <c r="A14" s="1196"/>
      <c r="B14" s="1169"/>
      <c r="C14" s="1055"/>
      <c r="D14" s="1056"/>
      <c r="E14" s="1056"/>
      <c r="F14" s="1056"/>
      <c r="G14" s="1056"/>
      <c r="H14" s="1056"/>
      <c r="I14" s="1056"/>
      <c r="J14" s="1056"/>
      <c r="K14" s="1056"/>
      <c r="L14" s="1056"/>
      <c r="M14" s="1056"/>
      <c r="N14" s="1057"/>
    </row>
    <row r="15" spans="1:19" ht="27.4" customHeight="1">
      <c r="A15" s="1161" t="s">
        <v>42</v>
      </c>
      <c r="B15" s="1162"/>
      <c r="C15" s="1167" t="s">
        <v>215</v>
      </c>
      <c r="D15" s="1168"/>
      <c r="E15" s="1168"/>
      <c r="F15" s="1168"/>
      <c r="G15" s="1169"/>
      <c r="H15" s="1170" t="s">
        <v>216</v>
      </c>
      <c r="I15" s="1171"/>
      <c r="J15" s="1171"/>
      <c r="K15" s="1171"/>
      <c r="L15" s="1171"/>
      <c r="M15" s="1171"/>
      <c r="N15" s="1172"/>
      <c r="O15" s="315"/>
      <c r="P15" s="315"/>
      <c r="Q15" s="315"/>
      <c r="R15" s="315"/>
      <c r="S15" s="315"/>
    </row>
    <row r="16" spans="1:19" ht="24" customHeight="1">
      <c r="A16" s="1163"/>
      <c r="B16" s="1164"/>
      <c r="C16" s="1173"/>
      <c r="D16" s="1174"/>
      <c r="E16" s="1174"/>
      <c r="F16" s="1174"/>
      <c r="G16" s="1175"/>
      <c r="H16" s="1178" t="s">
        <v>217</v>
      </c>
      <c r="I16" s="1179"/>
      <c r="J16" s="1179"/>
      <c r="K16" s="1179"/>
      <c r="L16" s="1179"/>
      <c r="M16" s="1179"/>
      <c r="N16" s="1180"/>
      <c r="O16" s="315"/>
      <c r="P16" s="315"/>
      <c r="Q16" s="315"/>
      <c r="R16" s="315"/>
      <c r="S16" s="315"/>
    </row>
    <row r="17" spans="1:23" ht="26.65" customHeight="1">
      <c r="A17" s="1163"/>
      <c r="B17" s="1164"/>
      <c r="C17" s="1052"/>
      <c r="D17" s="1053"/>
      <c r="E17" s="1053"/>
      <c r="F17" s="1053"/>
      <c r="G17" s="1176"/>
      <c r="H17" s="461"/>
      <c r="I17" s="462" t="s">
        <v>218</v>
      </c>
      <c r="J17" s="1181">
        <v>0</v>
      </c>
      <c r="K17" s="1181"/>
      <c r="L17" s="462" t="s">
        <v>219</v>
      </c>
      <c r="M17" s="316">
        <v>0</v>
      </c>
      <c r="N17" s="463" t="s">
        <v>220</v>
      </c>
      <c r="O17" s="315"/>
      <c r="P17" s="315"/>
      <c r="Q17" s="315"/>
      <c r="R17" s="315"/>
    </row>
    <row r="18" spans="1:23" ht="26.65" customHeight="1">
      <c r="A18" s="1163"/>
      <c r="B18" s="1164"/>
      <c r="C18" s="1052"/>
      <c r="D18" s="1053"/>
      <c r="E18" s="1053"/>
      <c r="F18" s="1053"/>
      <c r="G18" s="1176"/>
      <c r="H18" s="464"/>
      <c r="I18" s="465" t="s">
        <v>221</v>
      </c>
      <c r="J18" s="1182">
        <v>0</v>
      </c>
      <c r="K18" s="1182"/>
      <c r="L18" s="466"/>
      <c r="M18" s="466"/>
      <c r="N18" s="467"/>
      <c r="O18" s="315"/>
    </row>
    <row r="19" spans="1:23" ht="24.4" customHeight="1">
      <c r="A19" s="1163"/>
      <c r="B19" s="1164"/>
      <c r="C19" s="1052"/>
      <c r="D19" s="1053"/>
      <c r="E19" s="1053"/>
      <c r="F19" s="1053"/>
      <c r="G19" s="1176"/>
      <c r="H19" s="1178" t="s">
        <v>222</v>
      </c>
      <c r="I19" s="1179"/>
      <c r="J19" s="1179"/>
      <c r="K19" s="1179"/>
      <c r="L19" s="1179"/>
      <c r="M19" s="1179"/>
      <c r="N19" s="1180"/>
      <c r="O19" s="315"/>
      <c r="P19" s="315"/>
      <c r="Q19" s="315"/>
      <c r="R19" s="304"/>
    </row>
    <row r="20" spans="1:23" ht="28.5" customHeight="1">
      <c r="A20" s="1163"/>
      <c r="B20" s="1164"/>
      <c r="C20" s="1052"/>
      <c r="D20" s="1053"/>
      <c r="E20" s="1053"/>
      <c r="F20" s="1053"/>
      <c r="G20" s="1176"/>
      <c r="H20" s="1173"/>
      <c r="I20" s="1174"/>
      <c r="J20" s="1174"/>
      <c r="K20" s="1174"/>
      <c r="L20" s="1174"/>
      <c r="M20" s="1174"/>
      <c r="N20" s="1183"/>
      <c r="O20" s="315"/>
      <c r="P20" s="315"/>
      <c r="Q20" s="315"/>
      <c r="R20" s="315"/>
    </row>
    <row r="21" spans="1:23" ht="28.5" customHeight="1">
      <c r="A21" s="1163"/>
      <c r="B21" s="1164"/>
      <c r="C21" s="1052"/>
      <c r="D21" s="1053"/>
      <c r="E21" s="1053"/>
      <c r="F21" s="1053"/>
      <c r="G21" s="1176"/>
      <c r="H21" s="1052"/>
      <c r="I21" s="1053"/>
      <c r="J21" s="1053"/>
      <c r="K21" s="1053"/>
      <c r="L21" s="1053"/>
      <c r="M21" s="1053"/>
      <c r="N21" s="1054"/>
      <c r="O21" s="315"/>
      <c r="P21" s="315"/>
      <c r="Q21" s="315"/>
      <c r="R21" s="315"/>
    </row>
    <row r="22" spans="1:23" ht="21.75" customHeight="1">
      <c r="A22" s="1163"/>
      <c r="B22" s="1164"/>
      <c r="C22" s="1055"/>
      <c r="D22" s="1056"/>
      <c r="E22" s="1056"/>
      <c r="F22" s="1056"/>
      <c r="G22" s="1177"/>
      <c r="H22" s="1052"/>
      <c r="I22" s="1053"/>
      <c r="J22" s="1053"/>
      <c r="K22" s="1053"/>
      <c r="L22" s="1053"/>
      <c r="M22" s="1053"/>
      <c r="N22" s="1054"/>
      <c r="O22" s="315"/>
      <c r="P22" s="315"/>
      <c r="Q22" s="315"/>
      <c r="R22" s="315"/>
    </row>
    <row r="23" spans="1:23" ht="31.9" customHeight="1">
      <c r="A23" s="1163"/>
      <c r="B23" s="1164"/>
      <c r="C23" s="468" t="s">
        <v>43</v>
      </c>
      <c r="D23" s="1184"/>
      <c r="E23" s="1185"/>
      <c r="F23" s="1185"/>
      <c r="G23" s="1186"/>
      <c r="H23" s="1052"/>
      <c r="I23" s="1053"/>
      <c r="J23" s="1053"/>
      <c r="K23" s="1053"/>
      <c r="L23" s="1053"/>
      <c r="M23" s="1053"/>
      <c r="N23" s="1054"/>
      <c r="O23" s="605"/>
      <c r="P23" s="605"/>
      <c r="Q23" s="605"/>
      <c r="R23" s="605"/>
      <c r="S23" s="605"/>
    </row>
    <row r="24" spans="1:23" ht="31.9" customHeight="1">
      <c r="A24" s="1165"/>
      <c r="B24" s="1166"/>
      <c r="C24" s="468" t="s">
        <v>44</v>
      </c>
      <c r="D24" s="1184"/>
      <c r="E24" s="1185"/>
      <c r="F24" s="1185"/>
      <c r="G24" s="1186"/>
      <c r="H24" s="1055"/>
      <c r="I24" s="1056"/>
      <c r="J24" s="1056"/>
      <c r="K24" s="1056"/>
      <c r="L24" s="1056"/>
      <c r="M24" s="1056"/>
      <c r="N24" s="1057"/>
      <c r="O24" s="850" t="s">
        <v>629</v>
      </c>
      <c r="P24" s="850"/>
      <c r="Q24" s="850"/>
      <c r="R24" s="850"/>
      <c r="S24" s="850"/>
      <c r="T24" s="850"/>
      <c r="U24" s="850"/>
      <c r="V24" s="850"/>
      <c r="W24" s="850"/>
    </row>
    <row r="25" spans="1:23" ht="46.15" customHeight="1">
      <c r="A25" s="1207" t="s">
        <v>46</v>
      </c>
      <c r="B25" s="1208"/>
      <c r="C25" s="1049"/>
      <c r="D25" s="1050"/>
      <c r="E25" s="1050"/>
      <c r="F25" s="1050"/>
      <c r="G25" s="1050"/>
      <c r="H25" s="1050"/>
      <c r="I25" s="1050"/>
      <c r="J25" s="1050"/>
      <c r="K25" s="1050"/>
      <c r="L25" s="1050"/>
      <c r="M25" s="1050"/>
      <c r="N25" s="1051"/>
      <c r="O25" s="317"/>
      <c r="P25" s="317"/>
    </row>
    <row r="26" spans="1:23" ht="46.15" customHeight="1">
      <c r="A26" s="1196"/>
      <c r="B26" s="1168"/>
      <c r="C26" s="1052"/>
      <c r="D26" s="1053"/>
      <c r="E26" s="1053"/>
      <c r="F26" s="1053"/>
      <c r="G26" s="1053"/>
      <c r="H26" s="1053"/>
      <c r="I26" s="1053"/>
      <c r="J26" s="1053"/>
      <c r="K26" s="1053"/>
      <c r="L26" s="1053"/>
      <c r="M26" s="1053"/>
      <c r="N26" s="1054"/>
      <c r="O26" s="1187"/>
      <c r="P26" s="1187"/>
    </row>
    <row r="27" spans="1:23" ht="46.15" customHeight="1">
      <c r="A27" s="1206"/>
      <c r="B27" s="1171"/>
      <c r="C27" s="1052"/>
      <c r="D27" s="1053"/>
      <c r="E27" s="1053"/>
      <c r="F27" s="1053"/>
      <c r="G27" s="1053"/>
      <c r="H27" s="1053"/>
      <c r="I27" s="1053"/>
      <c r="J27" s="1053"/>
      <c r="K27" s="1053"/>
      <c r="L27" s="1053"/>
      <c r="M27" s="1053"/>
      <c r="N27" s="1054"/>
      <c r="O27" s="318"/>
    </row>
    <row r="28" spans="1:23" ht="66.400000000000006" customHeight="1">
      <c r="A28" s="1120" t="s">
        <v>223</v>
      </c>
      <c r="B28" s="1121"/>
      <c r="C28" s="469" t="s">
        <v>47</v>
      </c>
      <c r="D28" s="1150" t="s">
        <v>224</v>
      </c>
      <c r="E28" s="1150"/>
      <c r="F28" s="1150"/>
      <c r="G28" s="1150" t="s">
        <v>225</v>
      </c>
      <c r="H28" s="1150"/>
      <c r="I28" s="1150"/>
      <c r="J28" s="1150"/>
      <c r="K28" s="1150"/>
      <c r="L28" s="470" t="s">
        <v>226</v>
      </c>
      <c r="M28" s="470" t="s">
        <v>227</v>
      </c>
      <c r="N28" s="471" t="s">
        <v>228</v>
      </c>
    </row>
    <row r="29" spans="1:23" ht="15.4" customHeight="1">
      <c r="A29" s="1122"/>
      <c r="B29" s="1123"/>
      <c r="C29" s="1151" t="s">
        <v>598</v>
      </c>
      <c r="D29" s="1153"/>
      <c r="E29" s="1153"/>
      <c r="F29" s="1153"/>
      <c r="G29" s="1139"/>
      <c r="H29" s="1140"/>
      <c r="I29" s="1140"/>
      <c r="J29" s="1140"/>
      <c r="K29" s="1155"/>
      <c r="L29" s="1114"/>
      <c r="M29" s="1114"/>
      <c r="N29" s="1116"/>
      <c r="O29" s="315"/>
      <c r="P29" s="315"/>
      <c r="Q29" s="315"/>
      <c r="R29" s="315"/>
    </row>
    <row r="30" spans="1:23" ht="15.4" customHeight="1">
      <c r="A30" s="1122"/>
      <c r="B30" s="1123"/>
      <c r="C30" s="1151"/>
      <c r="D30" s="1153"/>
      <c r="E30" s="1153"/>
      <c r="F30" s="1153"/>
      <c r="G30" s="1141"/>
      <c r="H30" s="1142"/>
      <c r="I30" s="1142"/>
      <c r="J30" s="1142"/>
      <c r="K30" s="1156"/>
      <c r="L30" s="1114"/>
      <c r="M30" s="1114"/>
      <c r="N30" s="1116"/>
      <c r="O30" s="315"/>
      <c r="P30" s="315"/>
      <c r="Q30" s="315"/>
      <c r="R30" s="315"/>
    </row>
    <row r="31" spans="1:23" ht="15.4" customHeight="1">
      <c r="A31" s="1122"/>
      <c r="B31" s="1123"/>
      <c r="C31" s="1151"/>
      <c r="D31" s="1153"/>
      <c r="E31" s="1153"/>
      <c r="F31" s="1153"/>
      <c r="G31" s="1141"/>
      <c r="H31" s="1142"/>
      <c r="I31" s="1142"/>
      <c r="J31" s="1142"/>
      <c r="K31" s="1156"/>
      <c r="L31" s="1114"/>
      <c r="M31" s="1114"/>
      <c r="N31" s="1116"/>
      <c r="O31" s="315"/>
      <c r="P31" s="315"/>
      <c r="Q31" s="315"/>
      <c r="R31" s="315"/>
    </row>
    <row r="32" spans="1:23" ht="15.4" customHeight="1">
      <c r="A32" s="1122"/>
      <c r="B32" s="1123"/>
      <c r="C32" s="1151"/>
      <c r="D32" s="1153"/>
      <c r="E32" s="1153"/>
      <c r="F32" s="1153"/>
      <c r="G32" s="1141"/>
      <c r="H32" s="1142"/>
      <c r="I32" s="1142"/>
      <c r="J32" s="1142"/>
      <c r="K32" s="1156"/>
      <c r="L32" s="1114"/>
      <c r="M32" s="1114"/>
      <c r="N32" s="1116"/>
      <c r="O32" s="315"/>
      <c r="P32" s="315"/>
      <c r="Q32" s="315"/>
      <c r="R32" s="315"/>
    </row>
    <row r="33" spans="1:18" ht="15.4" customHeight="1">
      <c r="A33" s="1122"/>
      <c r="B33" s="1123"/>
      <c r="C33" s="1151"/>
      <c r="D33" s="1153"/>
      <c r="E33" s="1153"/>
      <c r="F33" s="1153"/>
      <c r="G33" s="1141"/>
      <c r="H33" s="1142"/>
      <c r="I33" s="1142"/>
      <c r="J33" s="1142"/>
      <c r="K33" s="1156"/>
      <c r="L33" s="1114"/>
      <c r="M33" s="1114"/>
      <c r="N33" s="1116"/>
      <c r="O33" s="315"/>
      <c r="P33" s="315"/>
      <c r="Q33" s="315"/>
      <c r="R33" s="315"/>
    </row>
    <row r="34" spans="1:18" ht="15.4" customHeight="1">
      <c r="A34" s="1122"/>
      <c r="B34" s="1123"/>
      <c r="C34" s="1151"/>
      <c r="D34" s="1153"/>
      <c r="E34" s="1153"/>
      <c r="F34" s="1153"/>
      <c r="G34" s="1141"/>
      <c r="H34" s="1142"/>
      <c r="I34" s="1142"/>
      <c r="J34" s="1142"/>
      <c r="K34" s="1156"/>
      <c r="L34" s="1114"/>
      <c r="M34" s="1114"/>
      <c r="N34" s="1116"/>
      <c r="O34" s="315"/>
      <c r="P34" s="315"/>
      <c r="Q34" s="315"/>
      <c r="R34" s="315"/>
    </row>
    <row r="35" spans="1:18" ht="15.4" customHeight="1">
      <c r="A35" s="1122"/>
      <c r="B35" s="1123"/>
      <c r="C35" s="1151"/>
      <c r="D35" s="1153"/>
      <c r="E35" s="1153"/>
      <c r="F35" s="1153"/>
      <c r="G35" s="1157"/>
      <c r="H35" s="1158"/>
      <c r="I35" s="1158"/>
      <c r="J35" s="1158"/>
      <c r="K35" s="1159"/>
      <c r="L35" s="1114"/>
      <c r="M35" s="1114"/>
      <c r="N35" s="1116"/>
      <c r="O35" s="315"/>
      <c r="P35" s="315"/>
      <c r="Q35" s="315"/>
      <c r="R35" s="315"/>
    </row>
    <row r="36" spans="1:18" ht="15" customHeight="1">
      <c r="A36" s="1122"/>
      <c r="B36" s="1123"/>
      <c r="C36" s="1151"/>
      <c r="D36" s="1153"/>
      <c r="E36" s="1153"/>
      <c r="F36" s="1153"/>
      <c r="G36" s="1118" t="s">
        <v>617</v>
      </c>
      <c r="H36" s="1119"/>
      <c r="I36" s="1119"/>
      <c r="J36" s="586"/>
      <c r="K36" s="587" t="s">
        <v>618</v>
      </c>
      <c r="L36" s="1160"/>
      <c r="M36" s="1114"/>
      <c r="N36" s="1116"/>
      <c r="O36" s="315"/>
      <c r="P36" s="315"/>
      <c r="Q36" s="315"/>
      <c r="R36" s="315"/>
    </row>
    <row r="37" spans="1:18" ht="15.4" customHeight="1">
      <c r="A37" s="1122"/>
      <c r="B37" s="1123"/>
      <c r="C37" s="1151" t="s">
        <v>273</v>
      </c>
      <c r="D37" s="1153"/>
      <c r="E37" s="1153"/>
      <c r="F37" s="1153"/>
      <c r="G37" s="1139"/>
      <c r="H37" s="1140"/>
      <c r="I37" s="1140"/>
      <c r="J37" s="1140"/>
      <c r="K37" s="1155"/>
      <c r="L37" s="1114"/>
      <c r="M37" s="1114"/>
      <c r="N37" s="1116"/>
      <c r="O37" s="315"/>
      <c r="P37" s="315"/>
      <c r="Q37" s="315"/>
      <c r="R37" s="315"/>
    </row>
    <row r="38" spans="1:18" ht="15.4" customHeight="1">
      <c r="A38" s="1122"/>
      <c r="B38" s="1123"/>
      <c r="C38" s="1151"/>
      <c r="D38" s="1153"/>
      <c r="E38" s="1153"/>
      <c r="F38" s="1153"/>
      <c r="G38" s="1141"/>
      <c r="H38" s="1142"/>
      <c r="I38" s="1142"/>
      <c r="J38" s="1142"/>
      <c r="K38" s="1156"/>
      <c r="L38" s="1114"/>
      <c r="M38" s="1114"/>
      <c r="N38" s="1116"/>
      <c r="O38" s="315"/>
      <c r="P38" s="315"/>
      <c r="Q38" s="315"/>
      <c r="R38" s="315"/>
    </row>
    <row r="39" spans="1:18" ht="15.4" customHeight="1">
      <c r="A39" s="1122"/>
      <c r="B39" s="1123"/>
      <c r="C39" s="1151"/>
      <c r="D39" s="1153"/>
      <c r="E39" s="1153"/>
      <c r="F39" s="1153"/>
      <c r="G39" s="1141"/>
      <c r="H39" s="1142"/>
      <c r="I39" s="1142"/>
      <c r="J39" s="1142"/>
      <c r="K39" s="1156"/>
      <c r="L39" s="1114"/>
      <c r="M39" s="1114"/>
      <c r="N39" s="1116"/>
      <c r="O39" s="315"/>
      <c r="P39" s="315"/>
      <c r="Q39" s="315"/>
      <c r="R39" s="315"/>
    </row>
    <row r="40" spans="1:18" ht="15.4" customHeight="1">
      <c r="A40" s="1122"/>
      <c r="B40" s="1123"/>
      <c r="C40" s="1151"/>
      <c r="D40" s="1153"/>
      <c r="E40" s="1153"/>
      <c r="F40" s="1153"/>
      <c r="G40" s="1141"/>
      <c r="H40" s="1142"/>
      <c r="I40" s="1142"/>
      <c r="J40" s="1142"/>
      <c r="K40" s="1156"/>
      <c r="L40" s="1114"/>
      <c r="M40" s="1114"/>
      <c r="N40" s="1116"/>
      <c r="O40" s="315"/>
      <c r="P40" s="315"/>
      <c r="Q40" s="315"/>
      <c r="R40" s="315"/>
    </row>
    <row r="41" spans="1:18" ht="15.4" customHeight="1">
      <c r="A41" s="1122"/>
      <c r="B41" s="1123"/>
      <c r="C41" s="1151"/>
      <c r="D41" s="1153"/>
      <c r="E41" s="1153"/>
      <c r="F41" s="1153"/>
      <c r="G41" s="1141"/>
      <c r="H41" s="1142"/>
      <c r="I41" s="1142"/>
      <c r="J41" s="1142"/>
      <c r="K41" s="1156"/>
      <c r="L41" s="1114"/>
      <c r="M41" s="1114"/>
      <c r="N41" s="1116"/>
      <c r="O41" s="315"/>
      <c r="P41" s="315"/>
      <c r="Q41" s="315"/>
      <c r="R41" s="315"/>
    </row>
    <row r="42" spans="1:18" ht="15.4" customHeight="1">
      <c r="A42" s="1122"/>
      <c r="B42" s="1123"/>
      <c r="C42" s="1151"/>
      <c r="D42" s="1153"/>
      <c r="E42" s="1153"/>
      <c r="F42" s="1153"/>
      <c r="G42" s="1141"/>
      <c r="H42" s="1142"/>
      <c r="I42" s="1142"/>
      <c r="J42" s="1142"/>
      <c r="K42" s="1156"/>
      <c r="L42" s="1114"/>
      <c r="M42" s="1114"/>
      <c r="N42" s="1116"/>
      <c r="O42" s="315"/>
      <c r="P42" s="315"/>
      <c r="Q42" s="315"/>
      <c r="R42" s="315"/>
    </row>
    <row r="43" spans="1:18" ht="15.4" customHeight="1">
      <c r="A43" s="1122"/>
      <c r="B43" s="1123"/>
      <c r="C43" s="1151"/>
      <c r="D43" s="1153"/>
      <c r="E43" s="1153"/>
      <c r="F43" s="1153"/>
      <c r="G43" s="1157"/>
      <c r="H43" s="1158"/>
      <c r="I43" s="1158"/>
      <c r="J43" s="1158"/>
      <c r="K43" s="1159"/>
      <c r="L43" s="1114"/>
      <c r="M43" s="1114"/>
      <c r="N43" s="1116"/>
      <c r="O43" s="315"/>
      <c r="P43" s="315"/>
      <c r="Q43" s="315"/>
      <c r="R43" s="315"/>
    </row>
    <row r="44" spans="1:18" ht="15" customHeight="1">
      <c r="A44" s="1122"/>
      <c r="B44" s="1123"/>
      <c r="C44" s="1151"/>
      <c r="D44" s="1153"/>
      <c r="E44" s="1153"/>
      <c r="F44" s="1153"/>
      <c r="G44" s="1118" t="s">
        <v>617</v>
      </c>
      <c r="H44" s="1119"/>
      <c r="I44" s="1119"/>
      <c r="J44" s="586"/>
      <c r="K44" s="587" t="s">
        <v>618</v>
      </c>
      <c r="L44" s="1114"/>
      <c r="M44" s="1114"/>
      <c r="N44" s="1116"/>
      <c r="O44" s="315"/>
      <c r="P44" s="315"/>
      <c r="Q44" s="315"/>
      <c r="R44" s="315"/>
    </row>
    <row r="45" spans="1:18" ht="15.4" customHeight="1">
      <c r="A45" s="1122"/>
      <c r="B45" s="1123"/>
      <c r="C45" s="1151" t="s">
        <v>481</v>
      </c>
      <c r="D45" s="1153"/>
      <c r="E45" s="1153"/>
      <c r="F45" s="1153"/>
      <c r="G45" s="1139"/>
      <c r="H45" s="1140"/>
      <c r="I45" s="1140"/>
      <c r="J45" s="1140"/>
      <c r="K45" s="1155"/>
      <c r="L45" s="1114"/>
      <c r="M45" s="1114"/>
      <c r="N45" s="1116"/>
      <c r="O45" s="315"/>
      <c r="P45" s="315"/>
      <c r="Q45" s="315"/>
      <c r="R45" s="315"/>
    </row>
    <row r="46" spans="1:18" ht="15.4" customHeight="1">
      <c r="A46" s="1122"/>
      <c r="B46" s="1123"/>
      <c r="C46" s="1151"/>
      <c r="D46" s="1153"/>
      <c r="E46" s="1153"/>
      <c r="F46" s="1153"/>
      <c r="G46" s="1141"/>
      <c r="H46" s="1142"/>
      <c r="I46" s="1142"/>
      <c r="J46" s="1142"/>
      <c r="K46" s="1156"/>
      <c r="L46" s="1114"/>
      <c r="M46" s="1114"/>
      <c r="N46" s="1116"/>
      <c r="O46" s="315"/>
      <c r="P46" s="315"/>
      <c r="Q46" s="315"/>
      <c r="R46" s="315"/>
    </row>
    <row r="47" spans="1:18" ht="15.4" customHeight="1">
      <c r="A47" s="1122"/>
      <c r="B47" s="1123"/>
      <c r="C47" s="1151"/>
      <c r="D47" s="1153"/>
      <c r="E47" s="1153"/>
      <c r="F47" s="1153"/>
      <c r="G47" s="1141"/>
      <c r="H47" s="1142"/>
      <c r="I47" s="1142"/>
      <c r="J47" s="1142"/>
      <c r="K47" s="1156"/>
      <c r="L47" s="1114"/>
      <c r="M47" s="1114"/>
      <c r="N47" s="1116"/>
      <c r="O47" s="315"/>
      <c r="P47" s="315"/>
      <c r="Q47" s="315"/>
      <c r="R47" s="315"/>
    </row>
    <row r="48" spans="1:18" ht="15.4" customHeight="1">
      <c r="A48" s="1122"/>
      <c r="B48" s="1123"/>
      <c r="C48" s="1151"/>
      <c r="D48" s="1153"/>
      <c r="E48" s="1153"/>
      <c r="F48" s="1153"/>
      <c r="G48" s="1141"/>
      <c r="H48" s="1142"/>
      <c r="I48" s="1142"/>
      <c r="J48" s="1142"/>
      <c r="K48" s="1156"/>
      <c r="L48" s="1114"/>
      <c r="M48" s="1114"/>
      <c r="N48" s="1116"/>
      <c r="O48" s="315"/>
      <c r="P48" s="315"/>
      <c r="Q48" s="315"/>
      <c r="R48" s="315"/>
    </row>
    <row r="49" spans="1:19" ht="15.4" customHeight="1">
      <c r="A49" s="1122"/>
      <c r="B49" s="1123"/>
      <c r="C49" s="1151"/>
      <c r="D49" s="1153"/>
      <c r="E49" s="1153"/>
      <c r="F49" s="1153"/>
      <c r="G49" s="1141"/>
      <c r="H49" s="1142"/>
      <c r="I49" s="1142"/>
      <c r="J49" s="1142"/>
      <c r="K49" s="1156"/>
      <c r="L49" s="1114"/>
      <c r="M49" s="1114"/>
      <c r="N49" s="1116"/>
      <c r="O49" s="315"/>
      <c r="P49" s="315"/>
      <c r="Q49" s="315"/>
      <c r="R49" s="315"/>
    </row>
    <row r="50" spans="1:19" ht="15.4" customHeight="1">
      <c r="A50" s="1122"/>
      <c r="B50" s="1123"/>
      <c r="C50" s="1151"/>
      <c r="D50" s="1153"/>
      <c r="E50" s="1153"/>
      <c r="F50" s="1153"/>
      <c r="G50" s="1141"/>
      <c r="H50" s="1142"/>
      <c r="I50" s="1142"/>
      <c r="J50" s="1142"/>
      <c r="K50" s="1156"/>
      <c r="L50" s="1114"/>
      <c r="M50" s="1114"/>
      <c r="N50" s="1116"/>
    </row>
    <row r="51" spans="1:19" ht="15.4" customHeight="1">
      <c r="A51" s="1122"/>
      <c r="B51" s="1123"/>
      <c r="C51" s="1151"/>
      <c r="D51" s="1153"/>
      <c r="E51" s="1153"/>
      <c r="F51" s="1153"/>
      <c r="G51" s="1157"/>
      <c r="H51" s="1158"/>
      <c r="I51" s="1158"/>
      <c r="J51" s="1158"/>
      <c r="K51" s="1159"/>
      <c r="L51" s="1114"/>
      <c r="M51" s="1114"/>
      <c r="N51" s="1116"/>
    </row>
    <row r="52" spans="1:19" ht="15" customHeight="1">
      <c r="A52" s="1148"/>
      <c r="B52" s="1149"/>
      <c r="C52" s="1152"/>
      <c r="D52" s="1154"/>
      <c r="E52" s="1154"/>
      <c r="F52" s="1154"/>
      <c r="G52" s="1118" t="s">
        <v>617</v>
      </c>
      <c r="H52" s="1119"/>
      <c r="I52" s="1119"/>
      <c r="J52" s="586"/>
      <c r="K52" s="587" t="s">
        <v>618</v>
      </c>
      <c r="L52" s="1115"/>
      <c r="M52" s="1115"/>
      <c r="N52" s="1117"/>
      <c r="O52" s="315"/>
      <c r="P52" s="315"/>
      <c r="Q52" s="315"/>
      <c r="R52" s="315"/>
    </row>
    <row r="53" spans="1:19" ht="40.15" customHeight="1">
      <c r="A53" s="1120" t="s">
        <v>619</v>
      </c>
      <c r="B53" s="1121"/>
      <c r="C53" s="1126" t="s">
        <v>620</v>
      </c>
      <c r="D53" s="1127"/>
      <c r="E53" s="1127"/>
      <c r="F53" s="1128"/>
      <c r="G53" s="1129" t="s">
        <v>225</v>
      </c>
      <c r="H53" s="1127"/>
      <c r="I53" s="1127"/>
      <c r="J53" s="1127"/>
      <c r="K53" s="1127"/>
      <c r="L53" s="1127"/>
      <c r="M53" s="1127"/>
      <c r="N53" s="522" t="s">
        <v>566</v>
      </c>
    </row>
    <row r="54" spans="1:19" ht="15.4" customHeight="1">
      <c r="A54" s="1122"/>
      <c r="B54" s="1123"/>
      <c r="C54" s="1130"/>
      <c r="D54" s="1131"/>
      <c r="E54" s="1131"/>
      <c r="F54" s="1132"/>
      <c r="G54" s="1139"/>
      <c r="H54" s="1140"/>
      <c r="I54" s="1140"/>
      <c r="J54" s="1140"/>
      <c r="K54" s="1140"/>
      <c r="L54" s="1140"/>
      <c r="M54" s="1140"/>
      <c r="N54" s="1145"/>
      <c r="O54" s="315"/>
      <c r="P54" s="315"/>
      <c r="Q54" s="315"/>
      <c r="R54" s="315"/>
      <c r="S54" s="315"/>
    </row>
    <row r="55" spans="1:19" ht="15.4" customHeight="1">
      <c r="A55" s="1122"/>
      <c r="B55" s="1123"/>
      <c r="C55" s="1133"/>
      <c r="D55" s="1134"/>
      <c r="E55" s="1134"/>
      <c r="F55" s="1135"/>
      <c r="G55" s="1141"/>
      <c r="H55" s="1142"/>
      <c r="I55" s="1142"/>
      <c r="J55" s="1142"/>
      <c r="K55" s="1142"/>
      <c r="L55" s="1142"/>
      <c r="M55" s="1142"/>
      <c r="N55" s="1146"/>
      <c r="O55" s="315"/>
      <c r="P55" s="315"/>
      <c r="Q55" s="315"/>
      <c r="R55" s="315"/>
      <c r="S55" s="315"/>
    </row>
    <row r="56" spans="1:19" ht="15.4" customHeight="1">
      <c r="A56" s="1122"/>
      <c r="B56" s="1123"/>
      <c r="C56" s="1133"/>
      <c r="D56" s="1134"/>
      <c r="E56" s="1134"/>
      <c r="F56" s="1135"/>
      <c r="G56" s="1141"/>
      <c r="H56" s="1142"/>
      <c r="I56" s="1142"/>
      <c r="J56" s="1142"/>
      <c r="K56" s="1142"/>
      <c r="L56" s="1142"/>
      <c r="M56" s="1142"/>
      <c r="N56" s="1146"/>
      <c r="O56" s="315"/>
      <c r="P56" s="315"/>
      <c r="Q56" s="315"/>
      <c r="R56" s="315"/>
      <c r="S56" s="315"/>
    </row>
    <row r="57" spans="1:19" ht="15.4" customHeight="1">
      <c r="A57" s="1122"/>
      <c r="B57" s="1123"/>
      <c r="C57" s="1133"/>
      <c r="D57" s="1134"/>
      <c r="E57" s="1134"/>
      <c r="F57" s="1135"/>
      <c r="G57" s="1141"/>
      <c r="H57" s="1142"/>
      <c r="I57" s="1142"/>
      <c r="J57" s="1142"/>
      <c r="K57" s="1142"/>
      <c r="L57" s="1142"/>
      <c r="M57" s="1142"/>
      <c r="N57" s="1146"/>
      <c r="O57" s="315"/>
      <c r="P57" s="315"/>
      <c r="Q57" s="315"/>
      <c r="R57" s="315"/>
      <c r="S57" s="315"/>
    </row>
    <row r="58" spans="1:19" ht="15.4" customHeight="1">
      <c r="A58" s="1122"/>
      <c r="B58" s="1123"/>
      <c r="C58" s="1133"/>
      <c r="D58" s="1134"/>
      <c r="E58" s="1134"/>
      <c r="F58" s="1135"/>
      <c r="G58" s="1141"/>
      <c r="H58" s="1142"/>
      <c r="I58" s="1142"/>
      <c r="J58" s="1142"/>
      <c r="K58" s="1142"/>
      <c r="L58" s="1142"/>
      <c r="M58" s="1142"/>
      <c r="N58" s="1146"/>
      <c r="O58" s="315"/>
      <c r="P58" s="315"/>
      <c r="Q58" s="315"/>
      <c r="R58" s="315"/>
      <c r="S58" s="315"/>
    </row>
    <row r="59" spans="1:19" ht="15.4" customHeight="1">
      <c r="A59" s="1122"/>
      <c r="B59" s="1123"/>
      <c r="C59" s="1133"/>
      <c r="D59" s="1134"/>
      <c r="E59" s="1134"/>
      <c r="F59" s="1135"/>
      <c r="G59" s="1141"/>
      <c r="H59" s="1142"/>
      <c r="I59" s="1142"/>
      <c r="J59" s="1142"/>
      <c r="K59" s="1142"/>
      <c r="L59" s="1142"/>
      <c r="M59" s="1142"/>
      <c r="N59" s="1146"/>
      <c r="O59" s="315"/>
      <c r="P59" s="315"/>
      <c r="Q59" s="315"/>
      <c r="R59" s="315"/>
      <c r="S59" s="315"/>
    </row>
    <row r="60" spans="1:19" ht="15.4" customHeight="1">
      <c r="A60" s="1122"/>
      <c r="B60" s="1123"/>
      <c r="C60" s="1133"/>
      <c r="D60" s="1134"/>
      <c r="E60" s="1134"/>
      <c r="F60" s="1135"/>
      <c r="G60" s="1141"/>
      <c r="H60" s="1142"/>
      <c r="I60" s="1142"/>
      <c r="J60" s="1142"/>
      <c r="K60" s="1142"/>
      <c r="L60" s="1142"/>
      <c r="M60" s="1142"/>
      <c r="N60" s="1146"/>
      <c r="O60" s="315"/>
      <c r="P60" s="315"/>
      <c r="Q60" s="315"/>
      <c r="R60" s="315"/>
      <c r="S60" s="315"/>
    </row>
    <row r="61" spans="1:19" ht="15.4" customHeight="1">
      <c r="A61" s="1122"/>
      <c r="B61" s="1123"/>
      <c r="C61" s="1133"/>
      <c r="D61" s="1134"/>
      <c r="E61" s="1134"/>
      <c r="F61" s="1135"/>
      <c r="G61" s="1141"/>
      <c r="H61" s="1142"/>
      <c r="I61" s="1142"/>
      <c r="J61" s="1142"/>
      <c r="K61" s="1142"/>
      <c r="L61" s="1142"/>
      <c r="M61" s="1142"/>
      <c r="N61" s="1146"/>
      <c r="O61" s="315"/>
      <c r="P61" s="315"/>
      <c r="Q61" s="315"/>
      <c r="R61" s="315"/>
      <c r="S61" s="315"/>
    </row>
    <row r="62" spans="1:19" ht="15.4" customHeight="1">
      <c r="A62" s="1122"/>
      <c r="B62" s="1123"/>
      <c r="C62" s="1133"/>
      <c r="D62" s="1134"/>
      <c r="E62" s="1134"/>
      <c r="F62" s="1135"/>
      <c r="G62" s="1141"/>
      <c r="H62" s="1142"/>
      <c r="I62" s="1142"/>
      <c r="J62" s="1142"/>
      <c r="K62" s="1142"/>
      <c r="L62" s="1142"/>
      <c r="M62" s="1142"/>
      <c r="N62" s="1146"/>
      <c r="O62" s="315"/>
      <c r="P62" s="315"/>
      <c r="Q62" s="315"/>
      <c r="R62" s="315"/>
      <c r="S62" s="315"/>
    </row>
    <row r="63" spans="1:19" ht="15.4" customHeight="1">
      <c r="A63" s="1122"/>
      <c r="B63" s="1123"/>
      <c r="C63" s="1133"/>
      <c r="D63" s="1134"/>
      <c r="E63" s="1134"/>
      <c r="F63" s="1135"/>
      <c r="G63" s="1141"/>
      <c r="H63" s="1142"/>
      <c r="I63" s="1142"/>
      <c r="J63" s="1142"/>
      <c r="K63" s="1142"/>
      <c r="L63" s="1142"/>
      <c r="M63" s="1142"/>
      <c r="N63" s="1146"/>
      <c r="O63" s="315"/>
      <c r="P63" s="315"/>
      <c r="Q63" s="315"/>
      <c r="R63" s="315"/>
      <c r="S63" s="315"/>
    </row>
    <row r="64" spans="1:19" ht="17.25" thickBot="1">
      <c r="A64" s="1124"/>
      <c r="B64" s="1125"/>
      <c r="C64" s="1136"/>
      <c r="D64" s="1137"/>
      <c r="E64" s="1137"/>
      <c r="F64" s="1138"/>
      <c r="G64" s="1143"/>
      <c r="H64" s="1144"/>
      <c r="I64" s="1144"/>
      <c r="J64" s="1144"/>
      <c r="K64" s="1144"/>
      <c r="L64" s="1144"/>
      <c r="M64" s="1144"/>
      <c r="N64" s="1147"/>
      <c r="O64" s="315"/>
      <c r="P64" s="315"/>
      <c r="Q64" s="315"/>
      <c r="R64" s="315"/>
      <c r="S64" s="315"/>
    </row>
  </sheetData>
  <sheetProtection algorithmName="SHA-512" hashValue="9pXnhqvBFnfluB1vsEHAFs3tuFy4o0f8alBUvypH1d0f+YAZXA3sHmcERtlzyMQszl/oGdNRbyYO+v1toUaGUA==" saltValue="V2rylymJxeAXDPMMKwNK3g==" spinCount="100000" sheet="1" objects="1" scenarios="1"/>
  <mergeCells count="69">
    <mergeCell ref="F7:G7"/>
    <mergeCell ref="H5:I5"/>
    <mergeCell ref="L4:N4"/>
    <mergeCell ref="J5:N5"/>
    <mergeCell ref="O5:S9"/>
    <mergeCell ref="H8:I8"/>
    <mergeCell ref="J8:N8"/>
    <mergeCell ref="H9:I9"/>
    <mergeCell ref="J9:N9"/>
    <mergeCell ref="H6:I6"/>
    <mergeCell ref="J6:N6"/>
    <mergeCell ref="C8:G9"/>
    <mergeCell ref="O26:P26"/>
    <mergeCell ref="C10:N10"/>
    <mergeCell ref="O24:W24"/>
    <mergeCell ref="A1:G1"/>
    <mergeCell ref="I1:N1"/>
    <mergeCell ref="C25:N27"/>
    <mergeCell ref="A10:B10"/>
    <mergeCell ref="A11:B14"/>
    <mergeCell ref="C11:N14"/>
    <mergeCell ref="A7:B7"/>
    <mergeCell ref="H7:I7"/>
    <mergeCell ref="J7:N7"/>
    <mergeCell ref="A8:B9"/>
    <mergeCell ref="A25:B27"/>
    <mergeCell ref="A5:B6"/>
    <mergeCell ref="C5:G6"/>
    <mergeCell ref="A15:B24"/>
    <mergeCell ref="C15:G15"/>
    <mergeCell ref="H15:N15"/>
    <mergeCell ref="C16:G22"/>
    <mergeCell ref="H16:N16"/>
    <mergeCell ref="J17:K17"/>
    <mergeCell ref="J18:K18"/>
    <mergeCell ref="H19:N19"/>
    <mergeCell ref="H20:N24"/>
    <mergeCell ref="D23:G23"/>
    <mergeCell ref="D24:G24"/>
    <mergeCell ref="L29:L36"/>
    <mergeCell ref="M29:M36"/>
    <mergeCell ref="N29:N36"/>
    <mergeCell ref="G36:I36"/>
    <mergeCell ref="C37:C44"/>
    <mergeCell ref="D37:F44"/>
    <mergeCell ref="G37:K43"/>
    <mergeCell ref="L37:L44"/>
    <mergeCell ref="M37:M44"/>
    <mergeCell ref="N37:N44"/>
    <mergeCell ref="G44:I44"/>
    <mergeCell ref="C29:C36"/>
    <mergeCell ref="D29:F36"/>
    <mergeCell ref="G29:K35"/>
    <mergeCell ref="L45:L52"/>
    <mergeCell ref="M45:M52"/>
    <mergeCell ref="N45:N52"/>
    <mergeCell ref="G52:I52"/>
    <mergeCell ref="A53:B64"/>
    <mergeCell ref="C53:F53"/>
    <mergeCell ref="G53:M53"/>
    <mergeCell ref="C54:F64"/>
    <mergeCell ref="G54:M64"/>
    <mergeCell ref="N54:N64"/>
    <mergeCell ref="A28:B52"/>
    <mergeCell ref="D28:F28"/>
    <mergeCell ref="G28:K28"/>
    <mergeCell ref="C45:C52"/>
    <mergeCell ref="D45:F52"/>
    <mergeCell ref="G45:K51"/>
  </mergeCells>
  <phoneticPr fontId="6"/>
  <dataValidations xWindow="395" yWindow="601" count="3">
    <dataValidation imeMode="halfAlpha" operator="greaterThanOrEqual" allowBlank="1" showInputMessage="1" showErrorMessage="1" sqref="E7 C7" xr:uid="{00000000-0002-0000-0900-000000000000}"/>
    <dataValidation imeMode="halfAlpha" allowBlank="1" showInputMessage="1" showErrorMessage="1" sqref="J7:N8 L29:N52" xr:uid="{00000000-0002-0000-0900-000001000000}"/>
    <dataValidation type="list" allowBlank="1" showInputMessage="1" showErrorMessage="1" sqref="H1" xr:uid="{00000000-0002-0000-0900-000002000000}">
      <formula1>"いいえ,はい"</formula1>
    </dataValidation>
  </dataValidations>
  <printOptions horizontalCentered="1"/>
  <pageMargins left="0.70866141732283472" right="0.70866141732283472" top="0.35433070866141736" bottom="0.35433070866141736" header="0.31496062992125984" footer="0.31496062992125984"/>
  <pageSetup paperSize="9" scale="5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AB60"/>
  <sheetViews>
    <sheetView view="pageBreakPreview" zoomScaleNormal="100" zoomScaleSheetLayoutView="100" workbookViewId="0">
      <selection activeCell="C8" sqref="C8:N9"/>
    </sheetView>
  </sheetViews>
  <sheetFormatPr defaultColWidth="9" defaultRowHeight="16.5"/>
  <cols>
    <col min="1" max="2" width="7.75" style="2" customWidth="1"/>
    <col min="3" max="3" width="13.125" style="2" customWidth="1"/>
    <col min="4" max="4" width="9.25" style="2" customWidth="1"/>
    <col min="5" max="5" width="13.125" style="2" customWidth="1"/>
    <col min="6" max="6" width="9.25" style="2" customWidth="1"/>
    <col min="7" max="7" width="11.125" style="2" customWidth="1"/>
    <col min="8" max="8" width="12.75" style="2" customWidth="1"/>
    <col min="9" max="9" width="8" style="2" customWidth="1"/>
    <col min="10" max="10" width="9.25" style="2" customWidth="1"/>
    <col min="11" max="11" width="10.75" style="2" customWidth="1"/>
    <col min="12" max="12" width="11.25" style="2" customWidth="1"/>
    <col min="13" max="13" width="15.25" style="2" customWidth="1"/>
    <col min="14" max="14" width="17.25" style="2" customWidth="1"/>
    <col min="15" max="16384" width="9" style="2"/>
  </cols>
  <sheetData>
    <row r="1" spans="1:28" ht="28.5" customHeight="1">
      <c r="A1" s="460" t="s">
        <v>599</v>
      </c>
      <c r="B1" s="29"/>
      <c r="C1" s="29"/>
      <c r="D1" s="29"/>
      <c r="E1" s="29"/>
      <c r="F1" s="29"/>
      <c r="G1" s="29"/>
      <c r="H1" s="29"/>
      <c r="I1" s="29"/>
      <c r="J1" s="29"/>
      <c r="K1" s="29"/>
      <c r="O1" s="305" t="s">
        <v>471</v>
      </c>
      <c r="P1"/>
      <c r="Q1"/>
      <c r="R1"/>
      <c r="S1"/>
      <c r="T1" s="63"/>
      <c r="U1" s="63"/>
      <c r="V1" s="63"/>
      <c r="W1" s="63"/>
      <c r="X1" s="63"/>
      <c r="Y1" s="63"/>
      <c r="Z1" s="63"/>
      <c r="AA1" s="63"/>
      <c r="AB1" s="63"/>
    </row>
    <row r="2" spans="1:28" ht="22.15" customHeight="1" thickBot="1">
      <c r="A2" s="1239"/>
      <c r="B2" s="1239"/>
      <c r="C2" s="1239"/>
      <c r="D2" s="1239"/>
      <c r="E2" s="1239"/>
      <c r="F2" s="1239"/>
      <c r="G2" s="1239"/>
      <c r="H2" s="1239"/>
      <c r="I2" s="1239"/>
      <c r="J2" s="1239"/>
      <c r="K2" s="1239"/>
      <c r="L2" s="1238"/>
      <c r="M2" s="1238"/>
      <c r="N2" s="1238"/>
      <c r="O2"/>
      <c r="P2"/>
      <c r="Q2"/>
      <c r="R2"/>
      <c r="S2"/>
    </row>
    <row r="3" spans="1:28" ht="25.5" customHeight="1">
      <c r="A3" s="1209" t="s">
        <v>39</v>
      </c>
      <c r="B3" s="1210"/>
      <c r="C3" s="1211" t="str">
        <f>IF(⑥団体概要!$H$1="はい",①総表!C10,"")</f>
        <v/>
      </c>
      <c r="D3" s="1211"/>
      <c r="E3" s="1211"/>
      <c r="F3" s="1211"/>
      <c r="G3" s="1211"/>
      <c r="H3" s="1215" t="s">
        <v>166</v>
      </c>
      <c r="I3" s="1216"/>
      <c r="J3" s="1240" t="str">
        <f>IF(⑥団体概要!$H$1="はい",①総表!C11,"")</f>
        <v/>
      </c>
      <c r="K3" s="1241"/>
      <c r="L3" s="1241"/>
      <c r="M3" s="1241"/>
      <c r="N3" s="1242"/>
      <c r="O3" s="1260" t="s">
        <v>497</v>
      </c>
      <c r="P3" s="1222"/>
      <c r="Q3" s="1222"/>
      <c r="R3" s="1222"/>
      <c r="S3" s="1223"/>
    </row>
    <row r="4" spans="1:28" ht="31.5" customHeight="1">
      <c r="A4" s="1206"/>
      <c r="B4" s="1171"/>
      <c r="C4" s="1212"/>
      <c r="D4" s="1212"/>
      <c r="E4" s="1212"/>
      <c r="F4" s="1212"/>
      <c r="G4" s="1212"/>
      <c r="H4" s="1227" t="s">
        <v>12</v>
      </c>
      <c r="I4" s="1228"/>
      <c r="J4" s="1229" t="str">
        <f>IF(⑥団体概要!$H$1="はい",①総表!C12,"")</f>
        <v/>
      </c>
      <c r="K4" s="1230"/>
      <c r="L4" s="1230"/>
      <c r="M4" s="1230"/>
      <c r="N4" s="1231"/>
      <c r="O4" s="849"/>
      <c r="P4" s="849"/>
      <c r="Q4" s="849"/>
      <c r="R4" s="849"/>
      <c r="S4" s="1224"/>
    </row>
    <row r="5" spans="1:28" ht="30.75" customHeight="1">
      <c r="A5" s="1197" t="s">
        <v>40</v>
      </c>
      <c r="B5" s="1243"/>
      <c r="C5" s="355" t="str">
        <f>IF(⑥団体概要!$H$1="はい",①総表!C6,"")</f>
        <v/>
      </c>
      <c r="D5" s="352" t="s">
        <v>9</v>
      </c>
      <c r="E5" s="356" t="str">
        <f>IF(⑥団体概要!$H$1="はい",①総表!E6,"")</f>
        <v/>
      </c>
      <c r="F5" s="1243"/>
      <c r="G5" s="1250"/>
      <c r="H5" s="1199" t="s">
        <v>165</v>
      </c>
      <c r="I5" s="1200"/>
      <c r="J5" s="1244"/>
      <c r="K5" s="1245"/>
      <c r="L5" s="1245"/>
      <c r="M5" s="1245"/>
      <c r="N5" s="1246"/>
      <c r="O5" s="849"/>
      <c r="P5" s="849"/>
      <c r="Q5" s="849"/>
      <c r="R5" s="849"/>
      <c r="S5" s="1224"/>
    </row>
    <row r="6" spans="1:28" ht="30.75" customHeight="1">
      <c r="A6" s="1204" t="s">
        <v>41</v>
      </c>
      <c r="B6" s="1205"/>
      <c r="C6" s="1232" t="str">
        <f>IF(⑥団体概要!$H$1="はい",①総表!C8&amp;①総表!D8&amp;①総表!F8,"")</f>
        <v/>
      </c>
      <c r="D6" s="1233"/>
      <c r="E6" s="1233"/>
      <c r="F6" s="1233"/>
      <c r="G6" s="1234"/>
      <c r="H6" s="1251" t="s">
        <v>563</v>
      </c>
      <c r="I6" s="1252"/>
      <c r="J6" s="1254"/>
      <c r="K6" s="1255"/>
      <c r="L6" s="1255"/>
      <c r="M6" s="1255"/>
      <c r="N6" s="1256"/>
      <c r="O6" s="849"/>
      <c r="P6" s="849"/>
      <c r="Q6" s="849"/>
      <c r="R6" s="849"/>
      <c r="S6" s="1224"/>
    </row>
    <row r="7" spans="1:28" ht="30.75" customHeight="1" thickBot="1">
      <c r="A7" s="1206"/>
      <c r="B7" s="1171"/>
      <c r="C7" s="1247"/>
      <c r="D7" s="1248"/>
      <c r="E7" s="1248"/>
      <c r="F7" s="1248"/>
      <c r="G7" s="1249"/>
      <c r="H7" s="1170"/>
      <c r="I7" s="1253"/>
      <c r="J7" s="1257"/>
      <c r="K7" s="1258"/>
      <c r="L7" s="1258"/>
      <c r="M7" s="1258"/>
      <c r="N7" s="1259"/>
      <c r="O7" s="1225"/>
      <c r="P7" s="1225"/>
      <c r="Q7" s="1225"/>
      <c r="R7" s="1225"/>
      <c r="S7" s="1226"/>
    </row>
    <row r="8" spans="1:28" ht="48.75" customHeight="1">
      <c r="A8" s="1196" t="s">
        <v>45</v>
      </c>
      <c r="B8" s="1168"/>
      <c r="C8" s="1049"/>
      <c r="D8" s="1050"/>
      <c r="E8" s="1050"/>
      <c r="F8" s="1050"/>
      <c r="G8" s="1050"/>
      <c r="H8" s="1050"/>
      <c r="I8" s="1050"/>
      <c r="J8" s="1050"/>
      <c r="K8" s="1050"/>
      <c r="L8" s="1050"/>
      <c r="M8" s="1050"/>
      <c r="N8" s="1051"/>
    </row>
    <row r="9" spans="1:28" ht="48.75" customHeight="1">
      <c r="A9" s="1206"/>
      <c r="B9" s="1171"/>
      <c r="C9" s="1055"/>
      <c r="D9" s="1056"/>
      <c r="E9" s="1056"/>
      <c r="F9" s="1056"/>
      <c r="G9" s="1056"/>
      <c r="H9" s="1056"/>
      <c r="I9" s="1056"/>
      <c r="J9" s="1056"/>
      <c r="K9" s="1056"/>
      <c r="L9" s="1056"/>
      <c r="M9" s="1056"/>
      <c r="N9" s="1057"/>
    </row>
    <row r="10" spans="1:28" ht="27.75" customHeight="1">
      <c r="A10" s="1207" t="s">
        <v>42</v>
      </c>
      <c r="B10" s="1252"/>
      <c r="C10" s="1167" t="s">
        <v>215</v>
      </c>
      <c r="D10" s="1168"/>
      <c r="E10" s="1168"/>
      <c r="F10" s="1168"/>
      <c r="G10" s="1169"/>
      <c r="H10" s="1170" t="s">
        <v>610</v>
      </c>
      <c r="I10" s="1171"/>
      <c r="J10" s="1171"/>
      <c r="K10" s="1171"/>
      <c r="L10" s="1171"/>
      <c r="M10" s="1171"/>
      <c r="N10" s="1172"/>
      <c r="O10" s="606"/>
      <c r="P10" s="588"/>
      <c r="Q10" s="588"/>
      <c r="R10" s="588"/>
      <c r="S10" s="588"/>
    </row>
    <row r="11" spans="1:28" ht="21.75" customHeight="1">
      <c r="A11" s="1196"/>
      <c r="B11" s="1169"/>
      <c r="C11" s="1173"/>
      <c r="D11" s="1174"/>
      <c r="E11" s="1174"/>
      <c r="F11" s="1174"/>
      <c r="G11" s="1175"/>
      <c r="H11" s="1178" t="s">
        <v>482</v>
      </c>
      <c r="I11" s="1179"/>
      <c r="J11" s="1179"/>
      <c r="K11" s="1179"/>
      <c r="L11" s="1179"/>
      <c r="M11" s="1179"/>
      <c r="N11" s="1180"/>
      <c r="O11" s="588"/>
      <c r="P11" s="588"/>
      <c r="Q11" s="588"/>
      <c r="R11" s="588"/>
      <c r="S11" s="588"/>
      <c r="T11" s="319"/>
      <c r="U11" s="319"/>
      <c r="V11" s="319"/>
    </row>
    <row r="12" spans="1:28" ht="36" customHeight="1">
      <c r="A12" s="1196"/>
      <c r="B12" s="1169"/>
      <c r="C12" s="1052"/>
      <c r="D12" s="1053"/>
      <c r="E12" s="1053"/>
      <c r="F12" s="1053"/>
      <c r="G12" s="1176"/>
      <c r="H12" s="1262"/>
      <c r="I12" s="1263"/>
      <c r="J12" s="1263"/>
      <c r="K12" s="1263"/>
      <c r="L12" s="1263"/>
      <c r="M12" s="1263"/>
      <c r="N12" s="1264"/>
      <c r="O12" s="588"/>
      <c r="P12" s="588"/>
      <c r="Q12" s="588"/>
      <c r="R12" s="588"/>
      <c r="S12" s="588"/>
      <c r="T12" s="319"/>
      <c r="U12" s="319"/>
      <c r="V12" s="319"/>
    </row>
    <row r="13" spans="1:28" ht="36" customHeight="1">
      <c r="A13" s="1196"/>
      <c r="B13" s="1169"/>
      <c r="C13" s="1052"/>
      <c r="D13" s="1053"/>
      <c r="E13" s="1053"/>
      <c r="F13" s="1053"/>
      <c r="G13" s="1176"/>
      <c r="H13" s="1265"/>
      <c r="I13" s="1266"/>
      <c r="J13" s="1266"/>
      <c r="K13" s="1266"/>
      <c r="L13" s="1266"/>
      <c r="M13" s="1266"/>
      <c r="N13" s="1267"/>
      <c r="O13" s="588"/>
      <c r="P13" s="588"/>
      <c r="Q13" s="588"/>
      <c r="R13" s="588"/>
      <c r="S13" s="588"/>
    </row>
    <row r="14" spans="1:28" ht="21.75" customHeight="1">
      <c r="A14" s="1196"/>
      <c r="B14" s="1169"/>
      <c r="C14" s="1052"/>
      <c r="D14" s="1053"/>
      <c r="E14" s="1053"/>
      <c r="F14" s="1053"/>
      <c r="G14" s="1176"/>
      <c r="H14" s="1178" t="s">
        <v>611</v>
      </c>
      <c r="I14" s="1179"/>
      <c r="J14" s="1179"/>
      <c r="K14" s="1179"/>
      <c r="L14" s="1179"/>
      <c r="M14" s="1179"/>
      <c r="N14" s="1180"/>
      <c r="O14" s="588"/>
      <c r="P14" s="588"/>
      <c r="Q14" s="588"/>
      <c r="R14" s="588"/>
      <c r="S14" s="588"/>
      <c r="T14" s="303"/>
      <c r="U14" s="303"/>
      <c r="V14" s="303"/>
    </row>
    <row r="15" spans="1:28" ht="36" customHeight="1">
      <c r="A15" s="1196"/>
      <c r="B15" s="1169"/>
      <c r="C15" s="1052"/>
      <c r="D15" s="1053"/>
      <c r="E15" s="1053"/>
      <c r="F15" s="1053"/>
      <c r="G15" s="1176"/>
      <c r="H15" s="1173"/>
      <c r="I15" s="1174"/>
      <c r="J15" s="1174"/>
      <c r="K15" s="1174"/>
      <c r="L15" s="1174"/>
      <c r="M15" s="1174"/>
      <c r="N15" s="1183"/>
      <c r="O15" s="588"/>
      <c r="P15" s="588"/>
      <c r="Q15" s="588"/>
      <c r="R15" s="588"/>
      <c r="S15" s="588"/>
      <c r="T15" s="303"/>
      <c r="U15" s="303"/>
      <c r="V15" s="303"/>
    </row>
    <row r="16" spans="1:28" ht="36" customHeight="1">
      <c r="A16" s="1196"/>
      <c r="B16" s="1169"/>
      <c r="C16" s="1052"/>
      <c r="D16" s="1053"/>
      <c r="E16" s="1053"/>
      <c r="F16" s="1053"/>
      <c r="G16" s="1176"/>
      <c r="H16" s="1052"/>
      <c r="I16" s="1053"/>
      <c r="J16" s="1053"/>
      <c r="K16" s="1053"/>
      <c r="L16" s="1053"/>
      <c r="M16" s="1053"/>
      <c r="N16" s="1054"/>
      <c r="O16" s="588"/>
      <c r="P16" s="588"/>
      <c r="Q16" s="588"/>
      <c r="R16" s="588"/>
      <c r="S16" s="588"/>
    </row>
    <row r="17" spans="1:23" ht="21.75" customHeight="1">
      <c r="A17" s="1196"/>
      <c r="B17" s="1169"/>
      <c r="C17" s="1055"/>
      <c r="D17" s="1056"/>
      <c r="E17" s="1056"/>
      <c r="F17" s="1056"/>
      <c r="G17" s="1177"/>
      <c r="H17" s="1178" t="s">
        <v>483</v>
      </c>
      <c r="I17" s="1179"/>
      <c r="J17" s="1179"/>
      <c r="K17" s="1179"/>
      <c r="L17" s="1179"/>
      <c r="M17" s="1179"/>
      <c r="N17" s="1180"/>
      <c r="O17" s="588"/>
      <c r="P17" s="588"/>
      <c r="Q17" s="588"/>
      <c r="R17" s="588"/>
      <c r="S17" s="588"/>
    </row>
    <row r="18" spans="1:23" ht="36" customHeight="1">
      <c r="A18" s="1196"/>
      <c r="B18" s="1169"/>
      <c r="C18" s="468" t="s">
        <v>43</v>
      </c>
      <c r="D18" s="1188"/>
      <c r="E18" s="1189"/>
      <c r="F18" s="1189"/>
      <c r="G18" s="1261"/>
      <c r="H18" s="1053"/>
      <c r="I18" s="1053"/>
      <c r="J18" s="1053"/>
      <c r="K18" s="1053"/>
      <c r="L18" s="1053"/>
      <c r="M18" s="1053"/>
      <c r="N18" s="1054"/>
      <c r="O18" s="588"/>
      <c r="P18" s="588"/>
      <c r="Q18" s="588"/>
      <c r="R18" s="588"/>
      <c r="S18" s="588"/>
    </row>
    <row r="19" spans="1:23" ht="36" customHeight="1">
      <c r="A19" s="1206"/>
      <c r="B19" s="1253"/>
      <c r="C19" s="468" t="s">
        <v>44</v>
      </c>
      <c r="D19" s="1188"/>
      <c r="E19" s="1189"/>
      <c r="F19" s="1189"/>
      <c r="G19" s="1261"/>
      <c r="H19" s="1055"/>
      <c r="I19" s="1056"/>
      <c r="J19" s="1056"/>
      <c r="K19" s="1056"/>
      <c r="L19" s="1056"/>
      <c r="M19" s="1056"/>
      <c r="N19" s="1057"/>
      <c r="O19" s="852" t="s">
        <v>629</v>
      </c>
      <c r="P19" s="852"/>
      <c r="Q19" s="852"/>
      <c r="R19" s="852"/>
      <c r="S19" s="852"/>
      <c r="T19" s="852"/>
      <c r="U19" s="852"/>
      <c r="V19" s="852"/>
      <c r="W19" s="852"/>
    </row>
    <row r="20" spans="1:23" ht="46.15" customHeight="1">
      <c r="A20" s="1207" t="s">
        <v>46</v>
      </c>
      <c r="B20" s="1208"/>
      <c r="C20" s="1049"/>
      <c r="D20" s="1050"/>
      <c r="E20" s="1050"/>
      <c r="F20" s="1050"/>
      <c r="G20" s="1050"/>
      <c r="H20" s="1050"/>
      <c r="I20" s="1050"/>
      <c r="J20" s="1050"/>
      <c r="K20" s="1050"/>
      <c r="L20" s="1050"/>
      <c r="M20" s="1050"/>
      <c r="N20" s="1051"/>
      <c r="O20" s="317"/>
      <c r="P20" s="317"/>
      <c r="Q20" s="317"/>
      <c r="R20" s="317"/>
      <c r="S20" s="317"/>
      <c r="T20" s="317"/>
    </row>
    <row r="21" spans="1:23" ht="46.15" customHeight="1">
      <c r="A21" s="1196"/>
      <c r="B21" s="1168"/>
      <c r="C21" s="1052"/>
      <c r="D21" s="1053"/>
      <c r="E21" s="1053"/>
      <c r="F21" s="1053"/>
      <c r="G21" s="1053"/>
      <c r="H21" s="1053"/>
      <c r="I21" s="1053"/>
      <c r="J21" s="1053"/>
      <c r="K21" s="1053"/>
      <c r="L21" s="1053"/>
      <c r="M21" s="1053"/>
      <c r="N21" s="1054"/>
    </row>
    <row r="22" spans="1:23" ht="46.15" customHeight="1">
      <c r="A22" s="1206"/>
      <c r="B22" s="1171"/>
      <c r="C22" s="1055"/>
      <c r="D22" s="1056"/>
      <c r="E22" s="1056"/>
      <c r="F22" s="1056"/>
      <c r="G22" s="1056"/>
      <c r="H22" s="1056"/>
      <c r="I22" s="1056"/>
      <c r="J22" s="1056"/>
      <c r="K22" s="1056"/>
      <c r="L22" s="1056"/>
      <c r="M22" s="1056"/>
      <c r="N22" s="1057"/>
    </row>
    <row r="23" spans="1:23" ht="66.400000000000006" customHeight="1">
      <c r="A23" s="1120" t="s">
        <v>223</v>
      </c>
      <c r="B23" s="1121"/>
      <c r="C23" s="469" t="s">
        <v>47</v>
      </c>
      <c r="D23" s="1150" t="s">
        <v>224</v>
      </c>
      <c r="E23" s="1150"/>
      <c r="F23" s="1150"/>
      <c r="G23" s="1150" t="s">
        <v>225</v>
      </c>
      <c r="H23" s="1150"/>
      <c r="I23" s="1150"/>
      <c r="J23" s="1150"/>
      <c r="K23" s="1150"/>
      <c r="L23" s="470" t="s">
        <v>226</v>
      </c>
      <c r="M23" s="470" t="s">
        <v>227</v>
      </c>
      <c r="N23" s="471" t="s">
        <v>228</v>
      </c>
    </row>
    <row r="24" spans="1:23" ht="15.4" customHeight="1">
      <c r="A24" s="1122"/>
      <c r="B24" s="1123"/>
      <c r="C24" s="1151" t="s">
        <v>598</v>
      </c>
      <c r="D24" s="1153"/>
      <c r="E24" s="1153"/>
      <c r="F24" s="1153"/>
      <c r="G24" s="1139"/>
      <c r="H24" s="1140"/>
      <c r="I24" s="1140"/>
      <c r="J24" s="1140"/>
      <c r="K24" s="1155"/>
      <c r="L24" s="1114"/>
      <c r="M24" s="1114"/>
      <c r="N24" s="1116"/>
      <c r="O24" s="315"/>
      <c r="P24" s="315"/>
      <c r="Q24" s="315"/>
      <c r="R24" s="315"/>
    </row>
    <row r="25" spans="1:23" ht="15.4" customHeight="1">
      <c r="A25" s="1122"/>
      <c r="B25" s="1123"/>
      <c r="C25" s="1151"/>
      <c r="D25" s="1153"/>
      <c r="E25" s="1153"/>
      <c r="F25" s="1153"/>
      <c r="G25" s="1141"/>
      <c r="H25" s="1142"/>
      <c r="I25" s="1142"/>
      <c r="J25" s="1142"/>
      <c r="K25" s="1156"/>
      <c r="L25" s="1114"/>
      <c r="M25" s="1114"/>
      <c r="N25" s="1116"/>
      <c r="O25" s="315"/>
      <c r="P25" s="315"/>
      <c r="Q25" s="315"/>
      <c r="R25" s="315"/>
    </row>
    <row r="26" spans="1:23" ht="15.4" customHeight="1">
      <c r="A26" s="1122"/>
      <c r="B26" s="1123"/>
      <c r="C26" s="1151"/>
      <c r="D26" s="1153"/>
      <c r="E26" s="1153"/>
      <c r="F26" s="1153"/>
      <c r="G26" s="1141"/>
      <c r="H26" s="1142"/>
      <c r="I26" s="1142"/>
      <c r="J26" s="1142"/>
      <c r="K26" s="1156"/>
      <c r="L26" s="1114"/>
      <c r="M26" s="1114"/>
      <c r="N26" s="1116"/>
      <c r="O26" s="315"/>
      <c r="P26" s="315"/>
      <c r="Q26" s="315"/>
      <c r="R26" s="315"/>
    </row>
    <row r="27" spans="1:23" ht="15.4" customHeight="1">
      <c r="A27" s="1122"/>
      <c r="B27" s="1123"/>
      <c r="C27" s="1151"/>
      <c r="D27" s="1153"/>
      <c r="E27" s="1153"/>
      <c r="F27" s="1153"/>
      <c r="G27" s="1141"/>
      <c r="H27" s="1142"/>
      <c r="I27" s="1142"/>
      <c r="J27" s="1142"/>
      <c r="K27" s="1156"/>
      <c r="L27" s="1114"/>
      <c r="M27" s="1114"/>
      <c r="N27" s="1116"/>
      <c r="O27" s="315"/>
      <c r="P27" s="315"/>
      <c r="Q27" s="315"/>
      <c r="R27" s="315"/>
    </row>
    <row r="28" spans="1:23" ht="15.4" customHeight="1">
      <c r="A28" s="1122"/>
      <c r="B28" s="1123"/>
      <c r="C28" s="1151"/>
      <c r="D28" s="1153"/>
      <c r="E28" s="1153"/>
      <c r="F28" s="1153"/>
      <c r="G28" s="1141"/>
      <c r="H28" s="1142"/>
      <c r="I28" s="1142"/>
      <c r="J28" s="1142"/>
      <c r="K28" s="1156"/>
      <c r="L28" s="1114"/>
      <c r="M28" s="1114"/>
      <c r="N28" s="1116"/>
      <c r="O28" s="315"/>
      <c r="P28" s="315"/>
      <c r="Q28" s="315"/>
      <c r="R28" s="315"/>
    </row>
    <row r="29" spans="1:23" ht="15.4" customHeight="1">
      <c r="A29" s="1122"/>
      <c r="B29" s="1123"/>
      <c r="C29" s="1151"/>
      <c r="D29" s="1153"/>
      <c r="E29" s="1153"/>
      <c r="F29" s="1153"/>
      <c r="G29" s="1141"/>
      <c r="H29" s="1142"/>
      <c r="I29" s="1142"/>
      <c r="J29" s="1142"/>
      <c r="K29" s="1156"/>
      <c r="L29" s="1114"/>
      <c r="M29" s="1114"/>
      <c r="N29" s="1116"/>
      <c r="O29" s="315"/>
      <c r="P29" s="315"/>
      <c r="Q29" s="315"/>
      <c r="R29" s="315"/>
    </row>
    <row r="30" spans="1:23" ht="15.4" customHeight="1">
      <c r="A30" s="1122"/>
      <c r="B30" s="1123"/>
      <c r="C30" s="1151"/>
      <c r="D30" s="1153"/>
      <c r="E30" s="1153"/>
      <c r="F30" s="1153"/>
      <c r="G30" s="1157"/>
      <c r="H30" s="1158"/>
      <c r="I30" s="1158"/>
      <c r="J30" s="1158"/>
      <c r="K30" s="1159"/>
      <c r="L30" s="1114"/>
      <c r="M30" s="1114"/>
      <c r="N30" s="1116"/>
      <c r="O30" s="315"/>
      <c r="P30" s="315"/>
      <c r="Q30" s="315"/>
      <c r="R30" s="315"/>
    </row>
    <row r="31" spans="1:23" ht="15" customHeight="1">
      <c r="A31" s="1122"/>
      <c r="B31" s="1123"/>
      <c r="C31" s="1151"/>
      <c r="D31" s="1153"/>
      <c r="E31" s="1153"/>
      <c r="F31" s="1153"/>
      <c r="G31" s="1118" t="s">
        <v>617</v>
      </c>
      <c r="H31" s="1119"/>
      <c r="I31" s="1119"/>
      <c r="J31" s="586"/>
      <c r="K31" s="587" t="s">
        <v>618</v>
      </c>
      <c r="L31" s="1160"/>
      <c r="M31" s="1114"/>
      <c r="N31" s="1116"/>
      <c r="O31" s="315"/>
      <c r="P31" s="315"/>
      <c r="Q31" s="315"/>
      <c r="R31" s="315"/>
    </row>
    <row r="32" spans="1:23" ht="15.4" customHeight="1">
      <c r="A32" s="1122"/>
      <c r="B32" s="1123"/>
      <c r="C32" s="1151" t="s">
        <v>273</v>
      </c>
      <c r="D32" s="1153"/>
      <c r="E32" s="1153"/>
      <c r="F32" s="1153"/>
      <c r="G32" s="1139"/>
      <c r="H32" s="1140"/>
      <c r="I32" s="1140"/>
      <c r="J32" s="1140"/>
      <c r="K32" s="1155"/>
      <c r="L32" s="1114"/>
      <c r="M32" s="1114"/>
      <c r="N32" s="1116"/>
      <c r="O32" s="315"/>
      <c r="P32" s="315"/>
      <c r="Q32" s="315"/>
      <c r="R32" s="315"/>
    </row>
    <row r="33" spans="1:18" ht="15.4" customHeight="1">
      <c r="A33" s="1122"/>
      <c r="B33" s="1123"/>
      <c r="C33" s="1151"/>
      <c r="D33" s="1153"/>
      <c r="E33" s="1153"/>
      <c r="F33" s="1153"/>
      <c r="G33" s="1141"/>
      <c r="H33" s="1142"/>
      <c r="I33" s="1142"/>
      <c r="J33" s="1142"/>
      <c r="K33" s="1156"/>
      <c r="L33" s="1114"/>
      <c r="M33" s="1114"/>
      <c r="N33" s="1116"/>
      <c r="O33" s="315"/>
      <c r="P33" s="315"/>
      <c r="Q33" s="315"/>
      <c r="R33" s="315"/>
    </row>
    <row r="34" spans="1:18" ht="15.4" customHeight="1">
      <c r="A34" s="1122"/>
      <c r="B34" s="1123"/>
      <c r="C34" s="1151"/>
      <c r="D34" s="1153"/>
      <c r="E34" s="1153"/>
      <c r="F34" s="1153"/>
      <c r="G34" s="1141"/>
      <c r="H34" s="1142"/>
      <c r="I34" s="1142"/>
      <c r="J34" s="1142"/>
      <c r="K34" s="1156"/>
      <c r="L34" s="1114"/>
      <c r="M34" s="1114"/>
      <c r="N34" s="1116"/>
      <c r="O34" s="315"/>
      <c r="P34" s="315"/>
      <c r="Q34" s="315"/>
      <c r="R34" s="315"/>
    </row>
    <row r="35" spans="1:18" ht="15.4" customHeight="1">
      <c r="A35" s="1122"/>
      <c r="B35" s="1123"/>
      <c r="C35" s="1151"/>
      <c r="D35" s="1153"/>
      <c r="E35" s="1153"/>
      <c r="F35" s="1153"/>
      <c r="G35" s="1141"/>
      <c r="H35" s="1142"/>
      <c r="I35" s="1142"/>
      <c r="J35" s="1142"/>
      <c r="K35" s="1156"/>
      <c r="L35" s="1114"/>
      <c r="M35" s="1114"/>
      <c r="N35" s="1116"/>
      <c r="O35" s="315"/>
      <c r="P35" s="315"/>
      <c r="Q35" s="315"/>
      <c r="R35" s="315"/>
    </row>
    <row r="36" spans="1:18" ht="15.4" customHeight="1">
      <c r="A36" s="1122"/>
      <c r="B36" s="1123"/>
      <c r="C36" s="1151"/>
      <c r="D36" s="1153"/>
      <c r="E36" s="1153"/>
      <c r="F36" s="1153"/>
      <c r="G36" s="1141"/>
      <c r="H36" s="1142"/>
      <c r="I36" s="1142"/>
      <c r="J36" s="1142"/>
      <c r="K36" s="1156"/>
      <c r="L36" s="1114"/>
      <c r="M36" s="1114"/>
      <c r="N36" s="1116"/>
      <c r="O36" s="315"/>
      <c r="P36" s="315"/>
      <c r="Q36" s="315"/>
      <c r="R36" s="315"/>
    </row>
    <row r="37" spans="1:18" ht="15.4" customHeight="1">
      <c r="A37" s="1122"/>
      <c r="B37" s="1123"/>
      <c r="C37" s="1151"/>
      <c r="D37" s="1153"/>
      <c r="E37" s="1153"/>
      <c r="F37" s="1153"/>
      <c r="G37" s="1141"/>
      <c r="H37" s="1142"/>
      <c r="I37" s="1142"/>
      <c r="J37" s="1142"/>
      <c r="K37" s="1156"/>
      <c r="L37" s="1114"/>
      <c r="M37" s="1114"/>
      <c r="N37" s="1116"/>
      <c r="O37" s="315"/>
      <c r="P37" s="315"/>
      <c r="Q37" s="315"/>
      <c r="R37" s="315"/>
    </row>
    <row r="38" spans="1:18" ht="15.4" customHeight="1">
      <c r="A38" s="1122"/>
      <c r="B38" s="1123"/>
      <c r="C38" s="1151"/>
      <c r="D38" s="1153"/>
      <c r="E38" s="1153"/>
      <c r="F38" s="1153"/>
      <c r="G38" s="1157"/>
      <c r="H38" s="1158"/>
      <c r="I38" s="1158"/>
      <c r="J38" s="1158"/>
      <c r="K38" s="1159"/>
      <c r="L38" s="1114"/>
      <c r="M38" s="1114"/>
      <c r="N38" s="1116"/>
      <c r="O38" s="315"/>
      <c r="P38" s="315"/>
      <c r="Q38" s="315"/>
      <c r="R38" s="315"/>
    </row>
    <row r="39" spans="1:18" ht="15" customHeight="1">
      <c r="A39" s="1122"/>
      <c r="B39" s="1123"/>
      <c r="C39" s="1151"/>
      <c r="D39" s="1153"/>
      <c r="E39" s="1153"/>
      <c r="F39" s="1153"/>
      <c r="G39" s="1118" t="s">
        <v>617</v>
      </c>
      <c r="H39" s="1119"/>
      <c r="I39" s="1119"/>
      <c r="J39" s="586"/>
      <c r="K39" s="587" t="s">
        <v>618</v>
      </c>
      <c r="L39" s="1114"/>
      <c r="M39" s="1114"/>
      <c r="N39" s="1116"/>
      <c r="O39" s="315"/>
      <c r="P39" s="315"/>
      <c r="Q39" s="315"/>
      <c r="R39" s="315"/>
    </row>
    <row r="40" spans="1:18" ht="15.4" customHeight="1">
      <c r="A40" s="1122"/>
      <c r="B40" s="1123"/>
      <c r="C40" s="1151" t="s">
        <v>481</v>
      </c>
      <c r="D40" s="1153"/>
      <c r="E40" s="1153"/>
      <c r="F40" s="1153"/>
      <c r="G40" s="1139"/>
      <c r="H40" s="1140"/>
      <c r="I40" s="1140"/>
      <c r="J40" s="1140"/>
      <c r="K40" s="1155"/>
      <c r="L40" s="1114"/>
      <c r="M40" s="1114"/>
      <c r="N40" s="1116"/>
      <c r="O40" s="315"/>
      <c r="P40" s="315"/>
      <c r="Q40" s="315"/>
      <c r="R40" s="315"/>
    </row>
    <row r="41" spans="1:18" ht="15.4" customHeight="1">
      <c r="A41" s="1122"/>
      <c r="B41" s="1123"/>
      <c r="C41" s="1151"/>
      <c r="D41" s="1153"/>
      <c r="E41" s="1153"/>
      <c r="F41" s="1153"/>
      <c r="G41" s="1141"/>
      <c r="H41" s="1142"/>
      <c r="I41" s="1142"/>
      <c r="J41" s="1142"/>
      <c r="K41" s="1156"/>
      <c r="L41" s="1114"/>
      <c r="M41" s="1114"/>
      <c r="N41" s="1116"/>
      <c r="O41" s="315"/>
      <c r="P41" s="315"/>
      <c r="Q41" s="315"/>
      <c r="R41" s="315"/>
    </row>
    <row r="42" spans="1:18" ht="15.4" customHeight="1">
      <c r="A42" s="1122"/>
      <c r="B42" s="1123"/>
      <c r="C42" s="1151"/>
      <c r="D42" s="1153"/>
      <c r="E42" s="1153"/>
      <c r="F42" s="1153"/>
      <c r="G42" s="1141"/>
      <c r="H42" s="1142"/>
      <c r="I42" s="1142"/>
      <c r="J42" s="1142"/>
      <c r="K42" s="1156"/>
      <c r="L42" s="1114"/>
      <c r="M42" s="1114"/>
      <c r="N42" s="1116"/>
      <c r="O42" s="315"/>
      <c r="P42" s="315"/>
      <c r="Q42" s="315"/>
      <c r="R42" s="315"/>
    </row>
    <row r="43" spans="1:18" ht="15.4" customHeight="1">
      <c r="A43" s="1122"/>
      <c r="B43" s="1123"/>
      <c r="C43" s="1151"/>
      <c r="D43" s="1153"/>
      <c r="E43" s="1153"/>
      <c r="F43" s="1153"/>
      <c r="G43" s="1141"/>
      <c r="H43" s="1142"/>
      <c r="I43" s="1142"/>
      <c r="J43" s="1142"/>
      <c r="K43" s="1156"/>
      <c r="L43" s="1114"/>
      <c r="M43" s="1114"/>
      <c r="N43" s="1116"/>
      <c r="O43" s="315"/>
      <c r="P43" s="315"/>
      <c r="Q43" s="315"/>
      <c r="R43" s="315"/>
    </row>
    <row r="44" spans="1:18" ht="15.4" customHeight="1">
      <c r="A44" s="1122"/>
      <c r="B44" s="1123"/>
      <c r="C44" s="1151"/>
      <c r="D44" s="1153"/>
      <c r="E44" s="1153"/>
      <c r="F44" s="1153"/>
      <c r="G44" s="1141"/>
      <c r="H44" s="1142"/>
      <c r="I44" s="1142"/>
      <c r="J44" s="1142"/>
      <c r="K44" s="1156"/>
      <c r="L44" s="1114"/>
      <c r="M44" s="1114"/>
      <c r="N44" s="1116"/>
      <c r="O44" s="315"/>
      <c r="P44" s="315"/>
      <c r="Q44" s="315"/>
      <c r="R44" s="315"/>
    </row>
    <row r="45" spans="1:18" ht="15.4" customHeight="1">
      <c r="A45" s="1122"/>
      <c r="B45" s="1123"/>
      <c r="C45" s="1151"/>
      <c r="D45" s="1153"/>
      <c r="E45" s="1153"/>
      <c r="F45" s="1153"/>
      <c r="G45" s="1141"/>
      <c r="H45" s="1142"/>
      <c r="I45" s="1142"/>
      <c r="J45" s="1142"/>
      <c r="K45" s="1156"/>
      <c r="L45" s="1114"/>
      <c r="M45" s="1114"/>
      <c r="N45" s="1116"/>
    </row>
    <row r="46" spans="1:18" ht="15.4" customHeight="1">
      <c r="A46" s="1122"/>
      <c r="B46" s="1123"/>
      <c r="C46" s="1151"/>
      <c r="D46" s="1153"/>
      <c r="E46" s="1153"/>
      <c r="F46" s="1153"/>
      <c r="G46" s="1157"/>
      <c r="H46" s="1158"/>
      <c r="I46" s="1158"/>
      <c r="J46" s="1158"/>
      <c r="K46" s="1159"/>
      <c r="L46" s="1114"/>
      <c r="M46" s="1114"/>
      <c r="N46" s="1116"/>
    </row>
    <row r="47" spans="1:18" ht="15" customHeight="1">
      <c r="A47" s="1148"/>
      <c r="B47" s="1149"/>
      <c r="C47" s="1152"/>
      <c r="D47" s="1154"/>
      <c r="E47" s="1154"/>
      <c r="F47" s="1154"/>
      <c r="G47" s="1118" t="s">
        <v>617</v>
      </c>
      <c r="H47" s="1119"/>
      <c r="I47" s="1119"/>
      <c r="J47" s="586"/>
      <c r="K47" s="587" t="s">
        <v>618</v>
      </c>
      <c r="L47" s="1115"/>
      <c r="M47" s="1115"/>
      <c r="N47" s="1117"/>
      <c r="O47" s="315"/>
      <c r="P47" s="315"/>
      <c r="Q47" s="315"/>
      <c r="R47" s="315"/>
    </row>
    <row r="48" spans="1:18" ht="40.15" customHeight="1">
      <c r="A48" s="1120" t="s">
        <v>619</v>
      </c>
      <c r="B48" s="1121"/>
      <c r="C48" s="1126" t="s">
        <v>620</v>
      </c>
      <c r="D48" s="1127"/>
      <c r="E48" s="1127"/>
      <c r="F48" s="1128"/>
      <c r="G48" s="1129" t="s">
        <v>225</v>
      </c>
      <c r="H48" s="1127"/>
      <c r="I48" s="1127"/>
      <c r="J48" s="1127"/>
      <c r="K48" s="1127"/>
      <c r="L48" s="1127"/>
      <c r="M48" s="1127"/>
      <c r="N48" s="522" t="s">
        <v>566</v>
      </c>
    </row>
    <row r="49" spans="1:19" ht="15.4" customHeight="1">
      <c r="A49" s="1122"/>
      <c r="B49" s="1123"/>
      <c r="C49" s="1130"/>
      <c r="D49" s="1131"/>
      <c r="E49" s="1131"/>
      <c r="F49" s="1132"/>
      <c r="G49" s="1139"/>
      <c r="H49" s="1140"/>
      <c r="I49" s="1140"/>
      <c r="J49" s="1140"/>
      <c r="K49" s="1140"/>
      <c r="L49" s="1140"/>
      <c r="M49" s="1140"/>
      <c r="N49" s="1145"/>
      <c r="O49" s="315"/>
      <c r="P49" s="315"/>
      <c r="Q49" s="315"/>
      <c r="R49" s="315"/>
      <c r="S49" s="315"/>
    </row>
    <row r="50" spans="1:19" ht="15.4" customHeight="1">
      <c r="A50" s="1122"/>
      <c r="B50" s="1123"/>
      <c r="C50" s="1133"/>
      <c r="D50" s="1134"/>
      <c r="E50" s="1134"/>
      <c r="F50" s="1135"/>
      <c r="G50" s="1141"/>
      <c r="H50" s="1142"/>
      <c r="I50" s="1142"/>
      <c r="J50" s="1142"/>
      <c r="K50" s="1142"/>
      <c r="L50" s="1142"/>
      <c r="M50" s="1142"/>
      <c r="N50" s="1146"/>
      <c r="O50" s="315"/>
      <c r="P50" s="315"/>
      <c r="Q50" s="315"/>
      <c r="R50" s="315"/>
      <c r="S50" s="315"/>
    </row>
    <row r="51" spans="1:19" ht="15.4" customHeight="1">
      <c r="A51" s="1122"/>
      <c r="B51" s="1123"/>
      <c r="C51" s="1133"/>
      <c r="D51" s="1134"/>
      <c r="E51" s="1134"/>
      <c r="F51" s="1135"/>
      <c r="G51" s="1141"/>
      <c r="H51" s="1142"/>
      <c r="I51" s="1142"/>
      <c r="J51" s="1142"/>
      <c r="K51" s="1142"/>
      <c r="L51" s="1142"/>
      <c r="M51" s="1142"/>
      <c r="N51" s="1146"/>
      <c r="O51" s="315"/>
      <c r="P51" s="315"/>
      <c r="Q51" s="315"/>
      <c r="R51" s="315"/>
      <c r="S51" s="315"/>
    </row>
    <row r="52" spans="1:19" ht="15.4" customHeight="1">
      <c r="A52" s="1122"/>
      <c r="B52" s="1123"/>
      <c r="C52" s="1133"/>
      <c r="D52" s="1134"/>
      <c r="E52" s="1134"/>
      <c r="F52" s="1135"/>
      <c r="G52" s="1141"/>
      <c r="H52" s="1142"/>
      <c r="I52" s="1142"/>
      <c r="J52" s="1142"/>
      <c r="K52" s="1142"/>
      <c r="L52" s="1142"/>
      <c r="M52" s="1142"/>
      <c r="N52" s="1146"/>
      <c r="O52" s="315"/>
      <c r="P52" s="315"/>
      <c r="Q52" s="315"/>
      <c r="R52" s="315"/>
      <c r="S52" s="315"/>
    </row>
    <row r="53" spans="1:19" ht="15.4" customHeight="1">
      <c r="A53" s="1122"/>
      <c r="B53" s="1123"/>
      <c r="C53" s="1133"/>
      <c r="D53" s="1134"/>
      <c r="E53" s="1134"/>
      <c r="F53" s="1135"/>
      <c r="G53" s="1141"/>
      <c r="H53" s="1142"/>
      <c r="I53" s="1142"/>
      <c r="J53" s="1142"/>
      <c r="K53" s="1142"/>
      <c r="L53" s="1142"/>
      <c r="M53" s="1142"/>
      <c r="N53" s="1146"/>
      <c r="O53" s="315"/>
      <c r="P53" s="315"/>
      <c r="Q53" s="315"/>
      <c r="R53" s="315"/>
      <c r="S53" s="315"/>
    </row>
    <row r="54" spans="1:19" ht="15.4" customHeight="1">
      <c r="A54" s="1122"/>
      <c r="B54" s="1123"/>
      <c r="C54" s="1133"/>
      <c r="D54" s="1134"/>
      <c r="E54" s="1134"/>
      <c r="F54" s="1135"/>
      <c r="G54" s="1141"/>
      <c r="H54" s="1142"/>
      <c r="I54" s="1142"/>
      <c r="J54" s="1142"/>
      <c r="K54" s="1142"/>
      <c r="L54" s="1142"/>
      <c r="M54" s="1142"/>
      <c r="N54" s="1146"/>
      <c r="O54" s="315"/>
      <c r="P54" s="315"/>
      <c r="Q54" s="315"/>
      <c r="R54" s="315"/>
      <c r="S54" s="315"/>
    </row>
    <row r="55" spans="1:19" ht="15.4" customHeight="1">
      <c r="A55" s="1122"/>
      <c r="B55" s="1123"/>
      <c r="C55" s="1133"/>
      <c r="D55" s="1134"/>
      <c r="E55" s="1134"/>
      <c r="F55" s="1135"/>
      <c r="G55" s="1141"/>
      <c r="H55" s="1142"/>
      <c r="I55" s="1142"/>
      <c r="J55" s="1142"/>
      <c r="K55" s="1142"/>
      <c r="L55" s="1142"/>
      <c r="M55" s="1142"/>
      <c r="N55" s="1146"/>
      <c r="O55" s="315"/>
      <c r="P55" s="315"/>
      <c r="Q55" s="315"/>
      <c r="R55" s="315"/>
      <c r="S55" s="315"/>
    </row>
    <row r="56" spans="1:19" ht="15.4" customHeight="1">
      <c r="A56" s="1122"/>
      <c r="B56" s="1123"/>
      <c r="C56" s="1133"/>
      <c r="D56" s="1134"/>
      <c r="E56" s="1134"/>
      <c r="F56" s="1135"/>
      <c r="G56" s="1141"/>
      <c r="H56" s="1142"/>
      <c r="I56" s="1142"/>
      <c r="J56" s="1142"/>
      <c r="K56" s="1142"/>
      <c r="L56" s="1142"/>
      <c r="M56" s="1142"/>
      <c r="N56" s="1146"/>
      <c r="O56" s="315"/>
      <c r="P56" s="315"/>
      <c r="Q56" s="315"/>
      <c r="R56" s="315"/>
      <c r="S56" s="315"/>
    </row>
    <row r="57" spans="1:19" ht="15.4" customHeight="1">
      <c r="A57" s="1122"/>
      <c r="B57" s="1123"/>
      <c r="C57" s="1133"/>
      <c r="D57" s="1134"/>
      <c r="E57" s="1134"/>
      <c r="F57" s="1135"/>
      <c r="G57" s="1141"/>
      <c r="H57" s="1142"/>
      <c r="I57" s="1142"/>
      <c r="J57" s="1142"/>
      <c r="K57" s="1142"/>
      <c r="L57" s="1142"/>
      <c r="M57" s="1142"/>
      <c r="N57" s="1146"/>
      <c r="O57" s="315"/>
      <c r="P57" s="315"/>
      <c r="Q57" s="315"/>
      <c r="R57" s="315"/>
      <c r="S57" s="315"/>
    </row>
    <row r="58" spans="1:19" ht="15.4" customHeight="1">
      <c r="A58" s="1122"/>
      <c r="B58" s="1123"/>
      <c r="C58" s="1133"/>
      <c r="D58" s="1134"/>
      <c r="E58" s="1134"/>
      <c r="F58" s="1135"/>
      <c r="G58" s="1141"/>
      <c r="H58" s="1142"/>
      <c r="I58" s="1142"/>
      <c r="J58" s="1142"/>
      <c r="K58" s="1142"/>
      <c r="L58" s="1142"/>
      <c r="M58" s="1142"/>
      <c r="N58" s="1146"/>
      <c r="O58" s="315"/>
      <c r="P58" s="315"/>
      <c r="Q58" s="315"/>
      <c r="R58" s="315"/>
      <c r="S58" s="315"/>
    </row>
    <row r="59" spans="1:19" ht="17.25" thickBot="1">
      <c r="A59" s="1124"/>
      <c r="B59" s="1125"/>
      <c r="C59" s="1136"/>
      <c r="D59" s="1137"/>
      <c r="E59" s="1137"/>
      <c r="F59" s="1138"/>
      <c r="G59" s="1143"/>
      <c r="H59" s="1144"/>
      <c r="I59" s="1144"/>
      <c r="J59" s="1144"/>
      <c r="K59" s="1144"/>
      <c r="L59" s="1144"/>
      <c r="M59" s="1144"/>
      <c r="N59" s="1147"/>
      <c r="O59" s="315"/>
      <c r="P59" s="315"/>
      <c r="Q59" s="315"/>
      <c r="R59" s="315"/>
      <c r="S59" s="315"/>
    </row>
    <row r="60" spans="1:19" ht="2.65" customHeight="1"/>
  </sheetData>
  <sheetProtection algorithmName="SHA-512" hashValue="WC+LyyNchT37Ua8jynd2ao6mhpyA1dCTBR3ma5WKyTiRjrmFvHwoBx+vVi0eBzgH9E+hR4T/jRrJnbYtQQe1Zw==" saltValue="qrCEluOvzfZ77DSj2WlSag==" spinCount="100000" sheet="1" objects="1" scenarios="1"/>
  <mergeCells count="64">
    <mergeCell ref="C20:N22"/>
    <mergeCell ref="J4:N4"/>
    <mergeCell ref="H3:I3"/>
    <mergeCell ref="O19:W19"/>
    <mergeCell ref="A20:B22"/>
    <mergeCell ref="O3:S7"/>
    <mergeCell ref="H18:N19"/>
    <mergeCell ref="D19:G19"/>
    <mergeCell ref="H12:N13"/>
    <mergeCell ref="H14:N14"/>
    <mergeCell ref="C8:N9"/>
    <mergeCell ref="A10:B19"/>
    <mergeCell ref="D18:G18"/>
    <mergeCell ref="H15:N16"/>
    <mergeCell ref="C10:G10"/>
    <mergeCell ref="H10:N10"/>
    <mergeCell ref="C11:G17"/>
    <mergeCell ref="H11:N11"/>
    <mergeCell ref="H17:N17"/>
    <mergeCell ref="A48:B59"/>
    <mergeCell ref="J3:N3"/>
    <mergeCell ref="A5:B5"/>
    <mergeCell ref="H5:I5"/>
    <mergeCell ref="J5:N5"/>
    <mergeCell ref="A6:B7"/>
    <mergeCell ref="C6:G7"/>
    <mergeCell ref="F5:G5"/>
    <mergeCell ref="H6:I7"/>
    <mergeCell ref="J6:N7"/>
    <mergeCell ref="A8:B9"/>
    <mergeCell ref="C48:F48"/>
    <mergeCell ref="G48:M48"/>
    <mergeCell ref="L2:N2"/>
    <mergeCell ref="A2:K2"/>
    <mergeCell ref="A3:B4"/>
    <mergeCell ref="C3:G4"/>
    <mergeCell ref="H4:I4"/>
    <mergeCell ref="A23:B47"/>
    <mergeCell ref="D23:F23"/>
    <mergeCell ref="G23:K23"/>
    <mergeCell ref="C24:C31"/>
    <mergeCell ref="D24:F31"/>
    <mergeCell ref="G24:K30"/>
    <mergeCell ref="C40:C47"/>
    <mergeCell ref="D40:F47"/>
    <mergeCell ref="G40:K46"/>
    <mergeCell ref="C32:C39"/>
    <mergeCell ref="D32:F39"/>
    <mergeCell ref="G32:K38"/>
    <mergeCell ref="L40:L47"/>
    <mergeCell ref="M40:M47"/>
    <mergeCell ref="N40:N47"/>
    <mergeCell ref="G47:I47"/>
    <mergeCell ref="C49:F59"/>
    <mergeCell ref="G49:M59"/>
    <mergeCell ref="N49:N59"/>
    <mergeCell ref="L24:L31"/>
    <mergeCell ref="M24:M31"/>
    <mergeCell ref="N24:N31"/>
    <mergeCell ref="G31:I31"/>
    <mergeCell ref="N32:N39"/>
    <mergeCell ref="M32:M39"/>
    <mergeCell ref="G39:I39"/>
    <mergeCell ref="L32:L39"/>
  </mergeCells>
  <phoneticPr fontId="6"/>
  <dataValidations count="2">
    <dataValidation imeMode="halfAlpha" operator="greaterThanOrEqual" allowBlank="1" showInputMessage="1" showErrorMessage="1" sqref="E5 C5" xr:uid="{00000000-0002-0000-0A00-000000000000}"/>
    <dataValidation imeMode="halfAlpha" allowBlank="1" showInputMessage="1" showErrorMessage="1" sqref="K5:N5 J5:J6 L24:N47" xr:uid="{00000000-0002-0000-0A00-000001000000}"/>
  </dataValidations>
  <printOptions horizontalCentered="1"/>
  <pageMargins left="0.70866141732283472" right="0.70866141732283472" top="0.55118110236220474" bottom="0.55118110236220474" header="0.31496062992125984" footer="0.31496062992125984"/>
  <pageSetup paperSize="9" scale="5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N52"/>
  <sheetViews>
    <sheetView view="pageBreakPreview" zoomScale="75" zoomScaleNormal="100" zoomScaleSheetLayoutView="75" workbookViewId="0">
      <selection activeCell="C7" sqref="C7"/>
    </sheetView>
  </sheetViews>
  <sheetFormatPr defaultColWidth="9" defaultRowHeight="18.75"/>
  <cols>
    <col min="1" max="1" width="9" style="528"/>
    <col min="2" max="2" width="8.25" style="528" customWidth="1"/>
    <col min="3" max="3" width="49.75" style="528" customWidth="1"/>
    <col min="4" max="6" width="14.5" style="542" customWidth="1"/>
    <col min="7" max="7" width="16" style="528" customWidth="1"/>
    <col min="8" max="8" width="4.25" style="528" customWidth="1"/>
    <col min="9" max="9" width="87.25" style="533" customWidth="1"/>
    <col min="10" max="10" width="9" style="528"/>
    <col min="11" max="11" width="88.25" style="528" customWidth="1"/>
    <col min="12" max="16384" width="9" style="528"/>
  </cols>
  <sheetData>
    <row r="1" spans="1:14" ht="21.4" customHeight="1">
      <c r="A1" s="528" t="s">
        <v>600</v>
      </c>
      <c r="B1" s="30"/>
      <c r="C1" s="30"/>
      <c r="D1" s="529"/>
      <c r="E1" s="529"/>
      <c r="F1" s="529"/>
      <c r="G1" s="30"/>
      <c r="H1"/>
      <c r="I1"/>
      <c r="J1"/>
      <c r="K1"/>
      <c r="L1"/>
    </row>
    <row r="2" spans="1:14" ht="21.4" customHeight="1">
      <c r="A2" s="530" t="s">
        <v>172</v>
      </c>
      <c r="B2" s="1287">
        <f>①総表!C10</f>
        <v>0</v>
      </c>
      <c r="C2" s="1287"/>
      <c r="D2" s="1287"/>
      <c r="E2" s="1287"/>
      <c r="F2" s="1287"/>
      <c r="G2" s="1287"/>
      <c r="H2" s="532"/>
      <c r="I2" s="532"/>
      <c r="J2" s="532"/>
    </row>
    <row r="3" spans="1:14" ht="21.4" customHeight="1">
      <c r="A3" s="530" t="s">
        <v>89</v>
      </c>
      <c r="B3" s="1287">
        <f>①総表!C22</f>
        <v>0</v>
      </c>
      <c r="C3" s="1287"/>
      <c r="D3" s="1287"/>
      <c r="E3" s="1287"/>
      <c r="F3" s="1287"/>
      <c r="G3" s="1287"/>
      <c r="H3" s="532"/>
      <c r="I3" s="532"/>
      <c r="J3" s="532"/>
    </row>
    <row r="4" spans="1:14" ht="11.25" customHeight="1" thickBot="1">
      <c r="A4" s="530"/>
      <c r="B4" s="531"/>
      <c r="C4" s="531"/>
      <c r="D4" s="531"/>
      <c r="E4" s="531"/>
      <c r="F4" s="531"/>
      <c r="G4" s="531"/>
      <c r="H4" s="532"/>
      <c r="I4" s="532"/>
      <c r="J4" s="532"/>
    </row>
    <row r="5" spans="1:14" ht="25.9" customHeight="1">
      <c r="A5" s="1284" t="s">
        <v>564</v>
      </c>
      <c r="B5" s="1285"/>
      <c r="C5" s="1285"/>
      <c r="D5" s="1285"/>
      <c r="E5" s="1285"/>
      <c r="F5" s="1285"/>
      <c r="G5" s="1286"/>
    </row>
    <row r="6" spans="1:14" ht="22.5" customHeight="1">
      <c r="A6" s="614" t="s">
        <v>207</v>
      </c>
      <c r="B6" s="534" t="s">
        <v>583</v>
      </c>
      <c r="C6" s="535" t="s">
        <v>209</v>
      </c>
      <c r="D6" s="536" t="s">
        <v>210</v>
      </c>
      <c r="E6" s="536" t="s">
        <v>211</v>
      </c>
      <c r="F6" s="537" t="s">
        <v>212</v>
      </c>
      <c r="G6" s="615" t="s">
        <v>208</v>
      </c>
      <c r="I6" s="538"/>
    </row>
    <row r="7" spans="1:14" ht="22.5" customHeight="1">
      <c r="A7" s="1297" t="s">
        <v>265</v>
      </c>
      <c r="B7" s="1269" t="s">
        <v>585</v>
      </c>
      <c r="C7" s="559"/>
      <c r="D7" s="543"/>
      <c r="E7" s="545"/>
      <c r="F7" s="546" t="str">
        <f>IF(ISNUMBER(D7),(PRODUCT(D7,E7)),"")</f>
        <v/>
      </c>
      <c r="G7" s="616">
        <f>SUM(F7:F16)</f>
        <v>0</v>
      </c>
      <c r="I7" s="237"/>
      <c r="K7" s="1268"/>
      <c r="L7" s="1268"/>
      <c r="M7" s="1268"/>
      <c r="N7" s="1268"/>
    </row>
    <row r="8" spans="1:14" ht="24">
      <c r="A8" s="1298"/>
      <c r="B8" s="1270"/>
      <c r="C8" s="523"/>
      <c r="D8" s="548"/>
      <c r="E8" s="548"/>
      <c r="F8" s="547" t="str">
        <f>IF(ISNUMBER(D8),(PRODUCT(D8,E8)),"")</f>
        <v/>
      </c>
      <c r="G8" s="617"/>
      <c r="I8" s="237"/>
    </row>
    <row r="9" spans="1:14" ht="24">
      <c r="A9" s="1298"/>
      <c r="B9" s="1270"/>
      <c r="C9" s="523"/>
      <c r="D9" s="549"/>
      <c r="E9" s="549"/>
      <c r="F9" s="547" t="str">
        <f t="shared" ref="F9:F15" si="0">IF(ISNUMBER(D9),(PRODUCT(D9,E9)),"")</f>
        <v/>
      </c>
      <c r="G9" s="617"/>
      <c r="I9" s="237"/>
    </row>
    <row r="10" spans="1:14" ht="24">
      <c r="A10" s="1298"/>
      <c r="B10" s="1270"/>
      <c r="C10" s="523"/>
      <c r="D10" s="549"/>
      <c r="E10" s="549"/>
      <c r="F10" s="547" t="str">
        <f t="shared" si="0"/>
        <v/>
      </c>
      <c r="G10" s="617"/>
      <c r="I10" s="237"/>
    </row>
    <row r="11" spans="1:14" ht="24">
      <c r="A11" s="1298"/>
      <c r="B11" s="1271"/>
      <c r="C11" s="524"/>
      <c r="D11" s="550"/>
      <c r="E11" s="550"/>
      <c r="F11" s="551" t="str">
        <f t="shared" si="0"/>
        <v/>
      </c>
      <c r="G11" s="617"/>
      <c r="I11" s="237"/>
    </row>
    <row r="12" spans="1:14" ht="24">
      <c r="A12" s="1298"/>
      <c r="B12" s="1269" t="s">
        <v>584</v>
      </c>
      <c r="C12" s="527"/>
      <c r="D12" s="552"/>
      <c r="E12" s="552"/>
      <c r="F12" s="553" t="str">
        <f t="shared" si="0"/>
        <v/>
      </c>
      <c r="G12" s="617"/>
      <c r="I12" s="237"/>
    </row>
    <row r="13" spans="1:14" ht="24">
      <c r="A13" s="1298"/>
      <c r="B13" s="1270"/>
      <c r="C13" s="523"/>
      <c r="D13" s="549"/>
      <c r="E13" s="549"/>
      <c r="F13" s="554" t="str">
        <f t="shared" si="0"/>
        <v/>
      </c>
      <c r="G13" s="617"/>
      <c r="I13" s="237"/>
    </row>
    <row r="14" spans="1:14" ht="24">
      <c r="A14" s="1298"/>
      <c r="B14" s="1270"/>
      <c r="C14" s="523"/>
      <c r="D14" s="549"/>
      <c r="E14" s="549"/>
      <c r="F14" s="554" t="str">
        <f t="shared" si="0"/>
        <v/>
      </c>
      <c r="G14" s="617"/>
      <c r="I14" s="237"/>
    </row>
    <row r="15" spans="1:14" ht="24">
      <c r="A15" s="1298"/>
      <c r="B15" s="1270"/>
      <c r="C15" s="523"/>
      <c r="D15" s="549"/>
      <c r="E15" s="549"/>
      <c r="F15" s="554" t="str">
        <f t="shared" si="0"/>
        <v/>
      </c>
      <c r="G15" s="617"/>
      <c r="I15" s="237"/>
    </row>
    <row r="16" spans="1:14" ht="24">
      <c r="A16" s="1298"/>
      <c r="B16" s="1271"/>
      <c r="C16" s="523"/>
      <c r="D16" s="549"/>
      <c r="E16" s="549"/>
      <c r="F16" s="554" t="str">
        <f>IF(ISNUMBER(D16),(PRODUCT(D16,E16)),"")</f>
        <v/>
      </c>
      <c r="G16" s="617"/>
      <c r="I16" s="237"/>
    </row>
    <row r="17" spans="1:14" ht="24">
      <c r="A17" s="618" t="s">
        <v>207</v>
      </c>
      <c r="B17" s="540" t="s">
        <v>583</v>
      </c>
      <c r="C17" s="535" t="s">
        <v>209</v>
      </c>
      <c r="D17" s="536" t="s">
        <v>210</v>
      </c>
      <c r="E17" s="536" t="s">
        <v>211</v>
      </c>
      <c r="F17" s="537" t="s">
        <v>212</v>
      </c>
      <c r="G17" s="619" t="s">
        <v>590</v>
      </c>
      <c r="I17" s="237"/>
    </row>
    <row r="18" spans="1:14" ht="22.5" customHeight="1">
      <c r="A18" s="1297" t="s">
        <v>266</v>
      </c>
      <c r="B18" s="1288" t="s">
        <v>586</v>
      </c>
      <c r="C18" s="559"/>
      <c r="D18" s="543"/>
      <c r="E18" s="543"/>
      <c r="F18" s="544" t="str">
        <f>IF(ISNUMBER(D18),(PRODUCT(D18,E18)),"")</f>
        <v/>
      </c>
      <c r="G18" s="616">
        <f>SUM(F18:F27)</f>
        <v>0</v>
      </c>
      <c r="I18" s="236"/>
      <c r="K18" s="1268"/>
      <c r="L18" s="1268"/>
      <c r="M18" s="1268"/>
      <c r="N18" s="1268"/>
    </row>
    <row r="19" spans="1:14" ht="24">
      <c r="A19" s="1298"/>
      <c r="B19" s="1289"/>
      <c r="C19" s="523"/>
      <c r="D19" s="548"/>
      <c r="E19" s="548"/>
      <c r="F19" s="547" t="str">
        <f>IF(ISNUMBER(D19),(PRODUCT(D19,E19)),"")</f>
        <v/>
      </c>
      <c r="G19" s="617"/>
      <c r="I19" s="236"/>
    </row>
    <row r="20" spans="1:14" ht="24">
      <c r="A20" s="1298"/>
      <c r="B20" s="1289"/>
      <c r="C20" s="523"/>
      <c r="D20" s="549"/>
      <c r="E20" s="549"/>
      <c r="F20" s="547" t="str">
        <f t="shared" ref="F20:F27" si="1">IF(ISNUMBER(D20),(PRODUCT(D20,E20)),"")</f>
        <v/>
      </c>
      <c r="G20" s="617"/>
      <c r="I20" s="236"/>
    </row>
    <row r="21" spans="1:14" ht="24">
      <c r="A21" s="1298"/>
      <c r="B21" s="1289"/>
      <c r="C21" s="523"/>
      <c r="D21" s="549"/>
      <c r="E21" s="549"/>
      <c r="F21" s="547" t="str">
        <f t="shared" si="1"/>
        <v/>
      </c>
      <c r="G21" s="617"/>
      <c r="I21" s="236"/>
    </row>
    <row r="22" spans="1:14" ht="24">
      <c r="A22" s="1298"/>
      <c r="B22" s="1290"/>
      <c r="C22" s="524"/>
      <c r="D22" s="550"/>
      <c r="E22" s="550"/>
      <c r="F22" s="551" t="str">
        <f t="shared" si="1"/>
        <v/>
      </c>
      <c r="G22" s="617"/>
      <c r="I22" s="236"/>
    </row>
    <row r="23" spans="1:14" ht="24">
      <c r="A23" s="1298"/>
      <c r="B23" s="1288" t="s">
        <v>587</v>
      </c>
      <c r="C23" s="527"/>
      <c r="D23" s="552"/>
      <c r="E23" s="552"/>
      <c r="F23" s="553" t="str">
        <f t="shared" si="1"/>
        <v/>
      </c>
      <c r="G23" s="617"/>
      <c r="I23" s="236"/>
    </row>
    <row r="24" spans="1:14" ht="24">
      <c r="A24" s="1298"/>
      <c r="B24" s="1289"/>
      <c r="C24" s="523"/>
      <c r="D24" s="549"/>
      <c r="E24" s="549"/>
      <c r="F24" s="554" t="str">
        <f t="shared" si="1"/>
        <v/>
      </c>
      <c r="G24" s="617"/>
      <c r="I24" s="236"/>
    </row>
    <row r="25" spans="1:14" ht="24">
      <c r="A25" s="1298"/>
      <c r="B25" s="1289"/>
      <c r="C25" s="523"/>
      <c r="D25" s="549"/>
      <c r="E25" s="549"/>
      <c r="F25" s="554" t="str">
        <f t="shared" si="1"/>
        <v/>
      </c>
      <c r="G25" s="617"/>
      <c r="I25" s="236"/>
    </row>
    <row r="26" spans="1:14" ht="24">
      <c r="A26" s="1298"/>
      <c r="B26" s="1289"/>
      <c r="C26" s="523"/>
      <c r="D26" s="549"/>
      <c r="E26" s="549"/>
      <c r="F26" s="554" t="str">
        <f t="shared" si="1"/>
        <v/>
      </c>
      <c r="G26" s="617"/>
      <c r="I26" s="236"/>
    </row>
    <row r="27" spans="1:14" ht="24">
      <c r="A27" s="1299"/>
      <c r="B27" s="1290"/>
      <c r="C27" s="523"/>
      <c r="D27" s="549"/>
      <c r="E27" s="549"/>
      <c r="F27" s="554" t="str">
        <f t="shared" si="1"/>
        <v/>
      </c>
      <c r="G27" s="617"/>
      <c r="I27" s="236"/>
    </row>
    <row r="28" spans="1:14" ht="24">
      <c r="A28" s="614" t="s">
        <v>207</v>
      </c>
      <c r="B28" s="541" t="s">
        <v>583</v>
      </c>
      <c r="C28" s="535" t="s">
        <v>209</v>
      </c>
      <c r="D28" s="536" t="s">
        <v>210</v>
      </c>
      <c r="E28" s="536" t="s">
        <v>211</v>
      </c>
      <c r="F28" s="537" t="s">
        <v>212</v>
      </c>
      <c r="G28" s="619" t="s">
        <v>590</v>
      </c>
      <c r="I28" s="236"/>
    </row>
    <row r="29" spans="1:14" ht="22.5" customHeight="1">
      <c r="A29" s="1297" t="s">
        <v>267</v>
      </c>
      <c r="B29" s="1291" t="s">
        <v>588</v>
      </c>
      <c r="C29" s="558"/>
      <c r="D29" s="556"/>
      <c r="E29" s="556"/>
      <c r="F29" s="557" t="str">
        <f>IF(ISNUMBER(D29),(PRODUCT(D29,E29)),"")</f>
        <v/>
      </c>
      <c r="G29" s="616">
        <f>SUM(F29:F38)</f>
        <v>0</v>
      </c>
      <c r="I29" s="236"/>
      <c r="K29" s="1268"/>
      <c r="L29" s="1268"/>
      <c r="M29" s="1268"/>
      <c r="N29" s="1268"/>
    </row>
    <row r="30" spans="1:14" ht="24">
      <c r="A30" s="1298"/>
      <c r="B30" s="1292"/>
      <c r="C30" s="523"/>
      <c r="D30" s="548"/>
      <c r="E30" s="548"/>
      <c r="F30" s="547" t="str">
        <f t="shared" ref="F30:F38" si="2">IF(ISNUMBER(D30),(PRODUCT(D30,E30)),"")</f>
        <v/>
      </c>
      <c r="G30" s="617"/>
      <c r="I30" s="236"/>
    </row>
    <row r="31" spans="1:14" ht="24">
      <c r="A31" s="1298"/>
      <c r="B31" s="1292"/>
      <c r="C31" s="523"/>
      <c r="D31" s="549"/>
      <c r="E31" s="549"/>
      <c r="F31" s="547" t="str">
        <f t="shared" si="2"/>
        <v/>
      </c>
      <c r="G31" s="617"/>
      <c r="I31" s="236"/>
    </row>
    <row r="32" spans="1:14" ht="24">
      <c r="A32" s="1298"/>
      <c r="B32" s="1292"/>
      <c r="C32" s="523"/>
      <c r="D32" s="549"/>
      <c r="E32" s="549"/>
      <c r="F32" s="547" t="str">
        <f t="shared" si="2"/>
        <v/>
      </c>
      <c r="G32" s="617"/>
      <c r="I32" s="236"/>
    </row>
    <row r="33" spans="1:14" ht="24">
      <c r="A33" s="1298"/>
      <c r="B33" s="1293"/>
      <c r="C33" s="524"/>
      <c r="D33" s="550"/>
      <c r="E33" s="550"/>
      <c r="F33" s="551" t="str">
        <f t="shared" si="2"/>
        <v/>
      </c>
      <c r="G33" s="617"/>
      <c r="I33" s="236"/>
    </row>
    <row r="34" spans="1:14" ht="24">
      <c r="A34" s="1298"/>
      <c r="B34" s="1294" t="s">
        <v>589</v>
      </c>
      <c r="C34" s="527"/>
      <c r="D34" s="552"/>
      <c r="E34" s="552"/>
      <c r="F34" s="555" t="str">
        <f t="shared" si="2"/>
        <v/>
      </c>
      <c r="G34" s="617"/>
      <c r="I34" s="236"/>
    </row>
    <row r="35" spans="1:14" ht="24">
      <c r="A35" s="1298"/>
      <c r="B35" s="1295"/>
      <c r="C35" s="523"/>
      <c r="D35" s="549"/>
      <c r="E35" s="549"/>
      <c r="F35" s="547" t="str">
        <f t="shared" si="2"/>
        <v/>
      </c>
      <c r="G35" s="617"/>
      <c r="I35" s="236"/>
    </row>
    <row r="36" spans="1:14" ht="24">
      <c r="A36" s="1298"/>
      <c r="B36" s="1295"/>
      <c r="C36" s="523"/>
      <c r="D36" s="549"/>
      <c r="E36" s="549"/>
      <c r="F36" s="547" t="str">
        <f t="shared" si="2"/>
        <v/>
      </c>
      <c r="G36" s="617"/>
      <c r="I36" s="236"/>
    </row>
    <row r="37" spans="1:14" ht="24">
      <c r="A37" s="1298"/>
      <c r="B37" s="1295"/>
      <c r="C37" s="523"/>
      <c r="D37" s="549"/>
      <c r="E37" s="549"/>
      <c r="F37" s="547" t="str">
        <f t="shared" si="2"/>
        <v/>
      </c>
      <c r="G37" s="617"/>
      <c r="I37" s="236"/>
    </row>
    <row r="38" spans="1:14" ht="24.75" thickBot="1">
      <c r="A38" s="1300"/>
      <c r="B38" s="1296"/>
      <c r="C38" s="620"/>
      <c r="D38" s="621"/>
      <c r="E38" s="621"/>
      <c r="F38" s="622" t="str">
        <f t="shared" si="2"/>
        <v/>
      </c>
      <c r="G38" s="623"/>
      <c r="I38" s="236"/>
    </row>
    <row r="39" spans="1:14" ht="24.75" thickBot="1">
      <c r="A39" s="609"/>
      <c r="C39" s="610"/>
      <c r="D39" s="611"/>
      <c r="E39" s="611"/>
      <c r="F39" s="612"/>
      <c r="G39" s="613"/>
      <c r="I39" s="236"/>
    </row>
    <row r="40" spans="1:14" ht="25.5">
      <c r="A40" s="1281" t="s">
        <v>213</v>
      </c>
      <c r="B40" s="1282"/>
      <c r="C40" s="1282"/>
      <c r="D40" s="1282"/>
      <c r="E40" s="1282"/>
      <c r="F40" s="1282"/>
      <c r="G40" s="1283"/>
      <c r="I40" s="237"/>
      <c r="J40" s="539"/>
      <c r="K40" s="1268" t="s">
        <v>472</v>
      </c>
      <c r="L40" s="1268"/>
      <c r="M40" s="1268"/>
      <c r="N40" s="1268"/>
    </row>
    <row r="41" spans="1:14" ht="25.9" customHeight="1">
      <c r="A41" s="1272"/>
      <c r="B41" s="1273"/>
      <c r="C41" s="1273"/>
      <c r="D41" s="1273"/>
      <c r="E41" s="1273"/>
      <c r="F41" s="1273"/>
      <c r="G41" s="1274"/>
      <c r="I41" s="237"/>
      <c r="J41" s="539"/>
      <c r="K41" s="539"/>
      <c r="L41" s="539"/>
    </row>
    <row r="42" spans="1:14" ht="18.75" customHeight="1">
      <c r="A42" s="1275"/>
      <c r="B42" s="1276"/>
      <c r="C42" s="1276"/>
      <c r="D42" s="1276"/>
      <c r="E42" s="1276"/>
      <c r="F42" s="1276"/>
      <c r="G42" s="1277"/>
      <c r="I42" s="237"/>
      <c r="J42" s="539"/>
      <c r="K42" s="539"/>
      <c r="L42" s="539"/>
    </row>
    <row r="43" spans="1:14" ht="18.75" customHeight="1">
      <c r="A43" s="1275"/>
      <c r="B43" s="1276"/>
      <c r="C43" s="1276"/>
      <c r="D43" s="1276"/>
      <c r="E43" s="1276"/>
      <c r="F43" s="1276"/>
      <c r="G43" s="1277"/>
      <c r="I43" s="237"/>
      <c r="J43" s="539"/>
      <c r="K43" s="539"/>
      <c r="L43" s="539"/>
    </row>
    <row r="44" spans="1:14" ht="18.75" customHeight="1">
      <c r="A44" s="1275"/>
      <c r="B44" s="1276"/>
      <c r="C44" s="1276"/>
      <c r="D44" s="1276"/>
      <c r="E44" s="1276"/>
      <c r="F44" s="1276"/>
      <c r="G44" s="1277"/>
      <c r="I44" s="237"/>
      <c r="J44" s="539"/>
      <c r="K44" s="539"/>
      <c r="L44" s="539"/>
    </row>
    <row r="45" spans="1:14" ht="18.75" customHeight="1">
      <c r="A45" s="1275"/>
      <c r="B45" s="1276"/>
      <c r="C45" s="1276"/>
      <c r="D45" s="1276"/>
      <c r="E45" s="1276"/>
      <c r="F45" s="1276"/>
      <c r="G45" s="1277"/>
      <c r="I45" s="237"/>
      <c r="J45" s="539"/>
      <c r="K45" s="539"/>
      <c r="L45" s="539"/>
    </row>
    <row r="46" spans="1:14" ht="18.75" customHeight="1">
      <c r="A46" s="1275"/>
      <c r="B46" s="1276"/>
      <c r="C46" s="1276"/>
      <c r="D46" s="1276"/>
      <c r="E46" s="1276"/>
      <c r="F46" s="1276"/>
      <c r="G46" s="1277"/>
      <c r="I46" s="237"/>
      <c r="J46" s="539"/>
      <c r="K46" s="539"/>
      <c r="L46" s="539"/>
    </row>
    <row r="47" spans="1:14" ht="18.75" customHeight="1">
      <c r="A47" s="1275"/>
      <c r="B47" s="1276"/>
      <c r="C47" s="1276"/>
      <c r="D47" s="1276"/>
      <c r="E47" s="1276"/>
      <c r="F47" s="1276"/>
      <c r="G47" s="1277"/>
      <c r="I47" s="237"/>
      <c r="J47" s="539"/>
      <c r="K47" s="539"/>
      <c r="L47" s="539"/>
    </row>
    <row r="48" spans="1:14" ht="18.75" customHeight="1">
      <c r="A48" s="1275"/>
      <c r="B48" s="1276"/>
      <c r="C48" s="1276"/>
      <c r="D48" s="1276"/>
      <c r="E48" s="1276"/>
      <c r="F48" s="1276"/>
      <c r="G48" s="1277"/>
      <c r="I48" s="237"/>
      <c r="J48" s="539"/>
      <c r="K48" s="539"/>
      <c r="L48" s="539"/>
    </row>
    <row r="49" spans="1:12" ht="18.75" customHeight="1">
      <c r="A49" s="1275"/>
      <c r="B49" s="1276"/>
      <c r="C49" s="1276"/>
      <c r="D49" s="1276"/>
      <c r="E49" s="1276"/>
      <c r="F49" s="1276"/>
      <c r="G49" s="1277"/>
      <c r="I49" s="237"/>
      <c r="J49" s="539"/>
      <c r="K49" s="539"/>
      <c r="L49" s="539"/>
    </row>
    <row r="50" spans="1:12" ht="18.75" customHeight="1">
      <c r="A50" s="1275"/>
      <c r="B50" s="1276"/>
      <c r="C50" s="1276"/>
      <c r="D50" s="1276"/>
      <c r="E50" s="1276"/>
      <c r="F50" s="1276"/>
      <c r="G50" s="1277"/>
      <c r="I50" s="237"/>
      <c r="J50" s="539"/>
      <c r="K50" s="539"/>
      <c r="L50" s="539"/>
    </row>
    <row r="51" spans="1:12" ht="18.75" customHeight="1" thickBot="1">
      <c r="A51" s="1278"/>
      <c r="B51" s="1279"/>
      <c r="C51" s="1279"/>
      <c r="D51" s="1279"/>
      <c r="E51" s="1279"/>
      <c r="F51" s="1279"/>
      <c r="G51" s="1280"/>
      <c r="I51" s="237"/>
      <c r="J51" s="539"/>
      <c r="K51" s="539"/>
      <c r="L51" s="539"/>
    </row>
    <row r="52" spans="1:12">
      <c r="D52" s="528"/>
      <c r="E52" s="528"/>
      <c r="F52" s="528"/>
    </row>
  </sheetData>
  <sheetProtection algorithmName="SHA-512" hashValue="1MzuvcxOjzrhq+bnG9LHWZWxWwfJ7OD3A3h6xKZl22c2wqajxfNInn7p/17rhkeB3sT0jPCVDTJvcm8o49diYg==" saltValue="tCKNg4e+7jQWu+sBRDRdJg==" spinCount="100000" sheet="1" objects="1" scenarios="1"/>
  <mergeCells count="18">
    <mergeCell ref="A41:G51"/>
    <mergeCell ref="A40:G40"/>
    <mergeCell ref="A5:G5"/>
    <mergeCell ref="B2:G2"/>
    <mergeCell ref="B3:G3"/>
    <mergeCell ref="B18:B22"/>
    <mergeCell ref="B23:B27"/>
    <mergeCell ref="B29:B33"/>
    <mergeCell ref="B34:B38"/>
    <mergeCell ref="A7:A16"/>
    <mergeCell ref="A18:A27"/>
    <mergeCell ref="A29:A38"/>
    <mergeCell ref="K40:N40"/>
    <mergeCell ref="K29:N29"/>
    <mergeCell ref="K7:N7"/>
    <mergeCell ref="K18:N18"/>
    <mergeCell ref="B7:B11"/>
    <mergeCell ref="B12:B16"/>
  </mergeCells>
  <phoneticPr fontId="24"/>
  <printOptions horizontalCentered="1"/>
  <pageMargins left="0.70866141732283472" right="0.70866141732283472" top="0.35433070866141736" bottom="0.35433070866141736" header="0.31496062992125984" footer="0.31496062992125984"/>
  <pageSetup paperSize="9" scale="63"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83F9-BA64-49D4-872C-66CD70EA7CAF}">
  <sheetPr codeName="Sheet2">
    <tabColor theme="0" tint="-4.9989318521683403E-2"/>
    <pageSetUpPr fitToPage="1"/>
  </sheetPr>
  <dimension ref="A1:T127"/>
  <sheetViews>
    <sheetView view="pageBreakPreview" zoomScaleNormal="63" zoomScaleSheetLayoutView="100" zoomScalePageLayoutView="58" workbookViewId="0">
      <selection activeCell="K13" sqref="K13"/>
    </sheetView>
  </sheetViews>
  <sheetFormatPr defaultColWidth="9" defaultRowHeight="16.5"/>
  <cols>
    <col min="1" max="1" width="3.125" style="624" customWidth="1"/>
    <col min="2" max="2" width="4.625" style="624" customWidth="1"/>
    <col min="3" max="3" width="7.125" style="624" customWidth="1"/>
    <col min="4" max="4" width="16.5" style="624" customWidth="1"/>
    <col min="5" max="5" width="13.625" style="624" customWidth="1"/>
    <col min="6" max="6" width="14" style="624" customWidth="1"/>
    <col min="7" max="7" width="13.75" style="624" customWidth="1"/>
    <col min="8" max="8" width="14.25" style="624" customWidth="1"/>
    <col min="9" max="9" width="32.875" style="624" customWidth="1"/>
    <col min="10" max="10" width="4.25" style="624" customWidth="1"/>
    <col min="11" max="11" width="12.125" style="624" customWidth="1"/>
    <col min="12" max="12" width="87.625" style="625" customWidth="1"/>
    <col min="13" max="13" width="2.125" style="624" customWidth="1"/>
    <col min="14" max="18" width="9" style="624"/>
    <col min="19" max="19" width="2.625" style="624" customWidth="1"/>
    <col min="20" max="16384" width="9" style="624"/>
  </cols>
  <sheetData>
    <row r="1" spans="1:12">
      <c r="A1" s="624" t="s">
        <v>632</v>
      </c>
    </row>
    <row r="3" spans="1:12" ht="17.100000000000001" customHeight="1">
      <c r="A3" s="1400" t="s">
        <v>633</v>
      </c>
      <c r="B3" s="1400"/>
      <c r="C3" s="1400"/>
      <c r="D3" s="1400"/>
      <c r="E3" s="1400"/>
      <c r="F3" s="1400"/>
      <c r="G3" s="1400"/>
      <c r="H3" s="1400"/>
      <c r="I3" s="1400"/>
      <c r="J3" s="1400"/>
      <c r="K3" s="626"/>
    </row>
    <row r="4" spans="1:12" ht="17.100000000000001" customHeight="1">
      <c r="A4" s="1401" t="s">
        <v>634</v>
      </c>
      <c r="B4" s="1401"/>
      <c r="C4" s="1401"/>
      <c r="D4" s="1401"/>
      <c r="E4" s="1401"/>
      <c r="F4" s="1401"/>
      <c r="G4" s="1401"/>
      <c r="H4" s="1401"/>
      <c r="I4" s="1401"/>
      <c r="J4" s="1401"/>
      <c r="K4" s="627"/>
    </row>
    <row r="5" spans="1:12" ht="8.25" customHeight="1">
      <c r="A5" s="628"/>
      <c r="B5" s="628"/>
      <c r="C5" s="628"/>
      <c r="D5" s="628"/>
      <c r="E5" s="628"/>
      <c r="F5" s="628"/>
      <c r="G5" s="628"/>
      <c r="H5" s="628"/>
      <c r="I5" s="628"/>
      <c r="J5" s="628"/>
      <c r="K5" s="628"/>
    </row>
    <row r="6" spans="1:12" ht="18.600000000000001" customHeight="1">
      <c r="A6" s="628"/>
      <c r="B6" s="628"/>
      <c r="C6" s="628"/>
      <c r="D6" s="628"/>
      <c r="E6" s="1402" t="s">
        <v>635</v>
      </c>
      <c r="F6" s="1402"/>
      <c r="G6" s="629"/>
      <c r="H6" s="1403">
        <f>①総表!C10</f>
        <v>0</v>
      </c>
      <c r="I6" s="1403"/>
      <c r="J6" s="1403"/>
      <c r="K6" s="1403"/>
    </row>
    <row r="7" spans="1:12" ht="18.600000000000001" customHeight="1">
      <c r="A7" s="628"/>
      <c r="B7" s="628"/>
      <c r="C7" s="628"/>
      <c r="D7" s="628"/>
      <c r="E7" s="1404" t="s">
        <v>636</v>
      </c>
      <c r="F7" s="1404"/>
      <c r="G7" s="630"/>
      <c r="H7" s="1405" t="str">
        <f>①総表!C11&amp;"　"&amp;①総表!C12</f>
        <v>　</v>
      </c>
      <c r="I7" s="1405"/>
      <c r="J7" s="1405"/>
      <c r="K7" s="1405"/>
    </row>
    <row r="8" spans="1:12" ht="6.95" customHeight="1">
      <c r="A8" s="628"/>
      <c r="B8" s="628"/>
      <c r="C8" s="628"/>
      <c r="D8" s="628"/>
      <c r="E8" s="628"/>
      <c r="F8" s="628"/>
      <c r="G8" s="628"/>
      <c r="H8" s="628"/>
      <c r="I8" s="628"/>
      <c r="J8" s="628"/>
      <c r="K8" s="628"/>
    </row>
    <row r="9" spans="1:12" ht="26.45" customHeight="1">
      <c r="A9" s="1395" t="s">
        <v>637</v>
      </c>
      <c r="B9" s="1396"/>
      <c r="C9" s="1396"/>
      <c r="D9" s="1396"/>
      <c r="E9" s="1396"/>
      <c r="F9" s="1396"/>
      <c r="G9" s="1396"/>
      <c r="H9" s="1396"/>
      <c r="I9" s="1396"/>
      <c r="J9" s="1396"/>
      <c r="K9" s="1396"/>
    </row>
    <row r="10" spans="1:12" ht="4.5" customHeight="1">
      <c r="A10" s="628"/>
      <c r="B10" s="628"/>
      <c r="C10" s="628"/>
      <c r="D10" s="628"/>
      <c r="E10" s="628"/>
      <c r="F10" s="628"/>
      <c r="G10" s="628"/>
      <c r="H10" s="628"/>
      <c r="I10" s="628"/>
      <c r="J10" s="628"/>
      <c r="K10" s="628"/>
    </row>
    <row r="11" spans="1:12" ht="18" customHeight="1">
      <c r="A11" s="631" t="s">
        <v>638</v>
      </c>
      <c r="B11" s="628"/>
      <c r="C11" s="628"/>
      <c r="D11" s="628"/>
      <c r="E11" s="628"/>
      <c r="F11" s="628"/>
      <c r="G11" s="628"/>
      <c r="H11" s="628"/>
      <c r="I11" s="628"/>
      <c r="J11" s="628"/>
      <c r="K11" s="628"/>
    </row>
    <row r="12" spans="1:12">
      <c r="A12" s="628" t="s">
        <v>639</v>
      </c>
      <c r="B12" s="1369" t="s">
        <v>640</v>
      </c>
      <c r="C12" s="1369"/>
      <c r="D12" s="1369"/>
      <c r="E12" s="1369"/>
      <c r="F12" s="1369"/>
      <c r="G12" s="1369"/>
      <c r="H12" s="1369"/>
      <c r="I12" s="1369"/>
      <c r="J12" s="1369"/>
      <c r="K12" s="628"/>
    </row>
    <row r="13" spans="1:12" ht="21" customHeight="1">
      <c r="A13" s="628"/>
      <c r="B13" s="1380" t="s">
        <v>641</v>
      </c>
      <c r="C13" s="1380"/>
      <c r="D13" s="1380"/>
      <c r="E13" s="1380"/>
      <c r="F13" s="1380"/>
      <c r="G13" s="1380"/>
      <c r="H13" s="1380"/>
      <c r="I13" s="1380"/>
      <c r="J13" s="1380"/>
      <c r="K13" s="632"/>
    </row>
    <row r="14" spans="1:12" ht="11.25" customHeight="1">
      <c r="A14" s="628"/>
      <c r="B14" s="633"/>
      <c r="C14" s="633"/>
      <c r="D14" s="633"/>
      <c r="E14" s="633"/>
      <c r="F14" s="633"/>
      <c r="G14" s="633"/>
      <c r="H14" s="633"/>
      <c r="I14" s="633"/>
      <c r="J14" s="633"/>
      <c r="K14" s="628"/>
    </row>
    <row r="15" spans="1:12">
      <c r="A15" s="628" t="s">
        <v>642</v>
      </c>
      <c r="B15" s="633"/>
      <c r="C15" s="633"/>
      <c r="D15" s="633"/>
      <c r="E15" s="633"/>
      <c r="F15" s="633"/>
      <c r="G15" s="633"/>
      <c r="H15" s="633"/>
      <c r="I15" s="633"/>
      <c r="J15" s="633"/>
      <c r="K15" s="628"/>
    </row>
    <row r="16" spans="1:12" s="637" customFormat="1" ht="21" customHeight="1">
      <c r="A16" s="634"/>
      <c r="B16" s="1397" t="s">
        <v>643</v>
      </c>
      <c r="C16" s="1398"/>
      <c r="D16" s="1398"/>
      <c r="E16" s="1398"/>
      <c r="F16" s="1398"/>
      <c r="G16" s="1398"/>
      <c r="H16" s="1398"/>
      <c r="I16" s="1398"/>
      <c r="J16" s="1399"/>
      <c r="K16" s="635"/>
      <c r="L16" s="636"/>
    </row>
    <row r="17" spans="1:12" s="637" customFormat="1" ht="21" customHeight="1">
      <c r="A17" s="634"/>
      <c r="B17" s="1392" t="s">
        <v>644</v>
      </c>
      <c r="C17" s="1393"/>
      <c r="D17" s="1393"/>
      <c r="E17" s="1393"/>
      <c r="F17" s="1393"/>
      <c r="G17" s="1393"/>
      <c r="H17" s="1393"/>
      <c r="I17" s="1393"/>
      <c r="J17" s="1394"/>
      <c r="K17" s="638"/>
      <c r="L17" s="636"/>
    </row>
    <row r="18" spans="1:12" s="637" customFormat="1" ht="21" customHeight="1">
      <c r="A18" s="634"/>
      <c r="B18" s="1392" t="s">
        <v>645</v>
      </c>
      <c r="C18" s="1393"/>
      <c r="D18" s="1393"/>
      <c r="E18" s="1393"/>
      <c r="F18" s="1393"/>
      <c r="G18" s="1393"/>
      <c r="H18" s="1393"/>
      <c r="I18" s="1393"/>
      <c r="J18" s="1394"/>
      <c r="K18" s="638"/>
      <c r="L18" s="636"/>
    </row>
    <row r="19" spans="1:12" s="637" customFormat="1" ht="21" customHeight="1">
      <c r="A19" s="634"/>
      <c r="B19" s="1392" t="s">
        <v>646</v>
      </c>
      <c r="C19" s="1393"/>
      <c r="D19" s="1393"/>
      <c r="E19" s="1393"/>
      <c r="F19" s="1393"/>
      <c r="G19" s="1393"/>
      <c r="H19" s="1393"/>
      <c r="I19" s="1393"/>
      <c r="J19" s="1394"/>
      <c r="K19" s="638"/>
      <c r="L19" s="636"/>
    </row>
    <row r="20" spans="1:12" s="637" customFormat="1" ht="4.5" customHeight="1">
      <c r="A20" s="634"/>
      <c r="B20" s="639"/>
      <c r="C20" s="639"/>
      <c r="D20" s="639"/>
      <c r="E20" s="639"/>
      <c r="F20" s="639"/>
      <c r="G20" s="639"/>
      <c r="H20" s="639"/>
      <c r="I20" s="639"/>
      <c r="J20" s="639"/>
      <c r="K20" s="634"/>
      <c r="L20" s="636"/>
    </row>
    <row r="21" spans="1:12" s="637" customFormat="1" ht="18.75" customHeight="1">
      <c r="A21" s="634"/>
      <c r="B21" s="634" t="s">
        <v>647</v>
      </c>
      <c r="C21" s="639"/>
      <c r="D21" s="639"/>
      <c r="E21" s="639"/>
      <c r="F21" s="639"/>
      <c r="G21" s="639"/>
      <c r="H21" s="639"/>
      <c r="I21" s="639"/>
      <c r="J21" s="639"/>
      <c r="K21" s="634"/>
      <c r="L21" s="636"/>
    </row>
    <row r="22" spans="1:12" ht="21" customHeight="1">
      <c r="A22" s="628"/>
      <c r="B22" s="1354" t="s">
        <v>648</v>
      </c>
      <c r="C22" s="1355"/>
      <c r="D22" s="1355"/>
      <c r="E22" s="1355"/>
      <c r="F22" s="1355"/>
      <c r="G22" s="1355"/>
      <c r="H22" s="1355"/>
      <c r="I22" s="1355"/>
      <c r="J22" s="1356"/>
      <c r="K22" s="1349"/>
    </row>
    <row r="23" spans="1:12" ht="21" customHeight="1">
      <c r="A23" s="628"/>
      <c r="B23" s="641"/>
      <c r="C23" s="1308" t="s">
        <v>649</v>
      </c>
      <c r="D23" s="1309"/>
      <c r="E23" s="1309"/>
      <c r="F23" s="1309"/>
      <c r="G23" s="1309"/>
      <c r="H23" s="1309"/>
      <c r="I23" s="1309"/>
      <c r="J23" s="644"/>
      <c r="K23" s="1357"/>
    </row>
    <row r="24" spans="1:12" ht="48.75" customHeight="1">
      <c r="A24" s="628"/>
      <c r="B24" s="641"/>
      <c r="C24" s="1315"/>
      <c r="D24" s="1316"/>
      <c r="E24" s="1316"/>
      <c r="F24" s="1316"/>
      <c r="G24" s="1316"/>
      <c r="H24" s="1316"/>
      <c r="I24" s="1316"/>
      <c r="J24" s="644"/>
      <c r="K24" s="1357"/>
    </row>
    <row r="25" spans="1:12" ht="4.1500000000000004" customHeight="1">
      <c r="A25" s="628"/>
      <c r="B25" s="645"/>
      <c r="C25" s="1360"/>
      <c r="D25" s="1360"/>
      <c r="E25" s="1360"/>
      <c r="F25" s="1360"/>
      <c r="G25" s="1360"/>
      <c r="H25" s="1360"/>
      <c r="I25" s="1360"/>
      <c r="J25" s="1361"/>
      <c r="K25" s="1350"/>
    </row>
    <row r="26" spans="1:12" ht="11.25" customHeight="1">
      <c r="A26" s="628"/>
      <c r="B26" s="633"/>
      <c r="C26" s="633"/>
      <c r="D26" s="633"/>
      <c r="E26" s="633"/>
      <c r="F26" s="633"/>
      <c r="G26" s="633"/>
      <c r="H26" s="633"/>
      <c r="I26" s="633"/>
      <c r="J26" s="633"/>
      <c r="K26" s="628"/>
    </row>
    <row r="27" spans="1:12">
      <c r="A27" s="628" t="s">
        <v>650</v>
      </c>
      <c r="B27" s="647"/>
      <c r="C27" s="647"/>
      <c r="D27" s="647"/>
      <c r="E27" s="647"/>
      <c r="F27" s="647"/>
      <c r="G27" s="647"/>
      <c r="H27" s="647"/>
      <c r="I27" s="647"/>
      <c r="J27" s="647"/>
      <c r="K27" s="628"/>
    </row>
    <row r="28" spans="1:12" ht="21" customHeight="1">
      <c r="A28" s="628"/>
      <c r="B28" s="1379" t="s">
        <v>651</v>
      </c>
      <c r="C28" s="1379"/>
      <c r="D28" s="1379"/>
      <c r="E28" s="1379"/>
      <c r="F28" s="1379"/>
      <c r="G28" s="1379"/>
      <c r="H28" s="1379"/>
      <c r="I28" s="1379"/>
      <c r="J28" s="1379"/>
      <c r="K28" s="632"/>
    </row>
    <row r="29" spans="1:12" ht="21" customHeight="1">
      <c r="A29" s="628"/>
      <c r="B29" s="1379" t="s">
        <v>652</v>
      </c>
      <c r="C29" s="1379"/>
      <c r="D29" s="1379"/>
      <c r="E29" s="1379"/>
      <c r="F29" s="1379"/>
      <c r="G29" s="1379"/>
      <c r="H29" s="1379"/>
      <c r="I29" s="1379"/>
      <c r="J29" s="1379"/>
      <c r="K29" s="632"/>
    </row>
    <row r="30" spans="1:12" ht="21" customHeight="1">
      <c r="A30" s="628"/>
      <c r="B30" s="1379" t="s">
        <v>653</v>
      </c>
      <c r="C30" s="1379"/>
      <c r="D30" s="1379"/>
      <c r="E30" s="1379"/>
      <c r="F30" s="1379"/>
      <c r="G30" s="1379"/>
      <c r="H30" s="1379"/>
      <c r="I30" s="1379"/>
      <c r="J30" s="1379"/>
      <c r="K30" s="632"/>
    </row>
    <row r="31" spans="1:12" ht="21" customHeight="1">
      <c r="A31" s="628"/>
      <c r="B31" s="1389" t="s">
        <v>654</v>
      </c>
      <c r="C31" s="1390"/>
      <c r="D31" s="1390"/>
      <c r="E31" s="1390"/>
      <c r="F31" s="1390"/>
      <c r="G31" s="1390"/>
      <c r="H31" s="1390"/>
      <c r="I31" s="1390"/>
      <c r="J31" s="1391"/>
      <c r="K31" s="632"/>
    </row>
    <row r="32" spans="1:12" ht="21" customHeight="1">
      <c r="A32" s="628"/>
      <c r="B32" s="1354" t="s">
        <v>655</v>
      </c>
      <c r="C32" s="1355"/>
      <c r="D32" s="1355"/>
      <c r="E32" s="1355"/>
      <c r="F32" s="1355"/>
      <c r="G32" s="1355"/>
      <c r="H32" s="1355"/>
      <c r="I32" s="1355"/>
      <c r="J32" s="1356"/>
      <c r="K32" s="1349"/>
    </row>
    <row r="33" spans="1:20" ht="21" customHeight="1">
      <c r="A33" s="628"/>
      <c r="B33" s="641"/>
      <c r="C33" s="1308" t="s">
        <v>656</v>
      </c>
      <c r="D33" s="1309"/>
      <c r="E33" s="1309"/>
      <c r="F33" s="1309"/>
      <c r="G33" s="1309"/>
      <c r="H33" s="1309"/>
      <c r="I33" s="1309"/>
      <c r="J33" s="644"/>
      <c r="K33" s="1357"/>
    </row>
    <row r="34" spans="1:20" ht="48.75" customHeight="1">
      <c r="A34" s="628"/>
      <c r="B34" s="641"/>
      <c r="C34" s="1315"/>
      <c r="D34" s="1316"/>
      <c r="E34" s="1316"/>
      <c r="F34" s="1316"/>
      <c r="G34" s="1316"/>
      <c r="H34" s="1316"/>
      <c r="I34" s="1316"/>
      <c r="J34" s="644"/>
      <c r="K34" s="1357"/>
    </row>
    <row r="35" spans="1:20" ht="4.1500000000000004" customHeight="1">
      <c r="A35" s="628"/>
      <c r="B35" s="645"/>
      <c r="C35" s="1360"/>
      <c r="D35" s="1360"/>
      <c r="E35" s="1360"/>
      <c r="F35" s="1360"/>
      <c r="G35" s="1360"/>
      <c r="H35" s="1360"/>
      <c r="I35" s="1360"/>
      <c r="J35" s="1361"/>
      <c r="K35" s="1350"/>
    </row>
    <row r="36" spans="1:20" ht="23.45" customHeight="1">
      <c r="A36" s="628"/>
      <c r="B36" s="1379" t="s">
        <v>657</v>
      </c>
      <c r="C36" s="1379"/>
      <c r="D36" s="1379"/>
      <c r="E36" s="1379"/>
      <c r="F36" s="1379"/>
      <c r="G36" s="1379"/>
      <c r="H36" s="1379"/>
      <c r="I36" s="1379"/>
      <c r="J36" s="1379"/>
      <c r="K36" s="632"/>
    </row>
    <row r="37" spans="1:20" ht="21" customHeight="1">
      <c r="A37" s="628"/>
      <c r="B37" s="1354" t="s">
        <v>658</v>
      </c>
      <c r="C37" s="1355"/>
      <c r="D37" s="1355"/>
      <c r="E37" s="1355"/>
      <c r="F37" s="1355"/>
      <c r="G37" s="1355"/>
      <c r="H37" s="1355"/>
      <c r="I37" s="1355"/>
      <c r="J37" s="1356"/>
      <c r="K37" s="1349"/>
    </row>
    <row r="38" spans="1:20" ht="18" customHeight="1">
      <c r="A38" s="628"/>
      <c r="B38" s="645"/>
      <c r="C38" s="1352" t="s">
        <v>659</v>
      </c>
      <c r="D38" s="1352"/>
      <c r="E38" s="1352"/>
      <c r="F38" s="1352"/>
      <c r="G38" s="1352"/>
      <c r="H38" s="1352"/>
      <c r="I38" s="1352"/>
      <c r="J38" s="1353"/>
      <c r="K38" s="1350"/>
      <c r="M38" s="1388"/>
      <c r="N38" s="1388"/>
      <c r="O38" s="1388"/>
      <c r="P38" s="1388"/>
      <c r="Q38" s="1388"/>
      <c r="R38" s="1388"/>
      <c r="S38" s="1388"/>
      <c r="T38" s="1388"/>
    </row>
    <row r="39" spans="1:20" ht="21" customHeight="1">
      <c r="A39" s="628"/>
      <c r="B39" s="1379" t="s">
        <v>660</v>
      </c>
      <c r="C39" s="1379"/>
      <c r="D39" s="1379"/>
      <c r="E39" s="1379"/>
      <c r="F39" s="1379"/>
      <c r="G39" s="1379"/>
      <c r="H39" s="1379"/>
      <c r="I39" s="1379"/>
      <c r="J39" s="1379"/>
      <c r="K39" s="632"/>
    </row>
    <row r="40" spans="1:20" ht="21" customHeight="1">
      <c r="A40" s="628"/>
      <c r="B40" s="1379" t="s">
        <v>661</v>
      </c>
      <c r="C40" s="1379"/>
      <c r="D40" s="1379"/>
      <c r="E40" s="1379"/>
      <c r="F40" s="1379"/>
      <c r="G40" s="1379"/>
      <c r="H40" s="1379"/>
      <c r="I40" s="1379"/>
      <c r="J40" s="1379"/>
      <c r="K40" s="646"/>
    </row>
    <row r="41" spans="1:20" ht="11.25" hidden="1" customHeight="1">
      <c r="A41" s="628"/>
      <c r="B41" s="633"/>
      <c r="C41" s="633"/>
      <c r="D41" s="633"/>
      <c r="E41" s="633"/>
      <c r="F41" s="633"/>
      <c r="G41" s="633"/>
      <c r="H41" s="633"/>
      <c r="I41" s="633"/>
      <c r="J41" s="633"/>
      <c r="K41" s="628"/>
    </row>
    <row r="42" spans="1:20" ht="7.5" customHeight="1">
      <c r="A42" s="628"/>
      <c r="B42" s="628"/>
      <c r="C42" s="628"/>
      <c r="D42" s="628"/>
      <c r="E42" s="628"/>
      <c r="F42" s="628"/>
      <c r="G42" s="628"/>
      <c r="H42" s="628"/>
      <c r="I42" s="628"/>
      <c r="J42" s="628"/>
      <c r="K42" s="628"/>
    </row>
    <row r="43" spans="1:20" ht="17.649999999999999" customHeight="1">
      <c r="A43" s="631" t="s">
        <v>662</v>
      </c>
      <c r="B43" s="628"/>
      <c r="C43" s="628"/>
      <c r="D43" s="628"/>
      <c r="E43" s="628"/>
      <c r="F43" s="628"/>
      <c r="G43" s="628"/>
      <c r="H43" s="628"/>
      <c r="I43" s="628"/>
      <c r="J43" s="628"/>
      <c r="K43" s="628"/>
    </row>
    <row r="44" spans="1:20">
      <c r="A44" s="628" t="s">
        <v>663</v>
      </c>
      <c r="B44" s="633"/>
      <c r="C44" s="633"/>
      <c r="D44" s="633"/>
      <c r="E44" s="633"/>
      <c r="F44" s="633"/>
      <c r="G44" s="633"/>
      <c r="H44" s="633"/>
      <c r="I44" s="633"/>
      <c r="J44" s="633"/>
      <c r="K44" s="628"/>
    </row>
    <row r="45" spans="1:20" ht="21" customHeight="1">
      <c r="A45" s="628"/>
      <c r="B45" s="1379" t="s">
        <v>664</v>
      </c>
      <c r="C45" s="1379"/>
      <c r="D45" s="1379"/>
      <c r="E45" s="1379"/>
      <c r="F45" s="1379"/>
      <c r="G45" s="1379"/>
      <c r="H45" s="1379"/>
      <c r="I45" s="1379"/>
      <c r="J45" s="1379"/>
      <c r="K45" s="632"/>
    </row>
    <row r="46" spans="1:20" ht="21" customHeight="1">
      <c r="A46" s="628"/>
      <c r="B46" s="1379" t="s">
        <v>665</v>
      </c>
      <c r="C46" s="1379"/>
      <c r="D46" s="1379"/>
      <c r="E46" s="1379"/>
      <c r="F46" s="1379"/>
      <c r="G46" s="1379"/>
      <c r="H46" s="1379"/>
      <c r="I46" s="1379"/>
      <c r="J46" s="1379"/>
      <c r="K46" s="632"/>
    </row>
    <row r="47" spans="1:20" ht="21" customHeight="1">
      <c r="A47" s="628"/>
      <c r="B47" s="1348" t="s">
        <v>666</v>
      </c>
      <c r="C47" s="1348"/>
      <c r="D47" s="1348"/>
      <c r="E47" s="1348"/>
      <c r="F47" s="1348"/>
      <c r="G47" s="1348"/>
      <c r="H47" s="1348"/>
      <c r="I47" s="1348"/>
      <c r="J47" s="1348"/>
      <c r="K47" s="1349"/>
    </row>
    <row r="48" spans="1:20" ht="16.5" customHeight="1">
      <c r="A48" s="628"/>
      <c r="B48" s="648"/>
      <c r="C48" s="1352" t="s">
        <v>667</v>
      </c>
      <c r="D48" s="1352"/>
      <c r="E48" s="1352"/>
      <c r="F48" s="1352"/>
      <c r="G48" s="1352"/>
      <c r="H48" s="1352"/>
      <c r="I48" s="1352"/>
      <c r="J48" s="1353"/>
      <c r="K48" s="1350"/>
    </row>
    <row r="49" spans="1:20" ht="11.25" customHeight="1">
      <c r="A49" s="628"/>
      <c r="B49" s="633"/>
      <c r="C49" s="633"/>
      <c r="D49" s="633"/>
      <c r="E49" s="633"/>
      <c r="F49" s="633"/>
      <c r="G49" s="633"/>
      <c r="H49" s="633"/>
      <c r="I49" s="633"/>
      <c r="J49" s="633"/>
      <c r="K49" s="628"/>
    </row>
    <row r="50" spans="1:20" s="625" customFormat="1">
      <c r="A50" s="628" t="s">
        <v>668</v>
      </c>
      <c r="B50" s="633"/>
      <c r="C50" s="633"/>
      <c r="D50" s="633"/>
      <c r="E50" s="633"/>
      <c r="F50" s="633"/>
      <c r="G50" s="633"/>
      <c r="H50" s="633"/>
      <c r="I50" s="633"/>
      <c r="J50" s="633"/>
      <c r="K50" s="628"/>
      <c r="M50" s="624"/>
      <c r="N50" s="624"/>
      <c r="O50" s="624"/>
      <c r="P50" s="624"/>
      <c r="Q50" s="624"/>
      <c r="R50" s="624"/>
      <c r="S50" s="624"/>
      <c r="T50" s="624"/>
    </row>
    <row r="51" spans="1:20" s="625" customFormat="1" ht="21" customHeight="1">
      <c r="A51" s="628"/>
      <c r="B51" s="1354" t="s">
        <v>669</v>
      </c>
      <c r="C51" s="1355"/>
      <c r="D51" s="1355"/>
      <c r="E51" s="1355"/>
      <c r="F51" s="1355"/>
      <c r="G51" s="1355"/>
      <c r="H51" s="1355"/>
      <c r="I51" s="1355"/>
      <c r="J51" s="1356"/>
      <c r="K51" s="1349"/>
      <c r="M51" s="624"/>
      <c r="N51" s="624"/>
      <c r="O51" s="624"/>
      <c r="P51" s="624"/>
      <c r="Q51" s="624"/>
      <c r="R51" s="624"/>
      <c r="S51" s="624"/>
      <c r="T51" s="624"/>
    </row>
    <row r="52" spans="1:20" s="625" customFormat="1" ht="12.6" customHeight="1">
      <c r="A52" s="628"/>
      <c r="B52" s="1382" t="s">
        <v>670</v>
      </c>
      <c r="C52" s="1383"/>
      <c r="D52" s="1383"/>
      <c r="E52" s="1383"/>
      <c r="F52" s="1383"/>
      <c r="G52" s="1383"/>
      <c r="H52" s="1383"/>
      <c r="I52" s="1383"/>
      <c r="J52" s="1383"/>
      <c r="K52" s="1357"/>
      <c r="M52" s="624"/>
      <c r="N52" s="624"/>
      <c r="O52" s="624"/>
      <c r="P52" s="624"/>
      <c r="Q52" s="624"/>
      <c r="R52" s="624"/>
      <c r="S52" s="624"/>
      <c r="T52" s="624"/>
    </row>
    <row r="53" spans="1:20" s="625" customFormat="1" ht="21" customHeight="1">
      <c r="A53" s="628"/>
      <c r="B53" s="649"/>
      <c r="C53" s="1384" t="s">
        <v>671</v>
      </c>
      <c r="D53" s="1384"/>
      <c r="E53" s="1384"/>
      <c r="F53" s="1384"/>
      <c r="G53" s="1384"/>
      <c r="H53" s="1384"/>
      <c r="I53" s="1384"/>
      <c r="J53" s="1385"/>
      <c r="K53" s="1357"/>
      <c r="M53" s="624"/>
      <c r="N53" s="624"/>
      <c r="O53" s="624"/>
      <c r="P53" s="624"/>
      <c r="Q53" s="624"/>
      <c r="R53" s="624"/>
      <c r="S53" s="624"/>
      <c r="T53" s="624"/>
    </row>
    <row r="54" spans="1:20" s="625" customFormat="1" ht="21" customHeight="1">
      <c r="A54" s="628"/>
      <c r="B54" s="650"/>
      <c r="C54" s="1386" t="s">
        <v>672</v>
      </c>
      <c r="D54" s="1386"/>
      <c r="E54" s="1386"/>
      <c r="F54" s="1386"/>
      <c r="G54" s="1386"/>
      <c r="H54" s="1386"/>
      <c r="I54" s="1386"/>
      <c r="J54" s="1387"/>
      <c r="K54" s="1357"/>
      <c r="M54" s="624"/>
      <c r="N54" s="624"/>
      <c r="O54" s="624"/>
      <c r="P54" s="624"/>
      <c r="Q54" s="624"/>
      <c r="R54" s="624"/>
      <c r="S54" s="624"/>
      <c r="T54" s="624"/>
    </row>
    <row r="55" spans="1:20" s="625" customFormat="1" ht="21" customHeight="1">
      <c r="A55" s="628"/>
      <c r="B55" s="650"/>
      <c r="C55" s="1386" t="s">
        <v>673</v>
      </c>
      <c r="D55" s="1386"/>
      <c r="E55" s="1386"/>
      <c r="F55" s="1386"/>
      <c r="G55" s="1386"/>
      <c r="H55" s="1386"/>
      <c r="I55" s="1386"/>
      <c r="J55" s="1387"/>
      <c r="K55" s="1357"/>
      <c r="M55" s="624"/>
      <c r="N55" s="624"/>
      <c r="O55" s="624"/>
      <c r="P55" s="624"/>
      <c r="Q55" s="624"/>
      <c r="R55" s="624"/>
      <c r="S55" s="624"/>
      <c r="T55" s="624"/>
    </row>
    <row r="56" spans="1:20" s="625" customFormat="1" ht="6.75" customHeight="1">
      <c r="A56" s="628"/>
      <c r="B56" s="650"/>
      <c r="C56" s="651"/>
      <c r="D56" s="651"/>
      <c r="E56" s="651"/>
      <c r="F56" s="651"/>
      <c r="G56" s="651"/>
      <c r="H56" s="651"/>
      <c r="I56" s="651"/>
      <c r="J56" s="652"/>
      <c r="K56" s="1357"/>
      <c r="M56" s="624"/>
      <c r="N56" s="624"/>
      <c r="O56" s="624"/>
      <c r="P56" s="624"/>
      <c r="Q56" s="624"/>
      <c r="R56" s="624"/>
      <c r="S56" s="624"/>
      <c r="T56" s="624"/>
    </row>
    <row r="57" spans="1:20" s="625" customFormat="1" ht="19.149999999999999" customHeight="1">
      <c r="A57" s="628"/>
      <c r="B57" s="1373" t="s">
        <v>674</v>
      </c>
      <c r="C57" s="1374"/>
      <c r="D57" s="1374"/>
      <c r="E57" s="1374"/>
      <c r="F57" s="1374"/>
      <c r="G57" s="1374"/>
      <c r="H57" s="1374"/>
      <c r="I57" s="1374"/>
      <c r="J57" s="1375"/>
      <c r="K57" s="1357"/>
      <c r="M57" s="624"/>
      <c r="N57" s="624"/>
      <c r="O57" s="624"/>
      <c r="P57" s="624"/>
      <c r="Q57" s="624"/>
      <c r="R57" s="624"/>
      <c r="S57" s="624"/>
      <c r="T57" s="624"/>
    </row>
    <row r="58" spans="1:20" s="625" customFormat="1" ht="19.149999999999999" customHeight="1">
      <c r="A58" s="628"/>
      <c r="B58" s="653"/>
      <c r="C58" s="1380" t="s">
        <v>675</v>
      </c>
      <c r="D58" s="1380"/>
      <c r="E58" s="1380"/>
      <c r="F58" s="1380"/>
      <c r="G58" s="1380"/>
      <c r="H58" s="1380"/>
      <c r="I58" s="1380"/>
      <c r="J58" s="654"/>
      <c r="K58" s="1357"/>
      <c r="M58" s="624"/>
      <c r="N58" s="624"/>
      <c r="O58" s="624"/>
      <c r="P58" s="624"/>
      <c r="Q58" s="624"/>
      <c r="R58" s="624"/>
      <c r="S58" s="624"/>
      <c r="T58" s="624"/>
    </row>
    <row r="59" spans="1:20" s="625" customFormat="1" ht="19.149999999999999" customHeight="1">
      <c r="A59" s="628"/>
      <c r="B59" s="653"/>
      <c r="C59" s="1380" t="s">
        <v>676</v>
      </c>
      <c r="D59" s="1380"/>
      <c r="E59" s="1380"/>
      <c r="F59" s="1381"/>
      <c r="G59" s="1381"/>
      <c r="H59" s="1381"/>
      <c r="I59" s="1381"/>
      <c r="J59" s="654"/>
      <c r="K59" s="1357"/>
      <c r="M59" s="624"/>
      <c r="N59" s="624"/>
      <c r="O59" s="624"/>
      <c r="P59" s="624"/>
      <c r="Q59" s="624"/>
      <c r="R59" s="624"/>
      <c r="S59" s="624"/>
      <c r="T59" s="624"/>
    </row>
    <row r="60" spans="1:20" s="625" customFormat="1" ht="19.149999999999999" customHeight="1">
      <c r="A60" s="628"/>
      <c r="B60" s="653"/>
      <c r="C60" s="1380" t="s">
        <v>677</v>
      </c>
      <c r="D60" s="1380"/>
      <c r="E60" s="1380"/>
      <c r="F60" s="1381" t="s">
        <v>678</v>
      </c>
      <c r="G60" s="1381"/>
      <c r="H60" s="1381"/>
      <c r="I60" s="1381"/>
      <c r="J60" s="654"/>
      <c r="K60" s="1357"/>
      <c r="M60" s="624"/>
      <c r="N60" s="624"/>
      <c r="O60" s="624"/>
      <c r="P60" s="624"/>
      <c r="Q60" s="624"/>
      <c r="R60" s="624"/>
      <c r="S60" s="624"/>
      <c r="T60" s="624"/>
    </row>
    <row r="61" spans="1:20" s="625" customFormat="1" ht="6" customHeight="1">
      <c r="A61" s="628"/>
      <c r="B61" s="653"/>
      <c r="C61" s="651"/>
      <c r="D61" s="651"/>
      <c r="E61" s="651"/>
      <c r="F61" s="651"/>
      <c r="G61" s="651"/>
      <c r="H61" s="651"/>
      <c r="I61" s="651"/>
      <c r="J61" s="654"/>
      <c r="K61" s="1357"/>
      <c r="M61" s="624"/>
      <c r="N61" s="624"/>
      <c r="O61" s="624"/>
      <c r="P61" s="624"/>
      <c r="Q61" s="624"/>
      <c r="R61" s="624"/>
      <c r="S61" s="624"/>
      <c r="T61" s="624"/>
    </row>
    <row r="62" spans="1:20" s="625" customFormat="1" ht="19.149999999999999" customHeight="1">
      <c r="A62" s="628"/>
      <c r="B62" s="653"/>
      <c r="C62" s="1380" t="s">
        <v>679</v>
      </c>
      <c r="D62" s="1380"/>
      <c r="E62" s="1380"/>
      <c r="F62" s="1380"/>
      <c r="G62" s="1380"/>
      <c r="H62" s="1380"/>
      <c r="I62" s="1380"/>
      <c r="J62" s="654"/>
      <c r="K62" s="1357"/>
      <c r="M62" s="624"/>
      <c r="N62" s="624"/>
      <c r="O62" s="624"/>
      <c r="P62" s="624"/>
      <c r="Q62" s="624"/>
      <c r="R62" s="624"/>
      <c r="S62" s="624"/>
      <c r="T62" s="624"/>
    </row>
    <row r="63" spans="1:20" s="625" customFormat="1" ht="19.149999999999999" customHeight="1">
      <c r="A63" s="628"/>
      <c r="B63" s="653"/>
      <c r="C63" s="1380" t="s">
        <v>680</v>
      </c>
      <c r="D63" s="1380"/>
      <c r="E63" s="1380"/>
      <c r="F63" s="1381"/>
      <c r="G63" s="1381"/>
      <c r="H63" s="1381"/>
      <c r="I63" s="1381"/>
      <c r="J63" s="654"/>
      <c r="K63" s="1357"/>
      <c r="M63" s="624"/>
      <c r="N63" s="624"/>
      <c r="O63" s="624"/>
      <c r="P63" s="624"/>
      <c r="Q63" s="624"/>
      <c r="R63" s="624"/>
      <c r="S63" s="624"/>
      <c r="T63" s="624"/>
    </row>
    <row r="64" spans="1:20" s="625" customFormat="1" ht="19.149999999999999" customHeight="1">
      <c r="A64" s="628"/>
      <c r="B64" s="653"/>
      <c r="C64" s="1380" t="s">
        <v>677</v>
      </c>
      <c r="D64" s="1380"/>
      <c r="E64" s="1380"/>
      <c r="F64" s="1381" t="s">
        <v>678</v>
      </c>
      <c r="G64" s="1381"/>
      <c r="H64" s="1381"/>
      <c r="I64" s="1381"/>
      <c r="J64" s="654"/>
      <c r="K64" s="1357"/>
      <c r="M64" s="624"/>
      <c r="N64" s="624"/>
      <c r="O64" s="624"/>
      <c r="P64" s="624"/>
      <c r="Q64" s="624"/>
      <c r="R64" s="624"/>
      <c r="S64" s="624"/>
      <c r="T64" s="624"/>
    </row>
    <row r="65" spans="1:20" s="625" customFormat="1" ht="5.25" customHeight="1">
      <c r="A65" s="628"/>
      <c r="B65" s="653"/>
      <c r="C65" s="651"/>
      <c r="D65" s="651"/>
      <c r="E65" s="651"/>
      <c r="F65" s="651"/>
      <c r="G65" s="651"/>
      <c r="H65" s="651"/>
      <c r="I65" s="651"/>
      <c r="J65" s="654"/>
      <c r="K65" s="1357"/>
      <c r="M65" s="624"/>
      <c r="N65" s="624"/>
      <c r="O65" s="624"/>
      <c r="P65" s="624"/>
      <c r="Q65" s="624"/>
      <c r="R65" s="624"/>
      <c r="S65" s="624"/>
      <c r="T65" s="624"/>
    </row>
    <row r="66" spans="1:20" ht="8.25" customHeight="1">
      <c r="A66" s="628"/>
      <c r="B66" s="653"/>
      <c r="C66" s="651"/>
      <c r="D66" s="651"/>
      <c r="E66" s="651"/>
      <c r="F66" s="651"/>
      <c r="G66" s="651"/>
      <c r="H66" s="651"/>
      <c r="I66" s="651"/>
      <c r="J66" s="654"/>
      <c r="K66" s="1357"/>
    </row>
    <row r="67" spans="1:20" ht="16.5" customHeight="1">
      <c r="A67" s="628"/>
      <c r="B67" s="1373" t="s">
        <v>681</v>
      </c>
      <c r="C67" s="1374"/>
      <c r="D67" s="1374"/>
      <c r="E67" s="1374"/>
      <c r="F67" s="1374"/>
      <c r="G67" s="1374"/>
      <c r="H67" s="1374"/>
      <c r="I67" s="1374"/>
      <c r="J67" s="1375"/>
      <c r="K67" s="1357"/>
    </row>
    <row r="68" spans="1:20" ht="21" customHeight="1">
      <c r="A68" s="628"/>
      <c r="B68" s="655"/>
      <c r="C68" s="1308" t="s">
        <v>682</v>
      </c>
      <c r="D68" s="1309"/>
      <c r="E68" s="1309"/>
      <c r="F68" s="1309"/>
      <c r="G68" s="1309"/>
      <c r="H68" s="1309"/>
      <c r="I68" s="1309"/>
      <c r="J68" s="1376"/>
      <c r="K68" s="1357"/>
    </row>
    <row r="69" spans="1:20" ht="48.75" customHeight="1">
      <c r="A69" s="628"/>
      <c r="B69" s="655"/>
      <c r="C69" s="1315"/>
      <c r="D69" s="1316"/>
      <c r="E69" s="1316"/>
      <c r="F69" s="1316"/>
      <c r="G69" s="1316"/>
      <c r="H69" s="1316"/>
      <c r="I69" s="1316"/>
      <c r="J69" s="1376"/>
      <c r="K69" s="1357"/>
    </row>
    <row r="70" spans="1:20" ht="6" customHeight="1">
      <c r="A70" s="628"/>
      <c r="B70" s="650"/>
      <c r="C70" s="1377"/>
      <c r="D70" s="1377"/>
      <c r="E70" s="1377"/>
      <c r="F70" s="1377"/>
      <c r="G70" s="1377"/>
      <c r="H70" s="1377"/>
      <c r="I70" s="1377"/>
      <c r="J70" s="1378"/>
      <c r="K70" s="1350"/>
      <c r="M70" s="656"/>
    </row>
    <row r="71" spans="1:20" ht="21" customHeight="1">
      <c r="A71" s="628"/>
      <c r="B71" s="1379" t="s">
        <v>683</v>
      </c>
      <c r="C71" s="1379"/>
      <c r="D71" s="1379"/>
      <c r="E71" s="1379"/>
      <c r="F71" s="1379"/>
      <c r="G71" s="1379"/>
      <c r="H71" s="1379"/>
      <c r="I71" s="1379"/>
      <c r="J71" s="1379"/>
      <c r="K71" s="632"/>
    </row>
    <row r="72" spans="1:20" ht="11.25" customHeight="1">
      <c r="A72" s="628"/>
      <c r="B72" s="633"/>
      <c r="C72" s="633"/>
      <c r="D72" s="633"/>
      <c r="E72" s="633"/>
      <c r="F72" s="633"/>
      <c r="G72" s="633"/>
      <c r="H72" s="633"/>
      <c r="I72" s="633"/>
      <c r="J72" s="633"/>
      <c r="K72" s="628"/>
    </row>
    <row r="73" spans="1:20" ht="22.5" customHeight="1">
      <c r="A73" s="631" t="s">
        <v>684</v>
      </c>
      <c r="B73" s="628"/>
      <c r="C73" s="628"/>
      <c r="D73" s="628"/>
      <c r="E73" s="628"/>
      <c r="F73" s="628"/>
      <c r="G73" s="628"/>
      <c r="H73" s="628"/>
      <c r="I73" s="628"/>
      <c r="J73" s="628"/>
      <c r="K73" s="628"/>
    </row>
    <row r="74" spans="1:20" ht="21" customHeight="1">
      <c r="A74" s="628" t="s">
        <v>685</v>
      </c>
      <c r="B74" s="633"/>
      <c r="C74" s="633"/>
      <c r="D74" s="633"/>
      <c r="E74" s="633"/>
      <c r="F74" s="633"/>
      <c r="G74" s="633"/>
      <c r="H74" s="633"/>
      <c r="I74" s="633"/>
      <c r="J74" s="633"/>
      <c r="K74" s="628"/>
    </row>
    <row r="75" spans="1:20" s="659" customFormat="1" ht="21" customHeight="1">
      <c r="A75" s="657"/>
      <c r="B75" s="1311" t="s">
        <v>686</v>
      </c>
      <c r="C75" s="1312"/>
      <c r="D75" s="1312"/>
      <c r="E75" s="1312"/>
      <c r="F75" s="1312"/>
      <c r="G75" s="1312"/>
      <c r="H75" s="1312"/>
      <c r="I75" s="1312"/>
      <c r="J75" s="1344"/>
      <c r="K75" s="658"/>
    </row>
    <row r="76" spans="1:20" s="659" customFormat="1" ht="11.1" customHeight="1">
      <c r="B76" s="660"/>
      <c r="C76" s="660"/>
      <c r="D76" s="660"/>
      <c r="E76" s="660"/>
      <c r="F76" s="660"/>
      <c r="G76" s="660"/>
      <c r="H76" s="660"/>
      <c r="I76" s="660"/>
      <c r="K76" s="1406"/>
    </row>
    <row r="77" spans="1:20" s="659" customFormat="1" ht="21" customHeight="1">
      <c r="B77" s="1335" t="s">
        <v>687</v>
      </c>
      <c r="C77" s="1335"/>
      <c r="D77" s="1335"/>
      <c r="E77" s="1335"/>
      <c r="F77" s="1335"/>
      <c r="G77" s="1335"/>
      <c r="H77" s="1335"/>
      <c r="I77" s="1335"/>
      <c r="J77" s="1335"/>
    </row>
    <row r="78" spans="1:20" ht="21" hidden="1" customHeight="1">
      <c r="A78" s="628"/>
      <c r="B78" s="1305" t="s">
        <v>688</v>
      </c>
      <c r="C78" s="1306"/>
      <c r="D78" s="1306"/>
      <c r="E78" s="1306"/>
      <c r="F78" s="1306"/>
      <c r="G78" s="1306"/>
      <c r="H78" s="1306"/>
      <c r="I78" s="1306"/>
      <c r="J78" s="1306"/>
      <c r="K78" s="1306"/>
    </row>
    <row r="79" spans="1:20" ht="35.25" hidden="1" customHeight="1">
      <c r="A79" s="628"/>
      <c r="B79" s="1308" t="s">
        <v>689</v>
      </c>
      <c r="C79" s="1309"/>
      <c r="D79" s="1309"/>
      <c r="E79" s="1309"/>
      <c r="F79" s="1309"/>
      <c r="G79" s="1309"/>
      <c r="H79" s="1309"/>
      <c r="I79" s="1309"/>
      <c r="J79" s="1310"/>
      <c r="K79" s="632"/>
      <c r="L79" s="1358" t="s">
        <v>690</v>
      </c>
    </row>
    <row r="80" spans="1:20" ht="15.95" hidden="1" customHeight="1">
      <c r="A80" s="628"/>
      <c r="B80" s="1370" t="s">
        <v>691</v>
      </c>
      <c r="C80" s="1371"/>
      <c r="D80" s="1371"/>
      <c r="E80" s="1371"/>
      <c r="F80" s="1371"/>
      <c r="G80" s="1371"/>
      <c r="H80" s="1371"/>
      <c r="I80" s="1371"/>
      <c r="J80" s="1371"/>
      <c r="K80" s="1372"/>
      <c r="L80" s="1358"/>
    </row>
    <row r="81" spans="1:12" ht="15.75" hidden="1" customHeight="1">
      <c r="A81" s="628"/>
      <c r="B81" s="1362" t="s">
        <v>692</v>
      </c>
      <c r="C81" s="1363"/>
      <c r="D81" s="1363"/>
      <c r="E81" s="1363"/>
      <c r="F81" s="1363"/>
      <c r="G81" s="1363"/>
      <c r="H81" s="1363"/>
      <c r="I81" s="1363"/>
      <c r="J81" s="1363"/>
      <c r="K81" s="1364"/>
      <c r="L81" s="1358"/>
    </row>
    <row r="82" spans="1:12" ht="15.95" hidden="1" customHeight="1">
      <c r="A82" s="628"/>
      <c r="B82" s="1362" t="s">
        <v>693</v>
      </c>
      <c r="C82" s="1363"/>
      <c r="D82" s="1363"/>
      <c r="E82" s="1363"/>
      <c r="F82" s="1363"/>
      <c r="G82" s="1363"/>
      <c r="H82" s="1363"/>
      <c r="I82" s="1363"/>
      <c r="J82" s="1363"/>
      <c r="K82" s="1364"/>
      <c r="L82" s="1358"/>
    </row>
    <row r="83" spans="1:12" ht="15.95" hidden="1" customHeight="1">
      <c r="A83" s="628"/>
      <c r="B83" s="1362" t="s">
        <v>694</v>
      </c>
      <c r="C83" s="1363"/>
      <c r="D83" s="1363"/>
      <c r="E83" s="1363"/>
      <c r="F83" s="1363"/>
      <c r="G83" s="1363"/>
      <c r="H83" s="1363"/>
      <c r="I83" s="1363"/>
      <c r="J83" s="1363"/>
      <c r="K83" s="1364"/>
      <c r="L83" s="1358"/>
    </row>
    <row r="84" spans="1:12" ht="73.5" hidden="1" customHeight="1">
      <c r="A84" s="628"/>
      <c r="B84" s="1362" t="s">
        <v>695</v>
      </c>
      <c r="C84" s="1363"/>
      <c r="D84" s="1363"/>
      <c r="E84" s="1363"/>
      <c r="F84" s="1363"/>
      <c r="G84" s="1363"/>
      <c r="H84" s="1363"/>
      <c r="I84" s="1363"/>
      <c r="J84" s="1363"/>
      <c r="K84" s="1364"/>
      <c r="L84" s="1358"/>
    </row>
    <row r="85" spans="1:12" ht="15.95" hidden="1" customHeight="1">
      <c r="A85" s="628"/>
      <c r="B85" s="1362" t="s">
        <v>696</v>
      </c>
      <c r="C85" s="1363"/>
      <c r="D85" s="1363"/>
      <c r="E85" s="1363"/>
      <c r="F85" s="1363"/>
      <c r="G85" s="1363"/>
      <c r="H85" s="1363"/>
      <c r="I85" s="1363"/>
      <c r="J85" s="1363"/>
      <c r="K85" s="1364"/>
      <c r="L85" s="1358"/>
    </row>
    <row r="86" spans="1:12" ht="176.25" hidden="1" customHeight="1">
      <c r="A86" s="628"/>
      <c r="B86" s="1362" t="s">
        <v>697</v>
      </c>
      <c r="C86" s="1363"/>
      <c r="D86" s="1363"/>
      <c r="E86" s="1363"/>
      <c r="F86" s="1363"/>
      <c r="G86" s="1363"/>
      <c r="H86" s="1363"/>
      <c r="I86" s="1363"/>
      <c r="J86" s="1363"/>
      <c r="K86" s="1364"/>
      <c r="L86" s="1358"/>
    </row>
    <row r="87" spans="1:12" ht="15.75" hidden="1" customHeight="1">
      <c r="A87" s="628"/>
      <c r="B87" s="1362" t="s">
        <v>698</v>
      </c>
      <c r="C87" s="1363"/>
      <c r="D87" s="1363"/>
      <c r="E87" s="1363"/>
      <c r="F87" s="1363"/>
      <c r="G87" s="1363"/>
      <c r="H87" s="1363"/>
      <c r="I87" s="1363"/>
      <c r="J87" s="1363"/>
      <c r="K87" s="1364"/>
      <c r="L87" s="1358"/>
    </row>
    <row r="88" spans="1:12" ht="15.95" hidden="1" customHeight="1">
      <c r="A88" s="628"/>
      <c r="B88" s="1365" t="s">
        <v>699</v>
      </c>
      <c r="C88" s="1366"/>
      <c r="D88" s="1366"/>
      <c r="E88" s="1366"/>
      <c r="F88" s="1366"/>
      <c r="G88" s="1366"/>
      <c r="H88" s="1366"/>
      <c r="I88" s="1366"/>
      <c r="J88" s="1366"/>
      <c r="K88" s="1367"/>
      <c r="L88" s="1358"/>
    </row>
    <row r="89" spans="1:12" ht="21" customHeight="1">
      <c r="A89" s="628"/>
      <c r="B89" s="1368" t="s">
        <v>700</v>
      </c>
      <c r="C89" s="1369"/>
      <c r="D89" s="1369"/>
      <c r="E89" s="1369"/>
      <c r="F89" s="1369"/>
      <c r="G89" s="1369"/>
      <c r="H89" s="1369"/>
      <c r="I89" s="1369"/>
      <c r="J89" s="1369"/>
      <c r="K89" s="1369"/>
    </row>
    <row r="90" spans="1:12" ht="57" customHeight="1">
      <c r="A90" s="628"/>
      <c r="B90" s="1354" t="s">
        <v>701</v>
      </c>
      <c r="C90" s="1355"/>
      <c r="D90" s="1355"/>
      <c r="E90" s="1355"/>
      <c r="F90" s="1355"/>
      <c r="G90" s="1355"/>
      <c r="H90" s="1355"/>
      <c r="I90" s="1355"/>
      <c r="J90" s="1356"/>
      <c r="K90" s="640"/>
      <c r="L90" s="661" t="s">
        <v>702</v>
      </c>
    </row>
    <row r="91" spans="1:12" ht="18" customHeight="1">
      <c r="A91" s="628"/>
      <c r="B91" s="1354" t="s">
        <v>703</v>
      </c>
      <c r="C91" s="1355"/>
      <c r="D91" s="1355"/>
      <c r="E91" s="1355"/>
      <c r="F91" s="1355"/>
      <c r="G91" s="1355"/>
      <c r="H91" s="1355"/>
      <c r="I91" s="1355"/>
      <c r="J91" s="1356"/>
      <c r="K91" s="1349"/>
    </row>
    <row r="92" spans="1:12" ht="21" customHeight="1">
      <c r="A92" s="628"/>
      <c r="B92" s="641"/>
      <c r="C92" s="1308" t="s">
        <v>704</v>
      </c>
      <c r="D92" s="1309"/>
      <c r="E92" s="1309"/>
      <c r="F92" s="1309"/>
      <c r="G92" s="1309"/>
      <c r="H92" s="1309"/>
      <c r="I92" s="662"/>
      <c r="J92" s="644"/>
      <c r="K92" s="1357"/>
      <c r="L92" s="1358" t="s">
        <v>705</v>
      </c>
    </row>
    <row r="93" spans="1:12" ht="21" customHeight="1">
      <c r="A93" s="628"/>
      <c r="B93" s="641"/>
      <c r="C93" s="642"/>
      <c r="D93" s="643"/>
      <c r="E93" s="643"/>
      <c r="F93" s="643"/>
      <c r="G93" s="1359" t="s">
        <v>706</v>
      </c>
      <c r="H93" s="1359"/>
      <c r="I93" s="663"/>
      <c r="J93" s="644"/>
      <c r="K93" s="1357"/>
      <c r="L93" s="1358"/>
    </row>
    <row r="94" spans="1:12" ht="6" customHeight="1">
      <c r="A94" s="628"/>
      <c r="B94" s="645"/>
      <c r="C94" s="1360"/>
      <c r="D94" s="1360"/>
      <c r="E94" s="1360"/>
      <c r="F94" s="1360"/>
      <c r="G94" s="1360"/>
      <c r="H94" s="1360"/>
      <c r="I94" s="1360"/>
      <c r="J94" s="1361"/>
      <c r="K94" s="1357"/>
      <c r="L94" s="1358"/>
    </row>
    <row r="95" spans="1:12" ht="16.5" customHeight="1">
      <c r="A95" s="628"/>
      <c r="B95" s="1348" t="s">
        <v>707</v>
      </c>
      <c r="C95" s="1348"/>
      <c r="D95" s="1348"/>
      <c r="E95" s="1348"/>
      <c r="F95" s="1348"/>
      <c r="G95" s="1348"/>
      <c r="H95" s="1348"/>
      <c r="I95" s="1348"/>
      <c r="J95" s="1348"/>
      <c r="K95" s="1349"/>
      <c r="L95" s="664"/>
    </row>
    <row r="96" spans="1:12" ht="23.25" customHeight="1">
      <c r="A96" s="628"/>
      <c r="B96" s="1351" t="s">
        <v>708</v>
      </c>
      <c r="C96" s="1352"/>
      <c r="D96" s="1352"/>
      <c r="E96" s="1352"/>
      <c r="F96" s="1352"/>
      <c r="G96" s="1352"/>
      <c r="H96" s="1352"/>
      <c r="I96" s="1352"/>
      <c r="J96" s="1353"/>
      <c r="K96" s="1350"/>
      <c r="L96" s="664"/>
    </row>
    <row r="97" spans="1:12" ht="16.5" customHeight="1">
      <c r="A97" s="628"/>
      <c r="B97" s="1348" t="s">
        <v>709</v>
      </c>
      <c r="C97" s="1348"/>
      <c r="D97" s="1348"/>
      <c r="E97" s="1348"/>
      <c r="F97" s="1348"/>
      <c r="G97" s="1348"/>
      <c r="H97" s="1348"/>
      <c r="I97" s="1348"/>
      <c r="J97" s="1348"/>
      <c r="K97" s="1349"/>
      <c r="L97" s="1301" t="s">
        <v>710</v>
      </c>
    </row>
    <row r="98" spans="1:12" ht="23.25" customHeight="1">
      <c r="A98" s="628"/>
      <c r="B98" s="1351" t="s">
        <v>711</v>
      </c>
      <c r="C98" s="1352"/>
      <c r="D98" s="1352"/>
      <c r="E98" s="1352"/>
      <c r="F98" s="1352"/>
      <c r="G98" s="1352"/>
      <c r="H98" s="1352"/>
      <c r="I98" s="1352"/>
      <c r="J98" s="1353"/>
      <c r="K98" s="1350"/>
      <c r="L98" s="1301"/>
    </row>
    <row r="99" spans="1:12" ht="16.5" customHeight="1">
      <c r="A99" s="628"/>
      <c r="B99" s="1348" t="s">
        <v>712</v>
      </c>
      <c r="C99" s="1348"/>
      <c r="D99" s="1348"/>
      <c r="E99" s="1348"/>
      <c r="F99" s="1348"/>
      <c r="G99" s="1348"/>
      <c r="H99" s="1348"/>
      <c r="I99" s="1348"/>
      <c r="J99" s="1348"/>
      <c r="K99" s="1349"/>
      <c r="L99" s="1301"/>
    </row>
    <row r="100" spans="1:12" ht="21" customHeight="1">
      <c r="A100" s="628"/>
      <c r="B100" s="1351" t="s">
        <v>711</v>
      </c>
      <c r="C100" s="1352"/>
      <c r="D100" s="1352"/>
      <c r="E100" s="1352"/>
      <c r="F100" s="1352"/>
      <c r="G100" s="1352"/>
      <c r="H100" s="1352"/>
      <c r="I100" s="1352"/>
      <c r="J100" s="1353"/>
      <c r="K100" s="1350"/>
      <c r="L100" s="1301"/>
    </row>
    <row r="101" spans="1:12" ht="11.25" customHeight="1">
      <c r="A101" s="628"/>
      <c r="B101" s="633"/>
      <c r="C101" s="633"/>
      <c r="D101" s="633"/>
      <c r="E101" s="633"/>
      <c r="F101" s="633"/>
      <c r="G101" s="633"/>
      <c r="H101" s="633"/>
      <c r="I101" s="633"/>
      <c r="J101" s="633"/>
      <c r="K101" s="628"/>
    </row>
    <row r="102" spans="1:12" s="659" customFormat="1">
      <c r="B102" s="1335" t="s">
        <v>713</v>
      </c>
      <c r="C102" s="1335"/>
      <c r="D102" s="1335"/>
      <c r="E102" s="1335"/>
      <c r="F102" s="1335"/>
      <c r="G102" s="1335"/>
      <c r="H102" s="1335"/>
      <c r="I102" s="1335"/>
    </row>
    <row r="103" spans="1:12" s="659" customFormat="1" ht="21" customHeight="1">
      <c r="B103" s="1336" t="s">
        <v>714</v>
      </c>
      <c r="C103" s="1337"/>
      <c r="D103" s="1337"/>
      <c r="E103" s="1337"/>
      <c r="F103" s="1337"/>
      <c r="G103" s="1337"/>
      <c r="H103" s="1337"/>
      <c r="I103" s="1337"/>
      <c r="J103" s="1322"/>
      <c r="K103" s="1338"/>
    </row>
    <row r="104" spans="1:12" s="659" customFormat="1" ht="12.6" customHeight="1">
      <c r="B104" s="1341" t="s">
        <v>715</v>
      </c>
      <c r="C104" s="1342"/>
      <c r="D104" s="1342"/>
      <c r="E104" s="1342"/>
      <c r="F104" s="1342"/>
      <c r="G104" s="1342"/>
      <c r="H104" s="1342"/>
      <c r="I104" s="1343"/>
      <c r="J104" s="1323"/>
      <c r="K104" s="1339"/>
    </row>
    <row r="105" spans="1:12" s="659" customFormat="1" ht="4.5" customHeight="1">
      <c r="B105" s="665"/>
      <c r="C105" s="666"/>
      <c r="D105" s="666"/>
      <c r="E105" s="666"/>
      <c r="F105" s="666"/>
      <c r="G105" s="666"/>
      <c r="H105" s="666"/>
      <c r="I105" s="666"/>
      <c r="J105" s="1323"/>
      <c r="K105" s="1339"/>
    </row>
    <row r="106" spans="1:12" s="659" customFormat="1" ht="19.149999999999999" customHeight="1">
      <c r="B106" s="667"/>
      <c r="C106" s="1311" t="s">
        <v>716</v>
      </c>
      <c r="D106" s="1344"/>
      <c r="E106" s="668" t="s">
        <v>717</v>
      </c>
      <c r="F106" s="669" t="s">
        <v>718</v>
      </c>
      <c r="G106" s="669" t="s">
        <v>719</v>
      </c>
      <c r="H106" s="670" t="s">
        <v>720</v>
      </c>
      <c r="I106" s="671" t="s">
        <v>721</v>
      </c>
      <c r="J106" s="1323"/>
      <c r="K106" s="1339"/>
    </row>
    <row r="107" spans="1:12" s="659" customFormat="1" ht="19.149999999999999" customHeight="1">
      <c r="B107" s="667"/>
      <c r="C107" s="1311" t="s">
        <v>722</v>
      </c>
      <c r="D107" s="1344"/>
      <c r="E107" s="668" t="s">
        <v>723</v>
      </c>
      <c r="F107" s="669" t="s">
        <v>724</v>
      </c>
      <c r="G107" s="669" t="s">
        <v>720</v>
      </c>
      <c r="H107" s="1345" t="s">
        <v>725</v>
      </c>
      <c r="I107" s="1346"/>
      <c r="J107" s="1323"/>
      <c r="K107" s="1339"/>
    </row>
    <row r="108" spans="1:12" s="659" customFormat="1" ht="6" customHeight="1">
      <c r="B108" s="672"/>
      <c r="C108" s="1347"/>
      <c r="D108" s="1347"/>
      <c r="E108" s="1347"/>
      <c r="F108" s="1347"/>
      <c r="G108" s="1347"/>
      <c r="H108" s="1347"/>
      <c r="I108" s="1347"/>
      <c r="J108" s="1324"/>
      <c r="K108" s="1340"/>
    </row>
    <row r="109" spans="1:12" s="673" customFormat="1" ht="21" customHeight="1">
      <c r="B109" s="1320" t="s">
        <v>726</v>
      </c>
      <c r="C109" s="1321"/>
      <c r="D109" s="1321"/>
      <c r="E109" s="1321"/>
      <c r="F109" s="1321"/>
      <c r="G109" s="1321"/>
      <c r="H109" s="1321"/>
      <c r="I109" s="1321"/>
      <c r="J109" s="1322"/>
      <c r="K109" s="1325"/>
    </row>
    <row r="110" spans="1:12" s="673" customFormat="1" ht="12.6" customHeight="1">
      <c r="B110" s="1328" t="s">
        <v>727</v>
      </c>
      <c r="C110" s="1329"/>
      <c r="D110" s="1329"/>
      <c r="E110" s="1329"/>
      <c r="F110" s="1329"/>
      <c r="G110" s="1329"/>
      <c r="H110" s="1329"/>
      <c r="I110" s="1330"/>
      <c r="J110" s="1323"/>
      <c r="K110" s="1326"/>
    </row>
    <row r="111" spans="1:12" s="673" customFormat="1" ht="4.5" customHeight="1">
      <c r="B111" s="674"/>
      <c r="C111" s="675"/>
      <c r="D111" s="675"/>
      <c r="E111" s="675"/>
      <c r="F111" s="675"/>
      <c r="G111" s="675"/>
      <c r="H111" s="675"/>
      <c r="I111" s="675"/>
      <c r="J111" s="1323"/>
      <c r="K111" s="1326"/>
    </row>
    <row r="112" spans="1:12" s="673" customFormat="1" ht="19.149999999999999" customHeight="1">
      <c r="B112" s="676"/>
      <c r="C112" s="1331" t="s">
        <v>728</v>
      </c>
      <c r="D112" s="1332"/>
      <c r="E112" s="1332"/>
      <c r="F112" s="1332"/>
      <c r="G112" s="1332"/>
      <c r="H112" s="1332"/>
      <c r="I112" s="1333"/>
      <c r="J112" s="1323"/>
      <c r="K112" s="1326"/>
    </row>
    <row r="113" spans="1:12" s="673" customFormat="1" ht="6" customHeight="1">
      <c r="B113" s="677"/>
      <c r="C113" s="1334"/>
      <c r="D113" s="1334"/>
      <c r="E113" s="1334"/>
      <c r="F113" s="1334"/>
      <c r="G113" s="1334"/>
      <c r="H113" s="1334"/>
      <c r="I113" s="1334"/>
      <c r="J113" s="1324"/>
      <c r="K113" s="1327"/>
    </row>
    <row r="114" spans="1:12" s="659" customFormat="1" ht="11.25" customHeight="1">
      <c r="B114" s="660"/>
      <c r="C114" s="660"/>
      <c r="D114" s="660"/>
      <c r="E114" s="660"/>
      <c r="F114" s="660"/>
      <c r="G114" s="660"/>
      <c r="H114" s="660"/>
      <c r="I114" s="660"/>
    </row>
    <row r="115" spans="1:12" ht="6" customHeight="1">
      <c r="A115" s="628"/>
      <c r="B115" s="628"/>
      <c r="C115" s="628"/>
      <c r="D115" s="628"/>
      <c r="E115" s="628"/>
      <c r="F115" s="628"/>
      <c r="G115" s="628"/>
      <c r="H115" s="628"/>
      <c r="I115" s="628"/>
      <c r="J115" s="628"/>
      <c r="K115" s="628"/>
    </row>
    <row r="116" spans="1:12" ht="21" customHeight="1">
      <c r="A116" s="628"/>
      <c r="B116" s="1305" t="s">
        <v>729</v>
      </c>
      <c r="C116" s="1306"/>
      <c r="D116" s="1306"/>
      <c r="E116" s="1306"/>
      <c r="F116" s="1306"/>
      <c r="G116" s="1306"/>
      <c r="H116" s="1306"/>
      <c r="I116" s="1306"/>
      <c r="J116" s="1306"/>
      <c r="K116" s="1306"/>
    </row>
    <row r="117" spans="1:12" ht="27.75" customHeight="1">
      <c r="A117" s="628"/>
      <c r="B117" s="1308" t="s">
        <v>730</v>
      </c>
      <c r="C117" s="1309"/>
      <c r="D117" s="1309"/>
      <c r="E117" s="1309"/>
      <c r="F117" s="1309"/>
      <c r="G117" s="1309"/>
      <c r="H117" s="1309"/>
      <c r="I117" s="1309"/>
      <c r="J117" s="1310"/>
      <c r="K117" s="632"/>
    </row>
    <row r="118" spans="1:12" s="659" customFormat="1" ht="21" customHeight="1">
      <c r="B118" s="678"/>
      <c r="C118" s="1311" t="s">
        <v>731</v>
      </c>
      <c r="D118" s="1312"/>
      <c r="E118" s="1312"/>
      <c r="F118" s="1312"/>
      <c r="G118" s="1312"/>
      <c r="H118" s="1312"/>
      <c r="I118" s="1313"/>
      <c r="J118" s="1313"/>
      <c r="K118" s="1314"/>
      <c r="L118" s="679"/>
    </row>
    <row r="119" spans="1:12" ht="104.45" customHeight="1">
      <c r="A119" s="628"/>
      <c r="B119" s="641"/>
      <c r="C119" s="1315"/>
      <c r="D119" s="1316"/>
      <c r="E119" s="1316"/>
      <c r="F119" s="1316"/>
      <c r="G119" s="1316"/>
      <c r="H119" s="1316"/>
      <c r="I119" s="1316"/>
      <c r="J119" s="648"/>
      <c r="K119" s="680"/>
    </row>
    <row r="120" spans="1:12" ht="85.5" customHeight="1">
      <c r="A120" s="628"/>
      <c r="B120" s="1317" t="s">
        <v>732</v>
      </c>
      <c r="C120" s="1318"/>
      <c r="D120" s="1318"/>
      <c r="E120" s="1318"/>
      <c r="F120" s="1318"/>
      <c r="G120" s="1318"/>
      <c r="H120" s="1318"/>
      <c r="I120" s="1318"/>
      <c r="J120" s="1318"/>
      <c r="K120" s="1319"/>
      <c r="L120" s="1301" t="s">
        <v>733</v>
      </c>
    </row>
    <row r="121" spans="1:12" ht="237.75" customHeight="1">
      <c r="A121" s="628"/>
      <c r="B121" s="1302" t="s">
        <v>734</v>
      </c>
      <c r="C121" s="1303"/>
      <c r="D121" s="1303"/>
      <c r="E121" s="1303"/>
      <c r="F121" s="1303"/>
      <c r="G121" s="1303"/>
      <c r="H121" s="1303"/>
      <c r="I121" s="1303"/>
      <c r="J121" s="1303"/>
      <c r="K121" s="1304"/>
      <c r="L121" s="1301"/>
    </row>
    <row r="122" spans="1:12" ht="6.75" customHeight="1">
      <c r="A122" s="628"/>
      <c r="B122" s="628"/>
      <c r="C122" s="628"/>
      <c r="D122" s="628"/>
      <c r="E122" s="628"/>
      <c r="F122" s="628"/>
      <c r="G122" s="628"/>
      <c r="H122" s="628"/>
      <c r="I122" s="628"/>
      <c r="J122" s="628"/>
      <c r="K122" s="628"/>
    </row>
    <row r="123" spans="1:12" ht="21" customHeight="1">
      <c r="A123" s="628"/>
      <c r="B123" s="1305" t="s">
        <v>735</v>
      </c>
      <c r="C123" s="1306"/>
      <c r="D123" s="1306"/>
      <c r="E123" s="1306"/>
      <c r="F123" s="1306"/>
      <c r="G123" s="1306"/>
      <c r="H123" s="1306"/>
      <c r="I123" s="1306"/>
      <c r="J123" s="1306"/>
      <c r="K123" s="1306"/>
      <c r="L123" s="1307" t="s">
        <v>736</v>
      </c>
    </row>
    <row r="124" spans="1:12" ht="27.75" customHeight="1">
      <c r="A124" s="628"/>
      <c r="B124" s="1308" t="s">
        <v>737</v>
      </c>
      <c r="C124" s="1309"/>
      <c r="D124" s="1309"/>
      <c r="E124" s="1309"/>
      <c r="F124" s="1309"/>
      <c r="G124" s="1309"/>
      <c r="H124" s="1309"/>
      <c r="I124" s="1309"/>
      <c r="J124" s="1310"/>
      <c r="K124" s="632"/>
      <c r="L124" s="1307"/>
    </row>
    <row r="125" spans="1:12">
      <c r="L125" s="1307"/>
    </row>
    <row r="126" spans="1:12">
      <c r="L126" s="1307"/>
    </row>
    <row r="127" spans="1:12">
      <c r="L127" s="1307"/>
    </row>
  </sheetData>
  <sheetProtection algorithmName="SHA-512" hashValue="i7RbSV//5X07o1kQ81qXoy6gyCqVnezYVrBqiHo88nzJvIYIqMQsWAgovk3uEv2QLb7/u/U7OCZDi7PQ/va13g==" saltValue="4PIzirOQ6PFY61MdU5QZHg==" spinCount="100000" sheet="1" objects="1" scenarios="1"/>
  <mergeCells count="120">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 ref="M38:T38"/>
    <mergeCell ref="B39:J39"/>
    <mergeCell ref="B28:J28"/>
    <mergeCell ref="B29:J29"/>
    <mergeCell ref="B30:J30"/>
    <mergeCell ref="B31:J31"/>
    <mergeCell ref="B32:J32"/>
    <mergeCell ref="K32:K35"/>
    <mergeCell ref="C33:I33"/>
    <mergeCell ref="C34:I34"/>
    <mergeCell ref="C35:J35"/>
    <mergeCell ref="B40:J40"/>
    <mergeCell ref="B45:J45"/>
    <mergeCell ref="B46:J46"/>
    <mergeCell ref="B47:J47"/>
    <mergeCell ref="K47:K48"/>
    <mergeCell ref="C48:J48"/>
    <mergeCell ref="B36:J36"/>
    <mergeCell ref="B37:J37"/>
    <mergeCell ref="K37:K38"/>
    <mergeCell ref="C38:J38"/>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71:J71"/>
    <mergeCell ref="C60:E60"/>
    <mergeCell ref="F60:I60"/>
    <mergeCell ref="C62:I62"/>
    <mergeCell ref="C63:E63"/>
    <mergeCell ref="F63:I63"/>
    <mergeCell ref="C64:E64"/>
    <mergeCell ref="F64:I64"/>
    <mergeCell ref="B75:J75"/>
    <mergeCell ref="B77:J77"/>
    <mergeCell ref="B78:K78"/>
    <mergeCell ref="B79:J79"/>
    <mergeCell ref="L79:L88"/>
    <mergeCell ref="B80:K80"/>
    <mergeCell ref="B81:K81"/>
    <mergeCell ref="B82:K82"/>
    <mergeCell ref="B83:K83"/>
    <mergeCell ref="B84:K84"/>
    <mergeCell ref="B91:J91"/>
    <mergeCell ref="K91:K94"/>
    <mergeCell ref="C92:H92"/>
    <mergeCell ref="L92:L94"/>
    <mergeCell ref="G93:H93"/>
    <mergeCell ref="C94:J94"/>
    <mergeCell ref="B85:K85"/>
    <mergeCell ref="B86:K86"/>
    <mergeCell ref="B87:K87"/>
    <mergeCell ref="B88:K88"/>
    <mergeCell ref="B89:K89"/>
    <mergeCell ref="B90:J90"/>
    <mergeCell ref="B95:J95"/>
    <mergeCell ref="K95:K96"/>
    <mergeCell ref="B96:J96"/>
    <mergeCell ref="B97:J97"/>
    <mergeCell ref="K97:K98"/>
    <mergeCell ref="L97:L100"/>
    <mergeCell ref="B98:J98"/>
    <mergeCell ref="B99:J99"/>
    <mergeCell ref="K99:K100"/>
    <mergeCell ref="B100:J10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L120:L121"/>
    <mergeCell ref="B121:K121"/>
    <mergeCell ref="B123:K123"/>
    <mergeCell ref="L123:L127"/>
    <mergeCell ref="B124:J124"/>
    <mergeCell ref="B116:K116"/>
    <mergeCell ref="B117:J117"/>
    <mergeCell ref="C118:H118"/>
    <mergeCell ref="I118:K118"/>
    <mergeCell ref="C119:I119"/>
    <mergeCell ref="B120:K120"/>
  </mergeCells>
  <phoneticPr fontId="24"/>
  <dataValidations count="3">
    <dataValidation type="list" allowBlank="1" showInputMessage="1" showErrorMessage="1" sqref="I92" xr:uid="{20D879CE-4A79-4DD4-A84E-A76BD51D96E3}">
      <formula1>"契約書,その他"</formula1>
    </dataValidation>
    <dataValidation type="list" allowBlank="1" showInputMessage="1" showErrorMessage="1" sqref="K95:K100" xr:uid="{74B4AF6D-BFBD-4AE9-A33F-13D357578A2D}">
      <formula1>"はい,いいえ,なし"</formula1>
    </dataValidation>
    <dataValidation type="list" allowBlank="1" showInputMessage="1" showErrorMessage="1" sqref="K36:K37 K28:K32 K13 K39:K40 K16:K19 K22 K45:K47 K71 K51 K79 K124 K117 K90:K94 K75 K109 K103" xr:uid="{D607BDDA-941D-4466-9268-95E02CF3052B}">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I34"/>
  <sheetViews>
    <sheetView showGridLines="0" tabSelected="1" view="pageBreakPreview" zoomScale="85" zoomScaleNormal="85" zoomScaleSheetLayoutView="85" workbookViewId="0">
      <selection sqref="A1:I1"/>
    </sheetView>
  </sheetViews>
  <sheetFormatPr defaultColWidth="8.75" defaultRowHeight="18.75"/>
  <cols>
    <col min="1" max="8" width="8.75" style="68" customWidth="1"/>
    <col min="9" max="9" width="9.875" style="68" customWidth="1"/>
  </cols>
  <sheetData>
    <row r="1" spans="1:9" ht="39.75" customHeight="1">
      <c r="A1" s="681" t="s">
        <v>601</v>
      </c>
      <c r="B1" s="682"/>
      <c r="C1" s="682"/>
      <c r="D1" s="682"/>
      <c r="E1" s="682"/>
      <c r="F1" s="682"/>
      <c r="G1" s="682"/>
      <c r="H1" s="682"/>
      <c r="I1" s="682"/>
    </row>
    <row r="2" spans="1:9" ht="5.25" customHeight="1">
      <c r="H2" s="246"/>
      <c r="I2" s="246"/>
    </row>
    <row r="3" spans="1:9" ht="18.75" customHeight="1">
      <c r="A3" s="247" t="s">
        <v>397</v>
      </c>
      <c r="H3" s="246"/>
      <c r="I3" s="246"/>
    </row>
    <row r="4" spans="1:9" ht="5.25" customHeight="1"/>
    <row r="5" spans="1:9">
      <c r="A5" s="248" t="s">
        <v>398</v>
      </c>
      <c r="B5" s="249"/>
      <c r="C5" s="249"/>
      <c r="D5" s="249"/>
      <c r="E5" s="249"/>
      <c r="F5" s="249"/>
      <c r="G5" s="249"/>
      <c r="H5" s="249"/>
      <c r="I5" s="250"/>
    </row>
    <row r="6" spans="1:9">
      <c r="A6" s="254" t="s">
        <v>422</v>
      </c>
      <c r="B6" s="255"/>
      <c r="C6" s="255"/>
      <c r="E6" s="255"/>
      <c r="F6" s="255"/>
      <c r="G6" s="255"/>
      <c r="H6" s="255"/>
      <c r="I6" s="256"/>
    </row>
    <row r="7" spans="1:9">
      <c r="A7" s="251" t="s">
        <v>423</v>
      </c>
      <c r="B7" s="252"/>
      <c r="C7" s="252"/>
      <c r="D7" s="252"/>
      <c r="E7" s="252"/>
      <c r="F7" s="252"/>
      <c r="G7" s="252"/>
      <c r="H7" s="252"/>
      <c r="I7" s="253"/>
    </row>
    <row r="8" spans="1:9">
      <c r="A8" s="251" t="s">
        <v>399</v>
      </c>
      <c r="B8" s="252"/>
      <c r="C8" s="252"/>
      <c r="D8" s="252"/>
      <c r="E8" s="252"/>
      <c r="F8" s="252"/>
      <c r="G8" s="252"/>
      <c r="H8" s="252"/>
      <c r="I8" s="253"/>
    </row>
    <row r="9" spans="1:9" ht="18.600000000000001" customHeight="1">
      <c r="A9" s="254" t="s">
        <v>400</v>
      </c>
      <c r="B9" s="255"/>
      <c r="C9" s="255"/>
      <c r="D9" s="255"/>
      <c r="E9" s="255"/>
      <c r="F9" s="255"/>
      <c r="G9" s="255"/>
      <c r="H9" s="255"/>
      <c r="I9" s="256"/>
    </row>
    <row r="10" spans="1:9" ht="18.600000000000001" customHeight="1">
      <c r="A10" s="257" t="s">
        <v>401</v>
      </c>
      <c r="I10" s="258"/>
    </row>
    <row r="11" spans="1:9" ht="18.600000000000001" customHeight="1">
      <c r="A11" s="251" t="s">
        <v>402</v>
      </c>
      <c r="B11" s="252"/>
      <c r="C11" s="252"/>
      <c r="D11" s="252"/>
      <c r="E11" s="252"/>
      <c r="F11" s="252"/>
      <c r="G11" s="252"/>
      <c r="H11" s="252"/>
      <c r="I11" s="253"/>
    </row>
    <row r="12" spans="1:9" ht="18.75" customHeight="1">
      <c r="A12" s="259" t="s">
        <v>403</v>
      </c>
      <c r="B12" s="255"/>
      <c r="C12" s="255"/>
      <c r="D12" s="255"/>
      <c r="E12" s="255"/>
      <c r="F12" s="255"/>
      <c r="G12" s="255"/>
      <c r="H12" s="255"/>
      <c r="I12" s="256"/>
    </row>
    <row r="13" spans="1:9">
      <c r="A13" s="260" t="s">
        <v>404</v>
      </c>
      <c r="B13" s="252"/>
      <c r="C13" s="252"/>
      <c r="D13" s="252"/>
      <c r="E13" s="252"/>
      <c r="F13" s="252"/>
      <c r="G13" s="252"/>
      <c r="H13" s="252"/>
      <c r="I13" s="253"/>
    </row>
    <row r="14" spans="1:9" ht="18.75" customHeight="1">
      <c r="A14" s="259" t="s">
        <v>405</v>
      </c>
      <c r="B14" s="255"/>
      <c r="C14" s="255"/>
      <c r="D14" s="255"/>
      <c r="E14" s="255"/>
      <c r="F14" s="255"/>
      <c r="G14" s="255"/>
      <c r="H14" s="255"/>
      <c r="I14" s="256"/>
    </row>
    <row r="15" spans="1:9">
      <c r="A15" s="251" t="s">
        <v>406</v>
      </c>
      <c r="B15" s="252"/>
      <c r="C15" s="252"/>
      <c r="D15" s="252"/>
      <c r="E15" s="252"/>
      <c r="F15" s="252"/>
      <c r="G15" s="252"/>
      <c r="H15" s="252"/>
      <c r="I15" s="253"/>
    </row>
    <row r="16" spans="1:9">
      <c r="A16" s="254" t="s">
        <v>407</v>
      </c>
      <c r="B16" s="255"/>
      <c r="C16" s="255"/>
      <c r="D16" s="255"/>
      <c r="E16" s="255"/>
      <c r="F16" s="255"/>
      <c r="G16" s="255"/>
      <c r="H16" s="255"/>
      <c r="I16" s="256"/>
    </row>
    <row r="17" spans="1:9">
      <c r="A17" s="261" t="s">
        <v>408</v>
      </c>
      <c r="B17" s="262"/>
      <c r="C17" s="262"/>
      <c r="D17" s="262"/>
      <c r="E17" s="262"/>
      <c r="F17" s="262"/>
      <c r="G17" s="262"/>
      <c r="H17" s="262"/>
      <c r="I17" s="263"/>
    </row>
    <row r="18" spans="1:9">
      <c r="A18" s="248" t="s">
        <v>409</v>
      </c>
      <c r="B18" s="249"/>
      <c r="C18" s="249"/>
      <c r="D18" s="249"/>
      <c r="E18" s="249"/>
      <c r="F18" s="249"/>
      <c r="G18" s="249"/>
      <c r="H18" s="249"/>
      <c r="I18" s="250"/>
    </row>
    <row r="19" spans="1:9" ht="18.75" customHeight="1">
      <c r="A19" s="254" t="s">
        <v>410</v>
      </c>
      <c r="B19" s="264"/>
      <c r="C19" s="264"/>
      <c r="D19" s="264"/>
      <c r="E19" s="264"/>
      <c r="F19" s="264"/>
      <c r="G19" s="264"/>
      <c r="H19" s="264"/>
      <c r="I19" s="265"/>
    </row>
    <row r="20" spans="1:9">
      <c r="A20" s="251" t="s">
        <v>411</v>
      </c>
      <c r="B20" s="266"/>
      <c r="C20" s="266"/>
      <c r="D20" s="266"/>
      <c r="E20" s="266"/>
      <c r="F20" s="266"/>
      <c r="G20" s="266"/>
      <c r="H20" s="266"/>
      <c r="I20" s="267"/>
    </row>
    <row r="21" spans="1:9">
      <c r="A21" s="268" t="s">
        <v>412</v>
      </c>
      <c r="B21" s="269"/>
      <c r="C21" s="269"/>
      <c r="D21" s="269"/>
      <c r="E21" s="269" t="s">
        <v>413</v>
      </c>
      <c r="F21" s="269"/>
      <c r="G21" s="269"/>
      <c r="H21" s="269"/>
      <c r="I21" s="270"/>
    </row>
    <row r="22" spans="1:9">
      <c r="A22" s="289" t="s">
        <v>414</v>
      </c>
      <c r="B22" s="683" t="s">
        <v>415</v>
      </c>
      <c r="C22" s="684"/>
      <c r="D22" s="271"/>
      <c r="E22" s="271"/>
      <c r="F22" s="271"/>
      <c r="G22" s="271"/>
      <c r="H22" s="271"/>
      <c r="I22" s="272"/>
    </row>
    <row r="23" spans="1:9">
      <c r="A23" s="326" t="s">
        <v>487</v>
      </c>
      <c r="B23" s="269"/>
      <c r="C23" s="269"/>
      <c r="D23" s="269"/>
      <c r="E23" s="269"/>
      <c r="F23" s="269"/>
      <c r="G23" s="269"/>
      <c r="H23" s="269"/>
      <c r="I23" s="270"/>
    </row>
    <row r="24" spans="1:9">
      <c r="A24" s="273"/>
      <c r="B24" s="271"/>
      <c r="C24" s="271"/>
      <c r="D24" s="271"/>
      <c r="E24" s="271"/>
      <c r="F24" s="271"/>
      <c r="G24" s="271"/>
      <c r="H24" s="271"/>
      <c r="I24" s="272"/>
    </row>
    <row r="25" spans="1:9">
      <c r="A25" s="273"/>
      <c r="B25" s="271"/>
      <c r="C25" s="271"/>
      <c r="D25" s="271"/>
      <c r="E25" s="271"/>
      <c r="F25" s="271"/>
      <c r="G25" s="271"/>
      <c r="H25" s="271"/>
      <c r="I25" s="272"/>
    </row>
    <row r="26" spans="1:9">
      <c r="A26" s="273"/>
      <c r="B26" s="271"/>
      <c r="C26" s="271"/>
      <c r="D26" s="271"/>
      <c r="E26" s="271"/>
      <c r="F26" s="271"/>
      <c r="G26" s="271"/>
      <c r="H26" s="271"/>
      <c r="I26" s="272"/>
    </row>
    <row r="27" spans="1:9">
      <c r="A27" s="273"/>
      <c r="B27" s="271"/>
      <c r="C27" s="271"/>
      <c r="D27" s="271"/>
      <c r="E27" s="271"/>
      <c r="F27" s="271"/>
      <c r="G27" s="271"/>
      <c r="H27" s="271"/>
      <c r="I27" s="272"/>
    </row>
    <row r="28" spans="1:9">
      <c r="A28" s="273"/>
      <c r="B28" s="271"/>
      <c r="C28" s="271"/>
      <c r="D28" s="271"/>
      <c r="E28" s="271"/>
      <c r="F28" s="271"/>
      <c r="G28" s="271"/>
      <c r="H28" s="271"/>
      <c r="I28" s="272"/>
    </row>
    <row r="29" spans="1:9">
      <c r="A29" s="274"/>
      <c r="B29" s="275"/>
      <c r="C29" s="275"/>
      <c r="D29" s="275"/>
      <c r="E29" s="275"/>
      <c r="F29" s="275"/>
      <c r="G29" s="275"/>
      <c r="H29" s="275"/>
      <c r="I29" s="276"/>
    </row>
    <row r="30" spans="1:9">
      <c r="A30" s="277" t="s">
        <v>416</v>
      </c>
      <c r="B30" s="278"/>
      <c r="C30" s="278"/>
      <c r="D30" s="278"/>
      <c r="E30" s="278"/>
      <c r="F30" s="278"/>
      <c r="G30" s="278"/>
      <c r="H30" s="278"/>
      <c r="I30" s="279"/>
    </row>
    <row r="31" spans="1:9">
      <c r="A31" s="280" t="s">
        <v>417</v>
      </c>
      <c r="B31" s="281"/>
      <c r="C31" s="249" t="s">
        <v>418</v>
      </c>
      <c r="D31" s="249"/>
      <c r="E31" s="249"/>
      <c r="F31" s="249"/>
      <c r="G31" s="249"/>
      <c r="H31" s="249"/>
      <c r="I31" s="250"/>
    </row>
    <row r="32" spans="1:9">
      <c r="A32" s="254" t="s">
        <v>419</v>
      </c>
      <c r="B32" s="282"/>
      <c r="C32" s="283" t="s">
        <v>420</v>
      </c>
      <c r="D32" s="283"/>
      <c r="E32" s="283"/>
      <c r="F32" s="283"/>
      <c r="G32" s="283"/>
      <c r="H32" s="283"/>
      <c r="I32" s="284"/>
    </row>
    <row r="33" spans="1:9" ht="18.75" customHeight="1">
      <c r="A33" s="285"/>
      <c r="B33" s="286"/>
      <c r="C33" s="685" t="s">
        <v>421</v>
      </c>
      <c r="D33" s="685"/>
      <c r="E33" s="685"/>
      <c r="F33" s="685"/>
      <c r="G33" s="685"/>
      <c r="H33" s="685"/>
      <c r="I33" s="686"/>
    </row>
    <row r="34" spans="1:9">
      <c r="A34" s="287"/>
      <c r="B34" s="288"/>
      <c r="C34" s="687"/>
      <c r="D34" s="687"/>
      <c r="E34" s="687"/>
      <c r="F34" s="687"/>
      <c r="G34" s="687"/>
      <c r="H34" s="687"/>
      <c r="I34" s="688"/>
    </row>
  </sheetData>
  <sheetProtection algorithmName="SHA-512" hashValue="U8VszGf/IkwyEHNEwt42ZXEE5OVg+dXcDOVPHxyV1jn7t+tMDYSM94KZe0njeVkwBbXzug9Ys2JHp7bjvVB0yA==" saltValue="K/EqkKSS0Z8qVO4SyriazA==" spinCount="100000" sheet="1" objects="1" scenarios="1"/>
  <mergeCells count="3">
    <mergeCell ref="A1:I1"/>
    <mergeCell ref="B22:C22"/>
    <mergeCell ref="C33:I34"/>
  </mergeCells>
  <phoneticPr fontId="24"/>
  <dataValidations count="1">
    <dataValidation type="list" allowBlank="1" showInputMessage="1" showErrorMessage="1" sqref="B22:C22" xr:uid="{00000000-0002-0000-0000-000000000000}">
      <formula1>"　　,    ,"</formula1>
    </dataValidation>
  </dataValidations>
  <printOptions horizontalCentered="1"/>
  <pageMargins left="0.70866141732283472" right="0.70866141732283472"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C55"/>
  <sheetViews>
    <sheetView view="pageBreakPreview" zoomScale="90" zoomScaleNormal="100" zoomScaleSheetLayoutView="90" workbookViewId="0">
      <selection activeCell="A2" sqref="A2"/>
    </sheetView>
  </sheetViews>
  <sheetFormatPr defaultColWidth="9" defaultRowHeight="18.75"/>
  <cols>
    <col min="1" max="1" width="26.625" style="106" customWidth="1"/>
    <col min="2" max="2" width="32.25" style="106" customWidth="1"/>
    <col min="3" max="3" width="48" style="106" customWidth="1"/>
    <col min="4" max="16384" width="9" style="106"/>
  </cols>
  <sheetData>
    <row r="1" spans="1:3" s="1" customFormat="1" ht="24">
      <c r="A1" s="29" t="s">
        <v>602</v>
      </c>
      <c r="B1" s="170"/>
      <c r="C1" s="106"/>
    </row>
    <row r="2" spans="1:3">
      <c r="A2" s="107" t="s">
        <v>108</v>
      </c>
      <c r="B2" s="107" t="s">
        <v>64</v>
      </c>
      <c r="C2" s="105" t="s">
        <v>52</v>
      </c>
    </row>
    <row r="3" spans="1:3">
      <c r="A3" s="108" t="s">
        <v>174</v>
      </c>
      <c r="B3" s="109" t="s">
        <v>236</v>
      </c>
      <c r="C3" s="109"/>
    </row>
    <row r="4" spans="1:3">
      <c r="A4" s="108" t="s">
        <v>174</v>
      </c>
      <c r="B4" s="111" t="s">
        <v>268</v>
      </c>
      <c r="C4" s="109"/>
    </row>
    <row r="5" spans="1:3">
      <c r="A5" s="108" t="s">
        <v>174</v>
      </c>
      <c r="B5" s="109" t="s">
        <v>175</v>
      </c>
      <c r="C5" s="109"/>
    </row>
    <row r="6" spans="1:3">
      <c r="A6" s="108" t="s">
        <v>174</v>
      </c>
      <c r="B6" s="109" t="s">
        <v>176</v>
      </c>
      <c r="C6" s="109"/>
    </row>
    <row r="7" spans="1:3">
      <c r="A7" s="108" t="s">
        <v>174</v>
      </c>
      <c r="B7" s="109" t="s">
        <v>177</v>
      </c>
      <c r="C7" s="109"/>
    </row>
    <row r="8" spans="1:3">
      <c r="A8" s="108" t="s">
        <v>174</v>
      </c>
      <c r="B8" s="109" t="s">
        <v>178</v>
      </c>
      <c r="C8" s="109"/>
    </row>
    <row r="9" spans="1:3">
      <c r="A9" s="108" t="s">
        <v>174</v>
      </c>
      <c r="B9" s="109" t="s">
        <v>179</v>
      </c>
      <c r="C9" s="109"/>
    </row>
    <row r="10" spans="1:3">
      <c r="A10" s="108" t="s">
        <v>174</v>
      </c>
      <c r="B10" s="108" t="s">
        <v>180</v>
      </c>
      <c r="C10" s="109"/>
    </row>
    <row r="11" spans="1:3">
      <c r="A11" s="108" t="s">
        <v>174</v>
      </c>
      <c r="B11" s="109" t="s">
        <v>181</v>
      </c>
      <c r="C11" s="109"/>
    </row>
    <row r="12" spans="1:3">
      <c r="A12" s="108" t="s">
        <v>174</v>
      </c>
      <c r="B12" s="109" t="s">
        <v>37</v>
      </c>
      <c r="C12" s="108" t="s">
        <v>558</v>
      </c>
    </row>
    <row r="13" spans="1:3">
      <c r="A13" s="108" t="s">
        <v>174</v>
      </c>
      <c r="B13" s="109" t="s">
        <v>38</v>
      </c>
      <c r="C13" s="108" t="s">
        <v>558</v>
      </c>
    </row>
    <row r="14" spans="1:3">
      <c r="A14" s="110" t="s">
        <v>237</v>
      </c>
      <c r="B14" s="109" t="s">
        <v>182</v>
      </c>
      <c r="C14" s="108" t="s">
        <v>578</v>
      </c>
    </row>
    <row r="15" spans="1:3">
      <c r="A15" s="110" t="s">
        <v>237</v>
      </c>
      <c r="B15" s="109" t="s">
        <v>183</v>
      </c>
      <c r="C15" s="109"/>
    </row>
    <row r="16" spans="1:3">
      <c r="A16" s="110" t="s">
        <v>237</v>
      </c>
      <c r="B16" s="109" t="s">
        <v>238</v>
      </c>
      <c r="C16" s="109"/>
    </row>
    <row r="17" spans="1:3">
      <c r="A17" s="110" t="s">
        <v>237</v>
      </c>
      <c r="B17" s="109" t="s">
        <v>239</v>
      </c>
      <c r="C17" s="109" t="s">
        <v>63</v>
      </c>
    </row>
    <row r="18" spans="1:3">
      <c r="A18" s="110" t="s">
        <v>237</v>
      </c>
      <c r="B18" s="109" t="s">
        <v>184</v>
      </c>
      <c r="C18" s="109"/>
    </row>
    <row r="19" spans="1:3">
      <c r="A19" s="110" t="s">
        <v>237</v>
      </c>
      <c r="B19" s="109" t="s">
        <v>185</v>
      </c>
      <c r="C19" s="109"/>
    </row>
    <row r="20" spans="1:3">
      <c r="A20" s="110" t="s">
        <v>237</v>
      </c>
      <c r="B20" s="109" t="s">
        <v>35</v>
      </c>
      <c r="C20" s="109" t="s">
        <v>63</v>
      </c>
    </row>
    <row r="21" spans="1:3">
      <c r="A21" s="110" t="s">
        <v>237</v>
      </c>
      <c r="B21" s="109" t="s">
        <v>36</v>
      </c>
      <c r="C21" s="109"/>
    </row>
    <row r="22" spans="1:3">
      <c r="A22" s="110" t="s">
        <v>237</v>
      </c>
      <c r="B22" s="108" t="s">
        <v>240</v>
      </c>
      <c r="C22" s="109"/>
    </row>
    <row r="23" spans="1:3">
      <c r="A23" s="110" t="s">
        <v>237</v>
      </c>
      <c r="B23" s="108" t="s">
        <v>241</v>
      </c>
      <c r="C23" s="109"/>
    </row>
    <row r="24" spans="1:3">
      <c r="A24" s="110" t="s">
        <v>237</v>
      </c>
      <c r="B24" s="108" t="s">
        <v>242</v>
      </c>
      <c r="C24" s="109"/>
    </row>
    <row r="25" spans="1:3">
      <c r="A25" s="110" t="s">
        <v>237</v>
      </c>
      <c r="B25" s="108" t="s">
        <v>243</v>
      </c>
      <c r="C25" s="109"/>
    </row>
    <row r="26" spans="1:3">
      <c r="A26" s="110" t="s">
        <v>237</v>
      </c>
      <c r="B26" s="108" t="s">
        <v>244</v>
      </c>
      <c r="C26" s="109"/>
    </row>
    <row r="27" spans="1:3">
      <c r="A27" s="109" t="s">
        <v>245</v>
      </c>
      <c r="B27" s="108" t="s">
        <v>246</v>
      </c>
      <c r="C27" s="109" t="s">
        <v>186</v>
      </c>
    </row>
    <row r="28" spans="1:3">
      <c r="A28" s="109" t="s">
        <v>245</v>
      </c>
      <c r="B28" s="108" t="s">
        <v>247</v>
      </c>
      <c r="C28" s="109" t="s">
        <v>186</v>
      </c>
    </row>
    <row r="29" spans="1:3" ht="37.5">
      <c r="A29" s="109" t="s">
        <v>248</v>
      </c>
      <c r="B29" s="108" t="s">
        <v>249</v>
      </c>
      <c r="C29" s="108" t="s">
        <v>580</v>
      </c>
    </row>
    <row r="30" spans="1:3" ht="37.5">
      <c r="A30" s="109" t="s">
        <v>248</v>
      </c>
      <c r="B30" s="108" t="s">
        <v>250</v>
      </c>
      <c r="C30" s="108" t="s">
        <v>580</v>
      </c>
    </row>
    <row r="31" spans="1:3">
      <c r="A31" s="109" t="s">
        <v>251</v>
      </c>
      <c r="B31" s="108" t="s">
        <v>252</v>
      </c>
      <c r="C31" s="109" t="s">
        <v>186</v>
      </c>
    </row>
    <row r="32" spans="1:3">
      <c r="A32" s="111" t="s">
        <v>251</v>
      </c>
      <c r="B32" s="111" t="s">
        <v>253</v>
      </c>
      <c r="C32" s="109" t="s">
        <v>186</v>
      </c>
    </row>
    <row r="33" spans="1:3">
      <c r="A33" s="111" t="s">
        <v>269</v>
      </c>
      <c r="B33" s="111" t="s">
        <v>270</v>
      </c>
      <c r="C33" s="109"/>
    </row>
    <row r="34" spans="1:3">
      <c r="A34" s="111" t="s">
        <v>269</v>
      </c>
      <c r="B34" s="111" t="s">
        <v>271</v>
      </c>
      <c r="C34" s="109"/>
    </row>
    <row r="35" spans="1:3">
      <c r="A35" s="111" t="s">
        <v>187</v>
      </c>
      <c r="B35" s="111" t="s">
        <v>188</v>
      </c>
      <c r="C35" s="109"/>
    </row>
    <row r="36" spans="1:3">
      <c r="A36" s="108" t="s">
        <v>187</v>
      </c>
      <c r="B36" s="109" t="s">
        <v>189</v>
      </c>
      <c r="C36" s="109" t="s">
        <v>190</v>
      </c>
    </row>
    <row r="37" spans="1:3">
      <c r="A37" s="108" t="s">
        <v>187</v>
      </c>
      <c r="B37" s="109" t="s">
        <v>191</v>
      </c>
      <c r="C37" s="109"/>
    </row>
    <row r="38" spans="1:3">
      <c r="A38" s="108" t="s">
        <v>579</v>
      </c>
      <c r="B38" s="109" t="s">
        <v>254</v>
      </c>
      <c r="C38" s="109" t="s">
        <v>192</v>
      </c>
    </row>
    <row r="39" spans="1:3">
      <c r="A39" s="108" t="s">
        <v>579</v>
      </c>
      <c r="B39" s="109" t="s">
        <v>255</v>
      </c>
      <c r="C39" s="109"/>
    </row>
    <row r="40" spans="1:3">
      <c r="A40" s="108" t="s">
        <v>579</v>
      </c>
      <c r="B40" s="109" t="s">
        <v>256</v>
      </c>
      <c r="C40" s="109" t="s">
        <v>257</v>
      </c>
    </row>
    <row r="41" spans="1:3" s="1" customFormat="1">
      <c r="A41" s="108" t="s">
        <v>579</v>
      </c>
      <c r="B41" s="9" t="s">
        <v>65</v>
      </c>
      <c r="C41" s="8"/>
    </row>
    <row r="42" spans="1:3" s="1" customFormat="1">
      <c r="A42" s="108" t="s">
        <v>579</v>
      </c>
      <c r="B42" s="9" t="s">
        <v>66</v>
      </c>
      <c r="C42" s="8"/>
    </row>
    <row r="43" spans="1:3" s="1" customFormat="1">
      <c r="A43" s="108" t="s">
        <v>579</v>
      </c>
      <c r="B43" s="9" t="s">
        <v>67</v>
      </c>
      <c r="C43" s="8"/>
    </row>
    <row r="44" spans="1:3">
      <c r="A44" s="108" t="s">
        <v>193</v>
      </c>
      <c r="B44" s="111" t="s">
        <v>377</v>
      </c>
      <c r="C44" s="109"/>
    </row>
    <row r="45" spans="1:3">
      <c r="A45" s="108" t="s">
        <v>193</v>
      </c>
      <c r="B45" s="111" t="s">
        <v>378</v>
      </c>
      <c r="C45" s="109"/>
    </row>
    <row r="46" spans="1:3">
      <c r="A46" s="108" t="s">
        <v>193</v>
      </c>
      <c r="B46" s="109" t="s">
        <v>194</v>
      </c>
      <c r="C46" s="108" t="s">
        <v>581</v>
      </c>
    </row>
    <row r="47" spans="1:3">
      <c r="A47" s="108" t="s">
        <v>193</v>
      </c>
      <c r="B47" s="109" t="s">
        <v>195</v>
      </c>
      <c r="C47" s="109"/>
    </row>
    <row r="48" spans="1:3">
      <c r="A48" s="108" t="s">
        <v>193</v>
      </c>
      <c r="B48" s="109" t="s">
        <v>196</v>
      </c>
      <c r="C48" s="109" t="s">
        <v>197</v>
      </c>
    </row>
    <row r="49" spans="1:3">
      <c r="A49" s="108" t="s">
        <v>193</v>
      </c>
      <c r="B49" s="108" t="s">
        <v>198</v>
      </c>
      <c r="C49" s="109"/>
    </row>
    <row r="50" spans="1:3">
      <c r="A50" s="108" t="s">
        <v>193</v>
      </c>
      <c r="B50" s="108" t="s">
        <v>199</v>
      </c>
      <c r="C50" s="108" t="s">
        <v>258</v>
      </c>
    </row>
    <row r="51" spans="1:3">
      <c r="A51" s="108" t="s">
        <v>193</v>
      </c>
      <c r="B51" s="109" t="s">
        <v>200</v>
      </c>
      <c r="C51" s="108" t="s">
        <v>190</v>
      </c>
    </row>
    <row r="52" spans="1:3">
      <c r="A52" s="108" t="s">
        <v>193</v>
      </c>
      <c r="B52" s="109" t="s">
        <v>201</v>
      </c>
      <c r="C52" s="108" t="s">
        <v>190</v>
      </c>
    </row>
    <row r="53" spans="1:3">
      <c r="A53" s="108" t="s">
        <v>193</v>
      </c>
      <c r="B53" s="109" t="s">
        <v>202</v>
      </c>
      <c r="C53" s="108" t="s">
        <v>190</v>
      </c>
    </row>
    <row r="54" spans="1:3">
      <c r="A54" s="108" t="s">
        <v>193</v>
      </c>
      <c r="B54" s="109" t="s">
        <v>203</v>
      </c>
      <c r="C54" s="108" t="s">
        <v>190</v>
      </c>
    </row>
    <row r="55" spans="1:3">
      <c r="A55" s="108" t="s">
        <v>193</v>
      </c>
      <c r="B55" s="111" t="s">
        <v>259</v>
      </c>
      <c r="C55" s="108" t="s">
        <v>190</v>
      </c>
    </row>
  </sheetData>
  <sheetProtection algorithmName="SHA-512" hashValue="XUiNTe/9vMMS05jmLWPxhpbWsR8eXunCKzY44lKCg4Fn1AUi9XLMZbg1QRcDhNowtKiWTiZVV28hOEK64VbRKQ==" saltValue="J85pQgT7ZIL7PtmfT5ncwA==" spinCount="100000" sheet="1" objects="1" scenarios="1"/>
  <autoFilter ref="A2:C55" xr:uid="{00000000-0009-0000-0000-000001000000}"/>
  <phoneticPr fontId="24"/>
  <printOptions horizontalCentered="1"/>
  <pageMargins left="0.70866141732283472" right="0.70866141732283472" top="0.74803149606299213" bottom="0.74803149606299213" header="0.31496062992125984" footer="0.31496062992125984"/>
  <pageSetup paperSize="9" scale="6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5FA1C-D871-4BC2-8BF4-BAE2BC1D263F}">
  <sheetPr codeName="Sheet5">
    <pageSetUpPr fitToPage="1"/>
  </sheetPr>
  <dimension ref="A1:AA105"/>
  <sheetViews>
    <sheetView showGridLines="0" view="pageBreakPreview" zoomScale="85" zoomScaleNormal="100" zoomScaleSheetLayoutView="85" workbookViewId="0">
      <selection activeCell="K24" sqref="K24"/>
    </sheetView>
  </sheetViews>
  <sheetFormatPr defaultColWidth="9" defaultRowHeight="18.75"/>
  <cols>
    <col min="1" max="1" width="2.25" style="364" customWidth="1"/>
    <col min="2" max="2" width="0.875" style="364" customWidth="1"/>
    <col min="3" max="3" width="3.875" style="364" customWidth="1"/>
    <col min="4" max="4" width="4.75" style="364" customWidth="1"/>
    <col min="5" max="5" width="5.75" style="364" customWidth="1"/>
    <col min="6" max="6" width="15.25" style="364" customWidth="1"/>
    <col min="7" max="7" width="9.75" style="364" customWidth="1"/>
    <col min="8" max="8" width="8.75" style="364" customWidth="1"/>
    <col min="9" max="9" width="3.75" style="364" customWidth="1"/>
    <col min="10" max="10" width="1.75" style="364" customWidth="1"/>
    <col min="11" max="11" width="2.125" style="364" customWidth="1"/>
    <col min="12" max="12" width="5.25" style="364" customWidth="1"/>
    <col min="13" max="13" width="6.625" style="364" customWidth="1"/>
    <col min="14" max="14" width="2.75" style="364" customWidth="1"/>
    <col min="15" max="16" width="6.25" style="364" customWidth="1"/>
    <col min="17" max="17" width="28.625" style="364" customWidth="1"/>
    <col min="18" max="18" width="15.25" style="364" customWidth="1"/>
    <col min="19" max="19" width="2.75" style="364" customWidth="1"/>
    <col min="20" max="20" width="2.25" style="364" customWidth="1"/>
    <col min="21" max="21" width="61.375" style="364" customWidth="1"/>
    <col min="22" max="16384" width="9" style="364"/>
  </cols>
  <sheetData>
    <row r="1" spans="1:24" ht="24.75" customHeight="1" thickBot="1">
      <c r="A1" s="363" t="str">
        <f>IF(OR(①総表!C8="",①総表!C8="選択してください。"),"00",VLOOKUP(①総表!C8,$C$59:$F$105,3,0))</f>
        <v>00</v>
      </c>
      <c r="B1" s="363"/>
      <c r="C1" s="363"/>
      <c r="O1" s="365" t="s">
        <v>70</v>
      </c>
      <c r="P1" s="365"/>
      <c r="Q1" s="366" t="str">
        <f>①総表!I1&amp;" - "&amp;①総表!K1</f>
        <v xml:space="preserve"> - </v>
      </c>
      <c r="R1" s="367"/>
      <c r="T1" s="364" t="s">
        <v>161</v>
      </c>
    </row>
    <row r="2" spans="1:24" ht="25.5" customHeight="1">
      <c r="A2" s="749" t="s">
        <v>613</v>
      </c>
      <c r="B2" s="749"/>
      <c r="C2" s="749"/>
      <c r="D2" s="749"/>
      <c r="E2" s="749"/>
      <c r="F2" s="749"/>
      <c r="G2" s="749"/>
      <c r="H2" s="749"/>
      <c r="I2" s="749"/>
      <c r="J2" s="749"/>
      <c r="K2" s="749"/>
      <c r="L2" s="749"/>
      <c r="M2" s="749"/>
      <c r="N2" s="749"/>
      <c r="O2" s="749"/>
      <c r="P2" s="749"/>
      <c r="Q2" s="749"/>
      <c r="R2" s="749"/>
      <c r="S2" s="749"/>
      <c r="T2" s="368"/>
      <c r="U2" s="750"/>
      <c r="V2" s="750"/>
    </row>
    <row r="3" spans="1:24" ht="19.5" customHeight="1">
      <c r="C3" s="748" t="s">
        <v>72</v>
      </c>
      <c r="D3" s="748"/>
      <c r="E3" s="741">
        <f>①総表!C10</f>
        <v>0</v>
      </c>
      <c r="F3" s="741"/>
      <c r="G3" s="741"/>
      <c r="H3" s="741"/>
      <c r="I3" s="741"/>
      <c r="J3" s="741"/>
      <c r="K3" s="741"/>
      <c r="L3" s="741"/>
      <c r="M3" s="741"/>
      <c r="N3" s="741"/>
      <c r="O3" s="741"/>
      <c r="P3" s="741"/>
      <c r="Q3" s="741"/>
      <c r="R3" s="741"/>
      <c r="S3" s="741"/>
      <c r="T3" s="371"/>
      <c r="U3" s="751"/>
      <c r="V3" s="752"/>
    </row>
    <row r="4" spans="1:24" ht="19.5" customHeight="1">
      <c r="C4" s="748" t="s">
        <v>71</v>
      </c>
      <c r="D4" s="748"/>
      <c r="E4" s="741">
        <f>①総表!C22</f>
        <v>0</v>
      </c>
      <c r="F4" s="741"/>
      <c r="G4" s="741"/>
      <c r="H4" s="741"/>
      <c r="I4" s="741"/>
      <c r="J4" s="741"/>
      <c r="K4" s="741"/>
      <c r="L4" s="741"/>
      <c r="M4" s="741"/>
      <c r="N4" s="741"/>
      <c r="O4" s="741"/>
      <c r="P4" s="741"/>
      <c r="Q4" s="741"/>
      <c r="R4" s="741"/>
      <c r="S4" s="741"/>
      <c r="T4" s="372"/>
      <c r="U4" s="373"/>
      <c r="V4" s="373"/>
    </row>
    <row r="5" spans="1:24" ht="7.5" customHeight="1">
      <c r="C5" s="374"/>
      <c r="D5" s="374"/>
      <c r="E5" s="374"/>
      <c r="F5" s="374"/>
      <c r="G5" s="374"/>
      <c r="H5" s="374"/>
      <c r="I5" s="374"/>
      <c r="J5" s="374"/>
      <c r="K5" s="374"/>
      <c r="L5" s="374"/>
      <c r="M5" s="374"/>
      <c r="N5" s="374"/>
      <c r="O5" s="374"/>
      <c r="P5" s="374"/>
      <c r="Q5" s="374"/>
      <c r="R5" s="374"/>
      <c r="S5" s="374"/>
      <c r="T5" s="374"/>
      <c r="U5" s="368"/>
    </row>
    <row r="6" spans="1:24" s="374" customFormat="1" ht="21.75" customHeight="1">
      <c r="B6" s="375"/>
      <c r="C6" s="376" t="s">
        <v>73</v>
      </c>
      <c r="D6" s="376"/>
      <c r="E6" s="376"/>
      <c r="F6" s="376"/>
      <c r="G6" s="376"/>
      <c r="H6" s="376"/>
      <c r="I6" s="376"/>
      <c r="J6" s="377"/>
      <c r="K6" s="375"/>
      <c r="L6" s="376" t="s">
        <v>74</v>
      </c>
      <c r="M6" s="376"/>
      <c r="N6" s="376"/>
      <c r="O6" s="376"/>
      <c r="P6" s="376"/>
      <c r="Q6" s="376"/>
      <c r="R6" s="376"/>
      <c r="S6" s="377"/>
      <c r="U6" s="378"/>
    </row>
    <row r="7" spans="1:24" s="374" customFormat="1" ht="18.75" customHeight="1">
      <c r="B7" s="379"/>
      <c r="C7" s="374" t="s">
        <v>504</v>
      </c>
      <c r="G7" s="380"/>
      <c r="H7" s="380"/>
      <c r="I7" s="380"/>
      <c r="J7" s="381"/>
      <c r="K7" s="379"/>
      <c r="L7" s="691" t="s">
        <v>505</v>
      </c>
      <c r="M7" s="691"/>
      <c r="N7" s="691"/>
      <c r="O7" s="691"/>
      <c r="S7" s="383"/>
      <c r="T7" s="384"/>
      <c r="U7" s="378"/>
    </row>
    <row r="8" spans="1:24" s="374" customFormat="1" ht="18.75" customHeight="1">
      <c r="B8" s="379"/>
      <c r="D8" s="569" t="s">
        <v>75</v>
      </c>
      <c r="E8" s="713" t="s">
        <v>506</v>
      </c>
      <c r="F8" s="713"/>
      <c r="G8" s="713"/>
      <c r="H8" s="713"/>
      <c r="I8" s="561"/>
      <c r="J8" s="386"/>
      <c r="K8" s="379"/>
      <c r="L8" s="560" t="s">
        <v>75</v>
      </c>
      <c r="M8" s="745" t="s">
        <v>507</v>
      </c>
      <c r="N8" s="745"/>
      <c r="O8" s="745"/>
      <c r="P8" s="745"/>
      <c r="Q8" s="745"/>
      <c r="R8" s="745"/>
      <c r="S8" s="746"/>
      <c r="U8" s="389"/>
    </row>
    <row r="9" spans="1:24" s="374" customFormat="1" ht="18.399999999999999" customHeight="1">
      <c r="B9" s="379"/>
      <c r="D9" s="562"/>
      <c r="E9" s="560" t="s">
        <v>75</v>
      </c>
      <c r="F9" s="561" t="s">
        <v>508</v>
      </c>
      <c r="G9" s="561"/>
      <c r="H9" s="561"/>
      <c r="I9" s="561"/>
      <c r="J9" s="386"/>
      <c r="K9" s="379"/>
      <c r="L9" s="391"/>
      <c r="M9" s="745"/>
      <c r="N9" s="745"/>
      <c r="O9" s="745"/>
      <c r="P9" s="745"/>
      <c r="Q9" s="745"/>
      <c r="R9" s="745"/>
      <c r="S9" s="746"/>
      <c r="U9" s="378"/>
    </row>
    <row r="10" spans="1:24" s="374" customFormat="1" ht="18.75" customHeight="1">
      <c r="B10" s="379"/>
      <c r="D10" s="562"/>
      <c r="E10" s="560" t="s">
        <v>75</v>
      </c>
      <c r="F10" s="713" t="s">
        <v>509</v>
      </c>
      <c r="G10" s="713"/>
      <c r="H10" s="561"/>
      <c r="I10" s="561"/>
      <c r="J10" s="386"/>
      <c r="K10" s="379"/>
      <c r="M10" s="560" t="s">
        <v>75</v>
      </c>
      <c r="N10" s="691" t="s">
        <v>510</v>
      </c>
      <c r="O10" s="691"/>
      <c r="P10" s="691"/>
      <c r="Q10" s="691"/>
      <c r="R10" s="382"/>
      <c r="S10" s="383"/>
      <c r="U10" s="378"/>
    </row>
    <row r="11" spans="1:24" s="374" customFormat="1" ht="18.75" customHeight="1">
      <c r="B11" s="379"/>
      <c r="D11" s="562"/>
      <c r="E11" s="560" t="s">
        <v>75</v>
      </c>
      <c r="F11" s="561" t="s">
        <v>511</v>
      </c>
      <c r="G11" s="561"/>
      <c r="H11" s="561"/>
      <c r="I11" s="561"/>
      <c r="J11" s="386"/>
      <c r="K11" s="379"/>
      <c r="M11" s="560" t="s">
        <v>75</v>
      </c>
      <c r="N11" s="382" t="s">
        <v>512</v>
      </c>
      <c r="O11" s="382"/>
      <c r="P11" s="382"/>
      <c r="Q11" s="382"/>
      <c r="R11" s="382"/>
      <c r="S11" s="388"/>
      <c r="T11" s="391"/>
      <c r="X11" s="383"/>
    </row>
    <row r="12" spans="1:24" s="374" customFormat="1" ht="18.75" customHeight="1">
      <c r="B12" s="379"/>
      <c r="D12" s="562"/>
      <c r="E12" s="560" t="s">
        <v>75</v>
      </c>
      <c r="F12" s="713" t="s">
        <v>574</v>
      </c>
      <c r="G12" s="713"/>
      <c r="H12" s="713"/>
      <c r="I12" s="563"/>
      <c r="J12" s="386"/>
      <c r="K12" s="379"/>
      <c r="M12" s="560" t="s">
        <v>75</v>
      </c>
      <c r="N12" s="745" t="s">
        <v>513</v>
      </c>
      <c r="O12" s="745"/>
      <c r="P12" s="745"/>
      <c r="Q12" s="745"/>
      <c r="R12" s="745"/>
      <c r="S12" s="388"/>
      <c r="T12" s="391"/>
      <c r="U12" s="741"/>
      <c r="V12" s="741"/>
      <c r="W12" s="741"/>
      <c r="X12" s="383"/>
    </row>
    <row r="13" spans="1:24" s="374" customFormat="1" ht="18" customHeight="1">
      <c r="B13" s="379"/>
      <c r="D13" s="562"/>
      <c r="E13" s="562"/>
      <c r="F13" s="713"/>
      <c r="G13" s="713"/>
      <c r="H13" s="713"/>
      <c r="I13" s="563"/>
      <c r="J13" s="386"/>
      <c r="K13" s="379"/>
      <c r="M13" s="560" t="s">
        <v>75</v>
      </c>
      <c r="N13" s="374" t="s">
        <v>514</v>
      </c>
      <c r="P13" s="382"/>
      <c r="Q13" s="566"/>
      <c r="R13" s="382"/>
      <c r="S13" s="383"/>
      <c r="T13" s="391"/>
      <c r="U13" s="745"/>
      <c r="V13" s="745"/>
      <c r="W13" s="745"/>
      <c r="X13" s="746"/>
    </row>
    <row r="14" spans="1:24" s="374" customFormat="1" ht="18.75" customHeight="1">
      <c r="B14" s="379"/>
      <c r="D14" s="560" t="s">
        <v>75</v>
      </c>
      <c r="E14" s="713" t="s">
        <v>515</v>
      </c>
      <c r="F14" s="713"/>
      <c r="G14" s="713"/>
      <c r="H14" s="713"/>
      <c r="I14" s="564"/>
      <c r="J14" s="386"/>
      <c r="K14" s="379"/>
      <c r="N14" s="567" t="s">
        <v>75</v>
      </c>
      <c r="O14" s="692" t="s">
        <v>573</v>
      </c>
      <c r="P14" s="692"/>
      <c r="Q14" s="692"/>
      <c r="R14" s="525"/>
      <c r="S14" s="526"/>
      <c r="T14" s="391"/>
      <c r="U14" s="745"/>
      <c r="V14" s="745"/>
      <c r="W14" s="745"/>
      <c r="X14" s="388"/>
    </row>
    <row r="15" spans="1:24" s="374" customFormat="1" ht="18.75" customHeight="1">
      <c r="B15" s="379"/>
      <c r="D15" s="560" t="s">
        <v>75</v>
      </c>
      <c r="E15" s="713" t="s">
        <v>568</v>
      </c>
      <c r="F15" s="713"/>
      <c r="G15" s="713"/>
      <c r="H15" s="713"/>
      <c r="I15" s="561"/>
      <c r="J15" s="386"/>
      <c r="K15" s="379"/>
      <c r="L15" s="691" t="s">
        <v>516</v>
      </c>
      <c r="M15" s="691"/>
      <c r="N15" s="691"/>
      <c r="O15" s="691"/>
      <c r="P15" s="378"/>
      <c r="Q15" s="391"/>
      <c r="R15" s="391"/>
      <c r="S15" s="383"/>
      <c r="T15" s="391"/>
      <c r="U15" s="745"/>
      <c r="V15" s="745"/>
      <c r="W15" s="745"/>
      <c r="X15" s="746"/>
    </row>
    <row r="16" spans="1:24" s="374" customFormat="1" ht="18.75" customHeight="1">
      <c r="B16" s="379"/>
      <c r="D16" s="560" t="s">
        <v>75</v>
      </c>
      <c r="E16" s="713" t="s">
        <v>518</v>
      </c>
      <c r="F16" s="713"/>
      <c r="G16" s="713"/>
      <c r="H16" s="713"/>
      <c r="I16" s="713"/>
      <c r="J16" s="386"/>
      <c r="K16" s="379"/>
      <c r="M16" s="560" t="s">
        <v>75</v>
      </c>
      <c r="N16" s="374" t="s">
        <v>517</v>
      </c>
      <c r="Q16" s="391"/>
      <c r="R16" s="391"/>
      <c r="S16" s="383"/>
      <c r="T16" s="391"/>
      <c r="U16" s="387"/>
      <c r="V16" s="387"/>
      <c r="W16" s="387"/>
      <c r="X16" s="387"/>
    </row>
    <row r="17" spans="2:27" s="374" customFormat="1" ht="18.75" customHeight="1">
      <c r="B17" s="379"/>
      <c r="D17" s="391"/>
      <c r="E17" s="393"/>
      <c r="F17" s="394"/>
      <c r="G17" s="394"/>
      <c r="H17" s="394"/>
      <c r="I17" s="394"/>
      <c r="J17" s="395"/>
      <c r="K17" s="379"/>
      <c r="M17" s="390"/>
      <c r="O17" s="693"/>
      <c r="P17" s="694"/>
      <c r="Q17" s="695"/>
      <c r="R17" s="382"/>
      <c r="S17" s="383"/>
      <c r="U17" s="378"/>
    </row>
    <row r="18" spans="2:27" s="374" customFormat="1" ht="18.75" customHeight="1">
      <c r="B18" s="379"/>
      <c r="C18" s="391"/>
      <c r="J18" s="383"/>
      <c r="K18" s="379"/>
      <c r="M18" s="560" t="s">
        <v>75</v>
      </c>
      <c r="N18" s="374" t="s">
        <v>519</v>
      </c>
      <c r="S18" s="383"/>
      <c r="U18" s="378"/>
    </row>
    <row r="19" spans="2:27" s="374" customFormat="1" ht="19.5">
      <c r="B19" s="379"/>
      <c r="C19" s="391"/>
      <c r="J19" s="383"/>
      <c r="K19" s="379"/>
      <c r="M19" s="560" t="s">
        <v>75</v>
      </c>
      <c r="N19" s="374" t="s">
        <v>520</v>
      </c>
      <c r="S19" s="383"/>
      <c r="U19" s="378"/>
    </row>
    <row r="20" spans="2:27" s="374" customFormat="1" ht="17.45" customHeight="1">
      <c r="B20" s="379"/>
      <c r="C20" s="560" t="s">
        <v>75</v>
      </c>
      <c r="D20" s="711" t="s">
        <v>521</v>
      </c>
      <c r="E20" s="711"/>
      <c r="F20" s="711"/>
      <c r="G20" s="564"/>
      <c r="H20" s="564"/>
      <c r="J20" s="383"/>
      <c r="K20" s="379"/>
      <c r="M20" s="560" t="s">
        <v>75</v>
      </c>
      <c r="N20" s="374" t="s">
        <v>559</v>
      </c>
      <c r="S20" s="383"/>
      <c r="T20" s="390"/>
      <c r="U20" s="378"/>
    </row>
    <row r="21" spans="2:27" s="374" customFormat="1" ht="18.399999999999999" customHeight="1">
      <c r="B21" s="379"/>
      <c r="C21" s="560" t="s">
        <v>75</v>
      </c>
      <c r="D21" s="711" t="s">
        <v>522</v>
      </c>
      <c r="E21" s="711"/>
      <c r="F21" s="711"/>
      <c r="G21" s="711"/>
      <c r="H21" s="711"/>
      <c r="I21" s="392"/>
      <c r="J21" s="395"/>
      <c r="K21" s="379"/>
      <c r="M21" s="560" t="s">
        <v>75</v>
      </c>
      <c r="N21" s="374" t="s">
        <v>77</v>
      </c>
      <c r="O21" s="396"/>
      <c r="P21" s="396"/>
      <c r="Q21" s="396"/>
      <c r="R21" s="396"/>
      <c r="S21" s="397"/>
      <c r="T21" s="392"/>
      <c r="U21" s="391"/>
      <c r="V21" s="391"/>
      <c r="Z21" s="383"/>
    </row>
    <row r="22" spans="2:27" s="374" customFormat="1" ht="34.5" customHeight="1">
      <c r="B22" s="379"/>
      <c r="C22" s="398"/>
      <c r="E22" s="398"/>
      <c r="F22" s="398"/>
      <c r="G22" s="398"/>
      <c r="H22" s="398"/>
      <c r="I22" s="398"/>
      <c r="J22" s="399"/>
      <c r="K22" s="379"/>
      <c r="M22" s="400"/>
      <c r="N22" s="712" t="s">
        <v>523</v>
      </c>
      <c r="O22" s="712"/>
      <c r="P22" s="712"/>
      <c r="Q22" s="712"/>
      <c r="R22" s="712"/>
      <c r="S22" s="397"/>
      <c r="T22" s="382"/>
      <c r="U22" s="391"/>
      <c r="V22" s="391"/>
      <c r="W22" s="745"/>
      <c r="X22" s="745"/>
      <c r="Y22" s="745"/>
      <c r="Z22" s="746"/>
    </row>
    <row r="23" spans="2:27" s="374" customFormat="1" ht="18" customHeight="1">
      <c r="B23" s="375"/>
      <c r="C23" s="374" t="s">
        <v>78</v>
      </c>
      <c r="D23" s="401"/>
      <c r="E23" s="392"/>
      <c r="F23" s="392"/>
      <c r="G23" s="370"/>
      <c r="H23" s="370"/>
      <c r="I23" s="370"/>
      <c r="J23" s="386"/>
      <c r="K23" s="402"/>
      <c r="L23" s="691" t="s">
        <v>524</v>
      </c>
      <c r="M23" s="691"/>
      <c r="N23" s="691"/>
      <c r="O23" s="403"/>
      <c r="P23" s="403"/>
      <c r="Q23" s="403"/>
      <c r="R23" s="403"/>
      <c r="S23" s="404"/>
      <c r="T23" s="382"/>
      <c r="U23" s="391"/>
      <c r="V23" s="391"/>
      <c r="W23" s="745"/>
      <c r="X23" s="745"/>
      <c r="Y23" s="745"/>
      <c r="Z23" s="746"/>
    </row>
    <row r="24" spans="2:27" s="374" customFormat="1" ht="19.5" customHeight="1">
      <c r="B24" s="379"/>
      <c r="C24" s="560" t="s">
        <v>75</v>
      </c>
      <c r="D24" s="374" t="s">
        <v>525</v>
      </c>
      <c r="G24" s="370"/>
      <c r="H24" s="370"/>
      <c r="I24" s="370"/>
      <c r="J24" s="386"/>
      <c r="K24" s="402"/>
      <c r="L24" s="405"/>
      <c r="M24" s="560" t="s">
        <v>75</v>
      </c>
      <c r="N24" s="738" t="s">
        <v>526</v>
      </c>
      <c r="O24" s="738"/>
      <c r="P24" s="738"/>
      <c r="Q24" s="738"/>
      <c r="R24" s="406"/>
      <c r="S24" s="404"/>
      <c r="T24" s="382"/>
      <c r="U24" s="391"/>
      <c r="V24" s="391"/>
      <c r="W24" s="745"/>
      <c r="X24" s="745"/>
      <c r="Y24" s="745"/>
      <c r="Z24" s="746"/>
    </row>
    <row r="25" spans="2:27" s="374" customFormat="1" ht="25.5" customHeight="1">
      <c r="B25" s="379"/>
      <c r="D25" s="691" t="s">
        <v>527</v>
      </c>
      <c r="E25" s="691"/>
      <c r="F25" s="691"/>
      <c r="G25" s="691"/>
      <c r="H25" s="394"/>
      <c r="I25" s="394"/>
      <c r="J25" s="395"/>
      <c r="K25" s="379"/>
      <c r="M25" s="560" t="s">
        <v>75</v>
      </c>
      <c r="N25" s="747" t="s">
        <v>528</v>
      </c>
      <c r="O25" s="747"/>
      <c r="P25" s="747"/>
      <c r="Q25" s="747"/>
      <c r="R25" s="747"/>
      <c r="S25" s="383"/>
      <c r="T25" s="382"/>
      <c r="U25" s="391"/>
      <c r="V25" s="391"/>
      <c r="W25" s="745"/>
      <c r="X25" s="745"/>
      <c r="Y25" s="745"/>
      <c r="Z25" s="746"/>
    </row>
    <row r="26" spans="2:27" s="374" customFormat="1" ht="25.9" customHeight="1">
      <c r="B26" s="379"/>
      <c r="D26" s="407"/>
      <c r="E26" s="442" t="s">
        <v>614</v>
      </c>
      <c r="F26" s="565"/>
      <c r="G26" s="565"/>
      <c r="H26" s="709"/>
      <c r="I26" s="710"/>
      <c r="J26" s="395"/>
      <c r="K26" s="375"/>
      <c r="L26" s="408" t="s">
        <v>529</v>
      </c>
      <c r="M26" s="408"/>
      <c r="N26" s="408"/>
      <c r="O26" s="408"/>
      <c r="P26" s="408"/>
      <c r="Q26" s="408"/>
      <c r="R26" s="408"/>
      <c r="S26" s="409"/>
      <c r="T26" s="382"/>
      <c r="U26" s="738"/>
      <c r="V26" s="738"/>
      <c r="W26" s="738"/>
    </row>
    <row r="27" spans="2:27" s="374" customFormat="1" ht="25.9" customHeight="1">
      <c r="B27" s="379"/>
      <c r="D27" s="407"/>
      <c r="E27" s="442" t="s">
        <v>572</v>
      </c>
      <c r="F27" s="565"/>
      <c r="G27" s="565"/>
      <c r="H27" s="739"/>
      <c r="I27" s="740"/>
      <c r="J27" s="395"/>
      <c r="K27" s="379"/>
      <c r="L27" s="560" t="s">
        <v>75</v>
      </c>
      <c r="M27" s="382" t="s">
        <v>530</v>
      </c>
      <c r="O27" s="560" t="s">
        <v>75</v>
      </c>
      <c r="P27" s="382" t="s">
        <v>531</v>
      </c>
      <c r="Q27" s="410"/>
      <c r="R27" s="410"/>
      <c r="S27" s="397"/>
      <c r="T27" s="411"/>
      <c r="U27" s="738"/>
      <c r="V27" s="738"/>
      <c r="W27" s="738"/>
      <c r="AA27" s="383"/>
    </row>
    <row r="28" spans="2:27" s="374" customFormat="1" ht="25.9" customHeight="1">
      <c r="B28" s="379"/>
      <c r="D28" s="369"/>
      <c r="E28" s="442" t="s">
        <v>615</v>
      </c>
      <c r="F28" s="565"/>
      <c r="G28" s="565"/>
      <c r="H28" s="709"/>
      <c r="I28" s="710"/>
      <c r="J28" s="395"/>
      <c r="K28" s="379"/>
      <c r="L28" s="560" t="s">
        <v>75</v>
      </c>
      <c r="M28" s="382" t="s">
        <v>532</v>
      </c>
      <c r="N28" s="396"/>
      <c r="O28" s="396"/>
      <c r="P28" s="396"/>
      <c r="Q28" s="396"/>
      <c r="R28" s="396"/>
      <c r="S28" s="397"/>
      <c r="T28" s="385"/>
      <c r="U28" s="378"/>
      <c r="V28" s="391"/>
      <c r="X28" s="741"/>
      <c r="Y28" s="741"/>
      <c r="Z28" s="370"/>
      <c r="AA28" s="395"/>
    </row>
    <row r="29" spans="2:27" s="374" customFormat="1" ht="18.75" customHeight="1">
      <c r="B29" s="379"/>
      <c r="D29" s="382" t="s">
        <v>533</v>
      </c>
      <c r="E29" s="382"/>
      <c r="F29" s="382"/>
      <c r="G29" s="382"/>
      <c r="H29" s="412"/>
      <c r="I29" s="413"/>
      <c r="J29" s="414"/>
      <c r="K29" s="379"/>
      <c r="L29" s="415" t="s">
        <v>534</v>
      </c>
      <c r="M29" s="415"/>
      <c r="N29" s="415"/>
      <c r="O29" s="415"/>
      <c r="P29" s="415"/>
      <c r="Q29" s="415"/>
      <c r="R29" s="415"/>
      <c r="S29" s="416"/>
      <c r="T29" s="382"/>
      <c r="U29" s="378"/>
      <c r="X29" s="370"/>
      <c r="Y29" s="370"/>
      <c r="Z29" s="370"/>
      <c r="AA29" s="383"/>
    </row>
    <row r="30" spans="2:27" s="374" customFormat="1" ht="25.9" customHeight="1">
      <c r="B30" s="379"/>
      <c r="D30" s="369"/>
      <c r="E30" s="742"/>
      <c r="F30" s="743"/>
      <c r="G30" s="744"/>
      <c r="H30" s="744"/>
      <c r="I30" s="744"/>
      <c r="J30" s="414"/>
      <c r="K30" s="379"/>
      <c r="L30" s="700"/>
      <c r="M30" s="701"/>
      <c r="N30" s="701"/>
      <c r="O30" s="701"/>
      <c r="P30" s="701"/>
      <c r="Q30" s="701"/>
      <c r="R30" s="702"/>
      <c r="S30" s="416"/>
      <c r="T30" s="382"/>
      <c r="U30" s="378"/>
      <c r="X30" s="392"/>
      <c r="Y30" s="392"/>
      <c r="Z30" s="370"/>
      <c r="AA30" s="383"/>
    </row>
    <row r="31" spans="2:27" s="374" customFormat="1" ht="4.9000000000000004" customHeight="1">
      <c r="B31" s="379"/>
      <c r="D31" s="369"/>
      <c r="E31" s="417"/>
      <c r="F31" s="417"/>
      <c r="G31" s="417"/>
      <c r="H31" s="417"/>
      <c r="I31" s="417"/>
      <c r="J31" s="414"/>
      <c r="K31" s="379"/>
      <c r="L31" s="703"/>
      <c r="M31" s="689"/>
      <c r="N31" s="689"/>
      <c r="O31" s="689"/>
      <c r="P31" s="689"/>
      <c r="Q31" s="689"/>
      <c r="R31" s="704"/>
      <c r="S31" s="416"/>
      <c r="T31" s="382"/>
      <c r="U31" s="378"/>
      <c r="X31" s="392"/>
      <c r="Y31" s="392"/>
      <c r="Z31" s="370"/>
      <c r="AA31" s="383"/>
    </row>
    <row r="32" spans="2:27" s="374" customFormat="1" ht="20.65" customHeight="1">
      <c r="B32" s="379"/>
      <c r="C32" s="560" t="s">
        <v>75</v>
      </c>
      <c r="D32" s="691" t="s">
        <v>535</v>
      </c>
      <c r="E32" s="691"/>
      <c r="F32" s="691"/>
      <c r="G32" s="417"/>
      <c r="H32" s="417"/>
      <c r="I32" s="417"/>
      <c r="J32" s="414"/>
      <c r="K32" s="379"/>
      <c r="L32" s="705"/>
      <c r="M32" s="706"/>
      <c r="N32" s="706"/>
      <c r="O32" s="706"/>
      <c r="P32" s="706"/>
      <c r="Q32" s="706"/>
      <c r="R32" s="707"/>
      <c r="S32" s="416"/>
      <c r="T32" s="382"/>
      <c r="U32" s="378"/>
      <c r="X32" s="392"/>
      <c r="Y32" s="392"/>
      <c r="Z32" s="370"/>
      <c r="AA32" s="383"/>
    </row>
    <row r="33" spans="2:27" s="374" customFormat="1" ht="18.75" customHeight="1">
      <c r="B33" s="418"/>
      <c r="C33" s="398"/>
      <c r="E33" s="419"/>
      <c r="F33" s="419"/>
      <c r="G33" s="419"/>
      <c r="H33" s="420"/>
      <c r="I33" s="420"/>
      <c r="J33" s="421"/>
      <c r="K33" s="418"/>
      <c r="L33" s="422"/>
      <c r="M33" s="422"/>
      <c r="N33" s="422"/>
      <c r="O33" s="422"/>
      <c r="P33" s="422"/>
      <c r="Q33" s="422"/>
      <c r="R33" s="422"/>
      <c r="S33" s="423"/>
      <c r="T33" s="382"/>
      <c r="U33" s="378" t="s">
        <v>536</v>
      </c>
      <c r="V33" s="714"/>
      <c r="W33" s="714"/>
      <c r="X33" s="714"/>
      <c r="Y33" s="714"/>
      <c r="Z33" s="714"/>
      <c r="AA33" s="714"/>
    </row>
    <row r="34" spans="2:27" s="374" customFormat="1" ht="21.75" customHeight="1">
      <c r="B34" s="379"/>
      <c r="C34" s="376" t="s">
        <v>537</v>
      </c>
      <c r="D34" s="376"/>
      <c r="E34" s="424"/>
      <c r="F34" s="425"/>
      <c r="G34" s="425"/>
      <c r="H34" s="425"/>
      <c r="I34" s="425"/>
      <c r="J34" s="425"/>
      <c r="K34" s="425"/>
      <c r="L34" s="425"/>
      <c r="M34" s="425"/>
      <c r="N34" s="425"/>
      <c r="O34" s="425"/>
      <c r="P34" s="425"/>
      <c r="Q34" s="425"/>
      <c r="R34" s="408"/>
      <c r="S34" s="426"/>
      <c r="T34" s="390"/>
      <c r="U34" s="378" t="s">
        <v>538</v>
      </c>
    </row>
    <row r="35" spans="2:27" s="374" customFormat="1" ht="21" customHeight="1">
      <c r="B35" s="379"/>
      <c r="D35" s="715" t="s">
        <v>539</v>
      </c>
      <c r="E35" s="716"/>
      <c r="F35" s="568"/>
      <c r="G35" s="427" t="s">
        <v>540</v>
      </c>
      <c r="H35" s="717" t="s">
        <v>541</v>
      </c>
      <c r="I35" s="718"/>
      <c r="J35" s="718"/>
      <c r="K35" s="719"/>
      <c r="L35" s="720"/>
      <c r="M35" s="721"/>
      <c r="N35" s="721"/>
      <c r="O35" s="722"/>
      <c r="P35" s="428"/>
      <c r="Q35" s="429"/>
      <c r="R35" s="430"/>
      <c r="S35" s="383"/>
      <c r="U35" s="378" t="s">
        <v>542</v>
      </c>
    </row>
    <row r="36" spans="2:27" s="374" customFormat="1" ht="21" customHeight="1">
      <c r="B36" s="379"/>
      <c r="D36" s="723" t="s">
        <v>543</v>
      </c>
      <c r="E36" s="724"/>
      <c r="F36" s="729"/>
      <c r="G36" s="730"/>
      <c r="H36" s="730"/>
      <c r="I36" s="730"/>
      <c r="J36" s="730"/>
      <c r="K36" s="730"/>
      <c r="L36" s="730"/>
      <c r="M36" s="730"/>
      <c r="N36" s="730"/>
      <c r="O36" s="730"/>
      <c r="P36" s="730"/>
      <c r="Q36" s="731"/>
      <c r="R36" s="431"/>
      <c r="S36" s="383"/>
      <c r="U36" s="378" t="s">
        <v>544</v>
      </c>
    </row>
    <row r="37" spans="2:27" s="374" customFormat="1" ht="21" customHeight="1">
      <c r="B37" s="379"/>
      <c r="D37" s="725"/>
      <c r="E37" s="726"/>
      <c r="F37" s="732"/>
      <c r="G37" s="733"/>
      <c r="H37" s="733"/>
      <c r="I37" s="733"/>
      <c r="J37" s="733"/>
      <c r="K37" s="733"/>
      <c r="L37" s="733"/>
      <c r="M37" s="733"/>
      <c r="N37" s="733"/>
      <c r="O37" s="733"/>
      <c r="P37" s="733"/>
      <c r="Q37" s="734"/>
      <c r="R37" s="431"/>
      <c r="S37" s="383"/>
      <c r="U37" s="378" t="s">
        <v>545</v>
      </c>
    </row>
    <row r="38" spans="2:27" s="374" customFormat="1" ht="21" customHeight="1">
      <c r="B38" s="379"/>
      <c r="D38" s="725"/>
      <c r="E38" s="726"/>
      <c r="F38" s="732"/>
      <c r="G38" s="733"/>
      <c r="H38" s="733"/>
      <c r="I38" s="733"/>
      <c r="J38" s="733"/>
      <c r="K38" s="733"/>
      <c r="L38" s="733"/>
      <c r="M38" s="733"/>
      <c r="N38" s="733"/>
      <c r="O38" s="733"/>
      <c r="P38" s="733"/>
      <c r="Q38" s="734"/>
      <c r="R38" s="431"/>
      <c r="S38" s="383"/>
      <c r="U38" s="378" t="s">
        <v>546</v>
      </c>
    </row>
    <row r="39" spans="2:27" s="374" customFormat="1" ht="20.65" customHeight="1">
      <c r="B39" s="379"/>
      <c r="D39" s="727"/>
      <c r="E39" s="728"/>
      <c r="F39" s="735"/>
      <c r="G39" s="736"/>
      <c r="H39" s="736"/>
      <c r="I39" s="736"/>
      <c r="J39" s="736"/>
      <c r="K39" s="736"/>
      <c r="L39" s="736"/>
      <c r="M39" s="736"/>
      <c r="N39" s="736"/>
      <c r="O39" s="736"/>
      <c r="P39" s="736"/>
      <c r="Q39" s="737"/>
      <c r="R39" s="431"/>
      <c r="S39" s="383"/>
      <c r="U39" s="378" t="s">
        <v>547</v>
      </c>
    </row>
    <row r="40" spans="2:27" s="374" customFormat="1" ht="10.5" customHeight="1">
      <c r="B40" s="379"/>
      <c r="S40" s="383"/>
    </row>
    <row r="41" spans="2:27" s="374" customFormat="1" ht="18.75" customHeight="1">
      <c r="B41" s="379"/>
      <c r="D41" s="560" t="s">
        <v>75</v>
      </c>
      <c r="E41" s="382" t="s">
        <v>548</v>
      </c>
      <c r="F41" s="382"/>
      <c r="G41" s="382"/>
      <c r="H41" s="382"/>
      <c r="M41" s="560" t="s">
        <v>75</v>
      </c>
      <c r="N41" s="382" t="s">
        <v>549</v>
      </c>
      <c r="O41" s="382"/>
      <c r="P41" s="382"/>
      <c r="Q41" s="382"/>
      <c r="R41" s="382"/>
      <c r="S41" s="383"/>
    </row>
    <row r="42" spans="2:27" s="374" customFormat="1" ht="16.5" customHeight="1">
      <c r="B42" s="379"/>
      <c r="F42" s="432" t="s">
        <v>550</v>
      </c>
      <c r="G42" s="696"/>
      <c r="H42" s="697"/>
      <c r="I42" s="415"/>
      <c r="J42" s="415"/>
      <c r="N42" s="415" t="s">
        <v>551</v>
      </c>
      <c r="O42" s="415"/>
      <c r="P42" s="415"/>
      <c r="Q42" s="415"/>
      <c r="R42" s="415"/>
      <c r="S42" s="416"/>
    </row>
    <row r="43" spans="2:27" s="374" customFormat="1" ht="18.75" customHeight="1">
      <c r="B43" s="379"/>
      <c r="C43" s="374" t="s">
        <v>552</v>
      </c>
      <c r="M43" s="382"/>
      <c r="N43" s="689"/>
      <c r="O43" s="689"/>
      <c r="P43" s="689"/>
      <c r="Q43" s="689"/>
      <c r="R43" s="689"/>
      <c r="S43" s="416"/>
    </row>
    <row r="44" spans="2:27" s="374" customFormat="1" ht="18.75" customHeight="1">
      <c r="B44" s="379"/>
      <c r="C44" s="689"/>
      <c r="D44" s="689"/>
      <c r="E44" s="689"/>
      <c r="F44" s="689"/>
      <c r="G44" s="689"/>
      <c r="H44" s="689"/>
      <c r="I44" s="689"/>
      <c r="J44" s="689"/>
      <c r="K44" s="689"/>
      <c r="L44" s="689"/>
      <c r="M44" s="382"/>
      <c r="N44" s="689"/>
      <c r="O44" s="689"/>
      <c r="P44" s="689"/>
      <c r="Q44" s="689"/>
      <c r="R44" s="689"/>
      <c r="S44" s="416"/>
    </row>
    <row r="45" spans="2:27" s="374" customFormat="1" ht="18.75" customHeight="1">
      <c r="B45" s="379"/>
      <c r="C45" s="689"/>
      <c r="D45" s="689"/>
      <c r="E45" s="689"/>
      <c r="F45" s="689"/>
      <c r="G45" s="689"/>
      <c r="H45" s="689"/>
      <c r="I45" s="689"/>
      <c r="J45" s="689"/>
      <c r="K45" s="689"/>
      <c r="L45" s="689"/>
      <c r="M45" s="382"/>
      <c r="N45" s="689"/>
      <c r="O45" s="689"/>
      <c r="P45" s="689"/>
      <c r="Q45" s="689"/>
      <c r="R45" s="689"/>
      <c r="S45" s="416"/>
    </row>
    <row r="46" spans="2:27" s="374" customFormat="1" ht="18.399999999999999" customHeight="1">
      <c r="B46" s="379"/>
      <c r="C46" s="689"/>
      <c r="D46" s="689"/>
      <c r="E46" s="689"/>
      <c r="F46" s="689"/>
      <c r="G46" s="689"/>
      <c r="H46" s="689"/>
      <c r="I46" s="689"/>
      <c r="J46" s="689"/>
      <c r="K46" s="689"/>
      <c r="L46" s="689"/>
      <c r="N46" s="689"/>
      <c r="O46" s="689"/>
      <c r="P46" s="689"/>
      <c r="Q46" s="689"/>
      <c r="R46" s="689"/>
      <c r="S46" s="416"/>
    </row>
    <row r="47" spans="2:27" s="374" customFormat="1" ht="8.25" customHeight="1">
      <c r="B47" s="379"/>
      <c r="C47" s="398"/>
      <c r="D47" s="398"/>
      <c r="E47" s="433"/>
      <c r="F47" s="433"/>
      <c r="G47" s="433"/>
      <c r="H47" s="433"/>
      <c r="I47" s="433"/>
      <c r="J47" s="433"/>
      <c r="K47" s="398"/>
      <c r="L47" s="398"/>
      <c r="M47" s="398"/>
      <c r="N47" s="434"/>
      <c r="O47" s="434"/>
      <c r="P47" s="434"/>
      <c r="Q47" s="434"/>
      <c r="R47" s="434"/>
      <c r="S47" s="435"/>
    </row>
    <row r="48" spans="2:27" s="374" customFormat="1" ht="19.5">
      <c r="B48" s="375"/>
      <c r="C48" s="376" t="s">
        <v>79</v>
      </c>
      <c r="D48" s="376"/>
      <c r="E48" s="436"/>
      <c r="F48" s="436"/>
      <c r="G48" s="698" t="s">
        <v>553</v>
      </c>
      <c r="H48" s="699"/>
      <c r="I48" s="436"/>
      <c r="J48" s="436"/>
      <c r="K48" s="376"/>
      <c r="L48" s="376"/>
      <c r="M48" s="376"/>
      <c r="N48" s="376"/>
      <c r="O48" s="376"/>
      <c r="P48" s="376"/>
      <c r="Q48" s="376"/>
      <c r="R48" s="376"/>
      <c r="S48" s="377"/>
      <c r="T48" s="411"/>
    </row>
    <row r="49" spans="1:21" s="374" customFormat="1" ht="21.75" customHeight="1">
      <c r="B49" s="379"/>
      <c r="C49" s="560" t="s">
        <v>75</v>
      </c>
      <c r="D49" s="374" t="s">
        <v>76</v>
      </c>
      <c r="E49" s="560" t="s">
        <v>75</v>
      </c>
      <c r="F49" s="374" t="s">
        <v>554</v>
      </c>
      <c r="G49" s="700"/>
      <c r="H49" s="701"/>
      <c r="I49" s="701"/>
      <c r="J49" s="701"/>
      <c r="K49" s="701"/>
      <c r="L49" s="701"/>
      <c r="M49" s="701"/>
      <c r="N49" s="701"/>
      <c r="O49" s="701"/>
      <c r="P49" s="701"/>
      <c r="Q49" s="701"/>
      <c r="R49" s="702"/>
      <c r="S49" s="383"/>
      <c r="T49" s="385"/>
      <c r="U49" s="387"/>
    </row>
    <row r="50" spans="1:21" s="374" customFormat="1" ht="22.5" customHeight="1">
      <c r="B50" s="379"/>
      <c r="C50" s="560" t="s">
        <v>75</v>
      </c>
      <c r="D50" s="708" t="s">
        <v>532</v>
      </c>
      <c r="E50" s="708"/>
      <c r="F50" s="708"/>
      <c r="G50" s="703"/>
      <c r="H50" s="689"/>
      <c r="I50" s="689"/>
      <c r="J50" s="689"/>
      <c r="K50" s="689"/>
      <c r="L50" s="689"/>
      <c r="M50" s="689"/>
      <c r="N50" s="689"/>
      <c r="O50" s="689"/>
      <c r="P50" s="689"/>
      <c r="Q50" s="689"/>
      <c r="R50" s="704"/>
      <c r="S50" s="383"/>
    </row>
    <row r="51" spans="1:21" s="374" customFormat="1" ht="50.65" customHeight="1">
      <c r="B51" s="379"/>
      <c r="G51" s="705"/>
      <c r="H51" s="706"/>
      <c r="I51" s="706"/>
      <c r="J51" s="706"/>
      <c r="K51" s="706"/>
      <c r="L51" s="706"/>
      <c r="M51" s="706"/>
      <c r="N51" s="706"/>
      <c r="O51" s="706"/>
      <c r="P51" s="706"/>
      <c r="Q51" s="706"/>
      <c r="R51" s="707"/>
      <c r="S51" s="383"/>
    </row>
    <row r="52" spans="1:21" s="374" customFormat="1" ht="7.15" customHeight="1">
      <c r="B52" s="418"/>
      <c r="C52" s="398"/>
      <c r="D52" s="398"/>
      <c r="E52" s="398"/>
      <c r="F52" s="398"/>
      <c r="G52" s="437"/>
      <c r="H52" s="437"/>
      <c r="I52" s="437"/>
      <c r="J52" s="437"/>
      <c r="K52" s="398"/>
      <c r="L52" s="398"/>
      <c r="M52" s="398"/>
      <c r="N52" s="398"/>
      <c r="O52" s="398"/>
      <c r="P52" s="398"/>
      <c r="Q52" s="398"/>
      <c r="R52" s="398"/>
      <c r="S52" s="399"/>
      <c r="T52" s="387"/>
    </row>
    <row r="53" spans="1:21" s="374" customFormat="1" ht="18" customHeight="1">
      <c r="B53" s="379"/>
      <c r="C53" s="374" t="s">
        <v>555</v>
      </c>
      <c r="E53" s="390"/>
      <c r="F53" s="390"/>
      <c r="G53" s="390"/>
      <c r="H53" s="390"/>
      <c r="I53" s="390"/>
      <c r="J53" s="390"/>
      <c r="S53" s="383"/>
    </row>
    <row r="54" spans="1:21" s="374" customFormat="1" ht="18" customHeight="1">
      <c r="B54" s="438"/>
      <c r="C54" s="689"/>
      <c r="D54" s="689"/>
      <c r="E54" s="689"/>
      <c r="F54" s="689"/>
      <c r="G54" s="689"/>
      <c r="H54" s="689"/>
      <c r="I54" s="689"/>
      <c r="J54" s="689"/>
      <c r="K54" s="689"/>
      <c r="L54" s="689"/>
      <c r="M54" s="689"/>
      <c r="N54" s="689"/>
      <c r="O54" s="689"/>
      <c r="P54" s="689"/>
      <c r="Q54" s="689"/>
      <c r="R54" s="689"/>
      <c r="S54" s="416"/>
    </row>
    <row r="55" spans="1:21" s="374" customFormat="1" ht="68.25" customHeight="1">
      <c r="B55" s="439"/>
      <c r="C55" s="690"/>
      <c r="D55" s="690"/>
      <c r="E55" s="690"/>
      <c r="F55" s="690"/>
      <c r="G55" s="690"/>
      <c r="H55" s="690"/>
      <c r="I55" s="690"/>
      <c r="J55" s="690"/>
      <c r="K55" s="690"/>
      <c r="L55" s="690"/>
      <c r="M55" s="690"/>
      <c r="N55" s="690"/>
      <c r="O55" s="690"/>
      <c r="P55" s="690"/>
      <c r="Q55" s="690"/>
      <c r="R55" s="690"/>
      <c r="S55" s="423"/>
    </row>
    <row r="56" spans="1:21">
      <c r="E56" s="440"/>
      <c r="F56" s="440"/>
      <c r="G56" s="440"/>
      <c r="H56" s="440"/>
      <c r="I56" s="440"/>
      <c r="J56" s="440"/>
      <c r="K56" s="441"/>
      <c r="L56" s="441"/>
      <c r="N56" s="441"/>
      <c r="O56" s="441"/>
      <c r="P56" s="441"/>
      <c r="Q56" s="441"/>
      <c r="R56" s="441"/>
      <c r="S56" s="441"/>
    </row>
    <row r="57" spans="1:21" ht="7.5" customHeight="1">
      <c r="T57" s="441"/>
    </row>
    <row r="58" spans="1:21" ht="7.5" customHeight="1">
      <c r="A58" s="364" t="s">
        <v>116</v>
      </c>
    </row>
    <row r="59" spans="1:21">
      <c r="A59" s="102"/>
      <c r="B59" s="102"/>
      <c r="C59" s="101" t="s">
        <v>117</v>
      </c>
      <c r="D59" s="290" t="s">
        <v>424</v>
      </c>
      <c r="E59" s="364" t="str">
        <f>D59&amp;"  "&amp;C59</f>
        <v>01  北海道</v>
      </c>
    </row>
    <row r="60" spans="1:21">
      <c r="A60" s="102"/>
      <c r="B60" s="102"/>
      <c r="C60" s="101" t="s">
        <v>159</v>
      </c>
      <c r="D60" s="290" t="s">
        <v>425</v>
      </c>
      <c r="E60" s="364" t="str">
        <f t="shared" ref="E60:E105" si="0">D60&amp;"  "&amp;C60</f>
        <v>02  青森県</v>
      </c>
    </row>
    <row r="61" spans="1:21">
      <c r="A61" s="102"/>
      <c r="B61" s="102"/>
      <c r="C61" s="101" t="s">
        <v>118</v>
      </c>
      <c r="D61" s="290" t="s">
        <v>426</v>
      </c>
      <c r="E61" s="364" t="str">
        <f t="shared" si="0"/>
        <v>03  岩手県</v>
      </c>
    </row>
    <row r="62" spans="1:21">
      <c r="A62" s="102"/>
      <c r="B62" s="102"/>
      <c r="C62" s="101" t="s">
        <v>119</v>
      </c>
      <c r="D62" s="290" t="s">
        <v>427</v>
      </c>
      <c r="E62" s="364" t="str">
        <f t="shared" si="0"/>
        <v>04  宮城県</v>
      </c>
    </row>
    <row r="63" spans="1:21">
      <c r="A63" s="102"/>
      <c r="B63" s="102"/>
      <c r="C63" s="101" t="s">
        <v>120</v>
      </c>
      <c r="D63" s="290" t="s">
        <v>428</v>
      </c>
      <c r="E63" s="364" t="str">
        <f t="shared" si="0"/>
        <v>05  秋田県</v>
      </c>
    </row>
    <row r="64" spans="1:21">
      <c r="A64" s="102"/>
      <c r="B64" s="102"/>
      <c r="C64" s="101" t="s">
        <v>121</v>
      </c>
      <c r="D64" s="290" t="s">
        <v>429</v>
      </c>
      <c r="E64" s="364" t="str">
        <f t="shared" si="0"/>
        <v>06  山形県</v>
      </c>
    </row>
    <row r="65" spans="1:5">
      <c r="A65" s="102"/>
      <c r="B65" s="102"/>
      <c r="C65" s="101" t="s">
        <v>122</v>
      </c>
      <c r="D65" s="290" t="s">
        <v>430</v>
      </c>
      <c r="E65" s="364" t="str">
        <f t="shared" si="0"/>
        <v>07  福島県</v>
      </c>
    </row>
    <row r="66" spans="1:5">
      <c r="A66" s="102"/>
      <c r="B66" s="102"/>
      <c r="C66" s="101" t="s">
        <v>123</v>
      </c>
      <c r="D66" s="290" t="s">
        <v>431</v>
      </c>
      <c r="E66" s="364" t="str">
        <f t="shared" si="0"/>
        <v>08  茨城県</v>
      </c>
    </row>
    <row r="67" spans="1:5">
      <c r="A67" s="102"/>
      <c r="B67" s="102"/>
      <c r="C67" s="101" t="s">
        <v>124</v>
      </c>
      <c r="D67" s="290" t="s">
        <v>432</v>
      </c>
      <c r="E67" s="364" t="str">
        <f t="shared" si="0"/>
        <v>09  栃木県</v>
      </c>
    </row>
    <row r="68" spans="1:5">
      <c r="A68" s="102"/>
      <c r="B68" s="102"/>
      <c r="C68" s="101" t="s">
        <v>125</v>
      </c>
      <c r="D68" s="290" t="s">
        <v>433</v>
      </c>
      <c r="E68" s="364" t="str">
        <f t="shared" si="0"/>
        <v>10  群馬県</v>
      </c>
    </row>
    <row r="69" spans="1:5">
      <c r="A69" s="102"/>
      <c r="B69" s="102"/>
      <c r="C69" s="101" t="s">
        <v>126</v>
      </c>
      <c r="D69" s="290" t="s">
        <v>434</v>
      </c>
      <c r="E69" s="364" t="str">
        <f t="shared" si="0"/>
        <v>11  埼玉県</v>
      </c>
    </row>
    <row r="70" spans="1:5">
      <c r="A70" s="102"/>
      <c r="B70" s="102"/>
      <c r="C70" s="101" t="s">
        <v>127</v>
      </c>
      <c r="D70" s="290" t="s">
        <v>435</v>
      </c>
      <c r="E70" s="364" t="str">
        <f t="shared" si="0"/>
        <v>12  千葉県</v>
      </c>
    </row>
    <row r="71" spans="1:5">
      <c r="A71" s="102"/>
      <c r="B71" s="102"/>
      <c r="C71" s="101" t="s">
        <v>110</v>
      </c>
      <c r="D71" s="290" t="s">
        <v>436</v>
      </c>
      <c r="E71" s="364" t="str">
        <f t="shared" si="0"/>
        <v>13  東京都</v>
      </c>
    </row>
    <row r="72" spans="1:5" ht="19.5">
      <c r="A72" s="102"/>
      <c r="B72" s="102"/>
      <c r="C72" s="101" t="s">
        <v>104</v>
      </c>
      <c r="D72" s="290" t="s">
        <v>437</v>
      </c>
      <c r="E72" s="364" t="str">
        <f t="shared" si="0"/>
        <v>14  神奈川県</v>
      </c>
    </row>
    <row r="73" spans="1:5">
      <c r="A73" s="102"/>
      <c r="B73" s="102"/>
      <c r="C73" s="101" t="s">
        <v>128</v>
      </c>
      <c r="D73" s="290" t="s">
        <v>438</v>
      </c>
      <c r="E73" s="364" t="str">
        <f t="shared" si="0"/>
        <v>15  新潟県</v>
      </c>
    </row>
    <row r="74" spans="1:5">
      <c r="A74" s="102"/>
      <c r="B74" s="102"/>
      <c r="C74" s="101" t="s">
        <v>129</v>
      </c>
      <c r="D74" s="290" t="s">
        <v>439</v>
      </c>
      <c r="E74" s="364" t="str">
        <f t="shared" si="0"/>
        <v>16  富山県</v>
      </c>
    </row>
    <row r="75" spans="1:5">
      <c r="A75" s="102"/>
      <c r="B75" s="102"/>
      <c r="C75" s="101" t="s">
        <v>130</v>
      </c>
      <c r="D75" s="290" t="s">
        <v>440</v>
      </c>
      <c r="E75" s="364" t="str">
        <f t="shared" si="0"/>
        <v>17  石川県</v>
      </c>
    </row>
    <row r="76" spans="1:5">
      <c r="A76" s="102"/>
      <c r="B76" s="102"/>
      <c r="C76" s="101" t="s">
        <v>131</v>
      </c>
      <c r="D76" s="290" t="s">
        <v>441</v>
      </c>
      <c r="E76" s="364" t="str">
        <f t="shared" si="0"/>
        <v>18  福井県</v>
      </c>
    </row>
    <row r="77" spans="1:5">
      <c r="A77" s="102"/>
      <c r="B77" s="102"/>
      <c r="C77" s="101" t="s">
        <v>132</v>
      </c>
      <c r="D77" s="290" t="s">
        <v>442</v>
      </c>
      <c r="E77" s="364" t="str">
        <f t="shared" si="0"/>
        <v>19  山梨県</v>
      </c>
    </row>
    <row r="78" spans="1:5">
      <c r="A78" s="102"/>
      <c r="B78" s="102"/>
      <c r="C78" s="101" t="s">
        <v>133</v>
      </c>
      <c r="D78" s="290" t="s">
        <v>443</v>
      </c>
      <c r="E78" s="364" t="str">
        <f t="shared" si="0"/>
        <v>20  長野県</v>
      </c>
    </row>
    <row r="79" spans="1:5">
      <c r="A79" s="102"/>
      <c r="B79" s="102"/>
      <c r="C79" s="101" t="s">
        <v>134</v>
      </c>
      <c r="D79" s="290" t="s">
        <v>444</v>
      </c>
      <c r="E79" s="364" t="str">
        <f t="shared" si="0"/>
        <v>21  岐阜県</v>
      </c>
    </row>
    <row r="80" spans="1:5">
      <c r="A80" s="102"/>
      <c r="B80" s="102"/>
      <c r="C80" s="101" t="s">
        <v>135</v>
      </c>
      <c r="D80" s="290" t="s">
        <v>445</v>
      </c>
      <c r="E80" s="364" t="str">
        <f t="shared" si="0"/>
        <v>22  静岡県</v>
      </c>
    </row>
    <row r="81" spans="1:5">
      <c r="A81" s="102"/>
      <c r="B81" s="102"/>
      <c r="C81" s="101" t="s">
        <v>136</v>
      </c>
      <c r="D81" s="290" t="s">
        <v>446</v>
      </c>
      <c r="E81" s="364" t="str">
        <f t="shared" si="0"/>
        <v>23  愛知県</v>
      </c>
    </row>
    <row r="82" spans="1:5">
      <c r="A82" s="102"/>
      <c r="B82" s="102"/>
      <c r="C82" s="101" t="s">
        <v>137</v>
      </c>
      <c r="D82" s="290" t="s">
        <v>447</v>
      </c>
      <c r="E82" s="364" t="str">
        <f t="shared" si="0"/>
        <v>24  三重県</v>
      </c>
    </row>
    <row r="83" spans="1:5">
      <c r="A83" s="102"/>
      <c r="B83" s="102"/>
      <c r="C83" s="101" t="s">
        <v>138</v>
      </c>
      <c r="D83" s="290" t="s">
        <v>448</v>
      </c>
      <c r="E83" s="364" t="str">
        <f t="shared" si="0"/>
        <v>25  滋賀県</v>
      </c>
    </row>
    <row r="84" spans="1:5">
      <c r="A84" s="102"/>
      <c r="B84" s="102"/>
      <c r="C84" s="101" t="s">
        <v>139</v>
      </c>
      <c r="D84" s="290" t="s">
        <v>449</v>
      </c>
      <c r="E84" s="364" t="str">
        <f t="shared" si="0"/>
        <v>26  京都府</v>
      </c>
    </row>
    <row r="85" spans="1:5">
      <c r="A85" s="102"/>
      <c r="B85" s="102"/>
      <c r="C85" s="101" t="s">
        <v>140</v>
      </c>
      <c r="D85" s="290" t="s">
        <v>450</v>
      </c>
      <c r="E85" s="364" t="str">
        <f t="shared" si="0"/>
        <v>27  大阪府</v>
      </c>
    </row>
    <row r="86" spans="1:5">
      <c r="A86" s="102"/>
      <c r="B86" s="102"/>
      <c r="C86" s="101" t="s">
        <v>141</v>
      </c>
      <c r="D86" s="290" t="s">
        <v>451</v>
      </c>
      <c r="E86" s="364" t="str">
        <f t="shared" si="0"/>
        <v>28  兵庫県</v>
      </c>
    </row>
    <row r="87" spans="1:5">
      <c r="A87" s="102"/>
      <c r="B87" s="102"/>
      <c r="C87" s="101" t="s">
        <v>142</v>
      </c>
      <c r="D87" s="290" t="s">
        <v>452</v>
      </c>
      <c r="E87" s="364" t="str">
        <f t="shared" si="0"/>
        <v>29  奈良県</v>
      </c>
    </row>
    <row r="88" spans="1:5" ht="19.5">
      <c r="A88" s="102"/>
      <c r="B88" s="102"/>
      <c r="C88" s="101" t="s">
        <v>105</v>
      </c>
      <c r="D88" s="290" t="s">
        <v>453</v>
      </c>
      <c r="E88" s="364" t="str">
        <f t="shared" si="0"/>
        <v>30  和歌山県</v>
      </c>
    </row>
    <row r="89" spans="1:5">
      <c r="A89" s="102"/>
      <c r="B89" s="102"/>
      <c r="C89" s="101" t="s">
        <v>143</v>
      </c>
      <c r="D89" s="290" t="s">
        <v>454</v>
      </c>
      <c r="E89" s="364" t="str">
        <f t="shared" si="0"/>
        <v>31  鳥取県</v>
      </c>
    </row>
    <row r="90" spans="1:5">
      <c r="A90" s="102"/>
      <c r="B90" s="102"/>
      <c r="C90" s="101" t="s">
        <v>144</v>
      </c>
      <c r="D90" s="290" t="s">
        <v>455</v>
      </c>
      <c r="E90" s="364" t="str">
        <f t="shared" si="0"/>
        <v>32  島根県</v>
      </c>
    </row>
    <row r="91" spans="1:5">
      <c r="A91" s="102"/>
      <c r="B91" s="102"/>
      <c r="C91" s="101" t="s">
        <v>145</v>
      </c>
      <c r="D91" s="290" t="s">
        <v>456</v>
      </c>
      <c r="E91" s="364" t="str">
        <f t="shared" si="0"/>
        <v>33  岡山県</v>
      </c>
    </row>
    <row r="92" spans="1:5">
      <c r="A92" s="102"/>
      <c r="B92" s="102"/>
      <c r="C92" s="101" t="s">
        <v>146</v>
      </c>
      <c r="D92" s="290" t="s">
        <v>457</v>
      </c>
      <c r="E92" s="364" t="str">
        <f t="shared" si="0"/>
        <v>34  広島県</v>
      </c>
    </row>
    <row r="93" spans="1:5">
      <c r="A93" s="102"/>
      <c r="B93" s="102"/>
      <c r="C93" s="101" t="s">
        <v>147</v>
      </c>
      <c r="D93" s="290" t="s">
        <v>458</v>
      </c>
      <c r="E93" s="364" t="str">
        <f t="shared" si="0"/>
        <v>35  山口県</v>
      </c>
    </row>
    <row r="94" spans="1:5">
      <c r="A94" s="102"/>
      <c r="B94" s="102"/>
      <c r="C94" s="101" t="s">
        <v>148</v>
      </c>
      <c r="D94" s="290" t="s">
        <v>459</v>
      </c>
      <c r="E94" s="364" t="str">
        <f t="shared" si="0"/>
        <v>36  徳島県</v>
      </c>
    </row>
    <row r="95" spans="1:5">
      <c r="A95" s="102"/>
      <c r="B95" s="102"/>
      <c r="C95" s="101" t="s">
        <v>149</v>
      </c>
      <c r="D95" s="290" t="s">
        <v>460</v>
      </c>
      <c r="E95" s="364" t="str">
        <f t="shared" si="0"/>
        <v>37  香川県</v>
      </c>
    </row>
    <row r="96" spans="1:5">
      <c r="A96" s="102"/>
      <c r="B96" s="102"/>
      <c r="C96" s="101" t="s">
        <v>150</v>
      </c>
      <c r="D96" s="290" t="s">
        <v>461</v>
      </c>
      <c r="E96" s="364" t="str">
        <f t="shared" si="0"/>
        <v>38  愛媛県</v>
      </c>
    </row>
    <row r="97" spans="1:5">
      <c r="A97" s="102"/>
      <c r="B97" s="102"/>
      <c r="C97" s="101" t="s">
        <v>151</v>
      </c>
      <c r="D97" s="290" t="s">
        <v>462</v>
      </c>
      <c r="E97" s="364" t="str">
        <f t="shared" si="0"/>
        <v>39  高知県</v>
      </c>
    </row>
    <row r="98" spans="1:5">
      <c r="A98" s="102"/>
      <c r="B98" s="102"/>
      <c r="C98" s="101" t="s">
        <v>152</v>
      </c>
      <c r="D98" s="290" t="s">
        <v>463</v>
      </c>
      <c r="E98" s="364" t="str">
        <f t="shared" si="0"/>
        <v>40  福岡県</v>
      </c>
    </row>
    <row r="99" spans="1:5">
      <c r="A99" s="102"/>
      <c r="B99" s="102"/>
      <c r="C99" s="101" t="s">
        <v>153</v>
      </c>
      <c r="D99" s="290" t="s">
        <v>464</v>
      </c>
      <c r="E99" s="364" t="str">
        <f t="shared" si="0"/>
        <v>41  佐賀県</v>
      </c>
    </row>
    <row r="100" spans="1:5">
      <c r="A100" s="102"/>
      <c r="B100" s="102"/>
      <c r="C100" s="101" t="s">
        <v>154</v>
      </c>
      <c r="D100" s="290" t="s">
        <v>465</v>
      </c>
      <c r="E100" s="364" t="str">
        <f t="shared" si="0"/>
        <v>42  長崎県</v>
      </c>
    </row>
    <row r="101" spans="1:5">
      <c r="A101" s="102"/>
      <c r="B101" s="102"/>
      <c r="C101" s="101" t="s">
        <v>155</v>
      </c>
      <c r="D101" s="290" t="s">
        <v>466</v>
      </c>
      <c r="E101" s="364" t="str">
        <f t="shared" si="0"/>
        <v>43  熊本県</v>
      </c>
    </row>
    <row r="102" spans="1:5">
      <c r="A102" s="102"/>
      <c r="B102" s="102"/>
      <c r="C102" s="101" t="s">
        <v>156</v>
      </c>
      <c r="D102" s="290" t="s">
        <v>467</v>
      </c>
      <c r="E102" s="364" t="str">
        <f t="shared" si="0"/>
        <v>44  大分県</v>
      </c>
    </row>
    <row r="103" spans="1:5">
      <c r="A103" s="102"/>
      <c r="B103" s="102"/>
      <c r="C103" s="101" t="s">
        <v>157</v>
      </c>
      <c r="D103" s="290" t="s">
        <v>468</v>
      </c>
      <c r="E103" s="364" t="str">
        <f t="shared" si="0"/>
        <v>45  宮崎県</v>
      </c>
    </row>
    <row r="104" spans="1:5" ht="19.5">
      <c r="A104" s="102"/>
      <c r="B104" s="102"/>
      <c r="C104" s="101" t="s">
        <v>160</v>
      </c>
      <c r="D104" s="290" t="s">
        <v>469</v>
      </c>
      <c r="E104" s="364" t="str">
        <f t="shared" si="0"/>
        <v>46  鹿児島県</v>
      </c>
    </row>
    <row r="105" spans="1:5">
      <c r="A105" s="102"/>
      <c r="B105" s="102"/>
      <c r="C105" s="101" t="s">
        <v>158</v>
      </c>
      <c r="D105" s="290" t="s">
        <v>470</v>
      </c>
      <c r="E105" s="364" t="str">
        <f t="shared" si="0"/>
        <v>47  沖縄県</v>
      </c>
    </row>
  </sheetData>
  <sheetProtection algorithmName="SHA-512" hashValue="nQPB3rxZDzxnzJC2QT5ZWC9odBz2rNAEMyqs3AUnDnfeOGmngMn9WZeWb2bmCR/40WU2ir+Sud3MP+5VxIn4DQ==" saltValue="mVYaEbSjsjOjgcd9NWiOAQ==" spinCount="100000" sheet="1" objects="1" scenarios="1" formatCells="0" formatColumns="0" formatRows="0"/>
  <mergeCells count="56">
    <mergeCell ref="C4:D4"/>
    <mergeCell ref="E4:S4"/>
    <mergeCell ref="A2:S2"/>
    <mergeCell ref="U2:V2"/>
    <mergeCell ref="C3:D3"/>
    <mergeCell ref="E3:S3"/>
    <mergeCell ref="U3:V3"/>
    <mergeCell ref="L7:O7"/>
    <mergeCell ref="E8:H8"/>
    <mergeCell ref="M8:S9"/>
    <mergeCell ref="F10:G10"/>
    <mergeCell ref="N10:Q10"/>
    <mergeCell ref="U15:V15"/>
    <mergeCell ref="W15:X15"/>
    <mergeCell ref="E16:I16"/>
    <mergeCell ref="D20:F20"/>
    <mergeCell ref="U12:W12"/>
    <mergeCell ref="F13:H13"/>
    <mergeCell ref="U13:X13"/>
    <mergeCell ref="E14:H14"/>
    <mergeCell ref="U14:W14"/>
    <mergeCell ref="F12:H12"/>
    <mergeCell ref="N12:R12"/>
    <mergeCell ref="W22:Z25"/>
    <mergeCell ref="L23:N23"/>
    <mergeCell ref="N24:Q24"/>
    <mergeCell ref="D25:G25"/>
    <mergeCell ref="N25:R25"/>
    <mergeCell ref="U26:W27"/>
    <mergeCell ref="H27:I27"/>
    <mergeCell ref="H28:I28"/>
    <mergeCell ref="X28:Y28"/>
    <mergeCell ref="E30:F30"/>
    <mergeCell ref="G30:I30"/>
    <mergeCell ref="L30:R32"/>
    <mergeCell ref="D32:F32"/>
    <mergeCell ref="V33:AA33"/>
    <mergeCell ref="D35:E35"/>
    <mergeCell ref="H35:K35"/>
    <mergeCell ref="L35:O35"/>
    <mergeCell ref="D36:E39"/>
    <mergeCell ref="F36:Q39"/>
    <mergeCell ref="C54:R55"/>
    <mergeCell ref="L15:O15"/>
    <mergeCell ref="O14:Q14"/>
    <mergeCell ref="O17:Q17"/>
    <mergeCell ref="G42:H42"/>
    <mergeCell ref="N43:R46"/>
    <mergeCell ref="C44:L46"/>
    <mergeCell ref="G48:H48"/>
    <mergeCell ref="G49:R51"/>
    <mergeCell ref="D50:F50"/>
    <mergeCell ref="H26:I26"/>
    <mergeCell ref="D21:H21"/>
    <mergeCell ref="N22:R22"/>
    <mergeCell ref="E15:H15"/>
  </mergeCells>
  <phoneticPr fontId="24"/>
  <dataValidations count="7">
    <dataValidation type="list" allowBlank="1" showInputMessage="1" showErrorMessage="1" sqref="F26:F28" xr:uid="{530B04B7-DFDB-4322-9E56-29B3C62B411D}">
      <formula1>"採択,不採択,応募なし"</formula1>
    </dataValidation>
    <dataValidation type="list" allowBlank="1" showInputMessage="1" showErrorMessage="1" sqref="E30:F31" xr:uid="{FEEE2BEF-07ED-4EB2-923F-2B7E10DB5309}">
      <formula1>"採択実績あり,採択実績なし"</formula1>
    </dataValidation>
    <dataValidation type="list" allowBlank="1" showInputMessage="1" showErrorMessage="1" sqref="G48:H48" xr:uid="{E8E920EF-6A32-40F2-8BAE-855FFB6281A2}">
      <formula1>"不適合理由,疑問点の内容"</formula1>
    </dataValidation>
    <dataValidation type="list" allowBlank="1" showInputMessage="1" showErrorMessage="1" sqref="G26:G28" xr:uid="{B8BC383C-4D61-45EB-872A-687E55263C3D}">
      <formula1>"取下げ,中止廃止"</formula1>
    </dataValidation>
    <dataValidation type="list" allowBlank="1" showInputMessage="1" showErrorMessage="1" sqref="D8 E9:E12 D14:D16 C20:C21 L8 E49 C49:C50 M10:M13 M18:M21 M24:M25 L27:L28 O27 C32 C24 D41 M41 M16 N14" xr:uid="{760D26BD-DD8E-468E-8AB3-C9631D3AC569}">
      <formula1>"□,☑"</formula1>
    </dataValidation>
    <dataValidation type="list" allowBlank="1" showInputMessage="1" showErrorMessage="1" prompt="実行委員会の中核団体について" sqref="Q13" xr:uid="{3131D71B-AA11-445B-B76D-1381F00554A4}">
      <formula1>"中核団体→1.自治体,中核団体→2.法人格あり,中核団体→3.任意団体"</formula1>
    </dataValidation>
    <dataValidation type="list" allowBlank="1" showInputMessage="1" showErrorMessage="1" prompt="特色ある取り組みの内容について" sqref="O17:Q17" xr:uid="{D8A2ACC9-D915-4C71-AC3F-060986F1C4C4}">
      <formula1>"広域的な交流,本来の形式以外での公開,広域的な交流／本来の形式以外での公開,物品の修理・新調,その他"</formula1>
    </dataValidation>
  </dataValidations>
  <printOptions horizontalCentered="1"/>
  <pageMargins left="0.31496062992125984" right="0.31496062992125984" top="0.74803149606299213" bottom="0.35433070866141736" header="0.31496062992125984" footer="0.31496062992125984"/>
  <pageSetup paperSize="9" scale="65"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V65"/>
  <sheetViews>
    <sheetView view="pageBreakPreview" zoomScale="70" zoomScaleNormal="50" zoomScaleSheetLayoutView="70" workbookViewId="0">
      <selection activeCell="S19" sqref="S19"/>
    </sheetView>
  </sheetViews>
  <sheetFormatPr defaultColWidth="9" defaultRowHeight="18.75"/>
  <cols>
    <col min="1" max="1" width="5.625" customWidth="1"/>
    <col min="2" max="3" width="19.625" customWidth="1"/>
    <col min="4" max="4" width="3.125" customWidth="1"/>
    <col min="5" max="5" width="19.625" customWidth="1"/>
    <col min="6" max="6" width="8.625" customWidth="1"/>
    <col min="7" max="7" width="12.25" customWidth="1"/>
    <col min="8" max="8" width="25.75" customWidth="1"/>
    <col min="9" max="9" width="9.25" style="171" customWidth="1"/>
    <col min="11" max="11" width="18.75" customWidth="1"/>
    <col min="12" max="12" width="26.75" customWidth="1"/>
    <col min="13" max="15" width="21.25" customWidth="1"/>
  </cols>
  <sheetData>
    <row r="1" spans="1:22" ht="41.65" customHeight="1">
      <c r="A1" s="754" t="s">
        <v>485</v>
      </c>
      <c r="B1" s="754"/>
      <c r="I1" s="589"/>
      <c r="J1" s="590"/>
      <c r="K1" s="591"/>
      <c r="L1" s="362" t="s">
        <v>499</v>
      </c>
    </row>
    <row r="2" spans="1:22" ht="36" customHeight="1">
      <c r="A2" s="778" t="s">
        <v>592</v>
      </c>
      <c r="B2" s="778"/>
      <c r="C2" s="778"/>
      <c r="D2" s="778"/>
      <c r="E2" s="778"/>
      <c r="F2" s="778"/>
      <c r="G2" s="778"/>
      <c r="H2" s="778"/>
      <c r="I2" s="847"/>
      <c r="J2" s="847"/>
      <c r="K2" s="847"/>
      <c r="L2" s="171"/>
      <c r="M2" s="171"/>
      <c r="N2" s="171"/>
      <c r="O2" s="171"/>
    </row>
    <row r="3" spans="1:22" ht="33.4" customHeight="1">
      <c r="A3" s="753" t="s">
        <v>486</v>
      </c>
      <c r="B3" s="753"/>
      <c r="C3" s="753"/>
      <c r="D3" s="753"/>
      <c r="E3" s="753"/>
      <c r="F3" s="753"/>
      <c r="G3" s="753"/>
      <c r="H3" s="753"/>
      <c r="I3" s="847"/>
      <c r="J3" s="847"/>
      <c r="K3" s="847"/>
      <c r="L3" s="171"/>
      <c r="M3" s="171"/>
      <c r="N3" s="171"/>
      <c r="O3" s="171"/>
    </row>
    <row r="4" spans="1:22" ht="3.4" customHeight="1" thickBot="1">
      <c r="A4" s="359"/>
      <c r="B4" s="359"/>
      <c r="C4" s="359"/>
      <c r="D4" s="359"/>
      <c r="E4" s="359"/>
      <c r="F4" s="359"/>
      <c r="G4" s="359"/>
      <c r="H4" s="359"/>
      <c r="J4" s="171"/>
      <c r="K4" s="171"/>
      <c r="L4" s="171"/>
      <c r="M4" s="171"/>
      <c r="N4" s="171"/>
      <c r="O4" s="171"/>
    </row>
    <row r="5" spans="1:22" ht="40.15" customHeight="1" thickBot="1">
      <c r="A5" s="784" t="s">
        <v>111</v>
      </c>
      <c r="B5" s="785"/>
      <c r="C5" s="786" t="s">
        <v>260</v>
      </c>
      <c r="D5" s="787"/>
      <c r="E5" s="787"/>
      <c r="F5" s="787"/>
      <c r="G5" s="787"/>
      <c r="H5" s="788"/>
      <c r="I5" s="861" t="s">
        <v>624</v>
      </c>
      <c r="J5" s="861"/>
      <c r="K5" s="861"/>
      <c r="L5" s="861"/>
      <c r="M5" s="861"/>
    </row>
    <row r="6" spans="1:22" ht="32.1" customHeight="1">
      <c r="A6" s="791" t="s">
        <v>0</v>
      </c>
      <c r="B6" s="172" t="s">
        <v>8</v>
      </c>
      <c r="C6" s="3"/>
      <c r="D6" s="173" t="s">
        <v>9</v>
      </c>
      <c r="E6" s="4"/>
      <c r="F6" s="779"/>
      <c r="G6" s="780"/>
      <c r="H6" s="781"/>
      <c r="I6" s="850"/>
      <c r="J6" s="851"/>
      <c r="K6" s="851"/>
      <c r="L6" s="851"/>
      <c r="M6" s="244"/>
      <c r="N6" s="244"/>
      <c r="O6" s="244"/>
      <c r="P6" s="174"/>
      <c r="Q6" s="174"/>
      <c r="R6" s="174"/>
      <c r="S6" s="174"/>
      <c r="T6" s="174"/>
      <c r="U6" s="174"/>
      <c r="V6" s="174"/>
    </row>
    <row r="7" spans="1:22" ht="13.5" customHeight="1">
      <c r="A7" s="792"/>
      <c r="B7" s="782" t="s">
        <v>10</v>
      </c>
      <c r="C7" s="445" t="s">
        <v>61</v>
      </c>
      <c r="D7" s="789" t="s">
        <v>109</v>
      </c>
      <c r="E7" s="790"/>
      <c r="F7" s="763" t="s">
        <v>62</v>
      </c>
      <c r="G7" s="764"/>
      <c r="H7" s="765"/>
      <c r="I7" s="851"/>
      <c r="J7" s="851"/>
      <c r="K7" s="851"/>
      <c r="L7" s="851"/>
      <c r="M7" s="244"/>
      <c r="N7" s="244"/>
      <c r="O7" s="244"/>
      <c r="P7" s="174"/>
      <c r="Q7" s="174"/>
      <c r="R7" s="174"/>
      <c r="S7" s="174"/>
      <c r="T7" s="174"/>
      <c r="U7" s="174"/>
      <c r="V7" s="174"/>
    </row>
    <row r="8" spans="1:22" ht="40.5" customHeight="1">
      <c r="A8" s="792"/>
      <c r="B8" s="783"/>
      <c r="C8" s="5" t="s">
        <v>379</v>
      </c>
      <c r="D8" s="755"/>
      <c r="E8" s="756"/>
      <c r="F8" s="757"/>
      <c r="G8" s="758"/>
      <c r="H8" s="759"/>
      <c r="I8" s="851"/>
      <c r="J8" s="851"/>
      <c r="K8" s="851"/>
      <c r="L8" s="851"/>
      <c r="M8" s="244"/>
      <c r="N8" s="244"/>
      <c r="O8" s="244"/>
      <c r="P8" s="174"/>
      <c r="Q8" s="174"/>
      <c r="R8" s="174"/>
      <c r="S8" s="174"/>
      <c r="T8" s="174"/>
      <c r="U8" s="174"/>
      <c r="V8" s="174"/>
    </row>
    <row r="9" spans="1:22" ht="22.5" customHeight="1">
      <c r="A9" s="792"/>
      <c r="B9" s="175" t="s">
        <v>100</v>
      </c>
      <c r="C9" s="773"/>
      <c r="D9" s="774"/>
      <c r="E9" s="774"/>
      <c r="F9" s="774"/>
      <c r="G9" s="775"/>
      <c r="H9" s="776"/>
      <c r="I9" s="851"/>
      <c r="J9" s="851"/>
      <c r="K9" s="851"/>
      <c r="L9" s="851"/>
      <c r="M9" s="244"/>
      <c r="N9" s="244"/>
      <c r="O9" s="244"/>
      <c r="P9" s="174"/>
      <c r="Q9" s="174"/>
      <c r="R9" s="174"/>
      <c r="S9" s="174"/>
      <c r="T9" s="174"/>
      <c r="U9" s="174"/>
      <c r="V9" s="174"/>
    </row>
    <row r="10" spans="1:22" ht="32.1" customHeight="1">
      <c r="A10" s="792"/>
      <c r="B10" s="176" t="s">
        <v>88</v>
      </c>
      <c r="C10" s="773"/>
      <c r="D10" s="774"/>
      <c r="E10" s="774"/>
      <c r="F10" s="774"/>
      <c r="G10" s="775"/>
      <c r="H10" s="776"/>
      <c r="I10" s="851"/>
      <c r="J10" s="851"/>
      <c r="K10" s="851"/>
      <c r="L10" s="851"/>
      <c r="M10" s="237"/>
      <c r="N10" s="237"/>
      <c r="O10" s="237"/>
      <c r="P10" s="174"/>
      <c r="Q10" s="174"/>
      <c r="R10" s="174"/>
      <c r="S10" s="174"/>
      <c r="T10" s="174"/>
      <c r="U10" s="174"/>
      <c r="V10" s="174"/>
    </row>
    <row r="11" spans="1:22" ht="32.1" customHeight="1">
      <c r="A11" s="792"/>
      <c r="B11" s="176" t="s">
        <v>11</v>
      </c>
      <c r="C11" s="773"/>
      <c r="D11" s="774"/>
      <c r="E11" s="774"/>
      <c r="F11" s="774"/>
      <c r="G11" s="775"/>
      <c r="H11" s="776"/>
      <c r="I11" s="851"/>
      <c r="J11" s="851"/>
      <c r="K11" s="851"/>
      <c r="L11" s="851"/>
      <c r="M11" s="237"/>
      <c r="N11" s="237"/>
      <c r="O11" s="237"/>
      <c r="P11" s="174"/>
      <c r="Q11" s="174"/>
      <c r="R11" s="174"/>
      <c r="S11" s="174"/>
      <c r="T11" s="174"/>
      <c r="U11" s="174"/>
      <c r="V11" s="174"/>
    </row>
    <row r="12" spans="1:22" ht="32.1" customHeight="1">
      <c r="A12" s="792"/>
      <c r="B12" s="177" t="s">
        <v>12</v>
      </c>
      <c r="C12" s="777"/>
      <c r="D12" s="774"/>
      <c r="E12" s="774"/>
      <c r="F12" s="774"/>
      <c r="G12" s="775"/>
      <c r="H12" s="776"/>
      <c r="I12" s="851"/>
      <c r="J12" s="851"/>
      <c r="K12" s="851"/>
      <c r="L12" s="851"/>
      <c r="M12" s="237"/>
      <c r="N12" s="237"/>
      <c r="O12" s="237"/>
      <c r="P12" s="174"/>
      <c r="Q12" s="174"/>
      <c r="R12" s="174"/>
      <c r="S12" s="174"/>
      <c r="T12" s="174"/>
      <c r="U12" s="174"/>
      <c r="V12" s="174"/>
    </row>
    <row r="13" spans="1:22" ht="32.1" customHeight="1" thickBot="1">
      <c r="A13" s="793"/>
      <c r="B13" s="178" t="s">
        <v>162</v>
      </c>
      <c r="C13" s="794"/>
      <c r="D13" s="795"/>
      <c r="E13" s="795"/>
      <c r="F13" s="795"/>
      <c r="G13" s="795"/>
      <c r="H13" s="796"/>
      <c r="I13" s="852"/>
      <c r="J13" s="851"/>
      <c r="K13" s="851"/>
      <c r="L13" s="851"/>
      <c r="M13" s="237"/>
      <c r="N13" s="237"/>
      <c r="O13" s="237"/>
      <c r="P13" s="174"/>
      <c r="Q13" s="174"/>
      <c r="R13" s="174"/>
      <c r="S13" s="174"/>
      <c r="T13" s="174"/>
      <c r="U13" s="174"/>
      <c r="V13" s="174"/>
    </row>
    <row r="14" spans="1:22" ht="32.1" customHeight="1">
      <c r="A14" s="791" t="s">
        <v>98</v>
      </c>
      <c r="B14" s="179" t="s">
        <v>80</v>
      </c>
      <c r="C14" s="10"/>
      <c r="D14" s="180" t="s">
        <v>99</v>
      </c>
      <c r="E14" s="11"/>
      <c r="F14" s="766"/>
      <c r="G14" s="767"/>
      <c r="H14" s="768"/>
      <c r="I14" s="859"/>
      <c r="J14" s="849"/>
      <c r="K14" s="849"/>
      <c r="L14" s="849"/>
    </row>
    <row r="15" spans="1:22" ht="13.5" customHeight="1">
      <c r="A15" s="792"/>
      <c r="B15" s="797" t="s">
        <v>81</v>
      </c>
      <c r="C15" s="445" t="s">
        <v>61</v>
      </c>
      <c r="D15" s="789" t="s">
        <v>109</v>
      </c>
      <c r="E15" s="790"/>
      <c r="F15" s="763" t="s">
        <v>62</v>
      </c>
      <c r="G15" s="764"/>
      <c r="H15" s="765"/>
      <c r="I15" s="849"/>
      <c r="J15" s="849"/>
      <c r="K15" s="849"/>
      <c r="L15" s="849"/>
    </row>
    <row r="16" spans="1:22" ht="40.5" customHeight="1">
      <c r="A16" s="792"/>
      <c r="B16" s="798"/>
      <c r="C16" s="5" t="s">
        <v>379</v>
      </c>
      <c r="D16" s="755"/>
      <c r="E16" s="756"/>
      <c r="F16" s="757"/>
      <c r="G16" s="758"/>
      <c r="H16" s="759"/>
      <c r="I16" s="849"/>
      <c r="J16" s="849"/>
      <c r="K16" s="849"/>
      <c r="L16" s="849"/>
    </row>
    <row r="17" spans="1:22" ht="32.1" customHeight="1">
      <c r="A17" s="792"/>
      <c r="B17" s="181" t="s">
        <v>97</v>
      </c>
      <c r="C17" s="769"/>
      <c r="D17" s="770"/>
      <c r="E17" s="770"/>
      <c r="F17" s="770"/>
      <c r="G17" s="771"/>
      <c r="H17" s="772"/>
      <c r="I17" s="849"/>
      <c r="J17" s="849"/>
      <c r="K17" s="849"/>
      <c r="L17" s="849"/>
    </row>
    <row r="18" spans="1:22" ht="32.1" customHeight="1">
      <c r="A18" s="792"/>
      <c r="B18" s="182" t="s">
        <v>82</v>
      </c>
      <c r="C18" s="773"/>
      <c r="D18" s="774"/>
      <c r="E18" s="774"/>
      <c r="F18" s="774"/>
      <c r="G18" s="775"/>
      <c r="H18" s="776"/>
      <c r="I18" s="860"/>
      <c r="J18" s="860"/>
      <c r="K18" s="860"/>
      <c r="L18" s="860"/>
    </row>
    <row r="19" spans="1:22" ht="32.1" customHeight="1">
      <c r="A19" s="792"/>
      <c r="B19" s="182" t="s">
        <v>83</v>
      </c>
      <c r="C19" s="760"/>
      <c r="D19" s="761"/>
      <c r="E19" s="761"/>
      <c r="F19" s="761"/>
      <c r="G19" s="761"/>
      <c r="H19" s="762"/>
      <c r="I19" s="852"/>
      <c r="J19" s="851"/>
      <c r="K19" s="851"/>
      <c r="L19" s="851"/>
    </row>
    <row r="20" spans="1:22" ht="32.1" customHeight="1" thickBot="1">
      <c r="A20" s="793"/>
      <c r="B20" s="178" t="s">
        <v>616</v>
      </c>
      <c r="C20" s="760"/>
      <c r="D20" s="761"/>
      <c r="E20" s="761"/>
      <c r="F20" s="761"/>
      <c r="G20" s="761"/>
      <c r="H20" s="762"/>
      <c r="I20" s="862" t="s">
        <v>622</v>
      </c>
      <c r="J20" s="862"/>
      <c r="K20" s="862"/>
      <c r="L20" s="862"/>
      <c r="M20" s="862"/>
      <c r="N20" s="862"/>
      <c r="O20" s="862"/>
    </row>
    <row r="21" spans="1:22" ht="36" customHeight="1">
      <c r="A21" s="799" t="s">
        <v>1</v>
      </c>
      <c r="B21" s="183" t="s">
        <v>2</v>
      </c>
      <c r="C21" s="836"/>
      <c r="D21" s="837"/>
      <c r="E21" s="837"/>
      <c r="F21" s="837"/>
      <c r="G21" s="838"/>
      <c r="H21" s="839"/>
      <c r="I21" s="862"/>
      <c r="J21" s="862"/>
      <c r="K21" s="862"/>
      <c r="L21" s="862"/>
      <c r="M21" s="862"/>
      <c r="N21" s="862"/>
      <c r="O21" s="862"/>
      <c r="P21" s="245"/>
      <c r="Q21" s="245"/>
      <c r="R21" s="245"/>
      <c r="S21" s="245"/>
      <c r="T21" s="245"/>
      <c r="U21" s="245"/>
      <c r="V21" s="245"/>
    </row>
    <row r="22" spans="1:22" s="171" customFormat="1" ht="36" customHeight="1">
      <c r="A22" s="800"/>
      <c r="B22" s="184" t="s">
        <v>3</v>
      </c>
      <c r="C22" s="818"/>
      <c r="D22" s="819"/>
      <c r="E22" s="819"/>
      <c r="F22" s="819"/>
      <c r="G22" s="755"/>
      <c r="H22" s="820"/>
      <c r="I22" s="588"/>
      <c r="J22" s="588"/>
      <c r="K22" s="588"/>
      <c r="L22" s="588"/>
      <c r="M22" s="291"/>
      <c r="N22" s="291"/>
      <c r="O22" s="291"/>
      <c r="P22" s="245"/>
      <c r="Q22" s="245"/>
      <c r="R22" s="245"/>
      <c r="S22" s="245"/>
      <c r="T22" s="245"/>
      <c r="U22" s="245"/>
      <c r="V22" s="245"/>
    </row>
    <row r="23" spans="1:22" ht="37.5" customHeight="1">
      <c r="A23" s="800"/>
      <c r="B23" s="185" t="s">
        <v>4</v>
      </c>
      <c r="C23" s="6"/>
      <c r="D23" s="186" t="s">
        <v>50</v>
      </c>
      <c r="E23" s="7"/>
      <c r="F23" s="844" t="s">
        <v>612</v>
      </c>
      <c r="G23" s="845"/>
      <c r="H23" s="846"/>
      <c r="I23" s="859"/>
      <c r="J23" s="849"/>
      <c r="K23" s="849"/>
      <c r="L23" s="849"/>
    </row>
    <row r="24" spans="1:22" ht="32.1" customHeight="1">
      <c r="A24" s="800"/>
      <c r="B24" s="187" t="s">
        <v>169</v>
      </c>
      <c r="C24" s="823"/>
      <c r="D24" s="824"/>
      <c r="E24" s="824"/>
      <c r="F24" s="824"/>
      <c r="G24" s="824"/>
      <c r="H24" s="825"/>
      <c r="I24" s="849"/>
      <c r="J24" s="849"/>
      <c r="K24" s="849"/>
      <c r="L24" s="849"/>
    </row>
    <row r="25" spans="1:22" ht="13.5" customHeight="1">
      <c r="A25" s="800"/>
      <c r="B25" s="826" t="s">
        <v>171</v>
      </c>
      <c r="C25" s="445" t="s">
        <v>61</v>
      </c>
      <c r="D25" s="789" t="s">
        <v>109</v>
      </c>
      <c r="E25" s="790"/>
      <c r="F25" s="763" t="s">
        <v>62</v>
      </c>
      <c r="G25" s="764"/>
      <c r="H25" s="765"/>
      <c r="I25" s="292"/>
      <c r="J25" s="292"/>
      <c r="K25" s="292"/>
      <c r="L25" s="292"/>
      <c r="M25" s="292"/>
      <c r="N25" s="292"/>
      <c r="O25" s="292"/>
      <c r="P25" s="174"/>
      <c r="Q25" s="174"/>
      <c r="R25" s="174"/>
      <c r="S25" s="174"/>
      <c r="T25" s="174"/>
      <c r="U25" s="174"/>
      <c r="V25" s="174"/>
    </row>
    <row r="26" spans="1:22" ht="40.5" customHeight="1">
      <c r="A26" s="800"/>
      <c r="B26" s="827"/>
      <c r="C26" s="5" t="s">
        <v>379</v>
      </c>
      <c r="D26" s="755"/>
      <c r="E26" s="756"/>
      <c r="F26" s="757"/>
      <c r="G26" s="758"/>
      <c r="H26" s="759"/>
      <c r="I26" s="860"/>
      <c r="J26" s="860"/>
      <c r="K26" s="860"/>
      <c r="L26" s="860"/>
      <c r="M26" s="860"/>
      <c r="N26" s="860"/>
      <c r="O26" s="860"/>
      <c r="P26" s="174"/>
      <c r="Q26" s="174"/>
      <c r="R26" s="174"/>
      <c r="S26" s="174"/>
      <c r="T26" s="174"/>
      <c r="U26" s="174"/>
      <c r="V26" s="174"/>
    </row>
    <row r="27" spans="1:22" ht="15.75" customHeight="1">
      <c r="A27" s="800"/>
      <c r="B27" s="802" t="s">
        <v>5</v>
      </c>
      <c r="C27" s="821" t="s">
        <v>84</v>
      </c>
      <c r="D27" s="822"/>
      <c r="E27" s="822"/>
      <c r="F27" s="833" t="s">
        <v>85</v>
      </c>
      <c r="G27" s="834"/>
      <c r="H27" s="835"/>
      <c r="I27" s="860"/>
      <c r="J27" s="860"/>
      <c r="K27" s="860"/>
      <c r="L27" s="860"/>
      <c r="M27" s="860"/>
      <c r="N27" s="860"/>
      <c r="O27" s="860"/>
    </row>
    <row r="28" spans="1:22" ht="31.9" customHeight="1">
      <c r="A28" s="800"/>
      <c r="B28" s="803"/>
      <c r="C28" s="188" t="s">
        <v>13</v>
      </c>
      <c r="D28" s="814">
        <f>④収入!E6</f>
        <v>0</v>
      </c>
      <c r="E28" s="815"/>
      <c r="F28" s="189" t="s">
        <v>92</v>
      </c>
      <c r="G28" s="446" t="str">
        <f>IF(⑤支出!E8="","",⑤支出!E8)</f>
        <v/>
      </c>
      <c r="H28" s="357" t="str">
        <f>IF(⑤支出!F8="","",⑤支出!F8)</f>
        <v>0</v>
      </c>
      <c r="I28" s="860"/>
      <c r="J28" s="860"/>
      <c r="K28" s="860"/>
      <c r="L28" s="860"/>
      <c r="M28" s="860"/>
      <c r="N28" s="860"/>
      <c r="O28" s="860"/>
    </row>
    <row r="29" spans="1:22" ht="31.9" customHeight="1" thickBot="1">
      <c r="A29" s="800"/>
      <c r="B29" s="803"/>
      <c r="C29" s="190" t="s">
        <v>14</v>
      </c>
      <c r="D29" s="842">
        <f>④収入!E8</f>
        <v>0</v>
      </c>
      <c r="E29" s="843"/>
      <c r="F29" s="191" t="s">
        <v>93</v>
      </c>
      <c r="G29" s="446" t="str">
        <f>IF(⑤支出!E9="","",⑤支出!E9)</f>
        <v/>
      </c>
      <c r="H29" s="357" t="str">
        <f>IF(⑤支出!F9="","",⑤支出!F9)</f>
        <v>0</v>
      </c>
      <c r="I29" s="293" t="s">
        <v>383</v>
      </c>
      <c r="J29" s="294"/>
      <c r="K29" s="294"/>
      <c r="L29" s="294"/>
      <c r="M29" s="294"/>
      <c r="N29" s="294"/>
      <c r="O29" s="294"/>
    </row>
    <row r="30" spans="1:22" ht="31.9" customHeight="1" thickBot="1">
      <c r="A30" s="800"/>
      <c r="B30" s="803"/>
      <c r="C30" s="190" t="s">
        <v>7</v>
      </c>
      <c r="D30" s="842">
        <f>④収入!E5</f>
        <v>0</v>
      </c>
      <c r="E30" s="843"/>
      <c r="F30" s="192" t="s">
        <v>94</v>
      </c>
      <c r="G30" s="446" t="str">
        <f>IF(⑤支出!E10="","",⑤支出!E10)</f>
        <v/>
      </c>
      <c r="H30" s="357" t="str">
        <f>IF(⑤支出!F10="","",⑤支出!F10)</f>
        <v>0</v>
      </c>
      <c r="I30" s="295"/>
      <c r="J30" s="853" t="s">
        <v>384</v>
      </c>
      <c r="K30" s="854"/>
      <c r="L30" s="297" t="s">
        <v>391</v>
      </c>
      <c r="M30" s="297" t="s">
        <v>385</v>
      </c>
      <c r="N30" s="297" t="s">
        <v>386</v>
      </c>
      <c r="O30" s="298" t="s">
        <v>395</v>
      </c>
    </row>
    <row r="31" spans="1:22" ht="22.5" customHeight="1" thickBot="1">
      <c r="A31" s="800"/>
      <c r="B31" s="803"/>
      <c r="C31" s="190" t="s">
        <v>15</v>
      </c>
      <c r="D31" s="842">
        <f>D32-D30</f>
        <v>0</v>
      </c>
      <c r="E31" s="843"/>
      <c r="F31" s="829" t="s">
        <v>380</v>
      </c>
      <c r="G31" s="830"/>
      <c r="H31" s="358">
        <f>SUM(H28:H30)</f>
        <v>0</v>
      </c>
      <c r="I31" s="295"/>
      <c r="J31" s="855" t="s">
        <v>388</v>
      </c>
      <c r="K31" s="856"/>
      <c r="L31" s="299" t="s">
        <v>385</v>
      </c>
      <c r="M31" s="299" t="s">
        <v>386</v>
      </c>
      <c r="N31" s="299" t="s">
        <v>387</v>
      </c>
      <c r="O31" s="300" t="s">
        <v>396</v>
      </c>
    </row>
    <row r="32" spans="1:22" ht="22.5" customHeight="1" thickBot="1">
      <c r="A32" s="800"/>
      <c r="B32" s="804"/>
      <c r="C32" s="193" t="s">
        <v>16</v>
      </c>
      <c r="D32" s="840">
        <f>H32</f>
        <v>0</v>
      </c>
      <c r="E32" s="841"/>
      <c r="F32" s="831" t="s">
        <v>274</v>
      </c>
      <c r="G32" s="832"/>
      <c r="H32" s="358">
        <f>⑤支出!F5</f>
        <v>0</v>
      </c>
      <c r="I32" s="296"/>
      <c r="J32" s="857" t="s">
        <v>389</v>
      </c>
      <c r="K32" s="858"/>
      <c r="L32" s="301" t="s">
        <v>392</v>
      </c>
      <c r="M32" s="301" t="s">
        <v>393</v>
      </c>
      <c r="N32" s="301" t="s">
        <v>394</v>
      </c>
      <c r="O32" s="302" t="s">
        <v>390</v>
      </c>
    </row>
    <row r="33" spans="1:22" ht="42.75" customHeight="1" thickBot="1">
      <c r="A33" s="800"/>
      <c r="B33" s="805"/>
      <c r="C33" s="194" t="s">
        <v>275</v>
      </c>
      <c r="D33" s="828" t="str">
        <f>IF(AND(H31&gt;=2000,H32&gt;=4000),"（2,000千円（200万円）まで選択できます。）",IF(AND(H31&gt;=1000,H32&gt;=2000),"（1,000千円（100万円）まで選択できます。）",IF(AND(H31&gt;=500,H32&gt;=1000),"（500千円（50万円）まで選択できます。）",IF(AND(H31&gt;=200,H32&gt;=500),"（200千円（20万円）を選択できます。）",IF(OR(H31&lt;=200,H32&lt;=500),"（助成金算定基礎経費の合計額は200千円以上、助成対象経費の総額は500千円以上必要です。）","")))))</f>
        <v>（助成金算定基礎経費の合計額は200千円以上、助成対象経費の総額は500千円以上必要です。）</v>
      </c>
      <c r="E33" s="828"/>
      <c r="F33" s="828"/>
      <c r="G33" s="828"/>
      <c r="H33" s="238" t="s">
        <v>379</v>
      </c>
      <c r="I33" s="293"/>
      <c r="J33" s="171"/>
      <c r="K33" s="171"/>
      <c r="L33" s="171"/>
      <c r="M33" s="171"/>
      <c r="N33" s="171"/>
      <c r="O33" s="171"/>
      <c r="P33" s="171"/>
      <c r="Q33" s="171"/>
      <c r="R33" s="171"/>
      <c r="S33" s="171"/>
      <c r="T33" s="171"/>
      <c r="U33" s="171"/>
      <c r="V33" s="171"/>
    </row>
    <row r="34" spans="1:22" ht="25.5" customHeight="1">
      <c r="A34" s="800"/>
      <c r="B34" s="806" t="s">
        <v>17</v>
      </c>
      <c r="C34" s="808" t="s">
        <v>379</v>
      </c>
      <c r="D34" s="809"/>
      <c r="E34" s="810"/>
      <c r="F34" s="816"/>
      <c r="G34" s="816"/>
      <c r="H34" s="817"/>
      <c r="I34" s="848"/>
      <c r="J34" s="849"/>
      <c r="K34" s="849"/>
      <c r="L34" s="849"/>
      <c r="M34" s="849"/>
      <c r="N34" s="849"/>
      <c r="O34" s="849"/>
      <c r="P34" s="174"/>
      <c r="Q34" s="174"/>
      <c r="R34" s="174"/>
      <c r="S34" s="174"/>
      <c r="T34" s="174"/>
      <c r="U34" s="174"/>
      <c r="V34" s="174"/>
    </row>
    <row r="35" spans="1:22" ht="25.5" customHeight="1" thickBot="1">
      <c r="A35" s="801"/>
      <c r="B35" s="807"/>
      <c r="C35" s="811"/>
      <c r="D35" s="812"/>
      <c r="E35" s="812"/>
      <c r="F35" s="812"/>
      <c r="G35" s="812"/>
      <c r="H35" s="813"/>
      <c r="I35" s="849"/>
      <c r="J35" s="849"/>
      <c r="K35" s="849"/>
      <c r="L35" s="849"/>
      <c r="M35" s="849"/>
      <c r="N35" s="849"/>
      <c r="O35" s="849"/>
      <c r="P35" s="174"/>
      <c r="Q35" s="174"/>
      <c r="R35" s="174"/>
      <c r="S35" s="174"/>
      <c r="T35" s="174"/>
      <c r="U35" s="174"/>
      <c r="V35" s="174"/>
    </row>
    <row r="36" spans="1:22" ht="4.5" customHeight="1">
      <c r="I36" s="849"/>
      <c r="J36" s="849"/>
      <c r="K36" s="849"/>
      <c r="L36" s="849"/>
      <c r="M36" s="849"/>
      <c r="N36" s="849"/>
      <c r="O36" s="849"/>
      <c r="P36" s="174"/>
      <c r="Q36" s="174"/>
      <c r="R36" s="174"/>
      <c r="S36" s="174"/>
      <c r="T36" s="174"/>
      <c r="U36" s="174"/>
      <c r="V36" s="174"/>
    </row>
    <row r="37" spans="1:22">
      <c r="A37" s="112" t="str">
        <f>IF(AND(B38="",B39="",B40=""),"","※　下記の箇所で不備があります。提出前にご確認ください。")</f>
        <v>※　下記の箇所で不備があります。提出前にご確認ください。</v>
      </c>
      <c r="B37" s="112"/>
      <c r="F37" s="137"/>
      <c r="G37" s="137"/>
      <c r="I37" s="849"/>
      <c r="J37" s="849"/>
      <c r="K37" s="849"/>
      <c r="L37" s="849"/>
      <c r="M37" s="849"/>
      <c r="N37" s="849"/>
      <c r="O37" s="849"/>
      <c r="P37" s="174"/>
      <c r="Q37" s="174"/>
      <c r="R37" s="174"/>
      <c r="S37" s="174"/>
      <c r="T37" s="174"/>
      <c r="U37" s="174"/>
      <c r="V37" s="174"/>
    </row>
    <row r="38" spans="1:22">
      <c r="B38" s="112" t="str">
        <f>IF(OR(ISBLANK(#REF!),ISBLANK(C6),ISBLANK(E6),ISBLANK(C8),ISBLANK(D8),ISBLANK(F8),ISBLANK(C9),ISBLANK(C10),ISBLANK(C11),ISBLANK(C12),ISBLANK(C14),,ISBLANK(E14),ISBLANK(C16),ISBLANK(D16),ISBLANK(F16),ISBLANK(C18),ISBLANK(C19),ISBLANK(C20),ISBLANK(C21),ISBLANK(C22),ISBLANK(C23),ISBLANK(E23),ISBLANK(C24),ISBLANK(C26),ISBLANK(D26),ISBLANK(H33)),"総表　記入漏れがないかご確認ください。","")</f>
        <v>総表　記入漏れがないかご確認ください。</v>
      </c>
      <c r="F38" s="195"/>
      <c r="G38" s="195"/>
      <c r="H38" s="196"/>
      <c r="I38" s="849"/>
      <c r="J38" s="849"/>
      <c r="K38" s="849"/>
      <c r="L38" s="849"/>
      <c r="M38" s="849"/>
      <c r="N38" s="849"/>
      <c r="O38" s="849"/>
      <c r="P38" s="171"/>
      <c r="Q38" s="171"/>
    </row>
    <row r="39" spans="1:22">
      <c r="B39" s="112" t="str">
        <f>IF(AND(H31&gt;=2000,H32&gt;=4000,H33=2000),"",IF(AND(H31&gt;=1000,H32&gt;=2000,H33=1000),"",IF(AND(H31&gt;=500,H32&gt;=1000,H33&lt;=500),"",IF(AND(H31&gt;=200,H32&gt;=500,H33=200),"","総表　助成金要望額を確認してください。"))))</f>
        <v>総表　助成金要望額を確認してください。</v>
      </c>
      <c r="F39" s="195"/>
      <c r="G39" s="195"/>
      <c r="H39" s="196"/>
      <c r="I39" s="849"/>
      <c r="J39" s="849"/>
      <c r="K39" s="849"/>
      <c r="L39" s="849"/>
      <c r="M39" s="849"/>
      <c r="N39" s="849"/>
      <c r="O39" s="849"/>
      <c r="P39" s="171"/>
      <c r="Q39" s="171"/>
    </row>
    <row r="40" spans="1:22">
      <c r="B40" s="112" t="str">
        <f>IF(⑤支出!I7="","","支出　助成金算定基礎経費の選択を確認してください。")</f>
        <v/>
      </c>
      <c r="P40" s="171"/>
      <c r="Q40" s="171"/>
    </row>
    <row r="41" spans="1:22">
      <c r="B41" s="112"/>
      <c r="I41" s="174"/>
      <c r="J41" s="171"/>
      <c r="K41" s="171"/>
      <c r="L41" s="171"/>
      <c r="M41" s="171"/>
      <c r="N41" s="171"/>
      <c r="O41" s="171"/>
      <c r="P41" s="171"/>
      <c r="Q41" s="171"/>
    </row>
    <row r="42" spans="1:22">
      <c r="B42" s="112"/>
      <c r="I42" s="174"/>
      <c r="J42" s="171"/>
      <c r="K42" s="171"/>
      <c r="L42" s="171"/>
      <c r="M42" s="171"/>
      <c r="N42" s="171"/>
      <c r="O42" s="171"/>
      <c r="P42" s="171"/>
      <c r="Q42" s="171"/>
    </row>
    <row r="43" spans="1:22">
      <c r="I43" s="174"/>
      <c r="Q43" s="171"/>
    </row>
    <row r="44" spans="1:22">
      <c r="I44" s="174"/>
      <c r="Q44" s="171"/>
    </row>
    <row r="45" spans="1:22">
      <c r="I45" s="174"/>
      <c r="Q45" s="171"/>
    </row>
    <row r="46" spans="1:22">
      <c r="I46" s="174"/>
      <c r="Q46" s="171"/>
    </row>
    <row r="47" spans="1:22">
      <c r="I47" s="174"/>
      <c r="Q47" s="171"/>
    </row>
    <row r="48" spans="1:22">
      <c r="I48" s="174"/>
      <c r="Q48" s="171"/>
    </row>
    <row r="49" spans="9:17">
      <c r="I49" s="174"/>
      <c r="J49" s="171"/>
      <c r="K49" s="171"/>
      <c r="L49" s="171"/>
      <c r="M49" s="171"/>
      <c r="N49" s="171"/>
      <c r="O49" s="171"/>
      <c r="P49" s="171"/>
      <c r="Q49" s="171"/>
    </row>
    <row r="50" spans="9:17">
      <c r="I50" s="174"/>
      <c r="J50" s="171"/>
      <c r="K50" s="171"/>
      <c r="L50" s="171"/>
      <c r="M50" s="171"/>
      <c r="N50" s="171"/>
      <c r="O50" s="171"/>
      <c r="P50" s="171"/>
      <c r="Q50" s="171"/>
    </row>
    <row r="51" spans="9:17">
      <c r="I51" s="174"/>
      <c r="J51" s="171"/>
      <c r="K51" s="171"/>
      <c r="L51" s="171"/>
      <c r="M51" s="171"/>
      <c r="N51" s="171"/>
      <c r="O51" s="171"/>
      <c r="P51" s="171"/>
      <c r="Q51" s="171"/>
    </row>
    <row r="52" spans="9:17">
      <c r="I52" s="174"/>
      <c r="J52" s="171"/>
      <c r="K52" s="171"/>
      <c r="L52" s="171"/>
      <c r="M52" s="171"/>
      <c r="N52" s="171"/>
      <c r="O52" s="171"/>
      <c r="P52" s="171"/>
      <c r="Q52" s="171"/>
    </row>
    <row r="53" spans="9:17">
      <c r="I53" s="174"/>
      <c r="J53" s="171"/>
      <c r="K53" s="171"/>
      <c r="L53" s="171"/>
      <c r="M53" s="171"/>
      <c r="N53" s="171"/>
      <c r="O53" s="171"/>
      <c r="P53" s="171"/>
      <c r="Q53" s="171"/>
    </row>
    <row r="54" spans="9:17">
      <c r="I54" s="174"/>
      <c r="J54" s="171"/>
      <c r="K54" s="171"/>
      <c r="L54" s="171"/>
      <c r="M54" s="171"/>
      <c r="N54" s="171"/>
      <c r="O54" s="171"/>
      <c r="P54" s="171"/>
      <c r="Q54" s="171"/>
    </row>
    <row r="55" spans="9:17">
      <c r="I55" s="174"/>
      <c r="J55" s="171"/>
      <c r="K55" s="171"/>
      <c r="L55" s="171"/>
      <c r="M55" s="171"/>
      <c r="N55" s="171"/>
      <c r="O55" s="171"/>
      <c r="P55" s="171"/>
      <c r="Q55" s="171"/>
    </row>
    <row r="56" spans="9:17">
      <c r="I56" s="174"/>
      <c r="J56" s="171"/>
      <c r="K56" s="171"/>
      <c r="L56" s="171"/>
      <c r="M56" s="171"/>
      <c r="N56" s="171"/>
      <c r="O56" s="171"/>
      <c r="P56" s="171"/>
      <c r="Q56" s="171"/>
    </row>
    <row r="57" spans="9:17">
      <c r="I57" s="174"/>
      <c r="J57" s="171"/>
      <c r="K57" s="171"/>
      <c r="L57" s="171"/>
      <c r="M57" s="171"/>
      <c r="N57" s="171"/>
      <c r="O57" s="171"/>
      <c r="P57" s="171"/>
      <c r="Q57" s="171"/>
    </row>
    <row r="58" spans="9:17">
      <c r="I58" s="174"/>
      <c r="J58" s="171"/>
      <c r="K58" s="171"/>
      <c r="L58" s="171"/>
      <c r="M58" s="171"/>
      <c r="N58" s="171"/>
      <c r="O58" s="171"/>
      <c r="P58" s="171"/>
      <c r="Q58" s="171"/>
    </row>
    <row r="59" spans="9:17">
      <c r="I59" s="174"/>
      <c r="J59" s="171"/>
      <c r="K59" s="171"/>
      <c r="L59" s="171"/>
      <c r="M59" s="171"/>
      <c r="N59" s="171"/>
      <c r="O59" s="171"/>
      <c r="P59" s="171"/>
      <c r="Q59" s="171"/>
    </row>
    <row r="60" spans="9:17">
      <c r="I60" s="174"/>
      <c r="J60" s="171"/>
      <c r="K60" s="171"/>
      <c r="L60" s="171"/>
      <c r="M60" s="171"/>
      <c r="N60" s="171"/>
      <c r="O60" s="171"/>
      <c r="P60" s="171"/>
      <c r="Q60" s="171"/>
    </row>
    <row r="61" spans="9:17">
      <c r="I61" s="174"/>
      <c r="J61" s="171"/>
      <c r="K61" s="171"/>
      <c r="L61" s="171"/>
      <c r="M61" s="171"/>
      <c r="N61" s="171"/>
      <c r="O61" s="171"/>
      <c r="P61" s="171"/>
      <c r="Q61" s="171"/>
    </row>
    <row r="62" spans="9:17">
      <c r="I62" s="174"/>
      <c r="J62" s="171"/>
      <c r="K62" s="171"/>
      <c r="L62" s="171"/>
      <c r="M62" s="171"/>
      <c r="N62" s="171"/>
      <c r="O62" s="171"/>
      <c r="P62" s="171"/>
      <c r="Q62" s="171"/>
    </row>
    <row r="63" spans="9:17">
      <c r="I63" s="174"/>
      <c r="J63" s="171"/>
      <c r="K63" s="171"/>
      <c r="L63" s="171"/>
      <c r="M63" s="171"/>
      <c r="N63" s="171"/>
      <c r="O63" s="171"/>
      <c r="P63" s="171"/>
      <c r="Q63" s="171"/>
    </row>
    <row r="64" spans="9:17">
      <c r="I64" s="174"/>
      <c r="J64" s="171"/>
      <c r="K64" s="171"/>
      <c r="L64" s="171"/>
      <c r="M64" s="171"/>
      <c r="N64" s="171"/>
      <c r="O64" s="171"/>
      <c r="P64" s="171"/>
      <c r="Q64" s="171"/>
    </row>
    <row r="65" spans="9:17">
      <c r="I65" s="174"/>
      <c r="J65" s="171"/>
      <c r="K65" s="171"/>
      <c r="L65" s="171"/>
      <c r="M65" s="171"/>
      <c r="N65" s="171"/>
      <c r="O65" s="171"/>
      <c r="P65" s="171"/>
      <c r="Q65" s="171"/>
    </row>
  </sheetData>
  <sheetProtection algorithmName="SHA-512" hashValue="4bphB2EwlHrg7S0YU5bHaUeplEbx9O1uTcioimavw015uMjcMqjHuCOMLs2Wethu0VnRpy94tSpRi8x9O3Enuw==" saltValue="+HJrCeF4P4yp/wQVYCKUWg==" spinCount="100000" sheet="1" objects="1" scenarios="1"/>
  <mergeCells count="67">
    <mergeCell ref="I2:K3"/>
    <mergeCell ref="I34:O39"/>
    <mergeCell ref="I6:L12"/>
    <mergeCell ref="I13:L13"/>
    <mergeCell ref="J30:K30"/>
    <mergeCell ref="J31:K31"/>
    <mergeCell ref="J32:K32"/>
    <mergeCell ref="I14:L17"/>
    <mergeCell ref="I18:L18"/>
    <mergeCell ref="I19:L19"/>
    <mergeCell ref="I23:L24"/>
    <mergeCell ref="I26:O28"/>
    <mergeCell ref="I5:M5"/>
    <mergeCell ref="I20:O21"/>
    <mergeCell ref="D33:G33"/>
    <mergeCell ref="D15:E15"/>
    <mergeCell ref="F26:H26"/>
    <mergeCell ref="C19:H19"/>
    <mergeCell ref="F31:G31"/>
    <mergeCell ref="F32:G32"/>
    <mergeCell ref="F27:H27"/>
    <mergeCell ref="C21:H21"/>
    <mergeCell ref="D32:E32"/>
    <mergeCell ref="D29:E29"/>
    <mergeCell ref="D30:E30"/>
    <mergeCell ref="D31:E31"/>
    <mergeCell ref="F23:H23"/>
    <mergeCell ref="B15:B16"/>
    <mergeCell ref="A21:A35"/>
    <mergeCell ref="B27:B33"/>
    <mergeCell ref="B34:B35"/>
    <mergeCell ref="C34:E34"/>
    <mergeCell ref="C35:H35"/>
    <mergeCell ref="D28:E28"/>
    <mergeCell ref="F34:H34"/>
    <mergeCell ref="C22:H22"/>
    <mergeCell ref="C27:E27"/>
    <mergeCell ref="C24:H24"/>
    <mergeCell ref="A14:A20"/>
    <mergeCell ref="B25:B26"/>
    <mergeCell ref="D25:E25"/>
    <mergeCell ref="F25:H25"/>
    <mergeCell ref="D26:E26"/>
    <mergeCell ref="C5:H5"/>
    <mergeCell ref="D7:E7"/>
    <mergeCell ref="F7:H7"/>
    <mergeCell ref="A6:A13"/>
    <mergeCell ref="C13:H13"/>
    <mergeCell ref="C9:H9"/>
    <mergeCell ref="C10:H10"/>
    <mergeCell ref="C11:H11"/>
    <mergeCell ref="A3:H3"/>
    <mergeCell ref="A1:B1"/>
    <mergeCell ref="D8:E8"/>
    <mergeCell ref="F8:H8"/>
    <mergeCell ref="C20:H20"/>
    <mergeCell ref="D16:E16"/>
    <mergeCell ref="F16:H16"/>
    <mergeCell ref="F15:H15"/>
    <mergeCell ref="F14:H14"/>
    <mergeCell ref="C17:H17"/>
    <mergeCell ref="C18:H18"/>
    <mergeCell ref="C12:H12"/>
    <mergeCell ref="A2:H2"/>
    <mergeCell ref="F6:H6"/>
    <mergeCell ref="B7:B8"/>
    <mergeCell ref="A5:B5"/>
  </mergeCells>
  <phoneticPr fontId="6"/>
  <conditionalFormatting sqref="C35">
    <cfRule type="expression" dxfId="1" priority="2" stopIfTrue="1">
      <formula>OR($C$34="なし",$C$34="選択してください")</formula>
    </cfRule>
  </conditionalFormatting>
  <conditionalFormatting sqref="F34:H34">
    <cfRule type="expression" dxfId="0" priority="3" stopIfTrue="1">
      <formula>OR($C$34="なし",$C$34="選択してください")</formula>
    </cfRule>
  </conditionalFormatting>
  <conditionalFormatting sqref="I5:M5">
    <cfRule type="expression" priority="1">
      <formula>CELL("protect",I5)=1</formula>
    </cfRule>
  </conditionalFormatting>
  <dataValidations count="9">
    <dataValidation type="list" allowBlank="1" showInputMessage="1" showErrorMessage="1" promptTitle="文化庁補助事業等への応募" prompt="あり、なしを選択してください。" sqref="C34:E34" xr:uid="{00000000-0002-0000-0400-000000000000}">
      <formula1>"選択してください。,あり,なし"</formula1>
    </dataValidation>
    <dataValidation imeMode="halfAlpha" operator="greaterThanOrEqual" allowBlank="1" showInputMessage="1" showErrorMessage="1" sqref="C6:C7 E6 C14:C15 E14" xr:uid="{00000000-0002-0000-0400-000001000000}"/>
    <dataValidation type="date" allowBlank="1" showInputMessage="1" showErrorMessage="1" sqref="E23 C23" xr:uid="{00000000-0002-0000-0400-000002000000}">
      <formula1>46113</formula1>
      <formula2>46477</formula2>
    </dataValidation>
    <dataValidation type="list" allowBlank="1" showInputMessage="1" showErrorMessage="1" sqref="C8 C26 C16" xr:uid="{00000000-0002-0000-0400-000003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prompt="文化庁補助事業等への応募「あり」の場合は当該活動か他活動を記載してください。" sqref="F34:H34" xr:uid="{00000000-0002-0000-0400-000004000000}">
      <formula1>"当該活動,他活動"</formula1>
    </dataValidation>
    <dataValidation allowBlank="1" showInputMessage="1" showErrorMessage="1" prompt="文化庁補助事業等への応募「あり」の場合は補助事業等の名称を記載してください。" sqref="C35:H35" xr:uid="{00000000-0002-0000-0400-000005000000}"/>
    <dataValidation imeMode="fullKatakana" allowBlank="1" showInputMessage="1" showErrorMessage="1" sqref="C21:H21 C9:H9" xr:uid="{00000000-0002-0000-0400-000006000000}"/>
    <dataValidation type="list" allowBlank="1" showInputMessage="1" showErrorMessage="1" sqref="H33" xr:uid="{00000000-0002-0000-0400-000007000000}">
      <formula1>"選択してください。,200,500,1000,2000"</formula1>
    </dataValidation>
    <dataValidation type="custom" imeMode="disabled" allowBlank="1" showInputMessage="1" showErrorMessage="1" errorTitle="半角英数字で入力してください。" sqref="C19:H20 C13:H13" xr:uid="{00000000-0002-0000-0400-000009000000}">
      <formula1>LENB(C13)=LEN(C13)</formula1>
    </dataValidation>
  </dataValidations>
  <printOptions horizontalCentered="1"/>
  <pageMargins left="0.70866141732283472" right="0.70866141732283472" top="0.35433070866141736" bottom="0.15748031496062992" header="0.31496062992125984" footer="0.11811023622047245"/>
  <pageSetup paperSize="9" scale="70" orientation="portrait"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FDEF8-F499-4CEB-8916-8ED4E0DFA4BC}">
  <sheetPr codeName="Sheet7">
    <pageSetUpPr fitToPage="1"/>
  </sheetPr>
  <dimension ref="A1:V50"/>
  <sheetViews>
    <sheetView view="pageBreakPreview" zoomScale="60" zoomScaleNormal="75" workbookViewId="0">
      <selection activeCell="B30" sqref="B30:N41"/>
    </sheetView>
  </sheetViews>
  <sheetFormatPr defaultColWidth="9" defaultRowHeight="18.75"/>
  <cols>
    <col min="1" max="1" width="3.75" bestFit="1" customWidth="1"/>
    <col min="2" max="2" width="4.25" customWidth="1"/>
    <col min="3" max="4" width="5.75" customWidth="1"/>
    <col min="5" max="5" width="14.75" customWidth="1"/>
    <col min="6" max="6" width="14.625" customWidth="1"/>
    <col min="7" max="7" width="22" customWidth="1"/>
    <col min="8" max="8" width="2.25" customWidth="1"/>
    <col min="9" max="9" width="16.625" customWidth="1"/>
    <col min="10" max="10" width="12.25" customWidth="1"/>
    <col min="11" max="11" width="23.75" customWidth="1"/>
    <col min="12" max="12" width="16.5" customWidth="1"/>
    <col min="13" max="13" width="12.25" customWidth="1"/>
    <col min="14" max="14" width="32.625" customWidth="1"/>
    <col min="15" max="15" width="39.125" customWidth="1"/>
    <col min="16" max="16" width="20.125" customWidth="1"/>
  </cols>
  <sheetData>
    <row r="1" spans="1:20" ht="39.4" customHeight="1">
      <c r="A1" s="30"/>
      <c r="B1" s="448" t="s">
        <v>593</v>
      </c>
      <c r="C1" s="310"/>
      <c r="D1" s="310"/>
      <c r="E1" s="310"/>
      <c r="F1" s="310"/>
      <c r="G1" s="310"/>
      <c r="H1" s="310"/>
      <c r="I1" s="310"/>
      <c r="J1" s="310"/>
      <c r="K1" s="310"/>
      <c r="L1" s="310"/>
      <c r="M1" s="310"/>
      <c r="N1" s="310"/>
      <c r="O1" s="850" t="s">
        <v>477</v>
      </c>
      <c r="P1" s="850"/>
      <c r="Q1" s="850"/>
    </row>
    <row r="2" spans="1:20" s="310" customFormat="1" ht="30" customHeight="1">
      <c r="B2" s="897" t="s">
        <v>476</v>
      </c>
      <c r="C2" s="897"/>
      <c r="D2" s="898">
        <f>①総表!C10</f>
        <v>0</v>
      </c>
      <c r="E2" s="898"/>
      <c r="F2" s="898"/>
      <c r="G2" s="898"/>
      <c r="H2" s="898"/>
      <c r="I2" s="898"/>
      <c r="J2" s="898"/>
      <c r="K2" s="898"/>
      <c r="L2" s="898"/>
      <c r="M2" s="898"/>
      <c r="N2" s="898"/>
      <c r="O2" s="850"/>
      <c r="P2" s="850"/>
      <c r="Q2" s="850"/>
    </row>
    <row r="3" spans="1:20" s="310" customFormat="1" ht="30" customHeight="1">
      <c r="B3" s="897" t="s">
        <v>475</v>
      </c>
      <c r="C3" s="897"/>
      <c r="D3" s="898">
        <f>①総表!C22</f>
        <v>0</v>
      </c>
      <c r="E3" s="898"/>
      <c r="F3" s="898"/>
      <c r="G3" s="898"/>
      <c r="H3" s="898"/>
      <c r="I3" s="898"/>
      <c r="J3" s="898"/>
      <c r="K3" s="898"/>
      <c r="L3" s="898"/>
      <c r="M3" s="898"/>
      <c r="N3" s="898"/>
      <c r="O3" s="850"/>
      <c r="P3" s="850"/>
      <c r="Q3" s="850"/>
    </row>
    <row r="4" spans="1:20" s="310" customFormat="1" ht="12" customHeight="1" thickBot="1">
      <c r="B4" s="312"/>
      <c r="C4" s="312"/>
      <c r="D4" s="311"/>
      <c r="E4" s="311"/>
      <c r="F4" s="311"/>
      <c r="G4" s="311"/>
      <c r="H4" s="311"/>
      <c r="I4" s="311"/>
      <c r="J4" s="311"/>
      <c r="K4" s="311"/>
      <c r="L4" s="311"/>
      <c r="M4" s="311"/>
      <c r="N4" s="311"/>
      <c r="O4" s="296"/>
      <c r="P4" s="296"/>
      <c r="Q4" s="296"/>
    </row>
    <row r="5" spans="1:20" ht="40.15" customHeight="1">
      <c r="B5" s="893" t="s">
        <v>167</v>
      </c>
      <c r="C5" s="894"/>
      <c r="D5" s="894"/>
      <c r="E5" s="894"/>
      <c r="F5" s="894"/>
      <c r="G5" s="894"/>
      <c r="H5" s="894"/>
      <c r="I5" s="894"/>
      <c r="J5" s="894"/>
      <c r="K5" s="894"/>
      <c r="L5" s="894"/>
      <c r="M5" s="895"/>
      <c r="N5" s="896"/>
      <c r="O5" s="296" t="s">
        <v>474</v>
      </c>
    </row>
    <row r="6" spans="1:20" ht="33" customHeight="1">
      <c r="A6" s="313">
        <v>1</v>
      </c>
      <c r="B6" s="901"/>
      <c r="C6" s="902"/>
      <c r="D6" s="902"/>
      <c r="E6" s="902"/>
      <c r="F6" s="902"/>
      <c r="G6" s="902"/>
      <c r="H6" s="902"/>
      <c r="I6" s="902"/>
      <c r="J6" s="902"/>
      <c r="K6" s="902"/>
      <c r="L6" s="902"/>
      <c r="M6" s="902"/>
      <c r="N6" s="903"/>
      <c r="O6" s="850" t="s">
        <v>630</v>
      </c>
      <c r="P6" s="850"/>
      <c r="Q6" s="850"/>
      <c r="R6" s="850"/>
      <c r="S6" s="850"/>
      <c r="T6" s="850"/>
    </row>
    <row r="7" spans="1:20" ht="33" customHeight="1">
      <c r="A7" s="313">
        <v>2</v>
      </c>
      <c r="B7" s="901"/>
      <c r="C7" s="902"/>
      <c r="D7" s="902"/>
      <c r="E7" s="902"/>
      <c r="F7" s="902"/>
      <c r="G7" s="902"/>
      <c r="H7" s="902"/>
      <c r="I7" s="902"/>
      <c r="J7" s="902"/>
      <c r="K7" s="902"/>
      <c r="L7" s="902"/>
      <c r="M7" s="902"/>
      <c r="N7" s="903"/>
      <c r="O7" s="295"/>
      <c r="P7" s="292"/>
      <c r="Q7" s="309"/>
    </row>
    <row r="8" spans="1:20" ht="33" customHeight="1">
      <c r="A8" s="313">
        <v>3</v>
      </c>
      <c r="B8" s="901"/>
      <c r="C8" s="902"/>
      <c r="D8" s="902"/>
      <c r="E8" s="902"/>
      <c r="F8" s="902"/>
      <c r="G8" s="902"/>
      <c r="H8" s="902"/>
      <c r="I8" s="902"/>
      <c r="J8" s="902"/>
      <c r="K8" s="902"/>
      <c r="L8" s="902"/>
      <c r="M8" s="902"/>
      <c r="N8" s="903"/>
      <c r="O8" s="295"/>
      <c r="P8" s="174"/>
      <c r="Q8" s="236"/>
    </row>
    <row r="9" spans="1:20" ht="33" customHeight="1">
      <c r="A9" s="313">
        <v>4</v>
      </c>
      <c r="B9" s="901"/>
      <c r="C9" s="902"/>
      <c r="D9" s="902"/>
      <c r="E9" s="902"/>
      <c r="F9" s="902"/>
      <c r="G9" s="902"/>
      <c r="H9" s="902"/>
      <c r="I9" s="902"/>
      <c r="J9" s="902"/>
      <c r="K9" s="902"/>
      <c r="L9" s="902"/>
      <c r="M9" s="902"/>
      <c r="N9" s="903"/>
      <c r="O9" s="295"/>
      <c r="P9" s="174"/>
      <c r="Q9" s="236"/>
    </row>
    <row r="10" spans="1:20" ht="33" customHeight="1">
      <c r="A10" s="313">
        <v>5</v>
      </c>
      <c r="B10" s="901"/>
      <c r="C10" s="902"/>
      <c r="D10" s="902"/>
      <c r="E10" s="902"/>
      <c r="F10" s="902"/>
      <c r="G10" s="902"/>
      <c r="H10" s="902"/>
      <c r="I10" s="902"/>
      <c r="J10" s="902"/>
      <c r="K10" s="902"/>
      <c r="L10" s="902"/>
      <c r="M10" s="902"/>
      <c r="N10" s="903"/>
      <c r="O10" s="295"/>
      <c r="P10" s="174"/>
      <c r="Q10" s="236"/>
    </row>
    <row r="11" spans="1:20" ht="33" customHeight="1" thickBot="1">
      <c r="A11" s="313">
        <v>6</v>
      </c>
      <c r="B11" s="904"/>
      <c r="C11" s="905"/>
      <c r="D11" s="905"/>
      <c r="E11" s="905"/>
      <c r="F11" s="905"/>
      <c r="G11" s="905"/>
      <c r="H11" s="905"/>
      <c r="I11" s="905"/>
      <c r="J11" s="905"/>
      <c r="K11" s="905"/>
      <c r="L11" s="905"/>
      <c r="M11" s="905"/>
      <c r="N11" s="906"/>
      <c r="O11" s="295"/>
      <c r="P11" s="174"/>
      <c r="Q11" s="236"/>
    </row>
    <row r="12" spans="1:20" ht="19.899999999999999" customHeight="1" thickBot="1">
      <c r="B12" s="320"/>
      <c r="C12" s="320"/>
      <c r="D12" s="320"/>
      <c r="E12" s="320"/>
      <c r="F12" s="320"/>
      <c r="G12" s="320"/>
      <c r="H12" s="320"/>
      <c r="I12" s="320"/>
      <c r="J12" s="320"/>
      <c r="K12" s="320"/>
      <c r="L12" s="320"/>
      <c r="M12" s="320"/>
      <c r="N12" s="321"/>
      <c r="O12" s="295"/>
      <c r="P12" s="174"/>
      <c r="Q12" s="236"/>
    </row>
    <row r="13" spans="1:20" ht="40.15" customHeight="1">
      <c r="B13" s="907" t="s">
        <v>168</v>
      </c>
      <c r="C13" s="908"/>
      <c r="D13" s="908"/>
      <c r="E13" s="908"/>
      <c r="F13" s="908"/>
      <c r="G13" s="908"/>
      <c r="H13" s="908"/>
      <c r="I13" s="908"/>
      <c r="J13" s="908"/>
      <c r="K13" s="908"/>
      <c r="L13" s="908"/>
      <c r="M13" s="909"/>
      <c r="N13" s="910"/>
      <c r="O13" s="293" t="s">
        <v>473</v>
      </c>
    </row>
    <row r="14" spans="1:20" ht="33" customHeight="1">
      <c r="A14" s="313">
        <v>1</v>
      </c>
      <c r="B14" s="911"/>
      <c r="C14" s="912"/>
      <c r="D14" s="912"/>
      <c r="E14" s="912"/>
      <c r="F14" s="912"/>
      <c r="G14" s="912"/>
      <c r="H14" s="912"/>
      <c r="I14" s="912"/>
      <c r="J14" s="912"/>
      <c r="K14" s="912"/>
      <c r="L14" s="912"/>
      <c r="M14" s="912"/>
      <c r="N14" s="913"/>
      <c r="O14" s="848" t="s">
        <v>631</v>
      </c>
      <c r="P14" s="848"/>
      <c r="Q14" s="848"/>
      <c r="R14" s="848"/>
      <c r="S14" s="848"/>
    </row>
    <row r="15" spans="1:20" ht="33" customHeight="1">
      <c r="A15" s="313">
        <v>2</v>
      </c>
      <c r="B15" s="911"/>
      <c r="C15" s="912"/>
      <c r="D15" s="912"/>
      <c r="E15" s="912"/>
      <c r="F15" s="912"/>
      <c r="G15" s="912"/>
      <c r="H15" s="912"/>
      <c r="I15" s="912"/>
      <c r="J15" s="912"/>
      <c r="K15" s="912"/>
      <c r="L15" s="912"/>
      <c r="M15" s="912"/>
      <c r="N15" s="913"/>
      <c r="O15" s="174"/>
      <c r="P15" s="174"/>
      <c r="Q15" s="174"/>
    </row>
    <row r="16" spans="1:20" ht="33" customHeight="1">
      <c r="A16" s="313">
        <v>3</v>
      </c>
      <c r="B16" s="911"/>
      <c r="C16" s="912"/>
      <c r="D16" s="912"/>
      <c r="E16" s="912"/>
      <c r="F16" s="912"/>
      <c r="G16" s="912"/>
      <c r="H16" s="912"/>
      <c r="I16" s="912"/>
      <c r="J16" s="912"/>
      <c r="K16" s="912"/>
      <c r="L16" s="912"/>
      <c r="M16" s="912"/>
      <c r="N16" s="913"/>
      <c r="O16" s="174"/>
      <c r="P16" s="174"/>
      <c r="Q16" s="174"/>
    </row>
    <row r="17" spans="1:19" ht="33" customHeight="1" thickBot="1">
      <c r="A17" s="313">
        <v>4</v>
      </c>
      <c r="B17" s="914"/>
      <c r="C17" s="915"/>
      <c r="D17" s="915"/>
      <c r="E17" s="915"/>
      <c r="F17" s="915"/>
      <c r="G17" s="915"/>
      <c r="H17" s="915"/>
      <c r="I17" s="915"/>
      <c r="J17" s="915"/>
      <c r="K17" s="915"/>
      <c r="L17" s="915"/>
      <c r="M17" s="915"/>
      <c r="N17" s="916"/>
      <c r="O17" s="174"/>
      <c r="P17" s="174"/>
      <c r="Q17" s="174"/>
    </row>
    <row r="18" spans="1:19" ht="19.899999999999999" customHeight="1" thickBot="1">
      <c r="B18" s="320"/>
      <c r="C18" s="320"/>
      <c r="D18" s="320"/>
      <c r="E18" s="320"/>
      <c r="F18" s="320"/>
      <c r="G18" s="320"/>
      <c r="H18" s="320"/>
      <c r="I18" s="320"/>
      <c r="J18" s="320"/>
      <c r="K18" s="320"/>
      <c r="L18" s="320"/>
      <c r="M18" s="320"/>
      <c r="N18" s="321"/>
      <c r="O18" s="174"/>
      <c r="P18" s="174"/>
      <c r="Q18" s="174"/>
    </row>
    <row r="19" spans="1:19" ht="40.15" customHeight="1">
      <c r="B19" s="907" t="s">
        <v>561</v>
      </c>
      <c r="C19" s="908"/>
      <c r="D19" s="908"/>
      <c r="E19" s="908"/>
      <c r="F19" s="908"/>
      <c r="G19" s="908"/>
      <c r="H19" s="908"/>
      <c r="I19" s="908"/>
      <c r="J19" s="908"/>
      <c r="K19" s="908"/>
      <c r="L19" s="908"/>
      <c r="M19" s="909"/>
      <c r="N19" s="910"/>
      <c r="O19" s="973" t="s">
        <v>484</v>
      </c>
    </row>
    <row r="20" spans="1:19" ht="60" customHeight="1">
      <c r="B20" s="977" t="s">
        <v>170</v>
      </c>
      <c r="C20" s="978"/>
      <c r="D20" s="978"/>
      <c r="E20" s="983" t="s">
        <v>607</v>
      </c>
      <c r="F20" s="983"/>
      <c r="G20" s="984"/>
      <c r="H20" s="944" t="s">
        <v>608</v>
      </c>
      <c r="I20" s="945"/>
      <c r="J20" s="945"/>
      <c r="K20" s="945"/>
      <c r="L20" s="945"/>
      <c r="M20" s="945"/>
      <c r="N20" s="946"/>
      <c r="O20" s="974"/>
      <c r="P20" s="307"/>
      <c r="Q20" s="303"/>
      <c r="R20" s="303"/>
      <c r="S20" s="303"/>
    </row>
    <row r="21" spans="1:19" ht="60" customHeight="1">
      <c r="B21" s="979" t="s">
        <v>170</v>
      </c>
      <c r="C21" s="980"/>
      <c r="D21" s="980"/>
      <c r="E21" s="985" t="s">
        <v>229</v>
      </c>
      <c r="F21" s="985"/>
      <c r="G21" s="986"/>
      <c r="H21" s="947"/>
      <c r="I21" s="449" t="s">
        <v>170</v>
      </c>
      <c r="J21" s="938" t="s">
        <v>562</v>
      </c>
      <c r="K21" s="939"/>
      <c r="L21" s="449" t="s">
        <v>170</v>
      </c>
      <c r="M21" s="938" t="s">
        <v>230</v>
      </c>
      <c r="N21" s="976"/>
      <c r="O21" s="974"/>
      <c r="P21" s="307"/>
      <c r="Q21" s="303"/>
      <c r="R21" s="303"/>
      <c r="S21" s="303"/>
    </row>
    <row r="22" spans="1:19" ht="60" customHeight="1" thickBot="1">
      <c r="B22" s="981" t="s">
        <v>170</v>
      </c>
      <c r="C22" s="982"/>
      <c r="D22" s="982"/>
      <c r="E22" s="899" t="s">
        <v>231</v>
      </c>
      <c r="F22" s="899"/>
      <c r="G22" s="900"/>
      <c r="H22" s="948"/>
      <c r="I22" s="450" t="s">
        <v>170</v>
      </c>
      <c r="J22" s="940" t="s">
        <v>232</v>
      </c>
      <c r="K22" s="941"/>
      <c r="L22" s="450" t="s">
        <v>170</v>
      </c>
      <c r="M22" s="942" t="s">
        <v>233</v>
      </c>
      <c r="N22" s="943"/>
      <c r="O22" s="975"/>
      <c r="P22" s="307"/>
      <c r="Q22" s="303"/>
      <c r="R22" s="303"/>
      <c r="S22" s="303"/>
    </row>
    <row r="23" spans="1:19" ht="57" customHeight="1">
      <c r="B23" s="886" t="s">
        <v>570</v>
      </c>
      <c r="C23" s="887"/>
      <c r="D23" s="887"/>
      <c r="E23" s="887"/>
      <c r="F23" s="887"/>
      <c r="G23" s="887"/>
      <c r="H23" s="887"/>
      <c r="I23" s="887"/>
      <c r="J23" s="887"/>
      <c r="K23" s="887"/>
      <c r="L23" s="887"/>
      <c r="M23" s="887"/>
      <c r="N23" s="888"/>
      <c r="O23" s="872" t="s">
        <v>575</v>
      </c>
    </row>
    <row r="24" spans="1:19" ht="54" customHeight="1">
      <c r="B24" s="925" t="s">
        <v>571</v>
      </c>
      <c r="C24" s="926"/>
      <c r="D24" s="927"/>
      <c r="E24" s="866" t="s">
        <v>234</v>
      </c>
      <c r="F24" s="867"/>
      <c r="G24" s="867"/>
      <c r="H24" s="868"/>
      <c r="I24" s="919" t="s">
        <v>560</v>
      </c>
      <c r="J24" s="920"/>
      <c r="K24" s="881" t="s">
        <v>569</v>
      </c>
      <c r="L24" s="882"/>
      <c r="M24" s="934" t="s">
        <v>235</v>
      </c>
      <c r="N24" s="935"/>
      <c r="O24" s="873"/>
    </row>
    <row r="25" spans="1:19" ht="30" customHeight="1">
      <c r="B25" s="928"/>
      <c r="C25" s="929"/>
      <c r="D25" s="930"/>
      <c r="E25" s="869"/>
      <c r="F25" s="870"/>
      <c r="G25" s="870"/>
      <c r="H25" s="871"/>
      <c r="I25" s="921"/>
      <c r="J25" s="922"/>
      <c r="K25" s="923"/>
      <c r="L25" s="924"/>
      <c r="M25" s="936"/>
      <c r="N25" s="937"/>
      <c r="O25" s="873"/>
      <c r="P25" s="303"/>
      <c r="Q25" s="303"/>
      <c r="R25" s="303"/>
      <c r="S25" s="303"/>
    </row>
    <row r="26" spans="1:19" ht="30" customHeight="1">
      <c r="B26" s="928"/>
      <c r="C26" s="929"/>
      <c r="D26" s="930"/>
      <c r="E26" s="883"/>
      <c r="F26" s="884"/>
      <c r="G26" s="884"/>
      <c r="H26" s="885"/>
      <c r="I26" s="889"/>
      <c r="J26" s="890"/>
      <c r="K26" s="877"/>
      <c r="L26" s="878"/>
      <c r="M26" s="891"/>
      <c r="N26" s="892"/>
      <c r="O26" s="873"/>
      <c r="P26" s="303"/>
      <c r="Q26" s="303"/>
      <c r="R26" s="303"/>
      <c r="S26" s="303"/>
    </row>
    <row r="27" spans="1:19" ht="30" customHeight="1">
      <c r="B27" s="928"/>
      <c r="C27" s="929"/>
      <c r="D27" s="930"/>
      <c r="E27" s="883"/>
      <c r="F27" s="884"/>
      <c r="G27" s="884"/>
      <c r="H27" s="885"/>
      <c r="I27" s="889"/>
      <c r="J27" s="890"/>
      <c r="K27" s="877"/>
      <c r="L27" s="878"/>
      <c r="M27" s="891"/>
      <c r="N27" s="892"/>
      <c r="O27" s="873"/>
      <c r="P27" s="303"/>
      <c r="Q27" s="303"/>
      <c r="R27" s="303"/>
      <c r="S27" s="303"/>
    </row>
    <row r="28" spans="1:19" ht="30" customHeight="1">
      <c r="B28" s="928"/>
      <c r="C28" s="929"/>
      <c r="D28" s="930"/>
      <c r="E28" s="883"/>
      <c r="F28" s="884"/>
      <c r="G28" s="884"/>
      <c r="H28" s="885"/>
      <c r="I28" s="889"/>
      <c r="J28" s="890"/>
      <c r="K28" s="877"/>
      <c r="L28" s="878"/>
      <c r="M28" s="891"/>
      <c r="N28" s="892"/>
      <c r="O28" s="873"/>
      <c r="P28" s="303"/>
      <c r="Q28" s="303"/>
      <c r="R28" s="303"/>
      <c r="S28" s="303"/>
    </row>
    <row r="29" spans="1:19" ht="30" customHeight="1">
      <c r="B29" s="931"/>
      <c r="C29" s="932"/>
      <c r="D29" s="933"/>
      <c r="E29" s="863"/>
      <c r="F29" s="864"/>
      <c r="G29" s="864"/>
      <c r="H29" s="865"/>
      <c r="I29" s="917"/>
      <c r="J29" s="918"/>
      <c r="K29" s="879"/>
      <c r="L29" s="880"/>
      <c r="M29" s="875"/>
      <c r="N29" s="876"/>
      <c r="O29" s="873"/>
      <c r="P29" s="303"/>
      <c r="Q29" s="303"/>
      <c r="R29" s="303"/>
      <c r="S29" s="303"/>
    </row>
    <row r="30" spans="1:19" ht="33" customHeight="1">
      <c r="A30" s="313">
        <v>1</v>
      </c>
      <c r="B30" s="901"/>
      <c r="C30" s="902"/>
      <c r="D30" s="902"/>
      <c r="E30" s="902"/>
      <c r="F30" s="902"/>
      <c r="G30" s="902"/>
      <c r="H30" s="902"/>
      <c r="I30" s="902"/>
      <c r="J30" s="902"/>
      <c r="K30" s="902"/>
      <c r="L30" s="902"/>
      <c r="M30" s="902"/>
      <c r="N30" s="903"/>
      <c r="O30" s="873"/>
      <c r="P30" s="174"/>
      <c r="Q30" s="174"/>
    </row>
    <row r="31" spans="1:19" ht="33" customHeight="1">
      <c r="A31" s="313">
        <v>2</v>
      </c>
      <c r="B31" s="901"/>
      <c r="C31" s="902"/>
      <c r="D31" s="902"/>
      <c r="E31" s="902"/>
      <c r="F31" s="902"/>
      <c r="G31" s="902"/>
      <c r="H31" s="902"/>
      <c r="I31" s="902"/>
      <c r="J31" s="902"/>
      <c r="K31" s="902"/>
      <c r="L31" s="902"/>
      <c r="M31" s="902"/>
      <c r="N31" s="903"/>
      <c r="O31" s="873"/>
      <c r="P31" s="174"/>
      <c r="Q31" s="174"/>
    </row>
    <row r="32" spans="1:19" ht="33" customHeight="1">
      <c r="A32" s="313">
        <v>3</v>
      </c>
      <c r="B32" s="901"/>
      <c r="C32" s="902"/>
      <c r="D32" s="902"/>
      <c r="E32" s="902"/>
      <c r="F32" s="902"/>
      <c r="G32" s="902"/>
      <c r="H32" s="902"/>
      <c r="I32" s="902"/>
      <c r="J32" s="902"/>
      <c r="K32" s="902"/>
      <c r="L32" s="902"/>
      <c r="M32" s="902"/>
      <c r="N32" s="903"/>
      <c r="O32" s="873"/>
      <c r="P32" s="174"/>
      <c r="Q32" s="174"/>
    </row>
    <row r="33" spans="1:22" ht="33" customHeight="1">
      <c r="A33" s="313">
        <v>4</v>
      </c>
      <c r="B33" s="901"/>
      <c r="C33" s="902"/>
      <c r="D33" s="902"/>
      <c r="E33" s="902"/>
      <c r="F33" s="902"/>
      <c r="G33" s="902"/>
      <c r="H33" s="902"/>
      <c r="I33" s="902"/>
      <c r="J33" s="902"/>
      <c r="K33" s="902"/>
      <c r="L33" s="902"/>
      <c r="M33" s="902"/>
      <c r="N33" s="903"/>
      <c r="O33" s="873"/>
      <c r="P33" s="174"/>
      <c r="Q33" s="174"/>
    </row>
    <row r="34" spans="1:22" ht="33" customHeight="1">
      <c r="A34" s="313">
        <v>5</v>
      </c>
      <c r="B34" s="901"/>
      <c r="C34" s="902"/>
      <c r="D34" s="902"/>
      <c r="E34" s="902"/>
      <c r="F34" s="902"/>
      <c r="G34" s="902"/>
      <c r="H34" s="902"/>
      <c r="I34" s="902"/>
      <c r="J34" s="902"/>
      <c r="K34" s="902"/>
      <c r="L34" s="902"/>
      <c r="M34" s="902"/>
      <c r="N34" s="903"/>
      <c r="O34" s="873"/>
      <c r="P34" s="174"/>
      <c r="Q34" s="174"/>
    </row>
    <row r="35" spans="1:22" ht="33" customHeight="1">
      <c r="A35" s="313">
        <v>6</v>
      </c>
      <c r="B35" s="901"/>
      <c r="C35" s="902"/>
      <c r="D35" s="902"/>
      <c r="E35" s="902"/>
      <c r="F35" s="902"/>
      <c r="G35" s="902"/>
      <c r="H35" s="902"/>
      <c r="I35" s="902"/>
      <c r="J35" s="902"/>
      <c r="K35" s="902"/>
      <c r="L35" s="902"/>
      <c r="M35" s="902"/>
      <c r="N35" s="903"/>
      <c r="O35" s="873"/>
      <c r="P35" s="174"/>
      <c r="Q35" s="174"/>
    </row>
    <row r="36" spans="1:22" ht="33" customHeight="1">
      <c r="A36" s="313">
        <v>7</v>
      </c>
      <c r="B36" s="901"/>
      <c r="C36" s="902"/>
      <c r="D36" s="902"/>
      <c r="E36" s="902"/>
      <c r="F36" s="902"/>
      <c r="G36" s="902"/>
      <c r="H36" s="902"/>
      <c r="I36" s="902"/>
      <c r="J36" s="902"/>
      <c r="K36" s="902"/>
      <c r="L36" s="902"/>
      <c r="M36" s="902"/>
      <c r="N36" s="903"/>
      <c r="O36" s="873"/>
      <c r="P36" s="174"/>
      <c r="Q36" s="174"/>
    </row>
    <row r="37" spans="1:22" ht="33" customHeight="1">
      <c r="A37" s="313">
        <v>8</v>
      </c>
      <c r="B37" s="901"/>
      <c r="C37" s="902"/>
      <c r="D37" s="902"/>
      <c r="E37" s="902"/>
      <c r="F37" s="902"/>
      <c r="G37" s="902"/>
      <c r="H37" s="902"/>
      <c r="I37" s="902"/>
      <c r="J37" s="902"/>
      <c r="K37" s="902"/>
      <c r="L37" s="902"/>
      <c r="M37" s="902"/>
      <c r="N37" s="903"/>
      <c r="O37" s="873"/>
      <c r="P37" s="174"/>
      <c r="Q37" s="174"/>
    </row>
    <row r="38" spans="1:22" ht="33" customHeight="1">
      <c r="A38" s="313">
        <v>9</v>
      </c>
      <c r="B38" s="901"/>
      <c r="C38" s="902"/>
      <c r="D38" s="902"/>
      <c r="E38" s="902"/>
      <c r="F38" s="902"/>
      <c r="G38" s="902"/>
      <c r="H38" s="902"/>
      <c r="I38" s="902"/>
      <c r="J38" s="902"/>
      <c r="K38" s="902"/>
      <c r="L38" s="902"/>
      <c r="M38" s="902"/>
      <c r="N38" s="903"/>
      <c r="O38" s="873"/>
      <c r="P38" s="174"/>
      <c r="Q38" s="174"/>
    </row>
    <row r="39" spans="1:22" ht="33" customHeight="1">
      <c r="A39" s="313">
        <v>10</v>
      </c>
      <c r="B39" s="901"/>
      <c r="C39" s="902"/>
      <c r="D39" s="902"/>
      <c r="E39" s="902"/>
      <c r="F39" s="902"/>
      <c r="G39" s="902"/>
      <c r="H39" s="902"/>
      <c r="I39" s="902"/>
      <c r="J39" s="902"/>
      <c r="K39" s="902"/>
      <c r="L39" s="902"/>
      <c r="M39" s="902"/>
      <c r="N39" s="903"/>
      <c r="O39" s="873"/>
      <c r="P39" s="174"/>
      <c r="Q39" s="174"/>
    </row>
    <row r="40" spans="1:22" ht="33" customHeight="1">
      <c r="A40" s="313">
        <v>11</v>
      </c>
      <c r="B40" s="901"/>
      <c r="C40" s="902"/>
      <c r="D40" s="902"/>
      <c r="E40" s="902"/>
      <c r="F40" s="902"/>
      <c r="G40" s="902"/>
      <c r="H40" s="902"/>
      <c r="I40" s="902"/>
      <c r="J40" s="902"/>
      <c r="K40" s="902"/>
      <c r="L40" s="902"/>
      <c r="M40" s="902"/>
      <c r="N40" s="903"/>
      <c r="O40" s="873"/>
      <c r="P40" s="174"/>
      <c r="Q40" s="174"/>
    </row>
    <row r="41" spans="1:22" ht="33" customHeight="1" thickBot="1">
      <c r="A41" s="313">
        <v>12</v>
      </c>
      <c r="B41" s="904"/>
      <c r="C41" s="905"/>
      <c r="D41" s="905"/>
      <c r="E41" s="905"/>
      <c r="F41" s="905"/>
      <c r="G41" s="905"/>
      <c r="H41" s="905"/>
      <c r="I41" s="905"/>
      <c r="J41" s="905"/>
      <c r="K41" s="905"/>
      <c r="L41" s="905"/>
      <c r="M41" s="905"/>
      <c r="N41" s="906"/>
      <c r="O41" s="874"/>
      <c r="P41" s="174"/>
      <c r="Q41" s="174"/>
    </row>
    <row r="42" spans="1:22" ht="21" customHeight="1" thickBot="1">
      <c r="B42" s="322"/>
      <c r="C42" s="322"/>
      <c r="D42" s="322"/>
      <c r="E42" s="322"/>
      <c r="F42" s="322"/>
      <c r="G42" s="322"/>
      <c r="H42" s="322"/>
      <c r="I42" s="322"/>
      <c r="J42" s="322"/>
      <c r="K42" s="322"/>
      <c r="L42" s="322"/>
      <c r="M42" s="322"/>
      <c r="N42" s="322"/>
      <c r="O42" s="582"/>
      <c r="P42" s="308"/>
      <c r="Q42" s="308"/>
      <c r="R42" s="308"/>
      <c r="S42" s="308"/>
      <c r="T42" s="308"/>
      <c r="U42" s="308"/>
      <c r="V42" s="308"/>
    </row>
    <row r="43" spans="1:22" ht="35.1" customHeight="1">
      <c r="B43" s="952" t="s">
        <v>603</v>
      </c>
      <c r="C43" s="953"/>
      <c r="D43" s="953"/>
      <c r="E43" s="954"/>
      <c r="F43" s="583" t="s">
        <v>170</v>
      </c>
      <c r="G43" s="967" t="s">
        <v>604</v>
      </c>
      <c r="H43" s="967"/>
      <c r="I43" s="967"/>
      <c r="J43" s="967"/>
      <c r="K43" s="967"/>
      <c r="L43" s="967"/>
      <c r="M43" s="967"/>
      <c r="N43" s="968"/>
      <c r="O43" s="949" t="s">
        <v>591</v>
      </c>
      <c r="P43" s="308"/>
      <c r="Q43" s="308"/>
      <c r="R43" s="308"/>
      <c r="S43" s="308"/>
      <c r="T43" s="308"/>
      <c r="U43" s="308"/>
    </row>
    <row r="44" spans="1:22" ht="35.1" customHeight="1">
      <c r="B44" s="955"/>
      <c r="C44" s="956"/>
      <c r="D44" s="956"/>
      <c r="E44" s="957"/>
      <c r="F44" s="584" t="s">
        <v>170</v>
      </c>
      <c r="G44" s="969" t="s">
        <v>605</v>
      </c>
      <c r="H44" s="969"/>
      <c r="I44" s="969"/>
      <c r="J44" s="969"/>
      <c r="K44" s="969"/>
      <c r="L44" s="969"/>
      <c r="M44" s="969"/>
      <c r="N44" s="970"/>
      <c r="O44" s="950"/>
      <c r="P44" s="308"/>
      <c r="Q44" s="308"/>
      <c r="R44" s="308"/>
      <c r="S44" s="308"/>
      <c r="T44" s="308"/>
      <c r="U44" s="308"/>
    </row>
    <row r="45" spans="1:22" ht="35.1" customHeight="1" thickBot="1">
      <c r="B45" s="958"/>
      <c r="C45" s="959"/>
      <c r="D45" s="959"/>
      <c r="E45" s="960"/>
      <c r="F45" s="581" t="s">
        <v>170</v>
      </c>
      <c r="G45" s="971" t="s">
        <v>606</v>
      </c>
      <c r="H45" s="971"/>
      <c r="I45" s="971"/>
      <c r="J45" s="971"/>
      <c r="K45" s="971"/>
      <c r="L45" s="971"/>
      <c r="M45" s="971"/>
      <c r="N45" s="972"/>
      <c r="O45" s="950"/>
    </row>
    <row r="46" spans="1:22" ht="33" customHeight="1">
      <c r="A46" s="313">
        <v>1</v>
      </c>
      <c r="B46" s="961"/>
      <c r="C46" s="962"/>
      <c r="D46" s="962"/>
      <c r="E46" s="962"/>
      <c r="F46" s="962"/>
      <c r="G46" s="962"/>
      <c r="H46" s="962"/>
      <c r="I46" s="962"/>
      <c r="J46" s="962"/>
      <c r="K46" s="962"/>
      <c r="L46" s="962"/>
      <c r="M46" s="962"/>
      <c r="N46" s="963"/>
      <c r="O46" s="950"/>
      <c r="P46" s="308"/>
      <c r="Q46" s="308"/>
      <c r="R46" s="308"/>
      <c r="S46" s="308"/>
      <c r="T46" s="308"/>
      <c r="U46" s="308"/>
    </row>
    <row r="47" spans="1:22" ht="33" customHeight="1">
      <c r="A47" s="313">
        <v>2</v>
      </c>
      <c r="B47" s="961"/>
      <c r="C47" s="962"/>
      <c r="D47" s="962"/>
      <c r="E47" s="962"/>
      <c r="F47" s="962"/>
      <c r="G47" s="962"/>
      <c r="H47" s="962"/>
      <c r="I47" s="962"/>
      <c r="J47" s="962"/>
      <c r="K47" s="962"/>
      <c r="L47" s="962"/>
      <c r="M47" s="962"/>
      <c r="N47" s="963"/>
      <c r="O47" s="950"/>
      <c r="P47" s="308"/>
      <c r="Q47" s="308"/>
      <c r="R47" s="308"/>
      <c r="S47" s="308"/>
      <c r="T47" s="308"/>
      <c r="U47" s="308"/>
    </row>
    <row r="48" spans="1:22" ht="33" customHeight="1">
      <c r="A48" s="313">
        <v>3</v>
      </c>
      <c r="B48" s="961"/>
      <c r="C48" s="962"/>
      <c r="D48" s="962"/>
      <c r="E48" s="962"/>
      <c r="F48" s="962"/>
      <c r="G48" s="962"/>
      <c r="H48" s="962"/>
      <c r="I48" s="962"/>
      <c r="J48" s="962"/>
      <c r="K48" s="962"/>
      <c r="L48" s="962"/>
      <c r="M48" s="962"/>
      <c r="N48" s="963"/>
      <c r="O48" s="950"/>
      <c r="P48" s="308"/>
      <c r="Q48" s="308"/>
      <c r="R48" s="308"/>
      <c r="S48" s="308"/>
      <c r="T48" s="308"/>
      <c r="U48" s="308"/>
    </row>
    <row r="49" spans="1:21" ht="33" customHeight="1" thickBot="1">
      <c r="A49" s="313">
        <v>4</v>
      </c>
      <c r="B49" s="964"/>
      <c r="C49" s="965"/>
      <c r="D49" s="965"/>
      <c r="E49" s="965"/>
      <c r="F49" s="965"/>
      <c r="G49" s="965"/>
      <c r="H49" s="965"/>
      <c r="I49" s="965"/>
      <c r="J49" s="965"/>
      <c r="K49" s="965"/>
      <c r="L49" s="965"/>
      <c r="M49" s="965"/>
      <c r="N49" s="966"/>
      <c r="O49" s="951"/>
      <c r="P49" s="308"/>
      <c r="Q49" s="308"/>
      <c r="R49" s="308"/>
      <c r="S49" s="308"/>
      <c r="T49" s="308"/>
      <c r="U49" s="308"/>
    </row>
    <row r="50" spans="1:21" ht="24">
      <c r="O50" s="295"/>
    </row>
  </sheetData>
  <sheetProtection algorithmName="SHA-512" hashValue="TtQHSio15/Us4RW3OEybCVKJGtryJYfHx0kQlDaysHGQUfCu3dXwlqTPrhyMAy6kshMTkAgLpcTr+Kk/ppZMjg==" saltValue="WclK7Muf7YwjFQpoyKYZwQ==" spinCount="100000" sheet="1" objects="1" scenarios="1"/>
  <mergeCells count="59">
    <mergeCell ref="O6:T6"/>
    <mergeCell ref="O14:S14"/>
    <mergeCell ref="O43:O49"/>
    <mergeCell ref="B43:E45"/>
    <mergeCell ref="B46:N49"/>
    <mergeCell ref="G43:N43"/>
    <mergeCell ref="G44:N44"/>
    <mergeCell ref="G45:N45"/>
    <mergeCell ref="O19:O22"/>
    <mergeCell ref="M21:N21"/>
    <mergeCell ref="B19:N19"/>
    <mergeCell ref="B20:D20"/>
    <mergeCell ref="B21:D21"/>
    <mergeCell ref="B22:D22"/>
    <mergeCell ref="E20:G20"/>
    <mergeCell ref="E21:G21"/>
    <mergeCell ref="J21:K21"/>
    <mergeCell ref="J22:K22"/>
    <mergeCell ref="M22:N22"/>
    <mergeCell ref="H20:N20"/>
    <mergeCell ref="H21:H22"/>
    <mergeCell ref="E22:G22"/>
    <mergeCell ref="B6:N11"/>
    <mergeCell ref="B13:N13"/>
    <mergeCell ref="B14:N17"/>
    <mergeCell ref="B30:N41"/>
    <mergeCell ref="I28:J28"/>
    <mergeCell ref="I29:J29"/>
    <mergeCell ref="I24:J24"/>
    <mergeCell ref="I25:J25"/>
    <mergeCell ref="I26:J26"/>
    <mergeCell ref="K25:L25"/>
    <mergeCell ref="B24:D29"/>
    <mergeCell ref="M24:N24"/>
    <mergeCell ref="M25:N25"/>
    <mergeCell ref="M26:N26"/>
    <mergeCell ref="M27:N27"/>
    <mergeCell ref="B5:N5"/>
    <mergeCell ref="O1:Q3"/>
    <mergeCell ref="B2:C2"/>
    <mergeCell ref="D2:N2"/>
    <mergeCell ref="B3:C3"/>
    <mergeCell ref="D3:N3"/>
    <mergeCell ref="E29:H29"/>
    <mergeCell ref="E24:H24"/>
    <mergeCell ref="E25:H25"/>
    <mergeCell ref="O23:O41"/>
    <mergeCell ref="M29:N29"/>
    <mergeCell ref="K28:L28"/>
    <mergeCell ref="K29:L29"/>
    <mergeCell ref="K24:L24"/>
    <mergeCell ref="K26:L26"/>
    <mergeCell ref="K27:L27"/>
    <mergeCell ref="E26:H26"/>
    <mergeCell ref="E27:H27"/>
    <mergeCell ref="E28:H28"/>
    <mergeCell ref="B23:N23"/>
    <mergeCell ref="I27:J27"/>
    <mergeCell ref="M28:N28"/>
  </mergeCells>
  <phoneticPr fontId="24"/>
  <dataValidations count="6">
    <dataValidation type="list" operator="lessThanOrEqual" allowBlank="1" showInputMessage="1" showErrorMessage="1" sqref="I21:I22 L21:L22 B20:D21" xr:uid="{B0AFE6D8-A9E0-46A5-9636-FFD58F4EE732}">
      <formula1>"ー,〇"</formula1>
    </dataValidation>
    <dataValidation type="list" operator="lessThanOrEqual" allowBlank="1" showInputMessage="1" showErrorMessage="1" prompt="指定のある民俗文化財の継続に必要な物品を修理・新調する活動は、①の特色ある取組のうちから既存物品の修理新調を選択してください。_x000a__x000a_民俗文化財の復活・復元とは、現状途絶えている民俗文化財を復活するための活動などがこれにあたります。" sqref="B22:D22" xr:uid="{FB6645D9-5A7B-47C1-9442-A2EE66ED0C9A}">
      <formula1>"ー,〇"</formula1>
    </dataValidation>
    <dataValidation operator="lessThanOrEqual" allowBlank="1" showInputMessage="1" showErrorMessage="1" errorTitle="字数超過" error="200字・4行以下で入力してください。" sqref="G43" xr:uid="{0EA4EDCF-8DB7-439E-A6AD-110C9F5CC6E5}"/>
    <dataValidation type="list" allowBlank="1" showInputMessage="1" showErrorMessage="1" sqref="F43:F45" xr:uid="{7243F6B0-F5CE-4DAD-B908-EFCA4DFBC1F8}">
      <formula1>"ー,〇"</formula1>
    </dataValidation>
    <dataValidation type="list" operator="lessThanOrEqual" allowBlank="1" showInputMessage="1" showErrorMessage="1" errorTitle="字数超過" error="200字・4行以下で入力してください。" sqref="F43:F45" xr:uid="{962A99AF-AD1E-4E7C-B538-9189269724E7}">
      <formula1>"―,〇"</formula1>
    </dataValidation>
    <dataValidation type="list" operator="lessThanOrEqual" allowBlank="1" showInputMessage="1" showErrorMessage="1" errorTitle="字数超過" error="200字・4行以内でご記入ください。" sqref="F43:F45" xr:uid="{6053D62B-71D7-411F-B562-E59A7785853E}">
      <formula1>"―,〇"</formula1>
    </dataValidation>
  </dataValidations>
  <printOptions horizontalCentered="1"/>
  <pageMargins left="0.70866141732283472" right="0.70866141732283472" top="0.35433070866141736" bottom="0.35433070866141736" header="0.31496062992125984" footer="0.31496062992125984"/>
  <pageSetup paperSize="9" scale="43" orientation="portrait" r:id="rId1"/>
  <colBreaks count="1" manualBreakCount="1">
    <brk id="6" max="4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844A-7CF9-4397-9C55-CE29954FD9C9}">
  <sheetPr codeName="Sheet9">
    <pageSetUpPr fitToPage="1"/>
  </sheetPr>
  <dimension ref="A1:N53"/>
  <sheetViews>
    <sheetView view="pageBreakPreview" zoomScale="60" zoomScaleNormal="75" workbookViewId="0">
      <selection activeCell="B6" sqref="B6:G7"/>
    </sheetView>
  </sheetViews>
  <sheetFormatPr defaultColWidth="9" defaultRowHeight="24"/>
  <cols>
    <col min="1" max="1" width="4.25" style="30" bestFit="1" customWidth="1"/>
    <col min="2" max="2" width="3.5" customWidth="1"/>
    <col min="3" max="4" width="5.75" customWidth="1"/>
    <col min="5" max="11" width="20.625" customWidth="1"/>
    <col min="12" max="12" width="39.125" customWidth="1"/>
    <col min="13" max="13" width="20.125" customWidth="1"/>
  </cols>
  <sheetData>
    <row r="1" spans="1:14" ht="34.15" customHeight="1">
      <c r="B1" s="447" t="s">
        <v>594</v>
      </c>
      <c r="C1" s="447"/>
      <c r="D1" s="447"/>
      <c r="E1" s="447"/>
      <c r="F1" s="447"/>
      <c r="G1" s="447"/>
      <c r="H1" s="447"/>
      <c r="I1" s="447"/>
      <c r="J1" s="447"/>
      <c r="K1" s="447"/>
      <c r="L1" s="850" t="s">
        <v>477</v>
      </c>
      <c r="M1" s="850"/>
      <c r="N1" s="850"/>
    </row>
    <row r="2" spans="1:14" s="310" customFormat="1" ht="25.9" customHeight="1">
      <c r="A2" s="30"/>
      <c r="B2" s="897" t="s">
        <v>476</v>
      </c>
      <c r="C2" s="897"/>
      <c r="D2" s="897"/>
      <c r="E2" s="999">
        <f>①総表!C10</f>
        <v>0</v>
      </c>
      <c r="F2" s="999"/>
      <c r="G2" s="999"/>
      <c r="H2" s="999"/>
      <c r="I2" s="999"/>
      <c r="J2" s="999"/>
      <c r="K2" s="999"/>
      <c r="L2" s="850"/>
      <c r="M2" s="850"/>
      <c r="N2" s="850"/>
    </row>
    <row r="3" spans="1:14" s="310" customFormat="1" ht="25.9" customHeight="1">
      <c r="A3" s="30"/>
      <c r="B3" s="897" t="s">
        <v>475</v>
      </c>
      <c r="C3" s="897"/>
      <c r="D3" s="897"/>
      <c r="E3" s="999">
        <f>①総表!C22</f>
        <v>0</v>
      </c>
      <c r="F3" s="999"/>
      <c r="G3" s="999"/>
      <c r="H3" s="999"/>
      <c r="I3" s="999"/>
      <c r="J3" s="999"/>
      <c r="K3" s="999"/>
      <c r="L3" s="850"/>
      <c r="M3" s="850"/>
      <c r="N3" s="850"/>
    </row>
    <row r="4" spans="1:14" s="310" customFormat="1" ht="7.15" customHeight="1" thickBot="1">
      <c r="A4" s="30"/>
      <c r="B4" s="312"/>
      <c r="C4" s="312"/>
      <c r="D4" s="312"/>
      <c r="E4" s="311"/>
      <c r="F4" s="311"/>
      <c r="G4" s="311"/>
      <c r="H4" s="311"/>
      <c r="I4" s="311"/>
      <c r="J4" s="311"/>
      <c r="K4" s="311"/>
      <c r="L4" s="296"/>
      <c r="M4" s="296"/>
      <c r="N4" s="296"/>
    </row>
    <row r="5" spans="1:14" ht="40.15" customHeight="1">
      <c r="B5" s="1000" t="s">
        <v>480</v>
      </c>
      <c r="C5" s="1000"/>
      <c r="D5" s="1000"/>
      <c r="E5" s="1000"/>
      <c r="F5" s="1000"/>
      <c r="G5" s="1000"/>
      <c r="H5" s="1000" t="s">
        <v>169</v>
      </c>
      <c r="I5" s="1000"/>
      <c r="J5" s="1000"/>
      <c r="K5" s="1000"/>
    </row>
    <row r="6" spans="1:14" ht="40.15" customHeight="1">
      <c r="A6" s="30">
        <v>1</v>
      </c>
      <c r="B6" s="1002"/>
      <c r="C6" s="1002"/>
      <c r="D6" s="1002"/>
      <c r="E6" s="1002"/>
      <c r="F6" s="1002"/>
      <c r="G6" s="1002"/>
      <c r="H6" s="1004">
        <f>①総表!C24</f>
        <v>0</v>
      </c>
      <c r="I6" s="1004"/>
      <c r="J6" s="1004"/>
      <c r="K6" s="1004"/>
    </row>
    <row r="7" spans="1:14" ht="40.15" customHeight="1" thickBot="1">
      <c r="A7" s="30">
        <v>2</v>
      </c>
      <c r="B7" s="1003"/>
      <c r="C7" s="1003"/>
      <c r="D7" s="1003"/>
      <c r="E7" s="1003"/>
      <c r="F7" s="1003"/>
      <c r="G7" s="1003"/>
      <c r="H7" s="1005" t="str">
        <f>"（　"&amp;①総表!C26&amp;①総表!D26&amp;"　）"</f>
        <v>（　選択してください。　）</v>
      </c>
      <c r="I7" s="1005"/>
      <c r="J7" s="1005"/>
      <c r="K7" s="1005"/>
    </row>
    <row r="8" spans="1:14" ht="40.15" customHeight="1">
      <c r="B8" s="1006" t="s">
        <v>609</v>
      </c>
      <c r="C8" s="1007"/>
      <c r="D8" s="1007"/>
      <c r="E8" s="1007"/>
      <c r="F8" s="1007"/>
      <c r="G8" s="1007"/>
      <c r="H8" s="1007"/>
      <c r="I8" s="1007"/>
      <c r="J8" s="1007"/>
      <c r="K8" s="1008"/>
      <c r="L8" s="949" t="s">
        <v>576</v>
      </c>
    </row>
    <row r="9" spans="1:14" ht="26.65" customHeight="1">
      <c r="A9" s="30">
        <v>1</v>
      </c>
      <c r="B9" s="1009"/>
      <c r="C9" s="1010"/>
      <c r="D9" s="1011"/>
      <c r="E9" s="1011"/>
      <c r="F9" s="1011"/>
      <c r="G9" s="1011"/>
      <c r="H9" s="1011"/>
      <c r="I9" s="1011"/>
      <c r="J9" s="1011"/>
      <c r="K9" s="1012"/>
      <c r="L9" s="950"/>
      <c r="M9" s="308"/>
    </row>
    <row r="10" spans="1:14" ht="26.65" customHeight="1">
      <c r="A10" s="30">
        <v>2</v>
      </c>
      <c r="B10" s="1013"/>
      <c r="C10" s="1011"/>
      <c r="D10" s="1011"/>
      <c r="E10" s="1011"/>
      <c r="F10" s="1011"/>
      <c r="G10" s="1011"/>
      <c r="H10" s="1011"/>
      <c r="I10" s="1011"/>
      <c r="J10" s="1011"/>
      <c r="K10" s="1012"/>
      <c r="L10" s="950"/>
      <c r="M10" s="308"/>
    </row>
    <row r="11" spans="1:14" ht="26.65" customHeight="1">
      <c r="A11" s="30">
        <v>3</v>
      </c>
      <c r="B11" s="1013"/>
      <c r="C11" s="1011"/>
      <c r="D11" s="1011"/>
      <c r="E11" s="1011"/>
      <c r="F11" s="1011"/>
      <c r="G11" s="1011"/>
      <c r="H11" s="1011"/>
      <c r="I11" s="1011"/>
      <c r="J11" s="1011"/>
      <c r="K11" s="1012"/>
      <c r="L11" s="950"/>
      <c r="M11" s="308"/>
    </row>
    <row r="12" spans="1:14" ht="26.65" customHeight="1">
      <c r="A12" s="30">
        <v>4</v>
      </c>
      <c r="B12" s="1013"/>
      <c r="C12" s="1011"/>
      <c r="D12" s="1011"/>
      <c r="E12" s="1011"/>
      <c r="F12" s="1011"/>
      <c r="G12" s="1011"/>
      <c r="H12" s="1011"/>
      <c r="I12" s="1011"/>
      <c r="J12" s="1011"/>
      <c r="K12" s="1012"/>
      <c r="L12" s="950"/>
      <c r="M12" s="308"/>
    </row>
    <row r="13" spans="1:14" ht="26.65" customHeight="1">
      <c r="A13" s="30">
        <v>5</v>
      </c>
      <c r="B13" s="1013"/>
      <c r="C13" s="1011"/>
      <c r="D13" s="1011"/>
      <c r="E13" s="1011"/>
      <c r="F13" s="1011"/>
      <c r="G13" s="1011"/>
      <c r="H13" s="1011"/>
      <c r="I13" s="1011"/>
      <c r="J13" s="1011"/>
      <c r="K13" s="1012"/>
      <c r="L13" s="950"/>
      <c r="M13" s="308"/>
    </row>
    <row r="14" spans="1:14" ht="26.65" customHeight="1">
      <c r="A14" s="30">
        <v>6</v>
      </c>
      <c r="B14" s="1013"/>
      <c r="C14" s="1011"/>
      <c r="D14" s="1011"/>
      <c r="E14" s="1011"/>
      <c r="F14" s="1011"/>
      <c r="G14" s="1011"/>
      <c r="H14" s="1011"/>
      <c r="I14" s="1011"/>
      <c r="J14" s="1011"/>
      <c r="K14" s="1012"/>
      <c r="L14" s="950"/>
      <c r="M14" s="308"/>
    </row>
    <row r="15" spans="1:14" ht="26.65" customHeight="1">
      <c r="A15" s="30">
        <v>7</v>
      </c>
      <c r="B15" s="1013"/>
      <c r="C15" s="1011"/>
      <c r="D15" s="1011"/>
      <c r="E15" s="1011"/>
      <c r="F15" s="1011"/>
      <c r="G15" s="1011"/>
      <c r="H15" s="1011"/>
      <c r="I15" s="1011"/>
      <c r="J15" s="1011"/>
      <c r="K15" s="1012"/>
      <c r="L15" s="950"/>
      <c r="M15" s="308"/>
    </row>
    <row r="16" spans="1:14" ht="26.65" customHeight="1">
      <c r="A16" s="30">
        <v>8</v>
      </c>
      <c r="B16" s="1013"/>
      <c r="C16" s="1011"/>
      <c r="D16" s="1011"/>
      <c r="E16" s="1011"/>
      <c r="F16" s="1011"/>
      <c r="G16" s="1011"/>
      <c r="H16" s="1011"/>
      <c r="I16" s="1011"/>
      <c r="J16" s="1011"/>
      <c r="K16" s="1012"/>
      <c r="L16" s="950"/>
      <c r="M16" s="308"/>
    </row>
    <row r="17" spans="1:13" ht="26.65" customHeight="1">
      <c r="A17" s="30">
        <v>9</v>
      </c>
      <c r="B17" s="1013"/>
      <c r="C17" s="1011"/>
      <c r="D17" s="1011"/>
      <c r="E17" s="1011"/>
      <c r="F17" s="1011"/>
      <c r="G17" s="1011"/>
      <c r="H17" s="1011"/>
      <c r="I17" s="1011"/>
      <c r="J17" s="1011"/>
      <c r="K17" s="1012"/>
      <c r="L17" s="950"/>
      <c r="M17" s="308"/>
    </row>
    <row r="18" spans="1:13" ht="26.65" customHeight="1">
      <c r="A18" s="30">
        <v>10</v>
      </c>
      <c r="B18" s="1013"/>
      <c r="C18" s="1011"/>
      <c r="D18" s="1011"/>
      <c r="E18" s="1011"/>
      <c r="F18" s="1011"/>
      <c r="G18" s="1011"/>
      <c r="H18" s="1011"/>
      <c r="I18" s="1011"/>
      <c r="J18" s="1011"/>
      <c r="K18" s="1012"/>
      <c r="L18" s="950"/>
      <c r="M18" s="308"/>
    </row>
    <row r="19" spans="1:13" ht="26.65" customHeight="1">
      <c r="A19" s="30">
        <v>11</v>
      </c>
      <c r="B19" s="1013"/>
      <c r="C19" s="1011"/>
      <c r="D19" s="1011"/>
      <c r="E19" s="1011"/>
      <c r="F19" s="1011"/>
      <c r="G19" s="1011"/>
      <c r="H19" s="1011"/>
      <c r="I19" s="1011"/>
      <c r="J19" s="1011"/>
      <c r="K19" s="1012"/>
      <c r="L19" s="950"/>
    </row>
    <row r="20" spans="1:13" ht="26.65" customHeight="1">
      <c r="A20" s="30">
        <v>12</v>
      </c>
      <c r="B20" s="1013"/>
      <c r="C20" s="1011"/>
      <c r="D20" s="1011"/>
      <c r="E20" s="1011"/>
      <c r="F20" s="1011"/>
      <c r="G20" s="1011"/>
      <c r="H20" s="1011"/>
      <c r="I20" s="1011"/>
      <c r="J20" s="1011"/>
      <c r="K20" s="1012"/>
      <c r="L20" s="950"/>
    </row>
    <row r="21" spans="1:13" ht="26.65" customHeight="1">
      <c r="A21" s="30">
        <v>13</v>
      </c>
      <c r="B21" s="1013"/>
      <c r="C21" s="1011"/>
      <c r="D21" s="1011"/>
      <c r="E21" s="1011"/>
      <c r="F21" s="1011"/>
      <c r="G21" s="1011"/>
      <c r="H21" s="1011"/>
      <c r="I21" s="1011"/>
      <c r="J21" s="1011"/>
      <c r="K21" s="1012"/>
      <c r="L21" s="950"/>
    </row>
    <row r="22" spans="1:13" ht="26.65" customHeight="1">
      <c r="A22" s="30">
        <v>14</v>
      </c>
      <c r="B22" s="1013"/>
      <c r="C22" s="1011"/>
      <c r="D22" s="1011"/>
      <c r="E22" s="1011"/>
      <c r="F22" s="1011"/>
      <c r="G22" s="1011"/>
      <c r="H22" s="1011"/>
      <c r="I22" s="1011"/>
      <c r="J22" s="1011"/>
      <c r="K22" s="1012"/>
      <c r="L22" s="950"/>
    </row>
    <row r="23" spans="1:13" ht="26.65" customHeight="1">
      <c r="A23" s="30">
        <v>15</v>
      </c>
      <c r="B23" s="1013"/>
      <c r="C23" s="1011"/>
      <c r="D23" s="1011"/>
      <c r="E23" s="1011"/>
      <c r="F23" s="1011"/>
      <c r="G23" s="1011"/>
      <c r="H23" s="1011"/>
      <c r="I23" s="1011"/>
      <c r="J23" s="1011"/>
      <c r="K23" s="1012"/>
      <c r="L23" s="950"/>
    </row>
    <row r="24" spans="1:13" ht="26.65" customHeight="1">
      <c r="A24" s="30">
        <v>16</v>
      </c>
      <c r="B24" s="1013"/>
      <c r="C24" s="1011"/>
      <c r="D24" s="1011"/>
      <c r="E24" s="1011"/>
      <c r="F24" s="1011"/>
      <c r="G24" s="1011"/>
      <c r="H24" s="1011"/>
      <c r="I24" s="1011"/>
      <c r="J24" s="1011"/>
      <c r="K24" s="1012"/>
      <c r="L24" s="950"/>
    </row>
    <row r="25" spans="1:13" ht="26.65" customHeight="1">
      <c r="A25" s="30">
        <v>17</v>
      </c>
      <c r="B25" s="1013"/>
      <c r="C25" s="1011"/>
      <c r="D25" s="1011"/>
      <c r="E25" s="1011"/>
      <c r="F25" s="1011"/>
      <c r="G25" s="1011"/>
      <c r="H25" s="1011"/>
      <c r="I25" s="1011"/>
      <c r="J25" s="1011"/>
      <c r="K25" s="1012"/>
      <c r="L25" s="950"/>
    </row>
    <row r="26" spans="1:13" ht="26.65" customHeight="1">
      <c r="A26" s="30">
        <v>18</v>
      </c>
      <c r="B26" s="1013"/>
      <c r="C26" s="1011"/>
      <c r="D26" s="1011"/>
      <c r="E26" s="1011"/>
      <c r="F26" s="1011"/>
      <c r="G26" s="1011"/>
      <c r="H26" s="1011"/>
      <c r="I26" s="1011"/>
      <c r="J26" s="1011"/>
      <c r="K26" s="1012"/>
      <c r="L26" s="950"/>
    </row>
    <row r="27" spans="1:13" ht="26.65" customHeight="1">
      <c r="A27" s="30">
        <v>19</v>
      </c>
      <c r="B27" s="1013"/>
      <c r="C27" s="1011"/>
      <c r="D27" s="1011"/>
      <c r="E27" s="1011"/>
      <c r="F27" s="1011"/>
      <c r="G27" s="1011"/>
      <c r="H27" s="1011"/>
      <c r="I27" s="1011"/>
      <c r="J27" s="1011"/>
      <c r="K27" s="1012"/>
      <c r="L27" s="950"/>
    </row>
    <row r="28" spans="1:13" ht="26.65" customHeight="1">
      <c r="A28" s="30">
        <v>20</v>
      </c>
      <c r="B28" s="1013"/>
      <c r="C28" s="1011"/>
      <c r="D28" s="1011"/>
      <c r="E28" s="1011"/>
      <c r="F28" s="1011"/>
      <c r="G28" s="1011"/>
      <c r="H28" s="1011"/>
      <c r="I28" s="1011"/>
      <c r="J28" s="1011"/>
      <c r="K28" s="1012"/>
      <c r="L28" s="950"/>
    </row>
    <row r="29" spans="1:13" ht="26.65" customHeight="1">
      <c r="A29" s="30">
        <v>21</v>
      </c>
      <c r="B29" s="1013"/>
      <c r="C29" s="1011"/>
      <c r="D29" s="1011"/>
      <c r="E29" s="1011"/>
      <c r="F29" s="1011"/>
      <c r="G29" s="1011"/>
      <c r="H29" s="1011"/>
      <c r="I29" s="1011"/>
      <c r="J29" s="1011"/>
      <c r="K29" s="1012"/>
      <c r="L29" s="950"/>
    </row>
    <row r="30" spans="1:13" ht="26.65" customHeight="1">
      <c r="A30" s="30">
        <v>22</v>
      </c>
      <c r="B30" s="1013"/>
      <c r="C30" s="1011"/>
      <c r="D30" s="1011"/>
      <c r="E30" s="1011"/>
      <c r="F30" s="1011"/>
      <c r="G30" s="1011"/>
      <c r="H30" s="1011"/>
      <c r="I30" s="1011"/>
      <c r="J30" s="1011"/>
      <c r="K30" s="1012"/>
      <c r="L30" s="950"/>
    </row>
    <row r="31" spans="1:13" ht="26.65" customHeight="1">
      <c r="A31" s="30">
        <v>23</v>
      </c>
      <c r="B31" s="1013"/>
      <c r="C31" s="1011"/>
      <c r="D31" s="1011"/>
      <c r="E31" s="1011"/>
      <c r="F31" s="1011"/>
      <c r="G31" s="1011"/>
      <c r="H31" s="1011"/>
      <c r="I31" s="1011"/>
      <c r="J31" s="1011"/>
      <c r="K31" s="1012"/>
      <c r="L31" s="950"/>
    </row>
    <row r="32" spans="1:13" ht="26.65" customHeight="1">
      <c r="A32" s="30">
        <v>24</v>
      </c>
      <c r="B32" s="1013"/>
      <c r="C32" s="1011"/>
      <c r="D32" s="1011"/>
      <c r="E32" s="1011"/>
      <c r="F32" s="1011"/>
      <c r="G32" s="1011"/>
      <c r="H32" s="1011"/>
      <c r="I32" s="1011"/>
      <c r="J32" s="1011"/>
      <c r="K32" s="1012"/>
      <c r="L32" s="950"/>
    </row>
    <row r="33" spans="1:13" ht="26.65" customHeight="1">
      <c r="A33" s="30">
        <v>25</v>
      </c>
      <c r="B33" s="1013"/>
      <c r="C33" s="1011"/>
      <c r="D33" s="1011"/>
      <c r="E33" s="1011"/>
      <c r="F33" s="1011"/>
      <c r="G33" s="1011"/>
      <c r="H33" s="1011"/>
      <c r="I33" s="1011"/>
      <c r="J33" s="1011"/>
      <c r="K33" s="1012"/>
      <c r="L33" s="950"/>
    </row>
    <row r="34" spans="1:13" ht="26.65" customHeight="1">
      <c r="A34" s="30">
        <v>26</v>
      </c>
      <c r="B34" s="1013"/>
      <c r="C34" s="1011"/>
      <c r="D34" s="1011"/>
      <c r="E34" s="1011"/>
      <c r="F34" s="1011"/>
      <c r="G34" s="1011"/>
      <c r="H34" s="1011"/>
      <c r="I34" s="1011"/>
      <c r="J34" s="1011"/>
      <c r="K34" s="1012"/>
      <c r="L34" s="950"/>
    </row>
    <row r="35" spans="1:13" ht="26.65" customHeight="1">
      <c r="A35" s="30">
        <v>27</v>
      </c>
      <c r="B35" s="1013"/>
      <c r="C35" s="1011"/>
      <c r="D35" s="1011"/>
      <c r="E35" s="1011"/>
      <c r="F35" s="1011"/>
      <c r="G35" s="1011"/>
      <c r="H35" s="1011"/>
      <c r="I35" s="1011"/>
      <c r="J35" s="1011"/>
      <c r="K35" s="1012"/>
      <c r="L35" s="950"/>
    </row>
    <row r="36" spans="1:13" ht="26.65" customHeight="1">
      <c r="A36" s="30">
        <v>28</v>
      </c>
      <c r="B36" s="1013"/>
      <c r="C36" s="1011"/>
      <c r="D36" s="1011"/>
      <c r="E36" s="1011"/>
      <c r="F36" s="1011"/>
      <c r="G36" s="1011"/>
      <c r="H36" s="1011"/>
      <c r="I36" s="1011"/>
      <c r="J36" s="1011"/>
      <c r="K36" s="1012"/>
      <c r="L36" s="950"/>
    </row>
    <row r="37" spans="1:13" ht="26.65" customHeight="1">
      <c r="A37" s="30">
        <v>29</v>
      </c>
      <c r="B37" s="1013"/>
      <c r="C37" s="1011"/>
      <c r="D37" s="1011"/>
      <c r="E37" s="1011"/>
      <c r="F37" s="1011"/>
      <c r="G37" s="1011"/>
      <c r="H37" s="1011"/>
      <c r="I37" s="1011"/>
      <c r="J37" s="1011"/>
      <c r="K37" s="1012"/>
      <c r="L37" s="950"/>
    </row>
    <row r="38" spans="1:13" ht="26.65" customHeight="1">
      <c r="A38" s="30">
        <v>30</v>
      </c>
      <c r="B38" s="1013"/>
      <c r="C38" s="1011"/>
      <c r="D38" s="1011"/>
      <c r="E38" s="1011"/>
      <c r="F38" s="1011"/>
      <c r="G38" s="1011"/>
      <c r="H38" s="1011"/>
      <c r="I38" s="1011"/>
      <c r="J38" s="1011"/>
      <c r="K38" s="1012"/>
      <c r="L38" s="950"/>
    </row>
    <row r="39" spans="1:13" ht="26.65" customHeight="1">
      <c r="A39" s="30">
        <v>31</v>
      </c>
      <c r="B39" s="1013"/>
      <c r="C39" s="1011"/>
      <c r="D39" s="1011"/>
      <c r="E39" s="1011"/>
      <c r="F39" s="1011"/>
      <c r="G39" s="1011"/>
      <c r="H39" s="1011"/>
      <c r="I39" s="1011"/>
      <c r="J39" s="1011"/>
      <c r="K39" s="1012"/>
      <c r="L39" s="950"/>
    </row>
    <row r="40" spans="1:13" ht="26.65" customHeight="1">
      <c r="A40" s="30">
        <v>32</v>
      </c>
      <c r="B40" s="1013"/>
      <c r="C40" s="1011"/>
      <c r="D40" s="1011"/>
      <c r="E40" s="1011"/>
      <c r="F40" s="1011"/>
      <c r="G40" s="1011"/>
      <c r="H40" s="1011"/>
      <c r="I40" s="1011"/>
      <c r="J40" s="1011"/>
      <c r="K40" s="1012"/>
      <c r="L40" s="950"/>
    </row>
    <row r="41" spans="1:13" ht="26.65" customHeight="1">
      <c r="A41" s="30">
        <v>33</v>
      </c>
      <c r="B41" s="1013"/>
      <c r="C41" s="1011"/>
      <c r="D41" s="1011"/>
      <c r="E41" s="1011"/>
      <c r="F41" s="1011"/>
      <c r="G41" s="1011"/>
      <c r="H41" s="1011"/>
      <c r="I41" s="1011"/>
      <c r="J41" s="1011"/>
      <c r="K41" s="1012"/>
      <c r="L41" s="950"/>
    </row>
    <row r="42" spans="1:13" ht="26.65" customHeight="1">
      <c r="A42" s="30">
        <v>34</v>
      </c>
      <c r="B42" s="1013"/>
      <c r="C42" s="1011"/>
      <c r="D42" s="1011"/>
      <c r="E42" s="1011"/>
      <c r="F42" s="1011"/>
      <c r="G42" s="1011"/>
      <c r="H42" s="1011"/>
      <c r="I42" s="1011"/>
      <c r="J42" s="1011"/>
      <c r="K42" s="1012"/>
      <c r="L42" s="950"/>
    </row>
    <row r="43" spans="1:13" ht="26.65" customHeight="1" thickBot="1">
      <c r="A43" s="30">
        <v>35</v>
      </c>
      <c r="B43" s="1014"/>
      <c r="C43" s="1015"/>
      <c r="D43" s="1015"/>
      <c r="E43" s="1015"/>
      <c r="F43" s="1015"/>
      <c r="G43" s="1015"/>
      <c r="H43" s="1015"/>
      <c r="I43" s="1015"/>
      <c r="J43" s="1015"/>
      <c r="K43" s="1016"/>
      <c r="L43" s="951"/>
    </row>
    <row r="44" spans="1:13" ht="40.15" customHeight="1" thickBot="1">
      <c r="B44" s="1001" t="s">
        <v>567</v>
      </c>
      <c r="C44" s="988"/>
      <c r="D44" s="988"/>
      <c r="E44" s="988"/>
      <c r="F44" s="988"/>
      <c r="G44" s="988"/>
      <c r="H44" s="988"/>
      <c r="I44" s="988"/>
      <c r="J44" s="988"/>
      <c r="K44" s="989"/>
      <c r="L44" s="314" t="s">
        <v>473</v>
      </c>
    </row>
    <row r="45" spans="1:13" ht="26.65" customHeight="1">
      <c r="A45" s="30">
        <v>1</v>
      </c>
      <c r="B45" s="990"/>
      <c r="C45" s="991"/>
      <c r="D45" s="991"/>
      <c r="E45" s="991"/>
      <c r="F45" s="991"/>
      <c r="G45" s="991"/>
      <c r="H45" s="991"/>
      <c r="I45" s="991"/>
      <c r="J45" s="991"/>
      <c r="K45" s="992"/>
      <c r="L45" s="996" t="s">
        <v>479</v>
      </c>
    </row>
    <row r="46" spans="1:13" ht="26.65" customHeight="1">
      <c r="A46" s="30">
        <v>2</v>
      </c>
      <c r="B46" s="990"/>
      <c r="C46" s="991"/>
      <c r="D46" s="991"/>
      <c r="E46" s="991"/>
      <c r="F46" s="991"/>
      <c r="G46" s="991"/>
      <c r="H46" s="991"/>
      <c r="I46" s="991"/>
      <c r="J46" s="991"/>
      <c r="K46" s="992"/>
      <c r="L46" s="997"/>
      <c r="M46" s="308"/>
    </row>
    <row r="47" spans="1:13" ht="26.65" customHeight="1">
      <c r="A47" s="30">
        <v>3</v>
      </c>
      <c r="B47" s="990"/>
      <c r="C47" s="991"/>
      <c r="D47" s="991"/>
      <c r="E47" s="991"/>
      <c r="F47" s="991"/>
      <c r="G47" s="991"/>
      <c r="H47" s="991"/>
      <c r="I47" s="991"/>
      <c r="J47" s="991"/>
      <c r="K47" s="992"/>
      <c r="L47" s="997"/>
    </row>
    <row r="48" spans="1:13" ht="26.65" customHeight="1" thickBot="1">
      <c r="A48" s="30">
        <v>4</v>
      </c>
      <c r="B48" s="993"/>
      <c r="C48" s="994"/>
      <c r="D48" s="994"/>
      <c r="E48" s="994"/>
      <c r="F48" s="994"/>
      <c r="G48" s="994"/>
      <c r="H48" s="994"/>
      <c r="I48" s="994"/>
      <c r="J48" s="994"/>
      <c r="K48" s="995"/>
      <c r="L48" s="998"/>
    </row>
    <row r="49" spans="1:13" ht="40.15" customHeight="1" thickBot="1">
      <c r="B49" s="987" t="s">
        <v>478</v>
      </c>
      <c r="C49" s="967"/>
      <c r="D49" s="988"/>
      <c r="E49" s="988"/>
      <c r="F49" s="988"/>
      <c r="G49" s="988"/>
      <c r="H49" s="988"/>
      <c r="I49" s="988"/>
      <c r="J49" s="988"/>
      <c r="K49" s="989"/>
      <c r="L49" s="314" t="s">
        <v>473</v>
      </c>
    </row>
    <row r="50" spans="1:13" ht="26.65" customHeight="1">
      <c r="A50" s="30">
        <v>1</v>
      </c>
      <c r="B50" s="990"/>
      <c r="C50" s="991"/>
      <c r="D50" s="991"/>
      <c r="E50" s="991"/>
      <c r="F50" s="991"/>
      <c r="G50" s="991"/>
      <c r="H50" s="991"/>
      <c r="I50" s="991"/>
      <c r="J50" s="991"/>
      <c r="K50" s="992"/>
      <c r="L50" s="996" t="s">
        <v>488</v>
      </c>
    </row>
    <row r="51" spans="1:13" ht="26.65" customHeight="1">
      <c r="A51" s="30">
        <v>2</v>
      </c>
      <c r="B51" s="990"/>
      <c r="C51" s="991"/>
      <c r="D51" s="991"/>
      <c r="E51" s="991"/>
      <c r="F51" s="991"/>
      <c r="G51" s="991"/>
      <c r="H51" s="991"/>
      <c r="I51" s="991"/>
      <c r="J51" s="991"/>
      <c r="K51" s="992"/>
      <c r="L51" s="997"/>
      <c r="M51" s="308"/>
    </row>
    <row r="52" spans="1:13" ht="26.65" customHeight="1">
      <c r="A52" s="30">
        <v>3</v>
      </c>
      <c r="B52" s="990"/>
      <c r="C52" s="991"/>
      <c r="D52" s="991"/>
      <c r="E52" s="991"/>
      <c r="F52" s="991"/>
      <c r="G52" s="991"/>
      <c r="H52" s="991"/>
      <c r="I52" s="991"/>
      <c r="J52" s="991"/>
      <c r="K52" s="992"/>
      <c r="L52" s="997"/>
    </row>
    <row r="53" spans="1:13" ht="26.65" customHeight="1" thickBot="1">
      <c r="A53" s="30">
        <v>4</v>
      </c>
      <c r="B53" s="993"/>
      <c r="C53" s="994"/>
      <c r="D53" s="994"/>
      <c r="E53" s="994"/>
      <c r="F53" s="994"/>
      <c r="G53" s="994"/>
      <c r="H53" s="994"/>
      <c r="I53" s="994"/>
      <c r="J53" s="994"/>
      <c r="K53" s="995"/>
      <c r="L53" s="998"/>
    </row>
  </sheetData>
  <sheetProtection algorithmName="SHA-512" hashValue="wZQUBo1x6YZD8obLYXm92IQhBWOC1wmbuf/GzIH6ls/g8RyFuhnEJ8VpR7lkyqXWc83FNPdY00jyogmglvsdTg==" saltValue="IWICZKRD8mvCZrOYMbypSw==" spinCount="100000" sheet="1" objects="1" scenarios="1"/>
  <mergeCells count="19">
    <mergeCell ref="B8:K8"/>
    <mergeCell ref="B9:K43"/>
    <mergeCell ref="L8:L43"/>
    <mergeCell ref="B49:K49"/>
    <mergeCell ref="B50:K53"/>
    <mergeCell ref="L50:L53"/>
    <mergeCell ref="L1:N3"/>
    <mergeCell ref="B2:D2"/>
    <mergeCell ref="E2:K2"/>
    <mergeCell ref="B3:D3"/>
    <mergeCell ref="E3:K3"/>
    <mergeCell ref="B5:G5"/>
    <mergeCell ref="B44:K44"/>
    <mergeCell ref="B45:K48"/>
    <mergeCell ref="L45:L48"/>
    <mergeCell ref="H5:K5"/>
    <mergeCell ref="B6:G7"/>
    <mergeCell ref="H6:K6"/>
    <mergeCell ref="H7:K7"/>
  </mergeCells>
  <phoneticPr fontId="24"/>
  <printOptions horizontalCentered="1"/>
  <pageMargins left="0.70866141732283472" right="0.70866141732283472" top="0.35433070866141736" bottom="0.35433070866141736" header="0.31496062992125984" footer="0.31496062992125984"/>
  <pageSetup paperSize="9" scale="5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V78"/>
  <sheetViews>
    <sheetView view="pageBreakPreview" zoomScale="60" zoomScaleNormal="75" workbookViewId="0">
      <selection activeCell="J23" sqref="J23:O27"/>
    </sheetView>
  </sheetViews>
  <sheetFormatPr defaultColWidth="9" defaultRowHeight="18.75"/>
  <cols>
    <col min="1" max="2" width="6.75" style="197" customWidth="1"/>
    <col min="3" max="3" width="7.25" style="197" customWidth="1"/>
    <col min="4" max="4" width="39.5" style="106" customWidth="1"/>
    <col min="5" max="5" width="12" style="1" customWidth="1"/>
    <col min="6" max="6" width="3.5" style="1" bestFit="1" customWidth="1"/>
    <col min="7" max="7" width="11" style="1" customWidth="1"/>
    <col min="8" max="8" width="21.25" style="198" bestFit="1" customWidth="1"/>
    <col min="9" max="9" width="17.75" style="198" customWidth="1"/>
    <col min="10" max="10" width="14.75" style="199" customWidth="1"/>
    <col min="11" max="16384" width="9" style="1"/>
  </cols>
  <sheetData>
    <row r="1" spans="1:22" ht="25.5">
      <c r="A1" s="456" t="s">
        <v>595</v>
      </c>
      <c r="B1" s="457"/>
      <c r="C1" s="457"/>
      <c r="D1" s="458"/>
      <c r="E1" s="456"/>
      <c r="F1" s="456"/>
      <c r="G1" s="456"/>
      <c r="H1" s="459"/>
      <c r="I1" s="459"/>
      <c r="J1" s="1033"/>
      <c r="K1" s="1034"/>
      <c r="L1" s="1034"/>
      <c r="M1" s="1034"/>
      <c r="N1" s="592"/>
      <c r="O1" s="593"/>
    </row>
    <row r="2" spans="1:22" customFormat="1" ht="25.5">
      <c r="A2" s="1017" t="s">
        <v>173</v>
      </c>
      <c r="B2" s="1017"/>
      <c r="C2" s="1018">
        <f>①総表!C10</f>
        <v>0</v>
      </c>
      <c r="D2" s="1018"/>
      <c r="E2" s="1018"/>
      <c r="F2" s="1018"/>
      <c r="G2" s="1018"/>
      <c r="H2" s="1018"/>
      <c r="I2" s="1018"/>
      <c r="J2" s="1034"/>
      <c r="K2" s="1034"/>
      <c r="L2" s="1034"/>
      <c r="M2" s="1034"/>
      <c r="N2" s="593"/>
      <c r="O2" s="593"/>
    </row>
    <row r="3" spans="1:22" customFormat="1" ht="25.5">
      <c r="A3" s="1017" t="s">
        <v>89</v>
      </c>
      <c r="B3" s="1017"/>
      <c r="C3" s="1018">
        <f>①総表!C22</f>
        <v>0</v>
      </c>
      <c r="D3" s="1018"/>
      <c r="E3" s="1018"/>
      <c r="F3" s="1018"/>
      <c r="G3" s="1018"/>
      <c r="H3" s="1018"/>
      <c r="I3" s="1018"/>
      <c r="J3" s="1034"/>
      <c r="K3" s="1034"/>
      <c r="L3" s="1034"/>
      <c r="M3" s="1034"/>
      <c r="N3" s="593"/>
      <c r="O3" s="593"/>
    </row>
    <row r="4" spans="1:22" ht="24.75" thickBot="1">
      <c r="G4" s="475" t="s">
        <v>494</v>
      </c>
      <c r="J4" s="594"/>
      <c r="K4" s="594"/>
      <c r="L4" s="594"/>
      <c r="M4" s="594"/>
      <c r="N4" s="593"/>
      <c r="O4" s="593"/>
    </row>
    <row r="5" spans="1:22" customFormat="1" ht="25.15" customHeight="1" thickBot="1">
      <c r="A5" s="200"/>
      <c r="B5" s="476" t="s">
        <v>493</v>
      </c>
      <c r="C5" s="477"/>
      <c r="D5" s="478"/>
      <c r="E5" s="1027">
        <f>E6+E7</f>
        <v>0</v>
      </c>
      <c r="F5" s="1027"/>
      <c r="G5" s="1028"/>
      <c r="H5" s="201"/>
      <c r="I5" s="201"/>
      <c r="J5" s="1083" t="s">
        <v>625</v>
      </c>
      <c r="K5" s="1083"/>
      <c r="L5" s="1083"/>
      <c r="M5" s="1083"/>
      <c r="N5" s="1083"/>
      <c r="O5" s="1083"/>
      <c r="P5" s="1083"/>
      <c r="Q5" s="1083"/>
    </row>
    <row r="6" spans="1:22" customFormat="1" ht="25.15" customHeight="1" thickBot="1">
      <c r="A6" s="200"/>
      <c r="B6" s="479"/>
      <c r="C6" s="1029" t="s">
        <v>53</v>
      </c>
      <c r="D6" s="1030"/>
      <c r="E6" s="1071">
        <f>I17</f>
        <v>0</v>
      </c>
      <c r="F6" s="1072"/>
      <c r="G6" s="1073"/>
      <c r="H6" s="202"/>
      <c r="I6" s="202"/>
      <c r="J6" s="1083"/>
      <c r="K6" s="1083"/>
      <c r="L6" s="1083"/>
      <c r="M6" s="1083"/>
      <c r="N6" s="1083"/>
      <c r="O6" s="1083"/>
      <c r="P6" s="1083"/>
      <c r="Q6" s="1083"/>
    </row>
    <row r="7" spans="1:22" customFormat="1" ht="25.15" customHeight="1" thickBot="1">
      <c r="A7" s="200"/>
      <c r="B7" s="479"/>
      <c r="C7" s="480" t="s">
        <v>54</v>
      </c>
      <c r="D7" s="481"/>
      <c r="E7" s="1031">
        <f>SUM(E8:G13)</f>
        <v>0</v>
      </c>
      <c r="F7" s="1031"/>
      <c r="G7" s="1032"/>
      <c r="H7" s="202"/>
      <c r="I7" s="202"/>
      <c r="J7" s="1083"/>
      <c r="K7" s="1083"/>
      <c r="L7" s="1083"/>
      <c r="M7" s="1083"/>
      <c r="N7" s="1083"/>
      <c r="O7" s="1083"/>
      <c r="P7" s="1083"/>
      <c r="Q7" s="1083"/>
    </row>
    <row r="8" spans="1:22" customFormat="1" ht="25.15" customHeight="1" thickBot="1">
      <c r="A8" s="200"/>
      <c r="B8" s="479"/>
      <c r="C8" s="482"/>
      <c r="D8" s="483" t="s">
        <v>55</v>
      </c>
      <c r="E8" s="1035">
        <f>I38</f>
        <v>0</v>
      </c>
      <c r="F8" s="1036"/>
      <c r="G8" s="1037"/>
      <c r="H8" s="202"/>
      <c r="I8" s="202"/>
      <c r="J8" s="850" t="s">
        <v>626</v>
      </c>
      <c r="K8" s="850"/>
      <c r="L8" s="850"/>
      <c r="M8" s="850"/>
      <c r="N8" s="850"/>
      <c r="O8" s="850"/>
      <c r="P8" s="850"/>
      <c r="Q8" s="850"/>
      <c r="R8" s="850"/>
      <c r="S8" s="850"/>
      <c r="T8" s="850"/>
      <c r="U8" s="850"/>
      <c r="V8" s="850"/>
    </row>
    <row r="9" spans="1:22" customFormat="1" ht="25.15" customHeight="1">
      <c r="A9" s="200"/>
      <c r="B9" s="479"/>
      <c r="C9" s="482"/>
      <c r="D9" s="484" t="s">
        <v>56</v>
      </c>
      <c r="E9" s="1021">
        <f>I44</f>
        <v>0</v>
      </c>
      <c r="F9" s="1021"/>
      <c r="G9" s="1022"/>
      <c r="H9" s="202"/>
      <c r="I9" s="202"/>
      <c r="J9" s="850"/>
      <c r="K9" s="850"/>
      <c r="L9" s="850"/>
      <c r="M9" s="850"/>
      <c r="N9" s="850"/>
      <c r="O9" s="850"/>
      <c r="P9" s="850"/>
      <c r="Q9" s="850"/>
      <c r="R9" s="850"/>
      <c r="S9" s="850"/>
      <c r="T9" s="850"/>
      <c r="U9" s="850"/>
      <c r="V9" s="850"/>
    </row>
    <row r="10" spans="1:22" customFormat="1" ht="25.15" customHeight="1">
      <c r="A10" s="200"/>
      <c r="B10" s="479"/>
      <c r="C10" s="482"/>
      <c r="D10" s="484" t="s">
        <v>57</v>
      </c>
      <c r="E10" s="1023">
        <f>I50</f>
        <v>0</v>
      </c>
      <c r="F10" s="1023"/>
      <c r="G10" s="1024"/>
      <c r="H10" s="202"/>
      <c r="I10" s="202"/>
      <c r="J10" s="850"/>
      <c r="K10" s="850"/>
      <c r="L10" s="850"/>
      <c r="M10" s="850"/>
      <c r="N10" s="850"/>
      <c r="O10" s="850"/>
      <c r="P10" s="850"/>
      <c r="Q10" s="850"/>
      <c r="R10" s="850"/>
      <c r="S10" s="850"/>
      <c r="T10" s="850"/>
      <c r="U10" s="850"/>
      <c r="V10" s="850"/>
    </row>
    <row r="11" spans="1:22" customFormat="1" ht="25.15" customHeight="1">
      <c r="A11" s="200"/>
      <c r="B11" s="479"/>
      <c r="C11" s="482"/>
      <c r="D11" s="485" t="s">
        <v>58</v>
      </c>
      <c r="E11" s="1023">
        <f>I56</f>
        <v>0</v>
      </c>
      <c r="F11" s="1023"/>
      <c r="G11" s="1024"/>
      <c r="H11" s="202"/>
      <c r="I11" s="202"/>
      <c r="J11" s="850"/>
      <c r="K11" s="850"/>
      <c r="L11" s="850"/>
      <c r="M11" s="850"/>
      <c r="N11" s="850"/>
      <c r="O11" s="850"/>
      <c r="P11" s="850"/>
      <c r="Q11" s="850"/>
      <c r="R11" s="850"/>
      <c r="S11" s="850"/>
      <c r="T11" s="850"/>
      <c r="U11" s="850"/>
      <c r="V11" s="850"/>
    </row>
    <row r="12" spans="1:22" customFormat="1" ht="25.15" customHeight="1">
      <c r="A12" s="200"/>
      <c r="B12" s="479"/>
      <c r="C12" s="482"/>
      <c r="D12" s="485" t="s">
        <v>59</v>
      </c>
      <c r="E12" s="1023">
        <f>I62</f>
        <v>0</v>
      </c>
      <c r="F12" s="1023"/>
      <c r="G12" s="1024"/>
      <c r="H12" s="202"/>
      <c r="I12" s="202"/>
      <c r="J12" s="850"/>
      <c r="K12" s="850"/>
      <c r="L12" s="850"/>
      <c r="M12" s="850"/>
      <c r="N12" s="850"/>
      <c r="O12" s="850"/>
      <c r="P12" s="850"/>
      <c r="Q12" s="850"/>
      <c r="R12" s="850"/>
      <c r="S12" s="850"/>
      <c r="T12" s="850"/>
      <c r="U12" s="850"/>
      <c r="V12" s="850"/>
    </row>
    <row r="13" spans="1:22" customFormat="1" ht="25.15" customHeight="1" thickBot="1">
      <c r="A13" s="200"/>
      <c r="B13" s="486"/>
      <c r="C13" s="487"/>
      <c r="D13" s="488" t="s">
        <v>60</v>
      </c>
      <c r="E13" s="1025">
        <f>I68</f>
        <v>0</v>
      </c>
      <c r="F13" s="1025"/>
      <c r="G13" s="1026"/>
      <c r="H13" s="202"/>
      <c r="I13" s="202"/>
      <c r="J13" s="850"/>
      <c r="K13" s="850"/>
      <c r="L13" s="850"/>
      <c r="M13" s="850"/>
      <c r="N13" s="850"/>
      <c r="O13" s="850"/>
      <c r="P13" s="850"/>
      <c r="Q13" s="850"/>
      <c r="R13" s="850"/>
      <c r="S13" s="850"/>
      <c r="T13" s="850"/>
      <c r="U13" s="850"/>
      <c r="V13" s="850"/>
    </row>
    <row r="14" spans="1:22" ht="19.5" thickBot="1">
      <c r="J14" s="593"/>
      <c r="K14" s="593"/>
      <c r="L14" s="593"/>
      <c r="M14" s="593"/>
      <c r="N14" s="593"/>
      <c r="O14" s="593"/>
    </row>
    <row r="15" spans="1:22" s="203" customFormat="1" ht="20.25" thickBot="1">
      <c r="A15" s="490" t="s">
        <v>18</v>
      </c>
      <c r="B15" s="491" t="s">
        <v>19</v>
      </c>
      <c r="C15" s="491" t="s">
        <v>20</v>
      </c>
      <c r="D15" s="492" t="s">
        <v>21</v>
      </c>
      <c r="E15" s="1020" t="s">
        <v>22</v>
      </c>
      <c r="F15" s="1020"/>
      <c r="G15" s="1020"/>
      <c r="H15" s="493" t="s">
        <v>49</v>
      </c>
      <c r="I15" s="494" t="s">
        <v>23</v>
      </c>
      <c r="J15" s="22"/>
    </row>
    <row r="16" spans="1:22" ht="26.25" thickBot="1">
      <c r="A16" s="1039" t="s">
        <v>51</v>
      </c>
      <c r="B16" s="1040"/>
      <c r="C16" s="1040"/>
      <c r="D16" s="1040"/>
      <c r="E16" s="204"/>
      <c r="F16" s="204"/>
      <c r="G16" s="204"/>
      <c r="H16" s="205"/>
      <c r="I16" s="495">
        <f>SUM(I17,I38,I44,I50,I56,I62,I68)</f>
        <v>0</v>
      </c>
      <c r="J16" s="22"/>
    </row>
    <row r="17" spans="1:15" ht="26.25" thickBot="1">
      <c r="A17" s="206" t="s">
        <v>106</v>
      </c>
      <c r="B17" s="489" t="s">
        <v>24</v>
      </c>
      <c r="C17" s="207"/>
      <c r="D17" s="239"/>
      <c r="E17" s="208"/>
      <c r="F17" s="208"/>
      <c r="G17" s="208"/>
      <c r="H17" s="209"/>
      <c r="I17" s="496">
        <f>SUM(I23)</f>
        <v>0</v>
      </c>
      <c r="J17" s="22"/>
    </row>
    <row r="18" spans="1:15" ht="30" customHeight="1">
      <c r="A18" s="206" t="s">
        <v>106</v>
      </c>
      <c r="B18" s="333"/>
      <c r="C18" s="210" t="s">
        <v>489</v>
      </c>
      <c r="D18" s="334"/>
      <c r="E18" s="334"/>
      <c r="F18" s="334"/>
      <c r="G18" s="334"/>
      <c r="H18" s="335"/>
      <c r="I18" s="336"/>
      <c r="J18" s="22"/>
    </row>
    <row r="19" spans="1:15" ht="20.100000000000001" customHeight="1">
      <c r="A19" s="206" t="s">
        <v>106</v>
      </c>
      <c r="B19" s="211"/>
      <c r="C19" s="212"/>
      <c r="D19" s="337" t="s">
        <v>490</v>
      </c>
      <c r="E19" s="1079">
        <f>①総表!C24</f>
        <v>0</v>
      </c>
      <c r="F19" s="1080"/>
      <c r="G19" s="1080"/>
      <c r="H19" s="1080"/>
      <c r="I19" s="1081"/>
      <c r="J19" s="595"/>
    </row>
    <row r="20" spans="1:15" ht="20.100000000000001" customHeight="1">
      <c r="A20" s="206" t="s">
        <v>106</v>
      </c>
      <c r="B20" s="211"/>
      <c r="C20" s="212"/>
      <c r="D20" s="338" t="s">
        <v>491</v>
      </c>
      <c r="E20" s="1077"/>
      <c r="F20" s="1078"/>
      <c r="G20" s="1078"/>
      <c r="H20" s="339" t="s">
        <v>492</v>
      </c>
      <c r="I20" s="340"/>
      <c r="J20" s="596"/>
    </row>
    <row r="21" spans="1:15" ht="24">
      <c r="A21" s="206" t="s">
        <v>106</v>
      </c>
      <c r="B21" s="211"/>
      <c r="C21" s="210" t="s">
        <v>24</v>
      </c>
      <c r="D21" s="240"/>
      <c r="E21" s="213"/>
      <c r="F21" s="213"/>
      <c r="G21" s="213"/>
      <c r="H21" s="214"/>
      <c r="I21" s="215"/>
    </row>
    <row r="22" spans="1:15" ht="19.5">
      <c r="A22" s="206" t="s">
        <v>106</v>
      </c>
      <c r="B22" s="211"/>
      <c r="C22" s="216"/>
      <c r="D22" s="600" t="s">
        <v>68</v>
      </c>
      <c r="E22" s="601" t="s">
        <v>25</v>
      </c>
      <c r="F22" s="601" t="s">
        <v>26</v>
      </c>
      <c r="G22" s="601" t="s">
        <v>27</v>
      </c>
      <c r="H22" s="602"/>
      <c r="I22" s="217"/>
    </row>
    <row r="23" spans="1:15" ht="24">
      <c r="A23" s="206" t="s">
        <v>106</v>
      </c>
      <c r="B23" s="211"/>
      <c r="C23" s="216"/>
      <c r="D23" s="497"/>
      <c r="E23" s="498"/>
      <c r="F23" s="499" t="str">
        <f>IF(E23="","","×")</f>
        <v/>
      </c>
      <c r="G23" s="498"/>
      <c r="H23" s="500">
        <f>E23*G23</f>
        <v>0</v>
      </c>
      <c r="I23" s="472">
        <f>ROUNDDOWN((SUM(H23:H28)),-3)/1000</f>
        <v>0</v>
      </c>
      <c r="J23" s="1019"/>
      <c r="K23" s="1019"/>
      <c r="L23" s="1019"/>
      <c r="M23" s="1019"/>
      <c r="N23" s="1019"/>
      <c r="O23" s="1019"/>
    </row>
    <row r="24" spans="1:15" ht="24">
      <c r="A24" s="206" t="str">
        <f>IF(AND(D24="",E24=""),"",".")</f>
        <v/>
      </c>
      <c r="B24" s="211"/>
      <c r="C24" s="216"/>
      <c r="D24" s="501"/>
      <c r="E24" s="502"/>
      <c r="F24" s="503" t="str">
        <f t="shared" ref="F24:F27" si="0">IF(E24="","","×")</f>
        <v/>
      </c>
      <c r="G24" s="502"/>
      <c r="H24" s="504">
        <f t="shared" ref="H24:H28" si="1">E24*G24</f>
        <v>0</v>
      </c>
      <c r="I24" s="473"/>
      <c r="J24" s="1019"/>
      <c r="K24" s="1019"/>
      <c r="L24" s="1019"/>
      <c r="M24" s="1019"/>
      <c r="N24" s="1019"/>
      <c r="O24" s="1019"/>
    </row>
    <row r="25" spans="1:15" ht="24">
      <c r="A25" s="206" t="str">
        <f t="shared" ref="A25:A27" si="2">IF(AND(D25="",E25=""),"",".")</f>
        <v/>
      </c>
      <c r="B25" s="211"/>
      <c r="C25" s="216"/>
      <c r="D25" s="501"/>
      <c r="E25" s="502"/>
      <c r="F25" s="503" t="str">
        <f t="shared" si="0"/>
        <v/>
      </c>
      <c r="G25" s="502"/>
      <c r="H25" s="504">
        <f t="shared" si="1"/>
        <v>0</v>
      </c>
      <c r="I25" s="473"/>
      <c r="J25" s="1019"/>
      <c r="K25" s="1019"/>
      <c r="L25" s="1019"/>
      <c r="M25" s="1019"/>
      <c r="N25" s="1019"/>
      <c r="O25" s="1019"/>
    </row>
    <row r="26" spans="1:15" ht="24">
      <c r="A26" s="206" t="str">
        <f t="shared" si="2"/>
        <v/>
      </c>
      <c r="B26" s="211"/>
      <c r="C26" s="216"/>
      <c r="D26" s="501"/>
      <c r="E26" s="502"/>
      <c r="F26" s="503" t="str">
        <f t="shared" si="0"/>
        <v/>
      </c>
      <c r="G26" s="502"/>
      <c r="H26" s="504">
        <f t="shared" si="1"/>
        <v>0</v>
      </c>
      <c r="I26" s="473"/>
      <c r="J26" s="1019"/>
      <c r="K26" s="1019"/>
      <c r="L26" s="1019"/>
      <c r="M26" s="1019"/>
      <c r="N26" s="1019"/>
      <c r="O26" s="1019"/>
    </row>
    <row r="27" spans="1:15" ht="24">
      <c r="A27" s="206" t="str">
        <f t="shared" si="2"/>
        <v/>
      </c>
      <c r="B27" s="211"/>
      <c r="C27" s="216"/>
      <c r="D27" s="501"/>
      <c r="E27" s="502"/>
      <c r="F27" s="503" t="str">
        <f t="shared" si="0"/>
        <v/>
      </c>
      <c r="G27" s="502"/>
      <c r="H27" s="504">
        <f t="shared" si="1"/>
        <v>0</v>
      </c>
      <c r="I27" s="473"/>
      <c r="J27" s="1019"/>
      <c r="K27" s="1019"/>
      <c r="L27" s="1019"/>
      <c r="M27" s="1019"/>
      <c r="N27" s="1019"/>
      <c r="O27" s="1019"/>
    </row>
    <row r="28" spans="1:15" ht="24">
      <c r="A28" s="206" t="s">
        <v>106</v>
      </c>
      <c r="B28" s="211"/>
      <c r="C28" s="218"/>
      <c r="D28" s="505" t="s">
        <v>28</v>
      </c>
      <c r="E28" s="506">
        <v>0</v>
      </c>
      <c r="F28" s="507" t="s">
        <v>26</v>
      </c>
      <c r="G28" s="508"/>
      <c r="H28" s="509">
        <f t="shared" si="1"/>
        <v>0</v>
      </c>
      <c r="I28" s="474"/>
      <c r="J28" s="596"/>
    </row>
    <row r="29" spans="1:15" ht="24">
      <c r="A29" s="206" t="s">
        <v>106</v>
      </c>
      <c r="B29" s="211"/>
      <c r="C29" s="219" t="s">
        <v>621</v>
      </c>
      <c r="D29" s="241"/>
      <c r="E29" s="220"/>
      <c r="F29" s="220"/>
      <c r="G29" s="220"/>
      <c r="H29" s="220"/>
      <c r="I29" s="215"/>
      <c r="J29" s="1082"/>
      <c r="K29" s="1082"/>
      <c r="L29" s="1082"/>
      <c r="M29" s="1082"/>
    </row>
    <row r="30" spans="1:15" ht="18" customHeight="1">
      <c r="A30" s="206" t="s">
        <v>106</v>
      </c>
      <c r="B30" s="211"/>
      <c r="C30" s="216"/>
      <c r="D30" s="1049"/>
      <c r="E30" s="1050"/>
      <c r="F30" s="1050"/>
      <c r="G30" s="1050"/>
      <c r="H30" s="1050"/>
      <c r="I30" s="1051"/>
      <c r="J30" s="1082"/>
      <c r="K30" s="1082"/>
      <c r="L30" s="1082"/>
      <c r="M30" s="1082"/>
      <c r="N30"/>
      <c r="O30"/>
    </row>
    <row r="31" spans="1:15" ht="18" customHeight="1">
      <c r="A31" s="206" t="s">
        <v>106</v>
      </c>
      <c r="B31" s="211"/>
      <c r="C31" s="216"/>
      <c r="D31" s="1052"/>
      <c r="E31" s="1053"/>
      <c r="F31" s="1053"/>
      <c r="G31" s="1053"/>
      <c r="H31" s="1053"/>
      <c r="I31" s="1054"/>
      <c r="J31" s="1082"/>
      <c r="K31" s="1082"/>
      <c r="L31" s="1082"/>
      <c r="M31" s="1082"/>
      <c r="N31"/>
      <c r="O31"/>
    </row>
    <row r="32" spans="1:15" ht="18" customHeight="1">
      <c r="A32" s="206" t="s">
        <v>106</v>
      </c>
      <c r="B32" s="211"/>
      <c r="C32" s="216"/>
      <c r="D32" s="1052"/>
      <c r="E32" s="1053"/>
      <c r="F32" s="1053"/>
      <c r="G32" s="1053"/>
      <c r="H32" s="1053"/>
      <c r="I32" s="1054"/>
      <c r="J32" s="1082"/>
      <c r="K32" s="1082"/>
      <c r="L32" s="1082"/>
      <c r="M32" s="1082"/>
      <c r="N32"/>
      <c r="O32"/>
    </row>
    <row r="33" spans="1:15" ht="18" customHeight="1">
      <c r="A33" s="206" t="s">
        <v>106</v>
      </c>
      <c r="B33" s="211"/>
      <c r="C33" s="216"/>
      <c r="D33" s="1052"/>
      <c r="E33" s="1053"/>
      <c r="F33" s="1053"/>
      <c r="G33" s="1053"/>
      <c r="H33" s="1053"/>
      <c r="I33" s="1054"/>
      <c r="J33" s="1082"/>
      <c r="K33" s="1082"/>
      <c r="L33" s="1082"/>
      <c r="M33" s="1082"/>
      <c r="N33"/>
      <c r="O33"/>
    </row>
    <row r="34" spans="1:15" ht="18.600000000000001" customHeight="1">
      <c r="A34" s="206" t="s">
        <v>106</v>
      </c>
      <c r="B34" s="221"/>
      <c r="C34" s="222"/>
      <c r="D34" s="1055"/>
      <c r="E34" s="1056"/>
      <c r="F34" s="1056"/>
      <c r="G34" s="1056"/>
      <c r="H34" s="1056"/>
      <c r="I34" s="1057"/>
      <c r="J34" s="1082"/>
      <c r="K34" s="1082"/>
      <c r="L34" s="1082"/>
      <c r="M34" s="1082"/>
      <c r="N34"/>
      <c r="O34"/>
    </row>
    <row r="35" spans="1:15" ht="30">
      <c r="A35" s="206" t="s">
        <v>106</v>
      </c>
      <c r="B35" s="223" t="s">
        <v>29</v>
      </c>
      <c r="C35" s="224"/>
      <c r="D35" s="242"/>
      <c r="E35" s="224"/>
      <c r="F35" s="603"/>
      <c r="G35" s="224"/>
      <c r="H35" s="604"/>
      <c r="I35" s="225"/>
      <c r="J35" s="597"/>
    </row>
    <row r="36" spans="1:15" s="230" customFormat="1" ht="19.5">
      <c r="A36" s="226"/>
      <c r="B36" s="227"/>
      <c r="C36" s="228"/>
      <c r="D36" s="510" t="s">
        <v>21</v>
      </c>
      <c r="E36" s="1060" t="s">
        <v>22</v>
      </c>
      <c r="F36" s="1061"/>
      <c r="G36" s="1062"/>
      <c r="H36" s="511" t="s">
        <v>49</v>
      </c>
      <c r="I36" s="229"/>
      <c r="J36" s="598"/>
    </row>
    <row r="37" spans="1:15" ht="24" customHeight="1">
      <c r="A37" s="206" t="s">
        <v>106</v>
      </c>
      <c r="B37" s="231"/>
      <c r="C37" s="210" t="s">
        <v>6</v>
      </c>
      <c r="D37" s="341"/>
      <c r="E37" s="342"/>
      <c r="F37" s="343"/>
      <c r="G37" s="342"/>
      <c r="H37" s="344"/>
      <c r="I37" s="345"/>
      <c r="J37" s="1074"/>
      <c r="K37" s="1075"/>
      <c r="L37" s="1075"/>
      <c r="M37" s="1075"/>
      <c r="N37" s="599"/>
      <c r="O37"/>
    </row>
    <row r="38" spans="1:15" ht="24">
      <c r="A38" s="206" t="s">
        <v>106</v>
      </c>
      <c r="B38" s="211"/>
      <c r="C38" s="216"/>
      <c r="D38" s="497"/>
      <c r="E38" s="1048"/>
      <c r="F38" s="1048"/>
      <c r="G38" s="1048"/>
      <c r="H38" s="512"/>
      <c r="I38" s="1058">
        <f>ROUNDDOWN((SUM(H38:H42)),-3)/1000</f>
        <v>0</v>
      </c>
      <c r="J38" s="1075"/>
      <c r="K38" s="1075"/>
      <c r="L38" s="1075"/>
      <c r="M38" s="1075"/>
      <c r="N38"/>
      <c r="O38"/>
    </row>
    <row r="39" spans="1:15" ht="24">
      <c r="A39" s="206" t="str">
        <f>IF(AND(D39="",E39="",H39=""),"",".")</f>
        <v/>
      </c>
      <c r="B39" s="211"/>
      <c r="C39" s="216"/>
      <c r="D39" s="501"/>
      <c r="E39" s="1041"/>
      <c r="F39" s="1042"/>
      <c r="G39" s="1043"/>
      <c r="H39" s="513"/>
      <c r="I39" s="1059"/>
      <c r="J39" s="1075"/>
      <c r="K39" s="1075"/>
      <c r="L39" s="1075"/>
      <c r="M39" s="1075"/>
      <c r="N39"/>
      <c r="O39"/>
    </row>
    <row r="40" spans="1:15" ht="24">
      <c r="A40" s="206" t="str">
        <f t="shared" ref="A40:A77" si="3">IF(AND(D40="",E40="",H40=""),"",".")</f>
        <v/>
      </c>
      <c r="B40" s="211"/>
      <c r="C40" s="216"/>
      <c r="D40" s="501"/>
      <c r="E40" s="1041"/>
      <c r="F40" s="1042"/>
      <c r="G40" s="1043"/>
      <c r="H40" s="513"/>
      <c r="I40" s="1059"/>
      <c r="J40" s="1075"/>
      <c r="K40" s="1075"/>
      <c r="L40" s="1075"/>
      <c r="M40" s="1075"/>
      <c r="N40"/>
      <c r="O40"/>
    </row>
    <row r="41" spans="1:15" ht="24">
      <c r="A41" s="206" t="str">
        <f t="shared" si="3"/>
        <v/>
      </c>
      <c r="B41" s="211"/>
      <c r="C41" s="216"/>
      <c r="D41" s="501"/>
      <c r="E41" s="1041"/>
      <c r="F41" s="1042"/>
      <c r="G41" s="1043"/>
      <c r="H41" s="513"/>
      <c r="I41" s="1059"/>
      <c r="J41" s="1075"/>
      <c r="K41" s="1075"/>
      <c r="L41" s="1075"/>
      <c r="M41" s="1075"/>
      <c r="N41"/>
      <c r="O41"/>
    </row>
    <row r="42" spans="1:15" ht="24">
      <c r="A42" s="206" t="str">
        <f t="shared" si="3"/>
        <v/>
      </c>
      <c r="B42" s="211"/>
      <c r="C42" s="216"/>
      <c r="D42" s="501"/>
      <c r="E42" s="1041"/>
      <c r="F42" s="1042"/>
      <c r="G42" s="1043"/>
      <c r="H42" s="513"/>
      <c r="I42" s="1059"/>
      <c r="J42" s="1075"/>
      <c r="K42" s="1075"/>
      <c r="L42" s="1075"/>
      <c r="M42" s="1075"/>
      <c r="N42"/>
      <c r="O42"/>
    </row>
    <row r="43" spans="1:15" ht="24">
      <c r="A43" s="206" t="s">
        <v>106</v>
      </c>
      <c r="B43" s="1038"/>
      <c r="C43" s="219" t="s">
        <v>30</v>
      </c>
      <c r="D43" s="346"/>
      <c r="E43" s="347"/>
      <c r="F43" s="347"/>
      <c r="G43" s="347"/>
      <c r="H43" s="348"/>
      <c r="I43" s="345"/>
      <c r="J43" s="1076"/>
      <c r="K43" s="1076"/>
      <c r="L43" s="1076"/>
      <c r="M43" s="1076"/>
      <c r="N43"/>
      <c r="O43"/>
    </row>
    <row r="44" spans="1:15" ht="24">
      <c r="A44" s="206" t="s">
        <v>106</v>
      </c>
      <c r="B44" s="1038"/>
      <c r="C44" s="212"/>
      <c r="D44" s="497"/>
      <c r="E44" s="1048"/>
      <c r="F44" s="1048"/>
      <c r="G44" s="1048"/>
      <c r="H44" s="514"/>
      <c r="I44" s="1058">
        <f>ROUNDDOWN((SUM(H44:H48)),-3)/1000</f>
        <v>0</v>
      </c>
      <c r="J44" s="1076"/>
      <c r="K44" s="1076"/>
      <c r="L44" s="1076"/>
      <c r="M44" s="1076"/>
      <c r="N44"/>
      <c r="O44"/>
    </row>
    <row r="45" spans="1:15" ht="24">
      <c r="A45" s="206" t="str">
        <f t="shared" si="3"/>
        <v/>
      </c>
      <c r="B45" s="1038"/>
      <c r="C45" s="212"/>
      <c r="D45" s="501"/>
      <c r="E45" s="1041"/>
      <c r="F45" s="1042"/>
      <c r="G45" s="1043"/>
      <c r="H45" s="515"/>
      <c r="I45" s="1059"/>
      <c r="J45" s="1076"/>
      <c r="K45" s="1076"/>
      <c r="L45" s="1076"/>
      <c r="M45" s="1076"/>
      <c r="N45"/>
      <c r="O45"/>
    </row>
    <row r="46" spans="1:15" ht="24">
      <c r="A46" s="206" t="str">
        <f t="shared" si="3"/>
        <v/>
      </c>
      <c r="B46" s="1038"/>
      <c r="C46" s="212"/>
      <c r="D46" s="501"/>
      <c r="E46" s="1041"/>
      <c r="F46" s="1042"/>
      <c r="G46" s="1043"/>
      <c r="H46" s="515"/>
      <c r="I46" s="1059"/>
      <c r="J46" s="1076"/>
      <c r="K46" s="1076"/>
      <c r="L46" s="1076"/>
      <c r="M46" s="1076"/>
      <c r="N46"/>
      <c r="O46"/>
    </row>
    <row r="47" spans="1:15" ht="24">
      <c r="A47" s="206" t="str">
        <f t="shared" si="3"/>
        <v/>
      </c>
      <c r="B47" s="1038"/>
      <c r="C47" s="212"/>
      <c r="D47" s="501"/>
      <c r="E47" s="1041"/>
      <c r="F47" s="1042"/>
      <c r="G47" s="1043"/>
      <c r="H47" s="515"/>
      <c r="I47" s="1059"/>
      <c r="J47" s="1076"/>
      <c r="K47" s="1076"/>
      <c r="L47" s="1076"/>
      <c r="M47" s="1076"/>
      <c r="N47"/>
      <c r="O47"/>
    </row>
    <row r="48" spans="1:15" ht="24">
      <c r="A48" s="206" t="str">
        <f t="shared" si="3"/>
        <v/>
      </c>
      <c r="B48" s="1038"/>
      <c r="C48" s="232"/>
      <c r="D48" s="516"/>
      <c r="E48" s="1044"/>
      <c r="F48" s="1045"/>
      <c r="G48" s="1046"/>
      <c r="H48" s="517"/>
      <c r="I48" s="1063"/>
      <c r="J48" s="1076"/>
      <c r="K48" s="1076"/>
      <c r="L48" s="1076"/>
      <c r="M48" s="1076"/>
      <c r="N48"/>
      <c r="O48"/>
    </row>
    <row r="49" spans="1:15" ht="24">
      <c r="A49" s="206" t="s">
        <v>106</v>
      </c>
      <c r="B49" s="211"/>
      <c r="C49" s="219" t="s">
        <v>31</v>
      </c>
      <c r="D49" s="346"/>
      <c r="E49" s="347"/>
      <c r="F49" s="347"/>
      <c r="G49" s="347"/>
      <c r="H49" s="348"/>
      <c r="I49" s="349"/>
      <c r="J49" s="1076"/>
      <c r="K49" s="1076"/>
      <c r="L49" s="1076"/>
      <c r="M49" s="1076"/>
      <c r="N49"/>
      <c r="O49"/>
    </row>
    <row r="50" spans="1:15" ht="24">
      <c r="A50" s="206" t="s">
        <v>106</v>
      </c>
      <c r="B50" s="211"/>
      <c r="C50" s="216"/>
      <c r="D50" s="497"/>
      <c r="E50" s="1048"/>
      <c r="F50" s="1048"/>
      <c r="G50" s="1048"/>
      <c r="H50" s="514"/>
      <c r="I50" s="1058">
        <f>ROUNDDOWN((SUM(H50:H54)),-3)/1000</f>
        <v>0</v>
      </c>
      <c r="J50" s="1076"/>
      <c r="K50" s="1076"/>
      <c r="L50" s="1076"/>
      <c r="M50" s="1076"/>
      <c r="N50"/>
      <c r="O50"/>
    </row>
    <row r="51" spans="1:15" ht="24">
      <c r="A51" s="206" t="str">
        <f t="shared" si="3"/>
        <v/>
      </c>
      <c r="B51" s="211"/>
      <c r="C51" s="216"/>
      <c r="D51" s="501"/>
      <c r="E51" s="1041"/>
      <c r="F51" s="1042"/>
      <c r="G51" s="1043"/>
      <c r="H51" s="515"/>
      <c r="I51" s="1059"/>
      <c r="J51" s="1076"/>
      <c r="K51" s="1076"/>
      <c r="L51" s="1076"/>
      <c r="M51" s="1076"/>
      <c r="N51"/>
      <c r="O51"/>
    </row>
    <row r="52" spans="1:15" ht="24">
      <c r="A52" s="206" t="str">
        <f t="shared" si="3"/>
        <v/>
      </c>
      <c r="B52" s="211"/>
      <c r="C52" s="216"/>
      <c r="D52" s="501"/>
      <c r="E52" s="1041"/>
      <c r="F52" s="1042"/>
      <c r="G52" s="1043"/>
      <c r="H52" s="515"/>
      <c r="I52" s="1059"/>
      <c r="J52" s="1076"/>
      <c r="K52" s="1076"/>
      <c r="L52" s="1076"/>
      <c r="M52" s="1076"/>
      <c r="N52"/>
      <c r="O52"/>
    </row>
    <row r="53" spans="1:15" ht="24">
      <c r="A53" s="206" t="str">
        <f t="shared" si="3"/>
        <v/>
      </c>
      <c r="B53" s="211"/>
      <c r="C53" s="216"/>
      <c r="D53" s="501"/>
      <c r="E53" s="1041"/>
      <c r="F53" s="1042"/>
      <c r="G53" s="1043"/>
      <c r="H53" s="515"/>
      <c r="I53" s="1059"/>
      <c r="J53" s="1076"/>
      <c r="K53" s="1076"/>
      <c r="L53" s="1076"/>
      <c r="M53" s="1076"/>
      <c r="N53"/>
      <c r="O53"/>
    </row>
    <row r="54" spans="1:15" ht="24">
      <c r="A54" s="206" t="str">
        <f t="shared" si="3"/>
        <v/>
      </c>
      <c r="B54" s="211"/>
      <c r="C54" s="216"/>
      <c r="D54" s="501"/>
      <c r="E54" s="1041"/>
      <c r="F54" s="1042"/>
      <c r="G54" s="1043"/>
      <c r="H54" s="515"/>
      <c r="I54" s="1059"/>
      <c r="J54" s="1076"/>
      <c r="K54" s="1076"/>
      <c r="L54" s="1076"/>
      <c r="M54" s="1076"/>
      <c r="N54"/>
      <c r="O54"/>
    </row>
    <row r="55" spans="1:15" ht="24">
      <c r="A55" s="206" t="s">
        <v>106</v>
      </c>
      <c r="B55" s="211"/>
      <c r="C55" s="219" t="s">
        <v>32</v>
      </c>
      <c r="D55" s="346"/>
      <c r="E55" s="1064"/>
      <c r="F55" s="1064"/>
      <c r="G55" s="1064"/>
      <c r="H55" s="348"/>
      <c r="I55" s="350"/>
    </row>
    <row r="56" spans="1:15" ht="24">
      <c r="A56" s="206" t="s">
        <v>106</v>
      </c>
      <c r="B56" s="211"/>
      <c r="C56" s="212"/>
      <c r="D56" s="497"/>
      <c r="E56" s="1048"/>
      <c r="F56" s="1048"/>
      <c r="G56" s="1048"/>
      <c r="H56" s="514"/>
      <c r="I56" s="1058">
        <f>ROUNDDOWN((SUM(H56:H60)),-3)/1000</f>
        <v>0</v>
      </c>
      <c r="J56" s="1065"/>
    </row>
    <row r="57" spans="1:15" ht="24">
      <c r="A57" s="206" t="str">
        <f t="shared" si="3"/>
        <v/>
      </c>
      <c r="B57" s="211"/>
      <c r="C57" s="212"/>
      <c r="D57" s="501"/>
      <c r="E57" s="1041"/>
      <c r="F57" s="1042"/>
      <c r="G57" s="1043"/>
      <c r="H57" s="515"/>
      <c r="I57" s="1059"/>
      <c r="J57" s="1066"/>
    </row>
    <row r="58" spans="1:15" ht="24">
      <c r="A58" s="206" t="str">
        <f t="shared" si="3"/>
        <v/>
      </c>
      <c r="B58" s="211"/>
      <c r="C58" s="212"/>
      <c r="D58" s="501"/>
      <c r="E58" s="1041"/>
      <c r="F58" s="1042"/>
      <c r="G58" s="1043"/>
      <c r="H58" s="515"/>
      <c r="I58" s="1059"/>
      <c r="J58" s="1066"/>
    </row>
    <row r="59" spans="1:15" ht="24">
      <c r="A59" s="206" t="str">
        <f t="shared" si="3"/>
        <v/>
      </c>
      <c r="B59" s="211"/>
      <c r="C59" s="212"/>
      <c r="D59" s="501"/>
      <c r="E59" s="1041"/>
      <c r="F59" s="1042"/>
      <c r="G59" s="1043"/>
      <c r="H59" s="515"/>
      <c r="I59" s="1059"/>
      <c r="J59" s="1066"/>
    </row>
    <row r="60" spans="1:15" ht="24">
      <c r="A60" s="206" t="str">
        <f t="shared" si="3"/>
        <v/>
      </c>
      <c r="B60" s="211"/>
      <c r="C60" s="212"/>
      <c r="D60" s="501"/>
      <c r="E60" s="1041"/>
      <c r="F60" s="1042"/>
      <c r="G60" s="1043"/>
      <c r="H60" s="515"/>
      <c r="I60" s="1059"/>
      <c r="J60" s="1066"/>
    </row>
    <row r="61" spans="1:15" ht="24">
      <c r="A61" s="206" t="s">
        <v>106</v>
      </c>
      <c r="B61" s="211"/>
      <c r="C61" s="219" t="s">
        <v>33</v>
      </c>
      <c r="D61" s="346"/>
      <c r="E61" s="347"/>
      <c r="F61" s="347"/>
      <c r="G61" s="347"/>
      <c r="H61" s="348"/>
      <c r="I61" s="349"/>
    </row>
    <row r="62" spans="1:15" ht="24">
      <c r="A62" s="206" t="s">
        <v>106</v>
      </c>
      <c r="B62" s="211"/>
      <c r="C62" s="1047"/>
      <c r="D62" s="497"/>
      <c r="E62" s="1048"/>
      <c r="F62" s="1048"/>
      <c r="G62" s="1048"/>
      <c r="H62" s="514"/>
      <c r="I62" s="1058">
        <f>ROUNDDOWN((SUM(H62:H66)),-3)/1000</f>
        <v>0</v>
      </c>
      <c r="J62" s="1065"/>
    </row>
    <row r="63" spans="1:15" ht="24">
      <c r="A63" s="206" t="str">
        <f t="shared" si="3"/>
        <v/>
      </c>
      <c r="B63" s="211"/>
      <c r="C63" s="1047"/>
      <c r="D63" s="501"/>
      <c r="E63" s="1041"/>
      <c r="F63" s="1042"/>
      <c r="G63" s="1043"/>
      <c r="H63" s="515"/>
      <c r="I63" s="1059"/>
      <c r="J63" s="1066"/>
    </row>
    <row r="64" spans="1:15" ht="24">
      <c r="A64" s="206" t="str">
        <f t="shared" si="3"/>
        <v/>
      </c>
      <c r="B64" s="211"/>
      <c r="C64" s="1047"/>
      <c r="D64" s="501"/>
      <c r="E64" s="1041"/>
      <c r="F64" s="1042"/>
      <c r="G64" s="1043"/>
      <c r="H64" s="515"/>
      <c r="I64" s="1059"/>
      <c r="J64" s="1066"/>
    </row>
    <row r="65" spans="1:10" ht="24">
      <c r="A65" s="206" t="str">
        <f t="shared" si="3"/>
        <v/>
      </c>
      <c r="B65" s="211"/>
      <c r="C65" s="1047"/>
      <c r="D65" s="501"/>
      <c r="E65" s="1041"/>
      <c r="F65" s="1042"/>
      <c r="G65" s="1043"/>
      <c r="H65" s="515"/>
      <c r="I65" s="1059"/>
      <c r="J65" s="1066"/>
    </row>
    <row r="66" spans="1:10" ht="24">
      <c r="A66" s="206" t="str">
        <f t="shared" si="3"/>
        <v/>
      </c>
      <c r="B66" s="211"/>
      <c r="C66" s="1047"/>
      <c r="D66" s="501"/>
      <c r="E66" s="1041"/>
      <c r="F66" s="1042"/>
      <c r="G66" s="1043"/>
      <c r="H66" s="515"/>
      <c r="I66" s="1059"/>
      <c r="J66" s="1066"/>
    </row>
    <row r="67" spans="1:10" ht="24">
      <c r="A67" s="206" t="s">
        <v>106</v>
      </c>
      <c r="B67" s="211"/>
      <c r="C67" s="210" t="s">
        <v>34</v>
      </c>
      <c r="D67" s="346"/>
      <c r="E67" s="347"/>
      <c r="F67" s="347"/>
      <c r="G67" s="347"/>
      <c r="H67" s="348"/>
      <c r="I67" s="349"/>
    </row>
    <row r="68" spans="1:10" ht="24">
      <c r="A68" s="206" t="s">
        <v>106</v>
      </c>
      <c r="B68" s="211"/>
      <c r="C68" s="212"/>
      <c r="D68" s="497"/>
      <c r="E68" s="1048"/>
      <c r="F68" s="1048"/>
      <c r="G68" s="1048"/>
      <c r="H68" s="514"/>
      <c r="I68" s="1058">
        <f>ROUNDDOWN((SUM(H68:H77)),-3)/1000</f>
        <v>0</v>
      </c>
      <c r="J68" s="1065"/>
    </row>
    <row r="69" spans="1:10" ht="24">
      <c r="A69" s="206" t="str">
        <f t="shared" si="3"/>
        <v/>
      </c>
      <c r="B69" s="211"/>
      <c r="C69" s="212"/>
      <c r="D69" s="518"/>
      <c r="E69" s="1041"/>
      <c r="F69" s="1042"/>
      <c r="G69" s="1043"/>
      <c r="H69" s="519"/>
      <c r="I69" s="1059"/>
      <c r="J69" s="1065"/>
    </row>
    <row r="70" spans="1:10" ht="24">
      <c r="A70" s="206" t="str">
        <f t="shared" si="3"/>
        <v/>
      </c>
      <c r="B70" s="211"/>
      <c r="C70" s="212"/>
      <c r="D70" s="518"/>
      <c r="E70" s="1041"/>
      <c r="F70" s="1042"/>
      <c r="G70" s="1043"/>
      <c r="H70" s="519"/>
      <c r="I70" s="1059"/>
      <c r="J70" s="1065"/>
    </row>
    <row r="71" spans="1:10" ht="24">
      <c r="A71" s="206" t="str">
        <f t="shared" si="3"/>
        <v/>
      </c>
      <c r="B71" s="211"/>
      <c r="C71" s="212"/>
      <c r="D71" s="518"/>
      <c r="E71" s="1041"/>
      <c r="F71" s="1042"/>
      <c r="G71" s="1043"/>
      <c r="H71" s="519"/>
      <c r="I71" s="1059"/>
      <c r="J71" s="1065"/>
    </row>
    <row r="72" spans="1:10" ht="24">
      <c r="A72" s="206" t="str">
        <f t="shared" si="3"/>
        <v/>
      </c>
      <c r="B72" s="211"/>
      <c r="C72" s="212"/>
      <c r="D72" s="518"/>
      <c r="E72" s="1041"/>
      <c r="F72" s="1042"/>
      <c r="G72" s="1043"/>
      <c r="H72" s="519"/>
      <c r="I72" s="1059"/>
      <c r="J72" s="1065"/>
    </row>
    <row r="73" spans="1:10" ht="24">
      <c r="A73" s="206" t="str">
        <f t="shared" si="3"/>
        <v/>
      </c>
      <c r="B73" s="211"/>
      <c r="C73" s="212"/>
      <c r="D73" s="518"/>
      <c r="E73" s="1041"/>
      <c r="F73" s="1042"/>
      <c r="G73" s="1043"/>
      <c r="H73" s="519"/>
      <c r="I73" s="1059"/>
      <c r="J73" s="1065"/>
    </row>
    <row r="74" spans="1:10" ht="24">
      <c r="A74" s="206" t="str">
        <f t="shared" si="3"/>
        <v/>
      </c>
      <c r="B74" s="211"/>
      <c r="C74" s="212"/>
      <c r="D74" s="501"/>
      <c r="E74" s="1041"/>
      <c r="F74" s="1042"/>
      <c r="G74" s="1043"/>
      <c r="H74" s="515"/>
      <c r="I74" s="1059"/>
      <c r="J74" s="1066"/>
    </row>
    <row r="75" spans="1:10" ht="24">
      <c r="A75" s="206" t="str">
        <f t="shared" si="3"/>
        <v/>
      </c>
      <c r="B75" s="211"/>
      <c r="C75" s="212"/>
      <c r="D75" s="501"/>
      <c r="E75" s="1041"/>
      <c r="F75" s="1042"/>
      <c r="G75" s="1043"/>
      <c r="H75" s="515"/>
      <c r="I75" s="1059"/>
      <c r="J75" s="1066"/>
    </row>
    <row r="76" spans="1:10" ht="24">
      <c r="A76" s="206" t="str">
        <f t="shared" si="3"/>
        <v/>
      </c>
      <c r="B76" s="211"/>
      <c r="C76" s="212"/>
      <c r="D76" s="501"/>
      <c r="E76" s="1041"/>
      <c r="F76" s="1042"/>
      <c r="G76" s="1043"/>
      <c r="H76" s="515"/>
      <c r="I76" s="1059"/>
      <c r="J76" s="1066"/>
    </row>
    <row r="77" spans="1:10" ht="24.75" thickBot="1">
      <c r="A77" s="323" t="str">
        <f t="shared" si="3"/>
        <v/>
      </c>
      <c r="B77" s="324"/>
      <c r="C77" s="325"/>
      <c r="D77" s="520"/>
      <c r="E77" s="1067"/>
      <c r="F77" s="1068"/>
      <c r="G77" s="1069"/>
      <c r="H77" s="521"/>
      <c r="I77" s="1070"/>
      <c r="J77" s="1066"/>
    </row>
    <row r="78" spans="1:10" ht="10.5" customHeight="1">
      <c r="A78" s="570"/>
      <c r="B78" s="570"/>
      <c r="C78" s="570"/>
      <c r="D78" s="571"/>
      <c r="E78" s="572"/>
      <c r="F78" s="572"/>
      <c r="G78" s="572"/>
      <c r="H78" s="573"/>
      <c r="I78" s="573"/>
    </row>
  </sheetData>
  <sheetProtection algorithmName="SHA-512" hashValue="jFR+ScSF8ibylw3ktlKNXUAe4SwiaycnHnec609L8M2uccfXj/fMizL9suTlF78K9JM310hDSpLA9qvlFi4Efw==" saltValue="I1FtaYOsn0kOqM9gx0vQng==" spinCount="100000" sheet="1" formatRows="0" autoFilter="0"/>
  <autoFilter ref="A15:I77" xr:uid="{00000000-0009-0000-0000-000007000000}">
    <filterColumn colId="4" showButton="0"/>
    <filterColumn colId="5" showButton="0"/>
  </autoFilter>
  <mergeCells count="73">
    <mergeCell ref="E6:G6"/>
    <mergeCell ref="J37:M54"/>
    <mergeCell ref="E40:G40"/>
    <mergeCell ref="E41:G41"/>
    <mergeCell ref="E42:G42"/>
    <mergeCell ref="I50:I54"/>
    <mergeCell ref="E20:G20"/>
    <mergeCell ref="E19:I19"/>
    <mergeCell ref="J29:M34"/>
    <mergeCell ref="J5:Q7"/>
    <mergeCell ref="J8:V13"/>
    <mergeCell ref="J56:J60"/>
    <mergeCell ref="E57:G57"/>
    <mergeCell ref="E58:G58"/>
    <mergeCell ref="E59:G59"/>
    <mergeCell ref="E60:G60"/>
    <mergeCell ref="I56:I60"/>
    <mergeCell ref="E56:G56"/>
    <mergeCell ref="J68:J77"/>
    <mergeCell ref="E74:G74"/>
    <mergeCell ref="E75:G75"/>
    <mergeCell ref="E76:G76"/>
    <mergeCell ref="E77:G77"/>
    <mergeCell ref="E68:G68"/>
    <mergeCell ref="I68:I77"/>
    <mergeCell ref="E69:G69"/>
    <mergeCell ref="E70:G70"/>
    <mergeCell ref="E71:G71"/>
    <mergeCell ref="E72:G72"/>
    <mergeCell ref="E73:G73"/>
    <mergeCell ref="J62:J66"/>
    <mergeCell ref="E63:G63"/>
    <mergeCell ref="E64:G64"/>
    <mergeCell ref="E65:G65"/>
    <mergeCell ref="E66:G66"/>
    <mergeCell ref="I62:I66"/>
    <mergeCell ref="C62:C66"/>
    <mergeCell ref="E62:G62"/>
    <mergeCell ref="E44:G44"/>
    <mergeCell ref="D30:I34"/>
    <mergeCell ref="E38:G38"/>
    <mergeCell ref="I38:I42"/>
    <mergeCell ref="E36:G36"/>
    <mergeCell ref="I44:I48"/>
    <mergeCell ref="E51:G51"/>
    <mergeCell ref="E52:G52"/>
    <mergeCell ref="E53:G53"/>
    <mergeCell ref="E54:G54"/>
    <mergeCell ref="E55:G55"/>
    <mergeCell ref="E50:G50"/>
    <mergeCell ref="B43:B48"/>
    <mergeCell ref="A16:D16"/>
    <mergeCell ref="E45:G45"/>
    <mergeCell ref="E46:G46"/>
    <mergeCell ref="E47:G47"/>
    <mergeCell ref="E48:G48"/>
    <mergeCell ref="E39:G39"/>
    <mergeCell ref="A2:B2"/>
    <mergeCell ref="A3:B3"/>
    <mergeCell ref="C2:I2"/>
    <mergeCell ref="C3:I3"/>
    <mergeCell ref="J23:O27"/>
    <mergeCell ref="E15:G15"/>
    <mergeCell ref="E9:G9"/>
    <mergeCell ref="E10:G10"/>
    <mergeCell ref="E11:G11"/>
    <mergeCell ref="E12:G12"/>
    <mergeCell ref="E13:G13"/>
    <mergeCell ref="E5:G5"/>
    <mergeCell ref="C6:D6"/>
    <mergeCell ref="E7:G7"/>
    <mergeCell ref="J1:M3"/>
    <mergeCell ref="E8:G8"/>
  </mergeCells>
  <phoneticPr fontId="6"/>
  <dataValidations count="3">
    <dataValidation imeMode="halfAlpha" allowBlank="1" showInputMessage="1" showErrorMessage="1" sqref="I15:I18" xr:uid="{00000000-0002-0000-0700-000000000000}"/>
    <dataValidation type="whole" imeMode="off" operator="greaterThanOrEqual" allowBlank="1" showInputMessage="1" showErrorMessage="1" sqref="E23:E27" xr:uid="{00000000-0002-0000-0700-000001000000}">
      <formula1>0</formula1>
    </dataValidation>
    <dataValidation type="whole" operator="greaterThanOrEqual" allowBlank="1" showInputMessage="1" showErrorMessage="1" sqref="E20:G20 H38:H77" xr:uid="{00000000-0002-0000-0700-000002000000}">
      <formula1>0</formula1>
    </dataValidation>
  </dataValidations>
  <printOptions horizontalCentered="1"/>
  <pageMargins left="0.70866141732283472" right="0.70866141732283472" top="0.35433070866141736" bottom="0.35433070866141736" header="0.31496062992125984" footer="0.31496062992125984"/>
  <pageSetup paperSize="9" scale="43" orientation="portrait" r:id="rId1"/>
  <rowBreaks count="2" manualBreakCount="2">
    <brk id="34" max="8" man="1"/>
    <brk id="48"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W118"/>
  <sheetViews>
    <sheetView view="pageBreakPreview" zoomScale="70" zoomScaleNormal="75" zoomScaleSheetLayoutView="70" workbookViewId="0">
      <selection activeCell="T123" sqref="T123"/>
    </sheetView>
  </sheetViews>
  <sheetFormatPr defaultColWidth="9" defaultRowHeight="18.75"/>
  <cols>
    <col min="1" max="1" width="3.25" customWidth="1"/>
    <col min="2" max="2" width="3.25" style="17" customWidth="1"/>
    <col min="3" max="3" width="4.125" customWidth="1"/>
    <col min="4" max="4" width="18.75" style="83" customWidth="1"/>
    <col min="5" max="5" width="40.75" style="18" customWidth="1"/>
    <col min="6" max="6" width="10.125" customWidth="1"/>
    <col min="7" max="7" width="9.125" customWidth="1"/>
    <col min="8" max="8" width="4.75" style="14" customWidth="1"/>
    <col min="9" max="9" width="9.125" style="14" customWidth="1"/>
    <col min="10" max="10" width="4.75" style="15" customWidth="1"/>
    <col min="11" max="11" width="12.75" style="14" customWidth="1"/>
    <col min="12" max="12" width="13.125" style="19" customWidth="1"/>
    <col min="13" max="18" width="11.75" customWidth="1"/>
  </cols>
  <sheetData>
    <row r="1" spans="1:23" ht="22.15" customHeight="1">
      <c r="B1" s="310" t="s">
        <v>596</v>
      </c>
      <c r="C1" s="451"/>
      <c r="D1" s="452"/>
      <c r="E1" s="310"/>
      <c r="F1" s="453"/>
      <c r="G1" s="310"/>
      <c r="H1" s="310"/>
      <c r="I1" s="454"/>
      <c r="J1" s="454"/>
      <c r="K1" s="455"/>
      <c r="L1" s="454"/>
      <c r="M1" s="1105"/>
      <c r="N1" s="860"/>
      <c r="O1" s="860"/>
      <c r="P1" s="860"/>
      <c r="Q1" s="860"/>
    </row>
    <row r="2" spans="1:23" ht="25.5">
      <c r="B2" s="1091" t="s">
        <v>173</v>
      </c>
      <c r="C2" s="1091"/>
      <c r="D2" s="1091"/>
      <c r="E2" s="1018">
        <f>①総表!C10</f>
        <v>0</v>
      </c>
      <c r="F2" s="1018"/>
      <c r="G2" s="1018"/>
      <c r="H2" s="1018"/>
      <c r="I2" s="1018"/>
      <c r="J2" s="1018"/>
      <c r="K2" s="1018"/>
      <c r="L2" s="1018"/>
      <c r="M2" s="860"/>
      <c r="N2" s="860"/>
      <c r="O2" s="860"/>
      <c r="P2" s="860"/>
      <c r="Q2" s="860"/>
    </row>
    <row r="3" spans="1:23" ht="25.5">
      <c r="B3" s="1091" t="s">
        <v>89</v>
      </c>
      <c r="C3" s="1091"/>
      <c r="D3" s="1091"/>
      <c r="E3" s="1018">
        <f>①総表!C22</f>
        <v>0</v>
      </c>
      <c r="F3" s="1018"/>
      <c r="G3" s="1018"/>
      <c r="H3" s="1018"/>
      <c r="I3" s="1018"/>
      <c r="J3" s="1018"/>
      <c r="K3" s="1018"/>
      <c r="L3" s="1018"/>
      <c r="M3" s="860"/>
      <c r="N3" s="860"/>
      <c r="O3" s="860"/>
      <c r="P3" s="860"/>
      <c r="Q3" s="860"/>
    </row>
    <row r="4" spans="1:23" s="12" customFormat="1" ht="19.5" customHeight="1" thickBot="1">
      <c r="A4" s="68"/>
      <c r="B4" s="70"/>
      <c r="C4" s="2"/>
      <c r="D4" s="84"/>
      <c r="E4" s="2"/>
      <c r="F4" s="1096" t="s">
        <v>114</v>
      </c>
      <c r="G4" s="1096"/>
      <c r="H4" s="69"/>
      <c r="I4" s="68"/>
      <c r="J4" s="68"/>
      <c r="K4" s="68"/>
      <c r="L4" s="68"/>
      <c r="M4" s="1083" t="s">
        <v>627</v>
      </c>
      <c r="N4" s="1083"/>
      <c r="O4" s="1083"/>
      <c r="P4" s="1083"/>
      <c r="Q4" s="1083"/>
      <c r="R4" s="1083"/>
      <c r="S4" s="1083"/>
      <c r="T4" s="1083"/>
      <c r="U4" s="1083"/>
      <c r="V4" s="1083"/>
    </row>
    <row r="5" spans="1:23" ht="25.5">
      <c r="A5" s="30"/>
      <c r="B5" s="306" t="s">
        <v>276</v>
      </c>
      <c r="C5" s="64"/>
      <c r="D5" s="85"/>
      <c r="E5" s="65"/>
      <c r="F5" s="1097">
        <f>SUM(L13,L30,L47,L48,L49,L51,L68,L85,L102)</f>
        <v>0</v>
      </c>
      <c r="G5" s="1098"/>
      <c r="H5" s="28"/>
      <c r="I5"/>
      <c r="J5"/>
      <c r="K5"/>
      <c r="L5"/>
      <c r="M5" s="1083"/>
      <c r="N5" s="1083"/>
      <c r="O5" s="1083"/>
      <c r="P5" s="1083"/>
      <c r="Q5" s="1083"/>
      <c r="R5" s="1083"/>
      <c r="S5" s="1083"/>
      <c r="T5" s="1083"/>
      <c r="U5" s="1083"/>
      <c r="V5" s="1083"/>
    </row>
    <row r="6" spans="1:23" ht="24" customHeight="1">
      <c r="A6" s="30"/>
      <c r="B6" s="71"/>
      <c r="C6" s="31" t="s">
        <v>381</v>
      </c>
      <c r="D6" s="86"/>
      <c r="E6" s="32"/>
      <c r="F6" s="1099">
        <f>SUM(F8:F10)</f>
        <v>0</v>
      </c>
      <c r="G6" s="1100"/>
      <c r="H6" s="28"/>
      <c r="I6"/>
      <c r="J6"/>
      <c r="K6"/>
      <c r="L6"/>
      <c r="M6" s="1083"/>
      <c r="N6" s="1083"/>
      <c r="O6" s="1083"/>
      <c r="P6" s="1083"/>
      <c r="Q6" s="1083"/>
      <c r="R6" s="1083"/>
      <c r="S6" s="1083"/>
      <c r="T6" s="1083"/>
      <c r="U6" s="1083"/>
      <c r="V6" s="1083"/>
    </row>
    <row r="7" spans="1:23" ht="24" customHeight="1">
      <c r="A7" s="30"/>
      <c r="B7" s="72"/>
      <c r="C7" s="34"/>
      <c r="D7" s="87"/>
      <c r="E7" s="66" t="s">
        <v>102</v>
      </c>
      <c r="F7" s="1101" t="s">
        <v>87</v>
      </c>
      <c r="G7" s="1102"/>
      <c r="H7" s="35"/>
      <c r="I7" s="33" t="str">
        <f>IF(COUNTIF($E$8:$E$10,$E$8)&gt;1,"同じ項目が選択されています。",IF(COUNTIF($E$8:$E$10,$E$9)&gt;1,"同じ項目が選択されています。",IF(COUNTIF($E$8:$E$10,$E$10)&gt;1,"同じ項目が選択されています。","")))</f>
        <v/>
      </c>
      <c r="J7" s="35"/>
      <c r="K7" s="35"/>
      <c r="L7" s="35"/>
      <c r="M7" s="1083"/>
      <c r="N7" s="1083"/>
      <c r="O7" s="1083"/>
      <c r="P7" s="1083"/>
      <c r="Q7" s="1083"/>
      <c r="R7" s="1083"/>
      <c r="S7" s="1083"/>
      <c r="T7" s="1083"/>
      <c r="U7" s="1083"/>
      <c r="V7" s="1083"/>
    </row>
    <row r="8" spans="1:23" ht="24" customHeight="1">
      <c r="A8" s="30"/>
      <c r="B8" s="73"/>
      <c r="C8" s="36"/>
      <c r="D8" s="88" t="s">
        <v>90</v>
      </c>
      <c r="E8" s="233"/>
      <c r="F8" s="1103" t="str">
        <f>IF(E8="謝金・旅費",$L$13,IF(E8="会場・設営・運搬・舞台費",$L$30,IF(E8="製作・修理費",$L$47,IF(E8="記録作成費",$L$48,IF(E8="資料等購入費",$L$49,IF(E8="原料費",$L$51,IF(E8="調査・資料等作成費",$L$68,IF(E8="記録・配信費",$L$85,IF(E8="宣伝・印刷費",$L$102,"0")))))))))</f>
        <v>0</v>
      </c>
      <c r="G8" s="1104"/>
      <c r="H8" s="37"/>
      <c r="I8" s="33" t="str">
        <f>IF(I7="","","項目の選択を確認してください。")</f>
        <v/>
      </c>
      <c r="J8" s="37"/>
      <c r="K8" s="37"/>
      <c r="L8" s="37"/>
      <c r="M8" s="1083"/>
      <c r="N8" s="1083"/>
      <c r="O8" s="1083"/>
      <c r="P8" s="1083"/>
      <c r="Q8" s="1083"/>
      <c r="R8" s="1083"/>
      <c r="S8" s="1083"/>
      <c r="T8" s="1083"/>
      <c r="U8" s="1083"/>
      <c r="V8" s="1083"/>
    </row>
    <row r="9" spans="1:23" ht="24" customHeight="1">
      <c r="A9" s="30"/>
      <c r="B9" s="73"/>
      <c r="C9" s="36"/>
      <c r="D9" s="89" t="s">
        <v>96</v>
      </c>
      <c r="E9" s="234"/>
      <c r="F9" s="1092" t="str">
        <f>IF(E9="謝金・旅費",$L$13,IF(E9="会場・設営・運搬・舞台費",$L$30,IF(E9="製作・修理費",$L$47,IF(E9="記録作成費",$L$48,IF(E9="資料等購入費",$L$49,IF(E9="原料費",$L$51,IF(E9="調査・資料等作成費",$L$68,IF(E9="記録・配信費",$L$85,IF(E9="宣伝・印刷費",$L$102,"0")))))))))</f>
        <v>0</v>
      </c>
      <c r="G9" s="1093"/>
      <c r="H9" s="37"/>
      <c r="I9" s="33"/>
      <c r="J9" s="37"/>
      <c r="K9" s="37"/>
      <c r="L9" s="37"/>
      <c r="M9" s="1083"/>
      <c r="N9" s="1083"/>
      <c r="O9" s="1083"/>
      <c r="P9" s="1083"/>
      <c r="Q9" s="1083"/>
      <c r="R9" s="1083"/>
      <c r="S9" s="1083"/>
      <c r="T9" s="1083"/>
      <c r="U9" s="1083"/>
      <c r="V9" s="1083"/>
    </row>
    <row r="10" spans="1:23" ht="24" customHeight="1" thickBot="1">
      <c r="A10" s="30"/>
      <c r="B10" s="74"/>
      <c r="C10" s="67"/>
      <c r="D10" s="90" t="s">
        <v>91</v>
      </c>
      <c r="E10" s="235"/>
      <c r="F10" s="1094" t="str">
        <f>IF(E10="謝金・旅費",$L$13,IF(E10="会場・設営・運搬・舞台費",$L$30,IF(E10="製作・修理費",$L$47,IF(E10="記録作成費",$L$48,IF(E10="資料等購入費",$L$49,IF(E10="原料費",$L$51,IF(E10="調査・資料等作成費",$L$68,IF(E10="記録・配信費",$L$85,IF(E10="宣伝・印刷費",$L$102,"0")))))))))</f>
        <v>0</v>
      </c>
      <c r="G10" s="1095"/>
      <c r="H10" s="29"/>
      <c r="I10"/>
      <c r="J10" s="38"/>
      <c r="K10" s="39"/>
      <c r="L10" s="30"/>
      <c r="M10" s="1083"/>
      <c r="N10" s="1083"/>
      <c r="O10" s="1083"/>
      <c r="P10" s="1083"/>
      <c r="Q10" s="1083"/>
      <c r="R10" s="1083"/>
      <c r="S10" s="1083"/>
      <c r="T10" s="1083"/>
      <c r="U10" s="1083"/>
      <c r="V10" s="1083"/>
    </row>
    <row r="11" spans="1:23" ht="24" customHeight="1" thickBot="1">
      <c r="A11" s="1"/>
      <c r="B11" s="75"/>
      <c r="C11" s="1"/>
      <c r="D11" s="91"/>
      <c r="E11" s="23"/>
      <c r="F11" s="22"/>
      <c r="G11" s="22"/>
      <c r="H11" s="13"/>
      <c r="I11" s="27"/>
      <c r="J11" s="25"/>
      <c r="K11" s="24"/>
      <c r="L11" s="26"/>
    </row>
    <row r="12" spans="1:23" s="27" customFormat="1" ht="23.1" customHeight="1" thickBot="1">
      <c r="A12" s="40" t="s">
        <v>103</v>
      </c>
      <c r="B12" s="77"/>
      <c r="C12" s="82" t="s">
        <v>115</v>
      </c>
      <c r="D12" s="79" t="s">
        <v>107</v>
      </c>
      <c r="E12" s="45" t="s">
        <v>86</v>
      </c>
      <c r="F12" s="80" t="s">
        <v>69</v>
      </c>
      <c r="G12" s="81" t="s">
        <v>500</v>
      </c>
      <c r="H12" s="48" t="s">
        <v>501</v>
      </c>
      <c r="I12" s="47" t="s">
        <v>502</v>
      </c>
      <c r="J12" s="48" t="s">
        <v>503</v>
      </c>
      <c r="K12" s="46" t="s">
        <v>48</v>
      </c>
      <c r="L12" s="49" t="s">
        <v>101</v>
      </c>
      <c r="M12" s="585"/>
      <c r="N12" s="585"/>
      <c r="O12" s="585"/>
      <c r="P12" s="585"/>
      <c r="Q12" s="585"/>
    </row>
    <row r="13" spans="1:23" s="16" customFormat="1" ht="30" customHeight="1">
      <c r="A13"/>
      <c r="B13" s="42" t="str">
        <f>IF($E$8=C13,$D$8,IF($E$9=C13,$D$9,IF($E$10=C13,$D$10,"")))</f>
        <v/>
      </c>
      <c r="C13" s="43" t="s">
        <v>204</v>
      </c>
      <c r="D13" s="92"/>
      <c r="E13" s="51"/>
      <c r="F13" s="44"/>
      <c r="G13" s="44"/>
      <c r="H13" s="52"/>
      <c r="I13" s="52"/>
      <c r="J13" s="52"/>
      <c r="K13" s="54"/>
      <c r="L13" s="56">
        <f>ROUNDDOWN((SUM(K14:K28)),-3)/1000</f>
        <v>0</v>
      </c>
      <c r="M13" s="1113" t="s">
        <v>628</v>
      </c>
      <c r="N13" s="1113"/>
      <c r="O13" s="1113"/>
      <c r="P13" s="1113"/>
      <c r="Q13" s="1113"/>
      <c r="R13" s="1113"/>
      <c r="S13" s="1113"/>
      <c r="T13" s="1113"/>
      <c r="U13" s="1113"/>
      <c r="V13" s="1113"/>
      <c r="W13" s="1113"/>
    </row>
    <row r="14" spans="1:23" ht="18.75" customHeight="1">
      <c r="A14">
        <v>1</v>
      </c>
      <c r="B14" s="78"/>
      <c r="C14" s="59" t="str">
        <f>IF(D14="","",".")</f>
        <v/>
      </c>
      <c r="D14" s="93"/>
      <c r="E14" s="95"/>
      <c r="F14" s="96"/>
      <c r="G14" s="96"/>
      <c r="H14" s="96"/>
      <c r="I14" s="96"/>
      <c r="J14" s="96"/>
      <c r="K14" s="99" t="str">
        <f t="shared" ref="K14:K28" si="0">IF(ISNUMBER(F14),(PRODUCT(F14,G14,I14)),"")</f>
        <v/>
      </c>
      <c r="L14" s="20"/>
      <c r="M14" s="1113"/>
      <c r="N14" s="1113"/>
      <c r="O14" s="1113"/>
      <c r="P14" s="1113"/>
      <c r="Q14" s="1113"/>
      <c r="R14" s="1113"/>
      <c r="S14" s="1113"/>
      <c r="T14" s="1113"/>
      <c r="U14" s="1113"/>
      <c r="V14" s="1113"/>
      <c r="W14" s="1113"/>
    </row>
    <row r="15" spans="1:23" ht="19.5" customHeight="1">
      <c r="A15">
        <v>2</v>
      </c>
      <c r="B15" s="78"/>
      <c r="C15" s="59" t="str">
        <f t="shared" ref="C15:C28" si="1">IF(D15="","",".")</f>
        <v/>
      </c>
      <c r="D15" s="94"/>
      <c r="E15" s="97"/>
      <c r="F15" s="98"/>
      <c r="G15" s="98"/>
      <c r="H15" s="98"/>
      <c r="I15" s="98"/>
      <c r="J15" s="98"/>
      <c r="K15" s="100" t="str">
        <f t="shared" si="0"/>
        <v/>
      </c>
      <c r="L15" s="20"/>
      <c r="M15" s="1113"/>
      <c r="N15" s="1113"/>
      <c r="O15" s="1113"/>
      <c r="P15" s="1113"/>
      <c r="Q15" s="1113"/>
      <c r="R15" s="1113"/>
      <c r="S15" s="1113"/>
      <c r="T15" s="1113"/>
      <c r="U15" s="1113"/>
      <c r="V15" s="1113"/>
      <c r="W15" s="1113"/>
    </row>
    <row r="16" spans="1:23" ht="19.5" customHeight="1">
      <c r="A16">
        <v>3</v>
      </c>
      <c r="B16" s="78"/>
      <c r="C16" s="59" t="str">
        <f t="shared" si="1"/>
        <v/>
      </c>
      <c r="D16" s="94"/>
      <c r="E16" s="97"/>
      <c r="F16" s="98"/>
      <c r="G16" s="98"/>
      <c r="H16" s="98"/>
      <c r="I16" s="98"/>
      <c r="J16" s="98"/>
      <c r="K16" s="100" t="str">
        <f t="shared" si="0"/>
        <v/>
      </c>
      <c r="L16" s="20"/>
      <c r="M16" s="1113"/>
      <c r="N16" s="1113"/>
      <c r="O16" s="1113"/>
      <c r="P16" s="1113"/>
      <c r="Q16" s="1113"/>
      <c r="R16" s="1113"/>
      <c r="S16" s="1113"/>
      <c r="T16" s="1113"/>
      <c r="U16" s="1113"/>
      <c r="V16" s="1113"/>
      <c r="W16" s="1113"/>
    </row>
    <row r="17" spans="1:23" ht="19.5" customHeight="1">
      <c r="A17">
        <v>4</v>
      </c>
      <c r="B17" s="78"/>
      <c r="C17" s="59" t="str">
        <f t="shared" si="1"/>
        <v/>
      </c>
      <c r="D17" s="94"/>
      <c r="E17" s="97"/>
      <c r="F17" s="98"/>
      <c r="G17" s="98"/>
      <c r="H17" s="98"/>
      <c r="I17" s="98"/>
      <c r="J17" s="98"/>
      <c r="K17" s="100" t="str">
        <f t="shared" si="0"/>
        <v/>
      </c>
      <c r="L17" s="20"/>
      <c r="M17" s="1113"/>
      <c r="N17" s="1113"/>
      <c r="O17" s="1113"/>
      <c r="P17" s="1113"/>
      <c r="Q17" s="1113"/>
      <c r="R17" s="1113"/>
      <c r="S17" s="1113"/>
      <c r="T17" s="1113"/>
      <c r="U17" s="1113"/>
      <c r="V17" s="1113"/>
      <c r="W17" s="1113"/>
    </row>
    <row r="18" spans="1:23" ht="19.5" customHeight="1">
      <c r="A18">
        <v>5</v>
      </c>
      <c r="B18" s="78"/>
      <c r="C18" s="59" t="str">
        <f t="shared" si="1"/>
        <v/>
      </c>
      <c r="D18" s="94"/>
      <c r="E18" s="97"/>
      <c r="F18" s="98"/>
      <c r="G18" s="98"/>
      <c r="H18" s="98"/>
      <c r="I18" s="98"/>
      <c r="J18" s="98"/>
      <c r="K18" s="100" t="str">
        <f t="shared" si="0"/>
        <v/>
      </c>
      <c r="L18" s="20"/>
      <c r="M18" s="585"/>
      <c r="N18" s="585"/>
      <c r="O18" s="585"/>
      <c r="P18" s="585"/>
      <c r="Q18" s="585"/>
      <c r="R18" s="292"/>
    </row>
    <row r="19" spans="1:23" ht="19.5" customHeight="1">
      <c r="A19">
        <v>6</v>
      </c>
      <c r="B19" s="78"/>
      <c r="C19" s="59" t="str">
        <f t="shared" si="1"/>
        <v/>
      </c>
      <c r="D19" s="94"/>
      <c r="E19" s="97"/>
      <c r="F19" s="98"/>
      <c r="G19" s="98"/>
      <c r="H19" s="98"/>
      <c r="I19" s="98"/>
      <c r="J19" s="98"/>
      <c r="K19" s="100" t="str">
        <f t="shared" si="0"/>
        <v/>
      </c>
      <c r="L19" s="20"/>
      <c r="M19" s="585"/>
      <c r="N19" s="585"/>
      <c r="O19" s="585"/>
      <c r="P19" s="585"/>
      <c r="Q19" s="585"/>
      <c r="R19" s="292"/>
    </row>
    <row r="20" spans="1:23" ht="19.5" customHeight="1">
      <c r="A20">
        <v>7</v>
      </c>
      <c r="B20" s="78"/>
      <c r="C20" s="59" t="str">
        <f t="shared" si="1"/>
        <v/>
      </c>
      <c r="D20" s="94"/>
      <c r="E20" s="97"/>
      <c r="F20" s="98"/>
      <c r="G20" s="98"/>
      <c r="H20" s="98"/>
      <c r="I20" s="98"/>
      <c r="J20" s="98"/>
      <c r="K20" s="100" t="str">
        <f t="shared" si="0"/>
        <v/>
      </c>
      <c r="L20" s="20"/>
      <c r="M20" s="585"/>
      <c r="N20" s="585"/>
      <c r="O20" s="585"/>
      <c r="P20" s="585"/>
      <c r="Q20" s="585"/>
      <c r="R20" s="292"/>
    </row>
    <row r="21" spans="1:23" ht="19.5" customHeight="1">
      <c r="A21">
        <v>8</v>
      </c>
      <c r="B21" s="78"/>
      <c r="C21" s="59" t="str">
        <f t="shared" si="1"/>
        <v/>
      </c>
      <c r="D21" s="94"/>
      <c r="E21" s="97"/>
      <c r="F21" s="98"/>
      <c r="G21" s="98"/>
      <c r="H21" s="98"/>
      <c r="I21" s="98"/>
      <c r="J21" s="98"/>
      <c r="K21" s="100" t="str">
        <f t="shared" si="0"/>
        <v/>
      </c>
      <c r="L21" s="20"/>
      <c r="M21" s="585"/>
      <c r="N21" s="585"/>
      <c r="O21" s="585"/>
      <c r="P21" s="585"/>
      <c r="Q21" s="585"/>
      <c r="R21" s="292"/>
    </row>
    <row r="22" spans="1:23" ht="19.5" customHeight="1">
      <c r="A22">
        <v>9</v>
      </c>
      <c r="B22" s="78"/>
      <c r="C22" s="59" t="str">
        <f t="shared" si="1"/>
        <v/>
      </c>
      <c r="D22" s="94"/>
      <c r="E22" s="97"/>
      <c r="F22" s="98"/>
      <c r="G22" s="98"/>
      <c r="H22" s="98"/>
      <c r="I22" s="98"/>
      <c r="J22" s="98"/>
      <c r="K22" s="100" t="str">
        <f t="shared" si="0"/>
        <v/>
      </c>
      <c r="L22" s="20"/>
      <c r="M22" s="585"/>
      <c r="N22" s="585"/>
      <c r="O22" s="585"/>
      <c r="P22" s="585"/>
      <c r="Q22" s="585"/>
      <c r="R22" s="292"/>
    </row>
    <row r="23" spans="1:23" ht="19.5" customHeight="1">
      <c r="A23">
        <v>10</v>
      </c>
      <c r="B23" s="78"/>
      <c r="C23" s="59" t="str">
        <f t="shared" si="1"/>
        <v/>
      </c>
      <c r="D23" s="94"/>
      <c r="E23" s="97"/>
      <c r="F23" s="98"/>
      <c r="G23" s="98"/>
      <c r="H23" s="98"/>
      <c r="I23" s="98"/>
      <c r="J23" s="98"/>
      <c r="K23" s="100" t="str">
        <f t="shared" si="0"/>
        <v/>
      </c>
      <c r="L23" s="20"/>
      <c r="M23" s="585"/>
      <c r="N23" s="585"/>
      <c r="O23" s="585"/>
      <c r="P23" s="585"/>
      <c r="Q23" s="585"/>
      <c r="R23" s="292"/>
    </row>
    <row r="24" spans="1:23" ht="19.5" customHeight="1">
      <c r="A24">
        <v>11</v>
      </c>
      <c r="B24" s="78"/>
      <c r="C24" s="59" t="str">
        <f t="shared" si="1"/>
        <v/>
      </c>
      <c r="D24" s="94"/>
      <c r="E24" s="97"/>
      <c r="F24" s="98"/>
      <c r="G24" s="98"/>
      <c r="H24" s="98"/>
      <c r="I24" s="98"/>
      <c r="J24" s="98"/>
      <c r="K24" s="100" t="str">
        <f t="shared" si="0"/>
        <v/>
      </c>
      <c r="L24" s="20"/>
      <c r="M24" s="585"/>
      <c r="N24" s="585"/>
      <c r="O24" s="585"/>
      <c r="P24" s="585"/>
      <c r="Q24" s="585"/>
      <c r="R24" s="292"/>
    </row>
    <row r="25" spans="1:23" ht="19.5" customHeight="1">
      <c r="A25">
        <v>12</v>
      </c>
      <c r="B25" s="78"/>
      <c r="C25" s="59" t="str">
        <f t="shared" si="1"/>
        <v/>
      </c>
      <c r="D25" s="94"/>
      <c r="E25" s="97"/>
      <c r="F25" s="98"/>
      <c r="G25" s="98"/>
      <c r="H25" s="98"/>
      <c r="I25" s="98"/>
      <c r="J25" s="98"/>
      <c r="K25" s="100" t="str">
        <f t="shared" si="0"/>
        <v/>
      </c>
      <c r="L25" s="20"/>
      <c r="M25" s="585"/>
      <c r="N25" s="585"/>
      <c r="O25" s="585"/>
      <c r="P25" s="585"/>
      <c r="Q25" s="585"/>
      <c r="R25" s="292"/>
    </row>
    <row r="26" spans="1:23" ht="19.5" customHeight="1">
      <c r="A26">
        <v>13</v>
      </c>
      <c r="B26" s="78"/>
      <c r="C26" s="59" t="str">
        <f t="shared" si="1"/>
        <v/>
      </c>
      <c r="D26" s="94"/>
      <c r="E26" s="97"/>
      <c r="F26" s="98"/>
      <c r="G26" s="98"/>
      <c r="H26" s="98"/>
      <c r="I26" s="98"/>
      <c r="J26" s="98"/>
      <c r="K26" s="100" t="str">
        <f t="shared" si="0"/>
        <v/>
      </c>
      <c r="L26" s="20"/>
      <c r="M26" s="585"/>
      <c r="N26" s="585"/>
      <c r="O26" s="585"/>
      <c r="P26" s="585"/>
      <c r="Q26" s="585"/>
      <c r="R26" s="292"/>
    </row>
    <row r="27" spans="1:23" ht="19.5" customHeight="1">
      <c r="A27">
        <v>14</v>
      </c>
      <c r="B27" s="78"/>
      <c r="C27" s="59" t="str">
        <f t="shared" si="1"/>
        <v/>
      </c>
      <c r="D27" s="94"/>
      <c r="E27" s="97"/>
      <c r="F27" s="98"/>
      <c r="G27" s="98"/>
      <c r="H27" s="98"/>
      <c r="I27" s="98"/>
      <c r="J27" s="98"/>
      <c r="K27" s="100" t="str">
        <f t="shared" si="0"/>
        <v/>
      </c>
      <c r="L27" s="20"/>
      <c r="M27" s="585"/>
      <c r="N27" s="585"/>
      <c r="O27" s="585"/>
      <c r="P27" s="585"/>
      <c r="Q27" s="585"/>
      <c r="R27" s="292"/>
    </row>
    <row r="28" spans="1:23" ht="19.5" thickBot="1">
      <c r="A28">
        <v>15</v>
      </c>
      <c r="B28" s="78"/>
      <c r="C28" s="59" t="str">
        <f t="shared" si="1"/>
        <v/>
      </c>
      <c r="D28" s="94"/>
      <c r="E28" s="97"/>
      <c r="F28" s="98"/>
      <c r="G28" s="98"/>
      <c r="H28" s="98"/>
      <c r="I28" s="98"/>
      <c r="J28" s="98"/>
      <c r="K28" s="100" t="str">
        <f t="shared" si="0"/>
        <v/>
      </c>
      <c r="L28" s="331"/>
      <c r="M28" s="174"/>
      <c r="N28" s="174"/>
      <c r="O28" s="174"/>
      <c r="P28" s="174"/>
      <c r="Q28" s="174"/>
      <c r="R28" s="292"/>
    </row>
    <row r="29" spans="1:23" ht="24.75" thickBot="1">
      <c r="A29" s="40"/>
      <c r="B29" s="76"/>
      <c r="C29" s="55" t="s">
        <v>113</v>
      </c>
      <c r="D29" s="41" t="s">
        <v>112</v>
      </c>
      <c r="E29" s="45" t="s">
        <v>86</v>
      </c>
      <c r="F29" s="46" t="s">
        <v>69</v>
      </c>
      <c r="G29" s="47" t="s">
        <v>500</v>
      </c>
      <c r="H29" s="48" t="s">
        <v>501</v>
      </c>
      <c r="I29" s="47" t="s">
        <v>502</v>
      </c>
      <c r="J29" s="48" t="s">
        <v>556</v>
      </c>
      <c r="K29" s="46" t="s">
        <v>48</v>
      </c>
      <c r="L29" s="49" t="s">
        <v>101</v>
      </c>
      <c r="M29" s="292"/>
      <c r="N29" s="292"/>
      <c r="O29" s="292"/>
      <c r="P29" s="292"/>
      <c r="Q29" s="292"/>
      <c r="R29" s="292"/>
    </row>
    <row r="30" spans="1:23" s="16" customFormat="1" ht="25.5">
      <c r="A30"/>
      <c r="B30" s="42" t="str">
        <f>IF($E$8=C30,$D$8,IF($E$9=C30,$D$9,IF($E$10=C30,$D$10,"")))</f>
        <v/>
      </c>
      <c r="C30" s="58" t="s">
        <v>261</v>
      </c>
      <c r="D30" s="50"/>
      <c r="E30" s="51"/>
      <c r="F30" s="52"/>
      <c r="G30" s="52"/>
      <c r="H30" s="52"/>
      <c r="I30" s="52"/>
      <c r="J30" s="52"/>
      <c r="K30" s="53"/>
      <c r="L30" s="56">
        <f>ROUNDDOWN((SUM(K31:K45)),-3)/1000</f>
        <v>0</v>
      </c>
      <c r="M30" s="1106" t="s">
        <v>472</v>
      </c>
      <c r="N30" s="1106"/>
      <c r="O30" s="1106"/>
      <c r="P30" s="1106"/>
      <c r="Q30" s="1106"/>
      <c r="R30" s="292"/>
    </row>
    <row r="31" spans="1:23">
      <c r="A31">
        <v>1</v>
      </c>
      <c r="B31" s="78"/>
      <c r="C31" s="59" t="str">
        <f>IF(D31="","",".")</f>
        <v/>
      </c>
      <c r="D31" s="93"/>
      <c r="E31" s="95"/>
      <c r="F31" s="96"/>
      <c r="G31" s="96"/>
      <c r="H31" s="96"/>
      <c r="I31" s="96"/>
      <c r="J31" s="96"/>
      <c r="K31" s="99" t="str">
        <f t="shared" ref="K31:K41" si="2">IF(ISNUMBER(F31),(PRODUCT(F31,G31,I31)),"")</f>
        <v/>
      </c>
      <c r="L31" s="20"/>
      <c r="M31" s="1106"/>
      <c r="N31" s="1106"/>
      <c r="O31" s="1106"/>
      <c r="P31" s="1106"/>
      <c r="Q31" s="1106"/>
      <c r="R31" s="292"/>
    </row>
    <row r="32" spans="1:23" ht="19.5" thickBot="1">
      <c r="A32">
        <v>2</v>
      </c>
      <c r="B32" s="78"/>
      <c r="C32" s="59" t="str">
        <f t="shared" ref="C32:C45" si="3">IF(D32="","",".")</f>
        <v/>
      </c>
      <c r="D32" s="94"/>
      <c r="E32" s="97"/>
      <c r="F32" s="98"/>
      <c r="G32" s="98"/>
      <c r="H32" s="98"/>
      <c r="I32" s="98"/>
      <c r="J32" s="98"/>
      <c r="K32" s="100" t="str">
        <f t="shared" si="2"/>
        <v/>
      </c>
      <c r="L32" s="20"/>
      <c r="M32" s="1106"/>
      <c r="N32" s="1106"/>
      <c r="O32" s="1106"/>
      <c r="P32" s="1106"/>
      <c r="Q32" s="1106"/>
      <c r="R32" s="292"/>
    </row>
    <row r="33" spans="1:18" ht="19.5" thickBot="1">
      <c r="A33">
        <v>3</v>
      </c>
      <c r="B33" s="78"/>
      <c r="C33" s="59" t="str">
        <f t="shared" si="3"/>
        <v/>
      </c>
      <c r="D33" s="94"/>
      <c r="E33" s="97"/>
      <c r="F33" s="98"/>
      <c r="G33" s="98"/>
      <c r="H33" s="98"/>
      <c r="I33" s="98"/>
      <c r="J33" s="98"/>
      <c r="K33" s="100" t="str">
        <f t="shared" si="2"/>
        <v/>
      </c>
      <c r="L33" s="20"/>
      <c r="M33" s="1106"/>
      <c r="N33" s="1106"/>
      <c r="O33" s="1106"/>
      <c r="P33" s="1106"/>
      <c r="Q33" s="1106"/>
      <c r="R33" s="292"/>
    </row>
    <row r="34" spans="1:18" ht="19.5" thickBot="1">
      <c r="A34">
        <v>4</v>
      </c>
      <c r="B34" s="78"/>
      <c r="C34" s="59" t="str">
        <f t="shared" si="3"/>
        <v/>
      </c>
      <c r="D34" s="94"/>
      <c r="E34" s="97"/>
      <c r="F34" s="98"/>
      <c r="G34" s="98"/>
      <c r="H34" s="98"/>
      <c r="I34" s="98"/>
      <c r="J34" s="98"/>
      <c r="K34" s="100" t="str">
        <f t="shared" si="2"/>
        <v/>
      </c>
      <c r="L34" s="20"/>
      <c r="M34" s="1106"/>
      <c r="N34" s="1106"/>
      <c r="O34" s="1106"/>
      <c r="P34" s="1106"/>
      <c r="Q34" s="1106"/>
      <c r="R34" s="292"/>
    </row>
    <row r="35" spans="1:18" ht="19.5" thickBot="1">
      <c r="A35">
        <v>5</v>
      </c>
      <c r="B35" s="78"/>
      <c r="C35" s="59" t="str">
        <f t="shared" si="3"/>
        <v/>
      </c>
      <c r="D35" s="94"/>
      <c r="E35" s="97"/>
      <c r="F35" s="98"/>
      <c r="G35" s="98"/>
      <c r="H35" s="98"/>
      <c r="I35" s="98"/>
      <c r="J35" s="98"/>
      <c r="K35" s="100" t="str">
        <f t="shared" si="2"/>
        <v/>
      </c>
      <c r="L35" s="20"/>
      <c r="M35" s="1106"/>
      <c r="N35" s="1106"/>
      <c r="O35" s="1106"/>
      <c r="P35" s="1106"/>
      <c r="Q35" s="1106"/>
      <c r="R35" s="292"/>
    </row>
    <row r="36" spans="1:18" ht="19.5" thickBot="1">
      <c r="A36">
        <v>6</v>
      </c>
      <c r="B36" s="78"/>
      <c r="C36" s="59" t="str">
        <f t="shared" si="3"/>
        <v/>
      </c>
      <c r="D36" s="94"/>
      <c r="E36" s="97"/>
      <c r="F36" s="98"/>
      <c r="G36" s="98"/>
      <c r="H36" s="98"/>
      <c r="I36" s="98"/>
      <c r="J36" s="98"/>
      <c r="K36" s="100" t="str">
        <f t="shared" si="2"/>
        <v/>
      </c>
      <c r="L36" s="20"/>
      <c r="M36" s="1107"/>
      <c r="N36" s="1107"/>
      <c r="O36" s="1107"/>
      <c r="P36" s="1107"/>
      <c r="Q36" s="1107"/>
      <c r="R36" s="292"/>
    </row>
    <row r="37" spans="1:18" ht="19.5" thickBot="1">
      <c r="A37">
        <v>7</v>
      </c>
      <c r="B37" s="78"/>
      <c r="C37" s="59" t="str">
        <f t="shared" si="3"/>
        <v/>
      </c>
      <c r="D37" s="94"/>
      <c r="E37" s="97"/>
      <c r="F37" s="98"/>
      <c r="G37" s="98"/>
      <c r="H37" s="98"/>
      <c r="I37" s="98"/>
      <c r="J37" s="98"/>
      <c r="K37" s="100" t="str">
        <f t="shared" si="2"/>
        <v/>
      </c>
      <c r="L37" s="20"/>
      <c r="M37" s="1107"/>
      <c r="N37" s="1107"/>
      <c r="O37" s="1107"/>
      <c r="P37" s="1107"/>
      <c r="Q37" s="1107"/>
      <c r="R37" s="292"/>
    </row>
    <row r="38" spans="1:18" ht="19.5" thickBot="1">
      <c r="A38">
        <v>8</v>
      </c>
      <c r="B38" s="78"/>
      <c r="C38" s="59" t="str">
        <f t="shared" si="3"/>
        <v/>
      </c>
      <c r="D38" s="94"/>
      <c r="E38" s="97"/>
      <c r="F38" s="98"/>
      <c r="G38" s="98"/>
      <c r="H38" s="98"/>
      <c r="I38" s="98"/>
      <c r="J38" s="98"/>
      <c r="K38" s="100" t="str">
        <f t="shared" si="2"/>
        <v/>
      </c>
      <c r="L38" s="20"/>
      <c r="M38" s="1107"/>
      <c r="N38" s="1107"/>
      <c r="O38" s="1107"/>
      <c r="P38" s="1107"/>
      <c r="Q38" s="1107"/>
      <c r="R38" s="292"/>
    </row>
    <row r="39" spans="1:18" ht="19.5" thickBot="1">
      <c r="A39">
        <v>9</v>
      </c>
      <c r="B39" s="78"/>
      <c r="C39" s="59" t="str">
        <f t="shared" si="3"/>
        <v/>
      </c>
      <c r="D39" s="94"/>
      <c r="E39" s="97"/>
      <c r="F39" s="98"/>
      <c r="G39" s="98"/>
      <c r="H39" s="98"/>
      <c r="I39" s="98"/>
      <c r="J39" s="98"/>
      <c r="K39" s="100" t="str">
        <f t="shared" si="2"/>
        <v/>
      </c>
      <c r="L39" s="20"/>
      <c r="M39" s="1107"/>
      <c r="N39" s="1107"/>
      <c r="O39" s="1107"/>
      <c r="P39" s="1107"/>
      <c r="Q39" s="1107"/>
      <c r="R39" s="292"/>
    </row>
    <row r="40" spans="1:18" ht="19.5" thickBot="1">
      <c r="A40">
        <v>10</v>
      </c>
      <c r="B40" s="78"/>
      <c r="C40" s="59" t="str">
        <f t="shared" si="3"/>
        <v/>
      </c>
      <c r="D40" s="94"/>
      <c r="E40" s="97"/>
      <c r="F40" s="98"/>
      <c r="G40" s="98"/>
      <c r="H40" s="98"/>
      <c r="I40" s="98"/>
      <c r="J40" s="98"/>
      <c r="K40" s="100" t="str">
        <f t="shared" si="2"/>
        <v/>
      </c>
      <c r="L40" s="20"/>
      <c r="M40" s="1107"/>
      <c r="N40" s="1107"/>
      <c r="O40" s="1107"/>
      <c r="P40" s="1107"/>
      <c r="Q40" s="1107"/>
      <c r="R40" s="292"/>
    </row>
    <row r="41" spans="1:18" ht="19.5" thickBot="1">
      <c r="A41">
        <v>11</v>
      </c>
      <c r="B41" s="78"/>
      <c r="C41" s="59" t="str">
        <f t="shared" si="3"/>
        <v/>
      </c>
      <c r="D41" s="94"/>
      <c r="E41" s="97"/>
      <c r="F41" s="98"/>
      <c r="G41" s="98"/>
      <c r="H41" s="98"/>
      <c r="I41" s="98"/>
      <c r="J41" s="98"/>
      <c r="K41" s="100" t="str">
        <f t="shared" si="2"/>
        <v/>
      </c>
      <c r="L41" s="20"/>
      <c r="M41" s="292"/>
      <c r="N41" s="292"/>
      <c r="O41" s="292"/>
      <c r="P41" s="292"/>
      <c r="Q41" s="292"/>
      <c r="R41" s="292"/>
    </row>
    <row r="42" spans="1:18" ht="19.5" thickBot="1">
      <c r="A42">
        <v>12</v>
      </c>
      <c r="B42" s="78"/>
      <c r="C42" s="59" t="str">
        <f t="shared" si="3"/>
        <v/>
      </c>
      <c r="D42" s="94"/>
      <c r="E42" s="97"/>
      <c r="F42" s="98"/>
      <c r="G42" s="98"/>
      <c r="H42" s="98"/>
      <c r="I42" s="98"/>
      <c r="J42" s="98"/>
      <c r="K42" s="100" t="str">
        <f t="shared" ref="K42:K45" si="4">IF(ISNUMBER(F42),(PRODUCT(F42,G42,I42)),"")</f>
        <v/>
      </c>
      <c r="L42" s="20"/>
      <c r="M42" s="292"/>
      <c r="N42" s="292"/>
      <c r="O42" s="292"/>
      <c r="P42" s="292"/>
      <c r="Q42" s="292"/>
      <c r="R42" s="292"/>
    </row>
    <row r="43" spans="1:18" ht="19.5" thickBot="1">
      <c r="A43">
        <v>13</v>
      </c>
      <c r="B43" s="78"/>
      <c r="C43" s="59" t="str">
        <f t="shared" si="3"/>
        <v/>
      </c>
      <c r="D43" s="94"/>
      <c r="E43" s="97"/>
      <c r="F43" s="98"/>
      <c r="G43" s="98"/>
      <c r="H43" s="98"/>
      <c r="I43" s="98"/>
      <c r="J43" s="98"/>
      <c r="K43" s="100" t="str">
        <f t="shared" si="4"/>
        <v/>
      </c>
      <c r="L43" s="20"/>
      <c r="M43" s="292"/>
      <c r="N43" s="292"/>
      <c r="O43" s="292"/>
      <c r="P43" s="292"/>
      <c r="Q43" s="292"/>
      <c r="R43" s="292"/>
    </row>
    <row r="44" spans="1:18" ht="19.5" thickBot="1">
      <c r="A44">
        <v>14</v>
      </c>
      <c r="B44" s="78"/>
      <c r="C44" s="59" t="str">
        <f t="shared" si="3"/>
        <v/>
      </c>
      <c r="D44" s="94"/>
      <c r="E44" s="97"/>
      <c r="F44" s="98"/>
      <c r="G44" s="98"/>
      <c r="H44" s="98"/>
      <c r="I44" s="98"/>
      <c r="J44" s="98"/>
      <c r="K44" s="100" t="str">
        <f t="shared" si="4"/>
        <v/>
      </c>
      <c r="L44" s="20"/>
      <c r="M44" s="292"/>
      <c r="N44" s="292"/>
      <c r="O44" s="292"/>
      <c r="P44" s="292"/>
      <c r="Q44" s="292"/>
      <c r="R44" s="292"/>
    </row>
    <row r="45" spans="1:18" ht="19.5" thickBot="1">
      <c r="A45">
        <v>15</v>
      </c>
      <c r="B45" s="78"/>
      <c r="C45" s="59" t="str">
        <f t="shared" si="3"/>
        <v/>
      </c>
      <c r="D45" s="94"/>
      <c r="E45" s="97"/>
      <c r="F45" s="98"/>
      <c r="G45" s="98"/>
      <c r="H45" s="98"/>
      <c r="I45" s="98"/>
      <c r="J45" s="98"/>
      <c r="K45" s="100" t="str">
        <f t="shared" si="4"/>
        <v/>
      </c>
      <c r="L45" s="20"/>
      <c r="M45" s="292"/>
      <c r="N45" s="292"/>
      <c r="O45" s="292"/>
      <c r="P45" s="292"/>
      <c r="Q45" s="292"/>
      <c r="R45" s="292"/>
    </row>
    <row r="46" spans="1:18" ht="24.75" thickBot="1">
      <c r="A46" s="40"/>
      <c r="B46" s="76"/>
      <c r="C46" s="55" t="s">
        <v>113</v>
      </c>
      <c r="D46" s="41" t="s">
        <v>112</v>
      </c>
      <c r="E46" s="45" t="s">
        <v>86</v>
      </c>
      <c r="F46" s="46" t="s">
        <v>69</v>
      </c>
      <c r="G46" s="47" t="s">
        <v>500</v>
      </c>
      <c r="H46" s="48" t="s">
        <v>501</v>
      </c>
      <c r="I46" s="47" t="s">
        <v>502</v>
      </c>
      <c r="J46" s="48" t="s">
        <v>556</v>
      </c>
      <c r="K46" s="46" t="s">
        <v>48</v>
      </c>
      <c r="L46" s="49" t="s">
        <v>101</v>
      </c>
    </row>
    <row r="47" spans="1:18" s="16" customFormat="1" ht="26.25" thickBot="1">
      <c r="A47"/>
      <c r="B47" s="42" t="str">
        <f t="shared" ref="B47:B48" si="5">IF($E$8=C47,$D$8,IF($E$9=C47,$D$9,IF($E$10=C47,$D$10,"")))</f>
        <v/>
      </c>
      <c r="C47" s="58" t="s">
        <v>262</v>
      </c>
      <c r="D47" s="50"/>
      <c r="E47" s="51"/>
      <c r="F47" s="1089" t="s">
        <v>565</v>
      </c>
      <c r="G47" s="1089"/>
      <c r="H47" s="1089"/>
      <c r="I47" s="1089"/>
      <c r="J47" s="1089"/>
      <c r="K47" s="1090"/>
      <c r="L47" s="56">
        <f>ROUNDDOWN((SUM(⑧購入等事由書!G7)),-3)/1000</f>
        <v>0</v>
      </c>
      <c r="M47" s="1108" t="s">
        <v>557</v>
      </c>
      <c r="N47" s="1108"/>
      <c r="O47" s="1108"/>
      <c r="P47" s="1108"/>
      <c r="Q47" s="1109"/>
      <c r="R47" s="291"/>
    </row>
    <row r="48" spans="1:18" s="16" customFormat="1" ht="26.25" thickBot="1">
      <c r="A48"/>
      <c r="B48" s="42" t="str">
        <f t="shared" si="5"/>
        <v/>
      </c>
      <c r="C48" s="58" t="s">
        <v>263</v>
      </c>
      <c r="D48" s="50"/>
      <c r="E48" s="51"/>
      <c r="F48" s="1089" t="s">
        <v>565</v>
      </c>
      <c r="G48" s="1089"/>
      <c r="H48" s="1089"/>
      <c r="I48" s="1089"/>
      <c r="J48" s="1089"/>
      <c r="K48" s="1090"/>
      <c r="L48" s="56">
        <f>ROUNDDOWN((SUM(⑧購入等事由書!G18)),-3)/1000</f>
        <v>0</v>
      </c>
      <c r="M48" s="852"/>
      <c r="N48" s="852"/>
      <c r="O48" s="852"/>
      <c r="P48" s="852"/>
      <c r="Q48" s="1110"/>
      <c r="R48" s="291"/>
    </row>
    <row r="49" spans="1:18" s="16" customFormat="1" ht="26.25" thickBot="1">
      <c r="A49"/>
      <c r="B49" s="42" t="str">
        <f t="shared" ref="B49" si="6">IF($E$8=C49,$D$8,IF($E$9=C49,$D$9,IF($E$10=C49,$D$10,"")))</f>
        <v/>
      </c>
      <c r="C49" s="58" t="s">
        <v>264</v>
      </c>
      <c r="D49" s="50"/>
      <c r="E49" s="51"/>
      <c r="F49" s="1089" t="s">
        <v>565</v>
      </c>
      <c r="G49" s="1089"/>
      <c r="H49" s="1089"/>
      <c r="I49" s="1089"/>
      <c r="J49" s="1089"/>
      <c r="K49" s="1090"/>
      <c r="L49" s="56">
        <f>ROUNDDOWN((SUM(⑧購入等事由書!G29)),-3)/1000</f>
        <v>0</v>
      </c>
      <c r="M49" s="1111"/>
      <c r="N49" s="1111"/>
      <c r="O49" s="1111"/>
      <c r="P49" s="1111"/>
      <c r="Q49" s="1112"/>
      <c r="R49" s="291"/>
    </row>
    <row r="50" spans="1:18" ht="24.75" thickBot="1">
      <c r="A50" s="40"/>
      <c r="B50" s="76"/>
      <c r="C50" s="55" t="s">
        <v>113</v>
      </c>
      <c r="D50" s="41" t="s">
        <v>112</v>
      </c>
      <c r="E50" s="45" t="s">
        <v>86</v>
      </c>
      <c r="F50" s="46" t="s">
        <v>69</v>
      </c>
      <c r="G50" s="47" t="s">
        <v>500</v>
      </c>
      <c r="H50" s="48" t="s">
        <v>501</v>
      </c>
      <c r="I50" s="47" t="s">
        <v>502</v>
      </c>
      <c r="J50" s="48" t="s">
        <v>556</v>
      </c>
      <c r="K50" s="46" t="s">
        <v>48</v>
      </c>
      <c r="L50" s="49" t="s">
        <v>101</v>
      </c>
    </row>
    <row r="51" spans="1:18" s="16" customFormat="1" ht="25.5">
      <c r="A51"/>
      <c r="B51" s="42" t="str">
        <f t="shared" ref="B51" si="7">IF($E$8=C51,$D$8,IF($E$9=C51,$D$9,IF($E$10=C51,$D$10,"")))</f>
        <v/>
      </c>
      <c r="C51" s="58" t="s">
        <v>272</v>
      </c>
      <c r="D51" s="50"/>
      <c r="E51" s="51"/>
      <c r="F51" s="52"/>
      <c r="G51" s="52"/>
      <c r="H51" s="52"/>
      <c r="I51" s="52"/>
      <c r="J51" s="52"/>
      <c r="K51" s="54"/>
      <c r="L51" s="56">
        <f>ROUNDDOWN((SUM(K52:K66)),-3)/1000</f>
        <v>0</v>
      </c>
    </row>
    <row r="52" spans="1:18">
      <c r="A52">
        <v>1</v>
      </c>
      <c r="B52" s="78"/>
      <c r="C52" s="60" t="str">
        <f>IF(D52="","",".")</f>
        <v/>
      </c>
      <c r="D52" s="93"/>
      <c r="E52" s="95"/>
      <c r="F52" s="96"/>
      <c r="G52" s="96"/>
      <c r="H52" s="96"/>
      <c r="I52" s="96"/>
      <c r="J52" s="96"/>
      <c r="K52" s="99" t="str">
        <f t="shared" ref="K52:K66" si="8">IF(ISNUMBER(F52),(PRODUCT(F52,G52,I52)),"")</f>
        <v/>
      </c>
      <c r="L52" s="20"/>
    </row>
    <row r="53" spans="1:18" ht="19.5" thickBot="1">
      <c r="A53">
        <v>2</v>
      </c>
      <c r="B53" s="78"/>
      <c r="C53" s="60" t="str">
        <f t="shared" ref="C53:C66" si="9">IF(D53="","",".")</f>
        <v/>
      </c>
      <c r="D53" s="94"/>
      <c r="E53" s="97"/>
      <c r="F53" s="98"/>
      <c r="G53" s="98"/>
      <c r="H53" s="98"/>
      <c r="I53" s="98"/>
      <c r="J53" s="98"/>
      <c r="K53" s="100" t="str">
        <f t="shared" si="8"/>
        <v/>
      </c>
      <c r="L53" s="20"/>
    </row>
    <row r="54" spans="1:18" ht="19.5" thickBot="1">
      <c r="A54">
        <v>3</v>
      </c>
      <c r="B54" s="78"/>
      <c r="C54" s="60" t="str">
        <f t="shared" si="9"/>
        <v/>
      </c>
      <c r="D54" s="94"/>
      <c r="E54" s="97"/>
      <c r="F54" s="98"/>
      <c r="G54" s="98"/>
      <c r="H54" s="98"/>
      <c r="I54" s="98"/>
      <c r="J54" s="98"/>
      <c r="K54" s="100" t="str">
        <f t="shared" si="8"/>
        <v/>
      </c>
      <c r="L54" s="20"/>
    </row>
    <row r="55" spans="1:18" ht="19.5" thickBot="1">
      <c r="A55">
        <v>4</v>
      </c>
      <c r="B55" s="78"/>
      <c r="C55" s="60" t="str">
        <f t="shared" si="9"/>
        <v/>
      </c>
      <c r="D55" s="94"/>
      <c r="E55" s="97"/>
      <c r="F55" s="98"/>
      <c r="G55" s="98"/>
      <c r="H55" s="98"/>
      <c r="I55" s="98"/>
      <c r="J55" s="98"/>
      <c r="K55" s="100" t="str">
        <f t="shared" si="8"/>
        <v/>
      </c>
      <c r="L55" s="20"/>
    </row>
    <row r="56" spans="1:18" ht="19.5" thickBot="1">
      <c r="A56">
        <v>5</v>
      </c>
      <c r="B56" s="78"/>
      <c r="C56" s="60" t="str">
        <f t="shared" si="9"/>
        <v/>
      </c>
      <c r="D56" s="94"/>
      <c r="E56" s="97"/>
      <c r="F56" s="98"/>
      <c r="G56" s="98"/>
      <c r="H56" s="98"/>
      <c r="I56" s="98"/>
      <c r="J56" s="98"/>
      <c r="K56" s="100" t="str">
        <f t="shared" si="8"/>
        <v/>
      </c>
      <c r="L56" s="20"/>
    </row>
    <row r="57" spans="1:18" ht="19.5" thickBot="1">
      <c r="A57">
        <v>6</v>
      </c>
      <c r="B57" s="78"/>
      <c r="C57" s="60" t="str">
        <f t="shared" si="9"/>
        <v/>
      </c>
      <c r="D57" s="94"/>
      <c r="E57" s="97"/>
      <c r="F57" s="98"/>
      <c r="G57" s="98"/>
      <c r="H57" s="98"/>
      <c r="I57" s="98"/>
      <c r="J57" s="98"/>
      <c r="K57" s="100" t="str">
        <f t="shared" si="8"/>
        <v/>
      </c>
      <c r="L57" s="20"/>
    </row>
    <row r="58" spans="1:18" ht="19.5" thickBot="1">
      <c r="A58">
        <v>7</v>
      </c>
      <c r="B58" s="78"/>
      <c r="C58" s="60" t="str">
        <f t="shared" si="9"/>
        <v/>
      </c>
      <c r="D58" s="94"/>
      <c r="E58" s="97"/>
      <c r="F58" s="98"/>
      <c r="G58" s="98"/>
      <c r="H58" s="98"/>
      <c r="I58" s="98"/>
      <c r="J58" s="98"/>
      <c r="K58" s="100" t="str">
        <f t="shared" si="8"/>
        <v/>
      </c>
      <c r="L58" s="20"/>
    </row>
    <row r="59" spans="1:18" ht="19.5" thickBot="1">
      <c r="A59">
        <v>8</v>
      </c>
      <c r="B59" s="78"/>
      <c r="C59" s="60" t="str">
        <f t="shared" si="9"/>
        <v/>
      </c>
      <c r="D59" s="94"/>
      <c r="E59" s="97"/>
      <c r="F59" s="98"/>
      <c r="G59" s="98"/>
      <c r="H59" s="98"/>
      <c r="I59" s="98"/>
      <c r="J59" s="98"/>
      <c r="K59" s="100" t="str">
        <f t="shared" si="8"/>
        <v/>
      </c>
      <c r="L59" s="20"/>
    </row>
    <row r="60" spans="1:18" ht="19.5" thickBot="1">
      <c r="A60">
        <v>9</v>
      </c>
      <c r="B60" s="78"/>
      <c r="C60" s="60" t="str">
        <f t="shared" si="9"/>
        <v/>
      </c>
      <c r="D60" s="94"/>
      <c r="E60" s="97"/>
      <c r="F60" s="98"/>
      <c r="G60" s="98"/>
      <c r="H60" s="98"/>
      <c r="I60" s="98"/>
      <c r="J60" s="98"/>
      <c r="K60" s="100" t="str">
        <f t="shared" si="8"/>
        <v/>
      </c>
      <c r="L60" s="20"/>
    </row>
    <row r="61" spans="1:18" ht="19.5" thickBot="1">
      <c r="A61">
        <v>10</v>
      </c>
      <c r="B61" s="78"/>
      <c r="C61" s="60" t="str">
        <f t="shared" si="9"/>
        <v/>
      </c>
      <c r="D61" s="94"/>
      <c r="E61" s="97"/>
      <c r="F61" s="98"/>
      <c r="G61" s="98"/>
      <c r="H61" s="98"/>
      <c r="I61" s="98"/>
      <c r="J61" s="98"/>
      <c r="K61" s="100" t="str">
        <f t="shared" si="8"/>
        <v/>
      </c>
      <c r="L61" s="20"/>
    </row>
    <row r="62" spans="1:18" ht="19.5" thickBot="1">
      <c r="A62">
        <v>11</v>
      </c>
      <c r="B62" s="78"/>
      <c r="C62" s="60" t="str">
        <f t="shared" si="9"/>
        <v/>
      </c>
      <c r="D62" s="94"/>
      <c r="E62" s="97"/>
      <c r="F62" s="98"/>
      <c r="G62" s="98"/>
      <c r="H62" s="98"/>
      <c r="I62" s="98"/>
      <c r="J62" s="98"/>
      <c r="K62" s="100" t="str">
        <f t="shared" si="8"/>
        <v/>
      </c>
      <c r="L62" s="20"/>
    </row>
    <row r="63" spans="1:18" ht="19.5" thickBot="1">
      <c r="A63">
        <v>12</v>
      </c>
      <c r="B63" s="78"/>
      <c r="C63" s="60" t="str">
        <f t="shared" si="9"/>
        <v/>
      </c>
      <c r="D63" s="94"/>
      <c r="E63" s="97"/>
      <c r="F63" s="98"/>
      <c r="G63" s="98"/>
      <c r="H63" s="98"/>
      <c r="I63" s="98"/>
      <c r="J63" s="98"/>
      <c r="K63" s="100" t="str">
        <f t="shared" si="8"/>
        <v/>
      </c>
      <c r="L63" s="20"/>
    </row>
    <row r="64" spans="1:18" ht="19.5" thickBot="1">
      <c r="A64">
        <v>13</v>
      </c>
      <c r="B64" s="78"/>
      <c r="C64" s="60" t="str">
        <f t="shared" si="9"/>
        <v/>
      </c>
      <c r="D64" s="94"/>
      <c r="E64" s="97"/>
      <c r="F64" s="98"/>
      <c r="G64" s="98"/>
      <c r="H64" s="98"/>
      <c r="I64" s="98"/>
      <c r="J64" s="98"/>
      <c r="K64" s="100" t="str">
        <f t="shared" si="8"/>
        <v/>
      </c>
      <c r="L64" s="20"/>
    </row>
    <row r="65" spans="1:17" ht="19.5" thickBot="1">
      <c r="A65">
        <v>14</v>
      </c>
      <c r="B65" s="78"/>
      <c r="C65" s="60" t="str">
        <f t="shared" si="9"/>
        <v/>
      </c>
      <c r="D65" s="94"/>
      <c r="E65" s="97"/>
      <c r="F65" s="98"/>
      <c r="G65" s="98"/>
      <c r="H65" s="98"/>
      <c r="I65" s="98"/>
      <c r="J65" s="98"/>
      <c r="K65" s="100" t="str">
        <f t="shared" si="8"/>
        <v/>
      </c>
      <c r="L65" s="20"/>
    </row>
    <row r="66" spans="1:17" ht="19.5" thickBot="1">
      <c r="A66">
        <v>15</v>
      </c>
      <c r="B66" s="78"/>
      <c r="C66" s="60" t="str">
        <f t="shared" si="9"/>
        <v/>
      </c>
      <c r="D66" s="94"/>
      <c r="E66" s="97"/>
      <c r="F66" s="98"/>
      <c r="G66" s="98"/>
      <c r="H66" s="98"/>
      <c r="I66" s="98"/>
      <c r="J66" s="98"/>
      <c r="K66" s="100" t="str">
        <f t="shared" si="8"/>
        <v/>
      </c>
      <c r="L66" s="20"/>
    </row>
    <row r="67" spans="1:17" ht="24.75" thickBot="1">
      <c r="A67" s="40"/>
      <c r="B67" s="76"/>
      <c r="C67" s="55" t="s">
        <v>113</v>
      </c>
      <c r="D67" s="41" t="s">
        <v>112</v>
      </c>
      <c r="E67" s="45" t="s">
        <v>86</v>
      </c>
      <c r="F67" s="46" t="s">
        <v>69</v>
      </c>
      <c r="G67" s="47" t="s">
        <v>500</v>
      </c>
      <c r="H67" s="48" t="s">
        <v>501</v>
      </c>
      <c r="I67" s="47" t="s">
        <v>502</v>
      </c>
      <c r="J67" s="48" t="s">
        <v>556</v>
      </c>
      <c r="K67" s="46" t="s">
        <v>48</v>
      </c>
      <c r="L67" s="49" t="s">
        <v>101</v>
      </c>
      <c r="M67" s="1075"/>
      <c r="N67" s="1075"/>
      <c r="O67" s="1075"/>
      <c r="P67" s="1075"/>
      <c r="Q67" s="1075"/>
    </row>
    <row r="68" spans="1:17" s="16" customFormat="1" ht="25.5">
      <c r="A68"/>
      <c r="B68" s="42" t="str">
        <f t="shared" ref="B68" si="10">IF($E$8=C68,$D$8,IF($E$9=C68,$D$9,IF($E$10=C68,$D$10,"")))</f>
        <v/>
      </c>
      <c r="C68" s="58" t="s">
        <v>205</v>
      </c>
      <c r="D68" s="50"/>
      <c r="E68" s="51"/>
      <c r="F68" s="52"/>
      <c r="G68" s="52"/>
      <c r="H68" s="52"/>
      <c r="I68" s="52"/>
      <c r="J68" s="52"/>
      <c r="K68" s="54"/>
      <c r="L68" s="56">
        <f>ROUNDDOWN((SUM(K69:K83)),-3)/1000</f>
        <v>0</v>
      </c>
      <c r="M68" s="1075"/>
      <c r="N68" s="1075"/>
      <c r="O68" s="1075"/>
      <c r="P68" s="1075"/>
      <c r="Q68" s="1075"/>
    </row>
    <row r="69" spans="1:17">
      <c r="A69">
        <v>1</v>
      </c>
      <c r="B69" s="78"/>
      <c r="C69" s="60" t="str">
        <f>IF(D69="","",".")</f>
        <v/>
      </c>
      <c r="D69" s="93"/>
      <c r="E69" s="95"/>
      <c r="F69" s="96"/>
      <c r="G69" s="96"/>
      <c r="H69" s="96"/>
      <c r="I69" s="96"/>
      <c r="J69" s="96"/>
      <c r="K69" s="99" t="str">
        <f t="shared" ref="K69:K99" si="11">IF(ISNUMBER(F69),(PRODUCT(F69,G69,I69)),"")</f>
        <v/>
      </c>
      <c r="L69" s="20"/>
      <c r="M69" s="1075"/>
      <c r="N69" s="1075"/>
      <c r="O69" s="1075"/>
      <c r="P69" s="1075"/>
      <c r="Q69" s="1075"/>
    </row>
    <row r="70" spans="1:17">
      <c r="A70">
        <v>2</v>
      </c>
      <c r="B70" s="78"/>
      <c r="C70" s="60" t="str">
        <f t="shared" ref="C70:C83" si="12">IF(D70="","",".")</f>
        <v/>
      </c>
      <c r="D70" s="94"/>
      <c r="E70" s="97"/>
      <c r="F70" s="98"/>
      <c r="G70" s="98"/>
      <c r="H70" s="98"/>
      <c r="I70" s="98"/>
      <c r="J70" s="98"/>
      <c r="K70" s="100" t="str">
        <f t="shared" si="11"/>
        <v/>
      </c>
      <c r="L70" s="20"/>
      <c r="M70" s="1075"/>
      <c r="N70" s="1075"/>
      <c r="O70" s="1075"/>
      <c r="P70" s="1075"/>
      <c r="Q70" s="1075"/>
    </row>
    <row r="71" spans="1:17">
      <c r="A71">
        <v>3</v>
      </c>
      <c r="B71" s="78"/>
      <c r="C71" s="60" t="str">
        <f t="shared" si="12"/>
        <v/>
      </c>
      <c r="D71" s="94"/>
      <c r="E71" s="97"/>
      <c r="F71" s="98"/>
      <c r="G71" s="98"/>
      <c r="H71" s="98"/>
      <c r="I71" s="98"/>
      <c r="J71" s="98"/>
      <c r="K71" s="100" t="str">
        <f t="shared" si="11"/>
        <v/>
      </c>
      <c r="L71" s="20"/>
      <c r="M71" s="1075"/>
      <c r="N71" s="1075"/>
      <c r="O71" s="1075"/>
      <c r="P71" s="1075"/>
      <c r="Q71" s="1075"/>
    </row>
    <row r="72" spans="1:17">
      <c r="A72">
        <v>4</v>
      </c>
      <c r="B72" s="78"/>
      <c r="C72" s="60" t="str">
        <f t="shared" si="12"/>
        <v/>
      </c>
      <c r="D72" s="94"/>
      <c r="E72" s="97"/>
      <c r="F72" s="98"/>
      <c r="G72" s="98"/>
      <c r="H72" s="98"/>
      <c r="I72" s="98"/>
      <c r="J72" s="98"/>
      <c r="K72" s="100" t="str">
        <f t="shared" si="11"/>
        <v/>
      </c>
      <c r="L72" s="20"/>
      <c r="M72" s="1075"/>
      <c r="N72" s="1075"/>
      <c r="O72" s="1075"/>
      <c r="P72" s="1075"/>
      <c r="Q72" s="1075"/>
    </row>
    <row r="73" spans="1:17">
      <c r="A73">
        <v>5</v>
      </c>
      <c r="B73" s="78"/>
      <c r="C73" s="60" t="str">
        <f t="shared" si="12"/>
        <v/>
      </c>
      <c r="D73" s="94"/>
      <c r="E73" s="97"/>
      <c r="F73" s="98"/>
      <c r="G73" s="98"/>
      <c r="H73" s="98"/>
      <c r="I73" s="98"/>
      <c r="J73" s="98"/>
      <c r="K73" s="100" t="str">
        <f t="shared" si="11"/>
        <v/>
      </c>
      <c r="L73" s="20"/>
      <c r="M73" s="1075"/>
      <c r="N73" s="1075"/>
      <c r="O73" s="1075"/>
      <c r="P73" s="1075"/>
      <c r="Q73" s="1075"/>
    </row>
    <row r="74" spans="1:17">
      <c r="A74">
        <v>6</v>
      </c>
      <c r="B74" s="78"/>
      <c r="C74" s="60" t="str">
        <f t="shared" si="12"/>
        <v/>
      </c>
      <c r="D74" s="94"/>
      <c r="E74" s="97"/>
      <c r="F74" s="98"/>
      <c r="G74" s="98"/>
      <c r="H74" s="98"/>
      <c r="I74" s="98"/>
      <c r="J74" s="98"/>
      <c r="K74" s="100" t="str">
        <f t="shared" si="11"/>
        <v/>
      </c>
      <c r="L74" s="20"/>
      <c r="M74" s="1075"/>
      <c r="N74" s="1075"/>
      <c r="O74" s="1075"/>
      <c r="P74" s="1075"/>
      <c r="Q74" s="1075"/>
    </row>
    <row r="75" spans="1:17">
      <c r="A75">
        <v>7</v>
      </c>
      <c r="B75" s="78"/>
      <c r="C75" s="60" t="str">
        <f t="shared" si="12"/>
        <v/>
      </c>
      <c r="D75" s="94"/>
      <c r="E75" s="97"/>
      <c r="F75" s="98"/>
      <c r="G75" s="98"/>
      <c r="H75" s="98"/>
      <c r="I75" s="98"/>
      <c r="J75" s="98"/>
      <c r="K75" s="100" t="str">
        <f t="shared" si="11"/>
        <v/>
      </c>
      <c r="L75" s="20"/>
      <c r="M75" s="1075"/>
      <c r="N75" s="1075"/>
      <c r="O75" s="1075"/>
      <c r="P75" s="1075"/>
      <c r="Q75" s="1075"/>
    </row>
    <row r="76" spans="1:17">
      <c r="A76">
        <v>8</v>
      </c>
      <c r="B76" s="78"/>
      <c r="C76" s="60" t="str">
        <f t="shared" si="12"/>
        <v/>
      </c>
      <c r="D76" s="94"/>
      <c r="E76" s="97"/>
      <c r="F76" s="98"/>
      <c r="G76" s="98"/>
      <c r="H76" s="98"/>
      <c r="I76" s="98"/>
      <c r="J76" s="98"/>
      <c r="K76" s="100" t="str">
        <f t="shared" si="11"/>
        <v/>
      </c>
      <c r="L76" s="20"/>
      <c r="M76" s="1075"/>
      <c r="N76" s="1075"/>
      <c r="O76" s="1075"/>
      <c r="P76" s="1075"/>
      <c r="Q76" s="1075"/>
    </row>
    <row r="77" spans="1:17">
      <c r="A77">
        <v>9</v>
      </c>
      <c r="B77" s="78"/>
      <c r="C77" s="60" t="str">
        <f t="shared" si="12"/>
        <v/>
      </c>
      <c r="D77" s="94"/>
      <c r="E77" s="97"/>
      <c r="F77" s="98"/>
      <c r="G77" s="98"/>
      <c r="H77" s="98"/>
      <c r="I77" s="98"/>
      <c r="J77" s="98"/>
      <c r="K77" s="100" t="str">
        <f t="shared" si="11"/>
        <v/>
      </c>
      <c r="L77" s="20"/>
      <c r="M77" s="1075"/>
      <c r="N77" s="1075"/>
      <c r="O77" s="1075"/>
      <c r="P77" s="1075"/>
      <c r="Q77" s="1075"/>
    </row>
    <row r="78" spans="1:17">
      <c r="A78">
        <v>10</v>
      </c>
      <c r="B78" s="78"/>
      <c r="C78" s="60" t="str">
        <f t="shared" si="12"/>
        <v/>
      </c>
      <c r="D78" s="94"/>
      <c r="E78" s="97"/>
      <c r="F78" s="98"/>
      <c r="G78" s="98"/>
      <c r="H78" s="98"/>
      <c r="I78" s="98"/>
      <c r="J78" s="98"/>
      <c r="K78" s="100" t="str">
        <f t="shared" si="11"/>
        <v/>
      </c>
      <c r="L78" s="20"/>
      <c r="M78" s="1075"/>
      <c r="N78" s="1075"/>
      <c r="O78" s="1075"/>
      <c r="P78" s="1075"/>
      <c r="Q78" s="1075"/>
    </row>
    <row r="79" spans="1:17">
      <c r="A79">
        <v>11</v>
      </c>
      <c r="B79" s="78"/>
      <c r="C79" s="60" t="str">
        <f t="shared" si="12"/>
        <v/>
      </c>
      <c r="D79" s="94"/>
      <c r="E79" s="97"/>
      <c r="F79" s="98"/>
      <c r="G79" s="98"/>
      <c r="H79" s="98"/>
      <c r="I79" s="98"/>
      <c r="J79" s="98"/>
      <c r="K79" s="100" t="str">
        <f t="shared" ref="K79:K83" si="13">IF(ISNUMBER(F79),(PRODUCT(F79,G79,I79)),"")</f>
        <v/>
      </c>
      <c r="L79" s="20"/>
      <c r="M79" s="1075"/>
      <c r="N79" s="1075"/>
      <c r="O79" s="1075"/>
      <c r="P79" s="1075"/>
      <c r="Q79" s="1075"/>
    </row>
    <row r="80" spans="1:17">
      <c r="A80">
        <v>12</v>
      </c>
      <c r="B80" s="78"/>
      <c r="C80" s="60" t="str">
        <f t="shared" si="12"/>
        <v/>
      </c>
      <c r="D80" s="94"/>
      <c r="E80" s="97"/>
      <c r="F80" s="98"/>
      <c r="G80" s="98"/>
      <c r="H80" s="98"/>
      <c r="I80" s="98"/>
      <c r="J80" s="98"/>
      <c r="K80" s="100" t="str">
        <f t="shared" si="13"/>
        <v/>
      </c>
      <c r="L80" s="20"/>
      <c r="M80" s="1075"/>
      <c r="N80" s="1075"/>
      <c r="O80" s="1075"/>
      <c r="P80" s="1075"/>
      <c r="Q80" s="1075"/>
    </row>
    <row r="81" spans="1:18">
      <c r="A81">
        <v>13</v>
      </c>
      <c r="B81" s="78"/>
      <c r="C81" s="60" t="str">
        <f t="shared" si="12"/>
        <v/>
      </c>
      <c r="D81" s="94"/>
      <c r="E81" s="97"/>
      <c r="F81" s="98"/>
      <c r="G81" s="98"/>
      <c r="H81" s="98"/>
      <c r="I81" s="98"/>
      <c r="J81" s="98"/>
      <c r="K81" s="100" t="str">
        <f t="shared" si="13"/>
        <v/>
      </c>
      <c r="L81" s="20"/>
      <c r="M81" s="1075"/>
      <c r="N81" s="1075"/>
      <c r="O81" s="1075"/>
      <c r="P81" s="1075"/>
      <c r="Q81" s="1075"/>
    </row>
    <row r="82" spans="1:18">
      <c r="A82">
        <v>14</v>
      </c>
      <c r="B82" s="78"/>
      <c r="C82" s="60" t="str">
        <f t="shared" si="12"/>
        <v/>
      </c>
      <c r="D82" s="94"/>
      <c r="E82" s="97"/>
      <c r="F82" s="98"/>
      <c r="G82" s="98"/>
      <c r="H82" s="98"/>
      <c r="I82" s="98"/>
      <c r="J82" s="98"/>
      <c r="K82" s="100" t="str">
        <f t="shared" si="13"/>
        <v/>
      </c>
      <c r="L82" s="20"/>
      <c r="M82" s="1075"/>
      <c r="N82" s="1075"/>
      <c r="O82" s="1075"/>
      <c r="P82" s="1075"/>
      <c r="Q82" s="1075"/>
    </row>
    <row r="83" spans="1:18" ht="19.5" thickBot="1">
      <c r="A83">
        <v>15</v>
      </c>
      <c r="B83" s="78"/>
      <c r="C83" s="60" t="str">
        <f t="shared" si="12"/>
        <v/>
      </c>
      <c r="D83" s="94"/>
      <c r="E83" s="97"/>
      <c r="F83" s="98"/>
      <c r="G83" s="98"/>
      <c r="H83" s="98"/>
      <c r="I83" s="98"/>
      <c r="J83" s="98"/>
      <c r="K83" s="100" t="str">
        <f t="shared" si="13"/>
        <v/>
      </c>
      <c r="L83" s="20"/>
      <c r="M83" s="1075"/>
      <c r="N83" s="1075"/>
      <c r="O83" s="1075"/>
      <c r="P83" s="1075"/>
      <c r="Q83" s="1075"/>
    </row>
    <row r="84" spans="1:18" ht="24.75" thickBot="1">
      <c r="A84" s="40"/>
      <c r="B84" s="76"/>
      <c r="C84" s="55" t="s">
        <v>113</v>
      </c>
      <c r="D84" s="41" t="s">
        <v>112</v>
      </c>
      <c r="E84" s="45" t="s">
        <v>86</v>
      </c>
      <c r="F84" s="46" t="s">
        <v>69</v>
      </c>
      <c r="G84" s="47" t="s">
        <v>500</v>
      </c>
      <c r="H84" s="48" t="s">
        <v>501</v>
      </c>
      <c r="I84" s="47" t="s">
        <v>502</v>
      </c>
      <c r="J84" s="48" t="s">
        <v>556</v>
      </c>
      <c r="K84" s="46" t="s">
        <v>48</v>
      </c>
      <c r="L84" s="49" t="s">
        <v>101</v>
      </c>
      <c r="M84" s="1084" t="s">
        <v>495</v>
      </c>
      <c r="N84" s="1084"/>
      <c r="O84" s="1084"/>
      <c r="P84" s="1084"/>
      <c r="Q84" s="1085"/>
    </row>
    <row r="85" spans="1:18" s="16" customFormat="1" ht="26.45" customHeight="1">
      <c r="A85"/>
      <c r="B85" s="42" t="str">
        <f t="shared" ref="B85" si="14">IF($E$8=C85,$D$8,IF($E$9=C85,$D$9,IF($E$10=C85,$D$10,"")))</f>
        <v/>
      </c>
      <c r="C85" s="57" t="s">
        <v>582</v>
      </c>
      <c r="D85" s="50"/>
      <c r="E85" s="51"/>
      <c r="F85" s="52"/>
      <c r="G85" s="52"/>
      <c r="H85" s="52"/>
      <c r="I85" s="52"/>
      <c r="J85" s="52"/>
      <c r="K85" s="53"/>
      <c r="L85" s="56">
        <f>ROUNDDOWN((SUM(K86:K100)),-3)/1000</f>
        <v>0</v>
      </c>
      <c r="M85" s="1075"/>
      <c r="N85" s="1075"/>
      <c r="O85" s="1075"/>
      <c r="P85" s="1075"/>
      <c r="Q85" s="1086"/>
      <c r="R85" s="237"/>
    </row>
    <row r="86" spans="1:18" ht="18" customHeight="1">
      <c r="A86">
        <v>1</v>
      </c>
      <c r="B86" s="78"/>
      <c r="C86" s="61" t="str">
        <f>IF(D86="","",".")</f>
        <v/>
      </c>
      <c r="D86" s="93"/>
      <c r="E86" s="95"/>
      <c r="F86" s="96"/>
      <c r="G86" s="96"/>
      <c r="H86" s="96"/>
      <c r="I86" s="96"/>
      <c r="J86" s="96"/>
      <c r="K86" s="99" t="str">
        <f t="shared" si="11"/>
        <v/>
      </c>
      <c r="L86" s="20"/>
      <c r="M86" s="1075"/>
      <c r="N86" s="1075"/>
      <c r="O86" s="1075"/>
      <c r="P86" s="1075"/>
      <c r="Q86" s="1086"/>
      <c r="R86" s="237"/>
    </row>
    <row r="87" spans="1:18" ht="18" customHeight="1">
      <c r="A87">
        <v>2</v>
      </c>
      <c r="B87" s="78"/>
      <c r="C87" s="61" t="str">
        <f t="shared" ref="C87:C100" si="15">IF(D87="","",".")</f>
        <v/>
      </c>
      <c r="D87" s="94"/>
      <c r="E87" s="97"/>
      <c r="F87" s="98"/>
      <c r="G87" s="98"/>
      <c r="H87" s="98"/>
      <c r="I87" s="98"/>
      <c r="J87" s="98"/>
      <c r="K87" s="100" t="str">
        <f t="shared" si="11"/>
        <v/>
      </c>
      <c r="L87" s="20"/>
      <c r="M87" s="1075"/>
      <c r="N87" s="1075"/>
      <c r="O87" s="1075"/>
      <c r="P87" s="1075"/>
      <c r="Q87" s="1086"/>
      <c r="R87" s="237"/>
    </row>
    <row r="88" spans="1:18" ht="18" customHeight="1">
      <c r="A88">
        <v>3</v>
      </c>
      <c r="B88" s="78"/>
      <c r="C88" s="61" t="str">
        <f t="shared" si="15"/>
        <v/>
      </c>
      <c r="D88" s="94"/>
      <c r="E88" s="97"/>
      <c r="F88" s="98"/>
      <c r="G88" s="98"/>
      <c r="H88" s="98"/>
      <c r="I88" s="98"/>
      <c r="J88" s="98"/>
      <c r="K88" s="100" t="str">
        <f t="shared" si="11"/>
        <v/>
      </c>
      <c r="L88" s="20"/>
      <c r="M88" s="1075"/>
      <c r="N88" s="1075"/>
      <c r="O88" s="1075"/>
      <c r="P88" s="1075"/>
      <c r="Q88" s="1086"/>
      <c r="R88" s="237"/>
    </row>
    <row r="89" spans="1:18" ht="18" customHeight="1">
      <c r="A89">
        <v>4</v>
      </c>
      <c r="B89" s="78"/>
      <c r="C89" s="61" t="str">
        <f t="shared" si="15"/>
        <v/>
      </c>
      <c r="D89" s="94"/>
      <c r="E89" s="97"/>
      <c r="F89" s="98"/>
      <c r="G89" s="98"/>
      <c r="H89" s="98"/>
      <c r="I89" s="98"/>
      <c r="J89" s="98"/>
      <c r="K89" s="100" t="str">
        <f t="shared" si="11"/>
        <v/>
      </c>
      <c r="L89" s="20"/>
      <c r="M89" s="1075"/>
      <c r="N89" s="1075"/>
      <c r="O89" s="1075"/>
      <c r="P89" s="1075"/>
      <c r="Q89" s="1086"/>
      <c r="R89" s="237"/>
    </row>
    <row r="90" spans="1:18" ht="18" customHeight="1">
      <c r="A90">
        <v>5</v>
      </c>
      <c r="B90" s="78"/>
      <c r="C90" s="61" t="str">
        <f t="shared" si="15"/>
        <v/>
      </c>
      <c r="D90" s="94"/>
      <c r="E90" s="97"/>
      <c r="F90" s="98"/>
      <c r="G90" s="98"/>
      <c r="H90" s="98"/>
      <c r="I90" s="98"/>
      <c r="J90" s="98"/>
      <c r="K90" s="100" t="str">
        <f t="shared" si="11"/>
        <v/>
      </c>
      <c r="L90" s="20"/>
      <c r="M90" s="1075"/>
      <c r="N90" s="1075"/>
      <c r="O90" s="1075"/>
      <c r="P90" s="1075"/>
      <c r="Q90" s="1086"/>
      <c r="R90" s="237"/>
    </row>
    <row r="91" spans="1:18" ht="18" customHeight="1">
      <c r="A91">
        <v>6</v>
      </c>
      <c r="B91" s="78"/>
      <c r="C91" s="61" t="str">
        <f t="shared" si="15"/>
        <v/>
      </c>
      <c r="D91" s="94"/>
      <c r="E91" s="97"/>
      <c r="F91" s="98"/>
      <c r="G91" s="98"/>
      <c r="H91" s="98"/>
      <c r="I91" s="98"/>
      <c r="J91" s="98"/>
      <c r="K91" s="100" t="str">
        <f t="shared" si="11"/>
        <v/>
      </c>
      <c r="L91" s="20"/>
      <c r="M91" s="1075"/>
      <c r="N91" s="1075"/>
      <c r="O91" s="1075"/>
      <c r="P91" s="1075"/>
      <c r="Q91" s="1086"/>
      <c r="R91" s="237"/>
    </row>
    <row r="92" spans="1:18" ht="18" customHeight="1">
      <c r="A92">
        <v>7</v>
      </c>
      <c r="B92" s="78"/>
      <c r="C92" s="61" t="str">
        <f t="shared" si="15"/>
        <v/>
      </c>
      <c r="D92" s="94"/>
      <c r="E92" s="97"/>
      <c r="F92" s="98"/>
      <c r="G92" s="98"/>
      <c r="H92" s="98"/>
      <c r="I92" s="98"/>
      <c r="J92" s="98"/>
      <c r="K92" s="100" t="str">
        <f t="shared" si="11"/>
        <v/>
      </c>
      <c r="L92" s="20"/>
      <c r="M92" s="1075"/>
      <c r="N92" s="1075"/>
      <c r="O92" s="1075"/>
      <c r="P92" s="1075"/>
      <c r="Q92" s="1086"/>
      <c r="R92" s="237"/>
    </row>
    <row r="93" spans="1:18" ht="18" customHeight="1">
      <c r="A93">
        <v>8</v>
      </c>
      <c r="B93" s="78"/>
      <c r="C93" s="61" t="str">
        <f t="shared" si="15"/>
        <v/>
      </c>
      <c r="D93" s="94"/>
      <c r="E93" s="97"/>
      <c r="F93" s="98"/>
      <c r="G93" s="98"/>
      <c r="H93" s="98"/>
      <c r="I93" s="98"/>
      <c r="J93" s="98"/>
      <c r="K93" s="100" t="str">
        <f t="shared" si="11"/>
        <v/>
      </c>
      <c r="L93" s="20"/>
      <c r="M93" s="1075"/>
      <c r="N93" s="1075"/>
      <c r="O93" s="1075"/>
      <c r="P93" s="1075"/>
      <c r="Q93" s="1086"/>
      <c r="R93" s="237"/>
    </row>
    <row r="94" spans="1:18" ht="18" customHeight="1">
      <c r="A94">
        <v>9</v>
      </c>
      <c r="B94" s="78"/>
      <c r="C94" s="61" t="str">
        <f t="shared" si="15"/>
        <v/>
      </c>
      <c r="D94" s="94"/>
      <c r="E94" s="97"/>
      <c r="F94" s="98"/>
      <c r="G94" s="98"/>
      <c r="H94" s="98"/>
      <c r="I94" s="98"/>
      <c r="J94" s="98"/>
      <c r="K94" s="100" t="str">
        <f t="shared" si="11"/>
        <v/>
      </c>
      <c r="L94" s="20"/>
      <c r="M94" s="1075"/>
      <c r="N94" s="1075"/>
      <c r="O94" s="1075"/>
      <c r="P94" s="1075"/>
      <c r="Q94" s="1086"/>
      <c r="R94" s="237"/>
    </row>
    <row r="95" spans="1:18" ht="18" customHeight="1">
      <c r="A95">
        <v>10</v>
      </c>
      <c r="B95" s="78"/>
      <c r="C95" s="61" t="str">
        <f t="shared" si="15"/>
        <v/>
      </c>
      <c r="D95" s="94"/>
      <c r="E95" s="97"/>
      <c r="F95" s="98"/>
      <c r="G95" s="98"/>
      <c r="H95" s="98"/>
      <c r="I95" s="98"/>
      <c r="J95" s="98"/>
      <c r="K95" s="100" t="str">
        <f t="shared" si="11"/>
        <v/>
      </c>
      <c r="L95" s="20"/>
      <c r="M95" s="1075"/>
      <c r="N95" s="1075"/>
      <c r="O95" s="1075"/>
      <c r="P95" s="1075"/>
      <c r="Q95" s="1086"/>
      <c r="R95" s="237"/>
    </row>
    <row r="96" spans="1:18" ht="18" customHeight="1">
      <c r="A96">
        <v>11</v>
      </c>
      <c r="B96" s="78"/>
      <c r="C96" s="61" t="str">
        <f t="shared" si="15"/>
        <v/>
      </c>
      <c r="D96" s="94"/>
      <c r="E96" s="97"/>
      <c r="F96" s="98"/>
      <c r="G96" s="98"/>
      <c r="H96" s="98"/>
      <c r="I96" s="98"/>
      <c r="J96" s="98"/>
      <c r="K96" s="100" t="str">
        <f t="shared" si="11"/>
        <v/>
      </c>
      <c r="L96" s="20"/>
      <c r="M96" s="1075"/>
      <c r="N96" s="1075"/>
      <c r="O96" s="1075"/>
      <c r="P96" s="1075"/>
      <c r="Q96" s="1086"/>
      <c r="R96" s="237"/>
    </row>
    <row r="97" spans="1:18" ht="18" customHeight="1">
      <c r="A97">
        <v>12</v>
      </c>
      <c r="B97" s="78"/>
      <c r="C97" s="61" t="str">
        <f t="shared" si="15"/>
        <v/>
      </c>
      <c r="D97" s="94"/>
      <c r="E97" s="97"/>
      <c r="F97" s="98"/>
      <c r="G97" s="98"/>
      <c r="H97" s="98"/>
      <c r="I97" s="98"/>
      <c r="J97" s="98"/>
      <c r="K97" s="100" t="str">
        <f t="shared" si="11"/>
        <v/>
      </c>
      <c r="L97" s="21"/>
      <c r="M97" s="1075"/>
      <c r="N97" s="1075"/>
      <c r="O97" s="1075"/>
      <c r="P97" s="1075"/>
      <c r="Q97" s="1086"/>
      <c r="R97" s="237"/>
    </row>
    <row r="98" spans="1:18" ht="18" customHeight="1">
      <c r="A98">
        <v>13</v>
      </c>
      <c r="B98" s="78"/>
      <c r="C98" s="61" t="str">
        <f t="shared" si="15"/>
        <v/>
      </c>
      <c r="D98" s="94"/>
      <c r="E98" s="97"/>
      <c r="F98" s="98"/>
      <c r="G98" s="98"/>
      <c r="H98" s="98"/>
      <c r="I98" s="98"/>
      <c r="J98" s="98"/>
      <c r="K98" s="100" t="str">
        <f t="shared" si="11"/>
        <v/>
      </c>
      <c r="L98" s="21"/>
      <c r="M98" s="1075"/>
      <c r="N98" s="1075"/>
      <c r="O98" s="1075"/>
      <c r="P98" s="1075"/>
      <c r="Q98" s="1086"/>
      <c r="R98" s="237"/>
    </row>
    <row r="99" spans="1:18" ht="18" customHeight="1">
      <c r="A99">
        <v>14</v>
      </c>
      <c r="B99" s="78"/>
      <c r="C99" s="61" t="str">
        <f t="shared" si="15"/>
        <v/>
      </c>
      <c r="D99" s="94"/>
      <c r="E99" s="97"/>
      <c r="F99" s="98"/>
      <c r="G99" s="98"/>
      <c r="H99" s="98"/>
      <c r="I99" s="98"/>
      <c r="J99" s="98"/>
      <c r="K99" s="100" t="str">
        <f t="shared" si="11"/>
        <v/>
      </c>
      <c r="L99" s="21"/>
      <c r="M99" s="1075"/>
      <c r="N99" s="1075"/>
      <c r="O99" s="1075"/>
      <c r="P99" s="1075"/>
      <c r="Q99" s="1086"/>
      <c r="R99" s="237"/>
    </row>
    <row r="100" spans="1:18" ht="18.600000000000001" customHeight="1" thickBot="1">
      <c r="A100">
        <v>15</v>
      </c>
      <c r="B100" s="78"/>
      <c r="C100" s="61" t="str">
        <f t="shared" si="15"/>
        <v/>
      </c>
      <c r="D100" s="94"/>
      <c r="E100" s="97"/>
      <c r="F100" s="98"/>
      <c r="G100" s="98"/>
      <c r="H100" s="98"/>
      <c r="I100" s="98"/>
      <c r="J100" s="98"/>
      <c r="K100" s="100" t="str">
        <f t="shared" ref="K100" si="16">IF(ISNUMBER(F100),(PRODUCT(F100,G100,I100)),"")</f>
        <v/>
      </c>
      <c r="L100" s="20"/>
      <c r="M100" s="1087"/>
      <c r="N100" s="1087"/>
      <c r="O100" s="1087"/>
      <c r="P100" s="1087"/>
      <c r="Q100" s="1088"/>
      <c r="R100" s="237"/>
    </row>
    <row r="101" spans="1:18" ht="24.75" thickBot="1">
      <c r="A101" s="40"/>
      <c r="B101" s="76"/>
      <c r="C101" s="55" t="s">
        <v>113</v>
      </c>
      <c r="D101" s="41" t="s">
        <v>112</v>
      </c>
      <c r="E101" s="45" t="s">
        <v>86</v>
      </c>
      <c r="F101" s="46" t="s">
        <v>69</v>
      </c>
      <c r="G101" s="47" t="s">
        <v>500</v>
      </c>
      <c r="H101" s="48" t="s">
        <v>501</v>
      </c>
      <c r="I101" s="47" t="s">
        <v>502</v>
      </c>
      <c r="J101" s="48" t="s">
        <v>556</v>
      </c>
      <c r="K101" s="46" t="s">
        <v>48</v>
      </c>
      <c r="L101" s="49" t="s">
        <v>101</v>
      </c>
      <c r="M101" s="1084" t="s">
        <v>577</v>
      </c>
      <c r="N101" s="1084"/>
      <c r="O101" s="1084"/>
      <c r="P101" s="1084"/>
      <c r="Q101" s="1085"/>
    </row>
    <row r="102" spans="1:18" s="16" customFormat="1" ht="26.45" customHeight="1">
      <c r="A102"/>
      <c r="B102" s="42" t="str">
        <f t="shared" ref="B102" si="17">IF($E$8=C102,$D$8,IF($E$9=C102,$D$9,IF($E$10=C102,$D$10,"")))</f>
        <v/>
      </c>
      <c r="C102" s="57" t="s">
        <v>206</v>
      </c>
      <c r="D102" s="50"/>
      <c r="E102" s="51"/>
      <c r="F102" s="52"/>
      <c r="G102" s="52"/>
      <c r="H102" s="52"/>
      <c r="I102" s="52"/>
      <c r="J102" s="52"/>
      <c r="K102" s="53"/>
      <c r="L102" s="56">
        <f>ROUNDDOWN((SUM(K103:K117)),-3)/1000</f>
        <v>0</v>
      </c>
      <c r="M102" s="1075"/>
      <c r="N102" s="1075"/>
      <c r="O102" s="1075"/>
      <c r="P102" s="1075"/>
      <c r="Q102" s="1086"/>
      <c r="R102" s="237"/>
    </row>
    <row r="103" spans="1:18" ht="18" customHeight="1">
      <c r="A103">
        <v>1</v>
      </c>
      <c r="B103" s="78"/>
      <c r="C103" s="61" t="str">
        <f>IF(D103="","",".")</f>
        <v/>
      </c>
      <c r="D103" s="93"/>
      <c r="E103" s="95"/>
      <c r="F103" s="96"/>
      <c r="G103" s="96"/>
      <c r="H103" s="96"/>
      <c r="I103" s="96"/>
      <c r="J103" s="96"/>
      <c r="K103" s="99" t="str">
        <f t="shared" ref="K103:K113" si="18">IF(ISNUMBER(F103),(PRODUCT(F103,G103,I103)),"")</f>
        <v/>
      </c>
      <c r="L103" s="20"/>
      <c r="M103" s="1075"/>
      <c r="N103" s="1075"/>
      <c r="O103" s="1075"/>
      <c r="P103" s="1075"/>
      <c r="Q103" s="1086"/>
      <c r="R103" s="237"/>
    </row>
    <row r="104" spans="1:18" ht="18" customHeight="1">
      <c r="A104">
        <v>2</v>
      </c>
      <c r="B104" s="78"/>
      <c r="C104" s="61" t="str">
        <f t="shared" ref="C104:C117" si="19">IF(D104="","",".")</f>
        <v/>
      </c>
      <c r="D104" s="94"/>
      <c r="E104" s="97"/>
      <c r="F104" s="98"/>
      <c r="G104" s="98"/>
      <c r="H104" s="98"/>
      <c r="I104" s="98"/>
      <c r="J104" s="98"/>
      <c r="K104" s="100" t="str">
        <f t="shared" si="18"/>
        <v/>
      </c>
      <c r="L104" s="20"/>
      <c r="M104" s="1075"/>
      <c r="N104" s="1075"/>
      <c r="O104" s="1075"/>
      <c r="P104" s="1075"/>
      <c r="Q104" s="1086"/>
      <c r="R104" s="237"/>
    </row>
    <row r="105" spans="1:18" ht="18" customHeight="1">
      <c r="A105">
        <v>3</v>
      </c>
      <c r="B105" s="78"/>
      <c r="C105" s="61" t="str">
        <f t="shared" si="19"/>
        <v/>
      </c>
      <c r="D105" s="94"/>
      <c r="E105" s="97"/>
      <c r="F105" s="98"/>
      <c r="G105" s="98"/>
      <c r="H105" s="98"/>
      <c r="I105" s="98"/>
      <c r="J105" s="98"/>
      <c r="K105" s="100" t="str">
        <f t="shared" si="18"/>
        <v/>
      </c>
      <c r="L105" s="20"/>
      <c r="M105" s="1075"/>
      <c r="N105" s="1075"/>
      <c r="O105" s="1075"/>
      <c r="P105" s="1075"/>
      <c r="Q105" s="1086"/>
      <c r="R105" s="237"/>
    </row>
    <row r="106" spans="1:18" ht="18" customHeight="1">
      <c r="A106">
        <v>4</v>
      </c>
      <c r="B106" s="78"/>
      <c r="C106" s="61" t="str">
        <f t="shared" si="19"/>
        <v/>
      </c>
      <c r="D106" s="94"/>
      <c r="E106" s="97"/>
      <c r="F106" s="98"/>
      <c r="G106" s="98"/>
      <c r="H106" s="98"/>
      <c r="I106" s="98"/>
      <c r="J106" s="98"/>
      <c r="K106" s="100" t="str">
        <f t="shared" si="18"/>
        <v/>
      </c>
      <c r="L106" s="20"/>
      <c r="M106" s="1075"/>
      <c r="N106" s="1075"/>
      <c r="O106" s="1075"/>
      <c r="P106" s="1075"/>
      <c r="Q106" s="1086"/>
      <c r="R106" s="237"/>
    </row>
    <row r="107" spans="1:18" ht="18" customHeight="1">
      <c r="A107">
        <v>5</v>
      </c>
      <c r="B107" s="78"/>
      <c r="C107" s="61" t="str">
        <f t="shared" si="19"/>
        <v/>
      </c>
      <c r="D107" s="94"/>
      <c r="E107" s="97"/>
      <c r="F107" s="98"/>
      <c r="G107" s="98"/>
      <c r="H107" s="98"/>
      <c r="I107" s="98"/>
      <c r="J107" s="98"/>
      <c r="K107" s="100" t="str">
        <f t="shared" si="18"/>
        <v/>
      </c>
      <c r="L107" s="20"/>
      <c r="M107" s="1075"/>
      <c r="N107" s="1075"/>
      <c r="O107" s="1075"/>
      <c r="P107" s="1075"/>
      <c r="Q107" s="1086"/>
      <c r="R107" s="237"/>
    </row>
    <row r="108" spans="1:18" ht="18" customHeight="1">
      <c r="A108">
        <v>6</v>
      </c>
      <c r="B108" s="78"/>
      <c r="C108" s="61" t="str">
        <f t="shared" si="19"/>
        <v/>
      </c>
      <c r="D108" s="94"/>
      <c r="E108" s="97"/>
      <c r="F108" s="98"/>
      <c r="G108" s="98"/>
      <c r="H108" s="98"/>
      <c r="I108" s="98"/>
      <c r="J108" s="98"/>
      <c r="K108" s="100" t="str">
        <f t="shared" si="18"/>
        <v/>
      </c>
      <c r="L108" s="20"/>
      <c r="M108" s="1075"/>
      <c r="N108" s="1075"/>
      <c r="O108" s="1075"/>
      <c r="P108" s="1075"/>
      <c r="Q108" s="1086"/>
      <c r="R108" s="237"/>
    </row>
    <row r="109" spans="1:18" ht="18" customHeight="1">
      <c r="A109">
        <v>7</v>
      </c>
      <c r="B109" s="78"/>
      <c r="C109" s="61" t="str">
        <f t="shared" si="19"/>
        <v/>
      </c>
      <c r="D109" s="94"/>
      <c r="E109" s="97"/>
      <c r="F109" s="98"/>
      <c r="G109" s="98"/>
      <c r="H109" s="98"/>
      <c r="I109" s="98"/>
      <c r="J109" s="98"/>
      <c r="K109" s="100" t="str">
        <f t="shared" si="18"/>
        <v/>
      </c>
      <c r="L109" s="20"/>
      <c r="M109" s="1075"/>
      <c r="N109" s="1075"/>
      <c r="O109" s="1075"/>
      <c r="P109" s="1075"/>
      <c r="Q109" s="1086"/>
      <c r="R109" s="237"/>
    </row>
    <row r="110" spans="1:18" ht="18" customHeight="1">
      <c r="A110">
        <v>8</v>
      </c>
      <c r="B110" s="78"/>
      <c r="C110" s="61" t="str">
        <f t="shared" si="19"/>
        <v/>
      </c>
      <c r="D110" s="94"/>
      <c r="E110" s="97"/>
      <c r="F110" s="98"/>
      <c r="G110" s="98"/>
      <c r="H110" s="98"/>
      <c r="I110" s="98"/>
      <c r="J110" s="98"/>
      <c r="K110" s="100" t="str">
        <f t="shared" si="18"/>
        <v/>
      </c>
      <c r="L110" s="20"/>
      <c r="M110" s="1075"/>
      <c r="N110" s="1075"/>
      <c r="O110" s="1075"/>
      <c r="P110" s="1075"/>
      <c r="Q110" s="1086"/>
      <c r="R110" s="237"/>
    </row>
    <row r="111" spans="1:18" ht="18" customHeight="1">
      <c r="A111">
        <v>9</v>
      </c>
      <c r="B111" s="78"/>
      <c r="C111" s="61" t="str">
        <f t="shared" si="19"/>
        <v/>
      </c>
      <c r="D111" s="94"/>
      <c r="E111" s="97"/>
      <c r="F111" s="98"/>
      <c r="G111" s="98"/>
      <c r="H111" s="98"/>
      <c r="I111" s="98"/>
      <c r="J111" s="98"/>
      <c r="K111" s="100" t="str">
        <f t="shared" si="18"/>
        <v/>
      </c>
      <c r="L111" s="20"/>
      <c r="M111" s="1075"/>
      <c r="N111" s="1075"/>
      <c r="O111" s="1075"/>
      <c r="P111" s="1075"/>
      <c r="Q111" s="1086"/>
      <c r="R111" s="237"/>
    </row>
    <row r="112" spans="1:18" ht="18" customHeight="1">
      <c r="A112">
        <v>10</v>
      </c>
      <c r="B112" s="78"/>
      <c r="C112" s="61" t="str">
        <f t="shared" si="19"/>
        <v/>
      </c>
      <c r="D112" s="94"/>
      <c r="E112" s="97"/>
      <c r="F112" s="98"/>
      <c r="G112" s="98"/>
      <c r="H112" s="98"/>
      <c r="I112" s="98"/>
      <c r="J112" s="98"/>
      <c r="K112" s="100" t="str">
        <f t="shared" si="18"/>
        <v/>
      </c>
      <c r="L112" s="20"/>
      <c r="M112" s="1075"/>
      <c r="N112" s="1075"/>
      <c r="O112" s="1075"/>
      <c r="P112" s="1075"/>
      <c r="Q112" s="1086"/>
      <c r="R112" s="237"/>
    </row>
    <row r="113" spans="1:18" ht="18" customHeight="1">
      <c r="A113">
        <v>11</v>
      </c>
      <c r="B113" s="78"/>
      <c r="C113" s="61" t="str">
        <f t="shared" si="19"/>
        <v/>
      </c>
      <c r="D113" s="94"/>
      <c r="E113" s="97"/>
      <c r="F113" s="98"/>
      <c r="G113" s="98"/>
      <c r="H113" s="98"/>
      <c r="I113" s="98"/>
      <c r="J113" s="98"/>
      <c r="K113" s="100" t="str">
        <f t="shared" si="18"/>
        <v/>
      </c>
      <c r="L113" s="20"/>
      <c r="M113" s="1075"/>
      <c r="N113" s="1075"/>
      <c r="O113" s="1075"/>
      <c r="P113" s="1075"/>
      <c r="Q113" s="1086"/>
      <c r="R113" s="237"/>
    </row>
    <row r="114" spans="1:18" ht="18" customHeight="1">
      <c r="A114">
        <v>12</v>
      </c>
      <c r="B114" s="78"/>
      <c r="C114" s="61" t="str">
        <f t="shared" si="19"/>
        <v/>
      </c>
      <c r="D114" s="94"/>
      <c r="E114" s="97"/>
      <c r="F114" s="98"/>
      <c r="G114" s="98"/>
      <c r="H114" s="98"/>
      <c r="I114" s="98"/>
      <c r="J114" s="98"/>
      <c r="K114" s="100" t="str">
        <f t="shared" ref="K114:K117" si="20">IF(ISNUMBER(F114),(PRODUCT(F114,G114,I114)),"")</f>
        <v/>
      </c>
      <c r="L114" s="20"/>
      <c r="M114" s="1075"/>
      <c r="N114" s="1075"/>
      <c r="O114" s="1075"/>
      <c r="P114" s="1075"/>
      <c r="Q114" s="1086"/>
      <c r="R114" s="237"/>
    </row>
    <row r="115" spans="1:18" ht="18" customHeight="1">
      <c r="A115">
        <v>13</v>
      </c>
      <c r="B115" s="78"/>
      <c r="C115" s="61" t="str">
        <f t="shared" si="19"/>
        <v/>
      </c>
      <c r="D115" s="94"/>
      <c r="E115" s="97"/>
      <c r="F115" s="98"/>
      <c r="G115" s="98"/>
      <c r="H115" s="98"/>
      <c r="I115" s="98"/>
      <c r="J115" s="98"/>
      <c r="K115" s="100" t="str">
        <f t="shared" si="20"/>
        <v/>
      </c>
      <c r="L115" s="20"/>
      <c r="M115" s="1075"/>
      <c r="N115" s="1075"/>
      <c r="O115" s="1075"/>
      <c r="P115" s="1075"/>
      <c r="Q115" s="1086"/>
      <c r="R115" s="237"/>
    </row>
    <row r="116" spans="1:18" ht="18" customHeight="1">
      <c r="A116">
        <v>14</v>
      </c>
      <c r="B116" s="78"/>
      <c r="C116" s="61" t="str">
        <f t="shared" si="19"/>
        <v/>
      </c>
      <c r="D116" s="94"/>
      <c r="E116" s="97"/>
      <c r="F116" s="98"/>
      <c r="G116" s="98"/>
      <c r="H116" s="98"/>
      <c r="I116" s="98"/>
      <c r="J116" s="98"/>
      <c r="K116" s="100" t="str">
        <f t="shared" si="20"/>
        <v/>
      </c>
      <c r="L116" s="20"/>
      <c r="M116" s="1075"/>
      <c r="N116" s="1075"/>
      <c r="O116" s="1075"/>
      <c r="P116" s="1075"/>
      <c r="Q116" s="1086"/>
      <c r="R116" s="237"/>
    </row>
    <row r="117" spans="1:18" ht="18.600000000000001" customHeight="1" thickBot="1">
      <c r="A117">
        <v>15</v>
      </c>
      <c r="B117" s="443"/>
      <c r="C117" s="444" t="str">
        <f t="shared" si="19"/>
        <v/>
      </c>
      <c r="D117" s="327"/>
      <c r="E117" s="328"/>
      <c r="F117" s="329"/>
      <c r="G117" s="329"/>
      <c r="H117" s="329"/>
      <c r="I117" s="329"/>
      <c r="J117" s="329"/>
      <c r="K117" s="330" t="str">
        <f t="shared" si="20"/>
        <v/>
      </c>
      <c r="L117" s="331"/>
      <c r="M117" s="1087"/>
      <c r="N117" s="1087"/>
      <c r="O117" s="1087"/>
      <c r="P117" s="1087"/>
      <c r="Q117" s="1088"/>
      <c r="R117" s="237"/>
    </row>
    <row r="118" spans="1:18" ht="9.75" customHeight="1">
      <c r="B118" s="574"/>
      <c r="C118" s="575"/>
      <c r="D118" s="576"/>
      <c r="E118" s="577"/>
      <c r="F118" s="575"/>
      <c r="G118" s="575"/>
      <c r="H118" s="578"/>
      <c r="I118" s="578"/>
      <c r="J118" s="579"/>
      <c r="K118" s="578"/>
      <c r="L118" s="580"/>
    </row>
  </sheetData>
  <sheetProtection algorithmName="SHA-512" hashValue="M7J+iaKV4RS9dGvDPKO6HWNPdPWqruCrWKqXvpHuZZA3TaEnEEjagcOSn9VP8soxYouyFJdKJYHwSBcNIIbfiQ==" saltValue="i0gFgwiQQ6ECxIbE5GPfVg==" spinCount="100000" sheet="1" formatRows="0" autoFilter="0"/>
  <autoFilter ref="B12:L117" xr:uid="{00000000-0009-0000-0000-000008000000}"/>
  <sortState xmlns:xlrd2="http://schemas.microsoft.com/office/spreadsheetml/2017/richdata2" caseSensitive="1" ref="B193:N197">
    <sortCondition ref="C193:C197" customList="①,②,③,ー,／,　"/>
    <sortCondition ref="D193:D197" customList="出演費,音楽費,文芸費,舞台費,運搬費,謝金,旅費,通信費,宣伝費,印刷費,記録・配信費,感染症対策経費"/>
    <sortCondition ref="E193:E197"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22">
    <mergeCell ref="M1:Q3"/>
    <mergeCell ref="M30:Q40"/>
    <mergeCell ref="M47:Q49"/>
    <mergeCell ref="M4:V10"/>
    <mergeCell ref="M13:W17"/>
    <mergeCell ref="F10:G10"/>
    <mergeCell ref="F4:G4"/>
    <mergeCell ref="F5:G5"/>
    <mergeCell ref="F6:G6"/>
    <mergeCell ref="F7:G7"/>
    <mergeCell ref="F8:G8"/>
    <mergeCell ref="B2:D2"/>
    <mergeCell ref="B3:D3"/>
    <mergeCell ref="E2:L2"/>
    <mergeCell ref="E3:L3"/>
    <mergeCell ref="F9:G9"/>
    <mergeCell ref="M101:Q117"/>
    <mergeCell ref="F47:K47"/>
    <mergeCell ref="F49:K49"/>
    <mergeCell ref="F48:K48"/>
    <mergeCell ref="M67:Q83"/>
    <mergeCell ref="M84:Q100"/>
  </mergeCells>
  <phoneticPr fontId="24"/>
  <dataValidations count="13">
    <dataValidation type="list" allowBlank="1" showInputMessage="1" showErrorMessage="1" sqref="E8:E10" xr:uid="{00000000-0002-0000-0800-000000000000}">
      <formula1>"謝金・旅費,会場・設営・運搬・舞台費,製作・修理費,記録作成費,資料等購入費,原料費,調査・資料等作成費,記録・配信費,宣伝・印刷費"</formula1>
    </dataValidation>
    <dataValidation type="list" allowBlank="1" showInputMessage="1" showErrorMessage="1" sqref="D14:D28" xr:uid="{00000000-0002-0000-0800-000001000000}">
      <formula1>"出演謝金,講師謝金,原稿執筆謝金,会場整理謝金,託児謝金,駐車場整理謝金,医師・看護師謝金,手話通訳謝金,要約筆記謝金,交通費,宿泊費"</formula1>
    </dataValidation>
    <dataValidation type="list" allowBlank="1" showInputMessage="1" showErrorMessage="1" sqref="D31:D45" xr:uid="{00000000-0002-0000-0800-000002000000}">
      <formula1>"会場使用料,付帯設備使用料,楽器借料,器具・機材借料,会場設営費,会場撤去費,字幕費・音声ガイド費,道具運搬費,大道具費,小道具費,衣裳借料,照明費,音響費"</formula1>
    </dataValidation>
    <dataValidation type="list" allowBlank="1" showInputMessage="1" showErrorMessage="1" sqref="D69:D83" xr:uid="{00000000-0002-0000-0800-000003000000}">
      <formula1>"調査委託費,資料印刷費,報告書印刷費"</formula1>
    </dataValidation>
    <dataValidation type="list" allowBlank="1" showInputMessage="1" showErrorMessage="1" sqref="D86:D100" xr:uid="{00000000-0002-0000-0800-000004000000}">
      <formula1>"録画費,録音費,写真費,配信用録音録画・編集費,配信用機材借料,配信用サイト作成・利用料"</formula1>
    </dataValidation>
    <dataValidation type="list" allowBlank="1" showInputMessage="1" showErrorMessage="1" sqref="D103:D117" xr:uid="{00000000-0002-0000-0800-000005000000}">
      <formula1>"宣伝物送付料,成果物送付料,広告宣伝費,立看板費,ウェブサイト作成料,入場券販売手数料,各種デザイン料,チラシ印刷費,ポスター印刷費,プログラム印刷費,入場券印刷費,アンケート用紙印刷費"</formula1>
    </dataValidation>
    <dataValidation imeMode="halfAlpha" allowBlank="1" showInputMessage="1" showErrorMessage="1" sqref="K119:K65532 K118 H118:I118 H119:I65532" xr:uid="{00000000-0002-0000-0800-000007000000}"/>
    <dataValidation type="textLength" operator="lessThanOrEqual" allowBlank="1" showInputMessage="1" showErrorMessage="1" errorTitle="文字数超過" error="30字以下で入力してください。" sqref="F118:G118 F119:G65532" xr:uid="{00000000-0002-0000-0800-000008000000}">
      <formula1>30</formula1>
    </dataValidation>
    <dataValidation type="custom" showInputMessage="1" showErrorMessage="1" errorTitle="細目未選択" error="細目を選択し入力してください。" sqref="E50 E13:E29 E31:E46 E52:E67 E69:E84 E86:E101 E103:E117" xr:uid="{00000000-0002-0000-0800-000009000000}">
      <formula1>D13&lt;&gt;""</formula1>
    </dataValidation>
    <dataValidation type="custom" imeMode="halfAlpha" operator="greaterThanOrEqual" showInputMessage="1" showErrorMessage="1" errorTitle="細目未選択" error="細目を選択し入力してください。" sqref="F50 F13:F29 F31:F46 F52:F67 F69:F84 F86:F101 F103:F117" xr:uid="{00000000-0002-0000-0800-00000A000000}">
      <formula1>D13&lt;&gt;""</formula1>
    </dataValidation>
    <dataValidation type="custom" imeMode="halfAlpha" operator="greaterThanOrEqual" showInputMessage="1" showErrorMessage="1" errorTitle="単価未入力。" error="単価を入力してから記入してください。" sqref="G50 G13:G29 G31:G46 G52:G67 G69:G84 G86:G101 G103:G117" xr:uid="{00000000-0002-0000-0800-00000B000000}">
      <formula1>F13&lt;&gt;""</formula1>
    </dataValidation>
    <dataValidation type="custom" imeMode="halfAlpha" operator="greaterThanOrEqual" showInputMessage="1" showErrorMessage="1" errorTitle="単価未入力。" error="単価を入力してから記入してください。" sqref="I50 I13:I29 I31:I46 I52:I67 I69:I84 I86:I101 I103:I117" xr:uid="{00000000-0002-0000-0800-00000C000000}">
      <formula1>F13&lt;&gt;""</formula1>
    </dataValidation>
    <dataValidation type="list" allowBlank="1" showInputMessage="1" showErrorMessage="1" sqref="D52:D66" xr:uid="{00000000-0002-0000-0800-00000D000000}">
      <formula1>"原材料費,資材費"</formula1>
    </dataValidation>
  </dataValidations>
  <printOptions horizontalCentered="1"/>
  <pageMargins left="0.70866141732283472" right="0.70866141732283472" top="0.35433070866141736" bottom="0.15748031496062992" header="0.31496062992125984" footer="0.31496062992125984"/>
  <pageSetup paperSize="9" scale="3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datas</vt:lpstr>
      <vt:lpstr>※初めにお読みください</vt:lpstr>
      <vt:lpstr>記載可能経費一覧</vt:lpstr>
      <vt:lpstr>チェックシート（民俗）</vt:lpstr>
      <vt:lpstr>①総表</vt:lpstr>
      <vt:lpstr>②個表1</vt:lpstr>
      <vt:lpstr>③個表２</vt:lpstr>
      <vt:lpstr>④収入</vt:lpstr>
      <vt:lpstr>⑤支出</vt:lpstr>
      <vt:lpstr>⑥団体概要</vt:lpstr>
      <vt:lpstr>⑦実行委員会等概要</vt:lpstr>
      <vt:lpstr>⑧購入等事由書</vt:lpstr>
      <vt:lpstr>⑨自己申告書</vt:lpstr>
      <vt:lpstr>※初めにお読みください!Print_Area</vt:lpstr>
      <vt:lpstr>①総表!Print_Area</vt:lpstr>
      <vt:lpstr>②個表1!Print_Area</vt:lpstr>
      <vt:lpstr>③個表２!Print_Area</vt:lpstr>
      <vt:lpstr>④収入!Print_Area</vt:lpstr>
      <vt:lpstr>⑤支出!Print_Area</vt:lpstr>
      <vt:lpstr>⑥団体概要!Print_Area</vt:lpstr>
      <vt:lpstr>⑦実行委員会等概要!Print_Area</vt:lpstr>
      <vt:lpstr>⑧購入等事由書!Print_Area</vt:lpstr>
      <vt:lpstr>⑨自己申告書!Print_Area</vt:lpstr>
      <vt:lpstr>'チェックシート（民俗）'!Print_Area</vt:lpstr>
      <vt:lpstr>'チェックシート（民俗）'!Print_Titles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2025-09-19T10:41:23Z</cp:lastPrinted>
  <dcterms:created xsi:type="dcterms:W3CDTF">2020-08-12T01:57:30Z</dcterms:created>
  <dcterms:modified xsi:type="dcterms:W3CDTF">2025-09-30T01:27:34Z</dcterms:modified>
</cp:coreProperties>
</file>