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EDFD3BAC-33C8-4DD5-A499-A07C7930B7A9}" xr6:coauthVersionLast="47" xr6:coauthVersionMax="47" xr10:uidLastSave="{00000000-0000-0000-0000-000000000000}"/>
  <workbookProtection workbookAlgorithmName="SHA-512" workbookHashValue="AV+dt5e47Nnq4kGjJo9ImHKj5UKqMgJ/3ERFsc3SP9jJKxvP27R5q8lDzefY1m8rG/WzVFAHrjM0Hf1jR+UuyQ==" workbookSaltValue="+1ks0B00h++q8WtCII7TaA==" workbookSpinCount="100000" lockStructure="1"/>
  <bookViews>
    <workbookView xWindow="-120" yWindow="-120" windowWidth="29040" windowHeight="15840" tabRatio="836" firstSheet="1" activeTab="1" xr2:uid="{00000000-000D-0000-FFFF-FFFF00000000}"/>
  </bookViews>
  <sheets>
    <sheet name="datas" sheetId="53" state="hidden" r:id="rId1"/>
    <sheet name="※初めにお読みください" sheetId="55" r:id="rId2"/>
    <sheet name="記載可能経費一覧" sheetId="51" r:id="rId3"/>
    <sheet name="チェックシート（町並）" sheetId="58" state="hidden" r:id="rId4"/>
    <sheet name="①総表" sheetId="12" r:id="rId5"/>
    <sheet name="②個表１" sheetId="45" r:id="rId6"/>
    <sheet name="③個表２" sheetId="56" r:id="rId7"/>
    <sheet name="④収入" sheetId="14" r:id="rId8"/>
    <sheet name="⑤支出" sheetId="43" r:id="rId9"/>
    <sheet name="⑥団体概要" sheetId="59" r:id="rId10"/>
    <sheet name="⑦実行委員会等概要" sheetId="60" r:id="rId11"/>
    <sheet name="⑧購入等事由書" sheetId="47" r:id="rId12"/>
    <sheet name="⑨自己申告書" sheetId="61" r:id="rId13"/>
  </sheets>
  <externalReferences>
    <externalReference r:id="rId14"/>
    <externalReference r:id="rId15"/>
    <externalReference r:id="rId16"/>
    <externalReference r:id="rId17"/>
    <externalReference r:id="rId18"/>
    <externalReference r:id="rId19"/>
  </externalReferences>
  <definedNames>
    <definedName name="_xlnm._FilterDatabase" localSheetId="7" hidden="1">④収入!$A$15:$I$74</definedName>
    <definedName name="_xlnm._FilterDatabase" localSheetId="8" hidden="1">⑤支出!$B$12:$L$104</definedName>
    <definedName name="_xlnm._FilterDatabase" localSheetId="2" hidden="1">記載可能経費一覧!$A$2:$C$44</definedName>
    <definedName name="_xlnm.Print_Area" localSheetId="1">※初めにお読みください!$A$1:$I$35</definedName>
    <definedName name="_xlnm.Print_Area" localSheetId="4">①総表!$A$1:$H$40</definedName>
    <definedName name="_xlnm.Print_Area" localSheetId="5">②個表１!$B$1:$M$41</definedName>
    <definedName name="_xlnm.Print_Area" localSheetId="6">③個表２!$B$1:$K$53</definedName>
    <definedName name="_xlnm.Print_Area" localSheetId="7">④収入!$A$1:$I$75</definedName>
    <definedName name="_xlnm.Print_Area" localSheetId="8">⑤支出!$B$1:$L$105</definedName>
    <definedName name="_xlnm.Print_Area" localSheetId="9">⑥団体概要!$A$1:$N$65</definedName>
    <definedName name="_xlnm.Print_Area" localSheetId="10">⑦実行委員会等概要!$A$1:$N$62</definedName>
    <definedName name="_xlnm.Print_Area" localSheetId="11">⑧購入等事由書!$A$1:$F$44</definedName>
    <definedName name="_xlnm.Print_Area" localSheetId="12">⑨自己申告書!$A$1:$K$124</definedName>
    <definedName name="_xlnm.Print_Area" localSheetId="3">'チェックシート（町並）'!$A$1:$S$55</definedName>
    <definedName name="_xlnm.Print_Titles" localSheetId="3">'チェックシート（町並）'!$2:$3</definedName>
    <definedName name="応募分野" localSheetId="12">[1]【非表示】分野・ジャンル!$A$1:$E$1</definedName>
    <definedName name="応募分野">[2]【非表示】分野・ジャンル!$A$1:$E$1</definedName>
    <definedName name="会場費">[2]【非表示】経費一覧!$C$183:$C$184</definedName>
    <definedName name="感染症対策経費" localSheetId="12">[2]【非表示】経費一覧!$C$211:$C$215</definedName>
    <definedName name="感染症対策経費" localSheetId="2">#REF!</definedName>
    <definedName name="感染症対策経費">[3]④支出!$U$13:$U$17</definedName>
    <definedName name="記録費" localSheetId="1">#REF!</definedName>
    <definedName name="記録費" localSheetId="3">#REF!</definedName>
    <definedName name="記録費">#REF!</definedName>
    <definedName name="稽古費">[2]【非表示】経費一覧!$C$2:$C$3</definedName>
    <definedName name="謝金・旅費・宣伝費等" localSheetId="1">#REF!</definedName>
    <definedName name="謝金・旅費・宣伝費等" localSheetId="3">#REF!</definedName>
    <definedName name="謝金・旅費・宣伝費等">#REF!</definedName>
    <definedName name="出演費・音楽費・文芸費" localSheetId="1">#REF!</definedName>
    <definedName name="出演費・音楽費・文芸費" localSheetId="3">#REF!</definedName>
    <definedName name="出演費・音楽費・文芸費">#REF!</definedName>
    <definedName name="多_音楽費" localSheetId="12">[4]《非表示》記載可能経費一覧!$B$60:$B$74</definedName>
    <definedName name="多_音楽費">[5]《非表示》記載可能経費一覧!$B$60:$B$74</definedName>
    <definedName name="多_作品料" localSheetId="12">[4]《非表示》記載可能経費一覧!$B$249:$B$253</definedName>
    <definedName name="多_作品料">[5]《非表示》記載可能経費一覧!$B$249:$B$253</definedName>
    <definedName name="多_出演費" localSheetId="12">[4]《非表示》記載可能経費一覧!$B$15:$B$19</definedName>
    <definedName name="多_出演費">[5]《非表示》記載可能経費一覧!$B$15:$B$19</definedName>
    <definedName name="多_文芸費" localSheetId="12">[4]《非表示》記載可能経費一覧!$B$155:$B$188</definedName>
    <definedName name="多_文芸費">[5]《非表示》記載可能経費一覧!$B$155:$B$188</definedName>
    <definedName name="不適合理由">'[6]チェック表(文化会館)'!$P$7:$P$24</definedName>
    <definedName name="舞台費">[2]【非表示】経費一覧!$C$185:$C$203</definedName>
    <definedName name="舞台費・運搬費" localSheetId="1">#REF!</definedName>
    <definedName name="舞台費・運搬費" localSheetId="3">#REF!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7" i="61" l="1"/>
  <c r="H6" i="61"/>
  <c r="E7" i="47"/>
  <c r="F7" i="47"/>
  <c r="L52" i="43"/>
  <c r="L89" i="43"/>
  <c r="L72" i="43"/>
  <c r="L55" i="43"/>
  <c r="L30" i="43"/>
  <c r="L13" i="43"/>
  <c r="F8" i="43"/>
  <c r="F9" i="43"/>
  <c r="F10" i="43"/>
  <c r="F6" i="43"/>
  <c r="E23" i="47"/>
  <c r="F23" i="47"/>
  <c r="L53" i="43"/>
  <c r="F5" i="43"/>
  <c r="I65" i="14"/>
  <c r="I53" i="14"/>
  <c r="I47" i="14"/>
  <c r="I41" i="14"/>
  <c r="I35" i="14"/>
  <c r="I20" i="14"/>
  <c r="I17" i="14"/>
  <c r="I16" i="14"/>
  <c r="E8" i="14"/>
  <c r="E9" i="14"/>
  <c r="E10" i="14"/>
  <c r="E11" i="14"/>
  <c r="E13" i="14"/>
  <c r="E7" i="14"/>
  <c r="E6" i="14"/>
  <c r="E5" i="14"/>
  <c r="E5" i="60"/>
  <c r="C5" i="60"/>
  <c r="C6" i="60"/>
  <c r="J4" i="60"/>
  <c r="C3" i="60"/>
  <c r="J3" i="60"/>
  <c r="C8" i="59"/>
  <c r="E7" i="59"/>
  <c r="C7" i="59"/>
  <c r="J6" i="59"/>
  <c r="J5" i="59"/>
  <c r="C5" i="59"/>
  <c r="I1" i="59"/>
  <c r="E105" i="58"/>
  <c r="E104" i="58"/>
  <c r="E103" i="58"/>
  <c r="E102" i="58"/>
  <c r="E101" i="58"/>
  <c r="E100" i="58"/>
  <c r="E99" i="58"/>
  <c r="E98" i="58"/>
  <c r="E97" i="58"/>
  <c r="E96" i="58"/>
  <c r="E95" i="58"/>
  <c r="E94" i="58"/>
  <c r="E93" i="58"/>
  <c r="E92" i="58"/>
  <c r="E91" i="58"/>
  <c r="E90" i="58"/>
  <c r="E89" i="58"/>
  <c r="E88" i="58"/>
  <c r="E87" i="58"/>
  <c r="E86" i="58"/>
  <c r="E85" i="58"/>
  <c r="E84" i="58"/>
  <c r="E83" i="58"/>
  <c r="E82" i="58"/>
  <c r="E81" i="58"/>
  <c r="E80" i="58"/>
  <c r="E79" i="58"/>
  <c r="E78" i="58"/>
  <c r="E77" i="58"/>
  <c r="E76" i="58"/>
  <c r="E75" i="58"/>
  <c r="E74" i="58"/>
  <c r="E73" i="58"/>
  <c r="E72" i="58"/>
  <c r="E71" i="58"/>
  <c r="E70" i="58"/>
  <c r="E69" i="58"/>
  <c r="E68" i="58"/>
  <c r="E67" i="58"/>
  <c r="E66" i="58"/>
  <c r="E65" i="58"/>
  <c r="E64" i="58"/>
  <c r="E63" i="58"/>
  <c r="E62" i="58"/>
  <c r="E61" i="58"/>
  <c r="E60" i="58"/>
  <c r="E59" i="58"/>
  <c r="E4" i="58"/>
  <c r="E3" i="58"/>
  <c r="Q1" i="58"/>
  <c r="A1" i="58"/>
  <c r="A70" i="14"/>
  <c r="A69" i="14"/>
  <c r="A68" i="14"/>
  <c r="A67" i="14"/>
  <c r="A66" i="14"/>
  <c r="C46" i="43"/>
  <c r="K46" i="43"/>
  <c r="C47" i="43"/>
  <c r="K47" i="43"/>
  <c r="C48" i="43"/>
  <c r="K48" i="43"/>
  <c r="C49" i="43"/>
  <c r="K49" i="43"/>
  <c r="C50" i="43"/>
  <c r="K50" i="43"/>
  <c r="K69" i="43"/>
  <c r="H7" i="56"/>
  <c r="H6" i="56"/>
  <c r="E3" i="56"/>
  <c r="E2" i="56"/>
  <c r="A37" i="14"/>
  <c r="A38" i="14"/>
  <c r="A39" i="14"/>
  <c r="A42" i="14"/>
  <c r="A43" i="14"/>
  <c r="A44" i="14"/>
  <c r="A45" i="14"/>
  <c r="A48" i="14"/>
  <c r="A49" i="14"/>
  <c r="A50" i="14"/>
  <c r="A51" i="14"/>
  <c r="A54" i="14"/>
  <c r="A55" i="14"/>
  <c r="A56" i="14"/>
  <c r="A57" i="14"/>
  <c r="A60" i="14"/>
  <c r="A61" i="14"/>
  <c r="A62" i="14"/>
  <c r="A63" i="14"/>
  <c r="A71" i="14"/>
  <c r="A72" i="14"/>
  <c r="A73" i="14"/>
  <c r="A74" i="14"/>
  <c r="A36" i="14"/>
  <c r="A22" i="14"/>
  <c r="A23" i="14"/>
  <c r="A24" i="14"/>
  <c r="A21" i="14"/>
  <c r="E2" i="43"/>
  <c r="D109" i="53" a="1"/>
  <c r="D109" i="53" s="1"/>
  <c r="D108" i="53" a="1"/>
  <c r="D108" i="53" s="1"/>
  <c r="D101" i="53" a="1"/>
  <c r="D101" i="53" s="1"/>
  <c r="D96" i="53" a="1"/>
  <c r="D96" i="53" s="1"/>
  <c r="D95" i="53" a="1"/>
  <c r="D95" i="53" s="1"/>
  <c r="D94" i="53" a="1"/>
  <c r="D94" i="53" s="1"/>
  <c r="D93" i="53" a="1"/>
  <c r="D93" i="53" s="1"/>
  <c r="D92" i="53"/>
  <c r="D91" i="53" a="1"/>
  <c r="D91" i="53" s="1"/>
  <c r="D89" i="53" a="1"/>
  <c r="D89" i="53" s="1"/>
  <c r="D88" i="53" a="1"/>
  <c r="D88" i="53" s="1"/>
  <c r="D77" i="53" a="1"/>
  <c r="D77" i="53" s="1"/>
  <c r="D76" i="53" a="1"/>
  <c r="D76" i="53" s="1"/>
  <c r="D75" i="53" a="1"/>
  <c r="D75" i="53" s="1"/>
  <c r="D74" i="53" a="1"/>
  <c r="D74" i="53" s="1"/>
  <c r="D73" i="53" a="1"/>
  <c r="D73" i="53" s="1"/>
  <c r="D72" i="53" a="1"/>
  <c r="D72" i="53" s="1"/>
  <c r="D71" i="53" a="1"/>
  <c r="D71" i="53" s="1"/>
  <c r="D70" i="53" a="1"/>
  <c r="D70" i="53" s="1"/>
  <c r="D69" i="53" a="1"/>
  <c r="D69" i="53" s="1"/>
  <c r="D68" i="53" a="1"/>
  <c r="D68" i="53" s="1"/>
  <c r="D67" i="53" a="1"/>
  <c r="D67" i="53" s="1"/>
  <c r="D66" i="53" a="1"/>
  <c r="D66" i="53" s="1"/>
  <c r="D65" i="53" a="1"/>
  <c r="D65" i="53" s="1"/>
  <c r="D64" i="53" a="1"/>
  <c r="D64" i="53" s="1"/>
  <c r="D63" i="53" a="1"/>
  <c r="D63" i="53" s="1"/>
  <c r="D62" i="53" a="1"/>
  <c r="D62" i="53" s="1"/>
  <c r="D61" i="53" a="1"/>
  <c r="D61" i="53" s="1"/>
  <c r="D60" i="53" a="1"/>
  <c r="D60" i="53" s="1"/>
  <c r="D59" i="53" a="1"/>
  <c r="D59" i="53" s="1"/>
  <c r="D58" i="53" a="1"/>
  <c r="D58" i="53" s="1"/>
  <c r="D57" i="53" a="1"/>
  <c r="D57" i="53" s="1"/>
  <c r="D56" i="53" a="1"/>
  <c r="D56" i="53" s="1"/>
  <c r="D55" i="53" a="1"/>
  <c r="D55" i="53" s="1"/>
  <c r="D54" i="53" a="1"/>
  <c r="D54" i="53" s="1"/>
  <c r="D53" i="53" a="1"/>
  <c r="D53" i="53" s="1"/>
  <c r="D52" i="53" a="1"/>
  <c r="D52" i="53" s="1"/>
  <c r="D51" i="53" a="1"/>
  <c r="D51" i="53" s="1"/>
  <c r="D50" i="53" a="1"/>
  <c r="D50" i="53" s="1"/>
  <c r="D49" i="53" a="1"/>
  <c r="D49" i="53" s="1"/>
  <c r="D48" i="53" a="1"/>
  <c r="D48" i="53" s="1"/>
  <c r="D47" i="53" a="1"/>
  <c r="D47" i="53" s="1"/>
  <c r="D46" i="53" a="1"/>
  <c r="D46" i="53" s="1"/>
  <c r="D45" i="53" a="1"/>
  <c r="D45" i="53" s="1"/>
  <c r="D44" i="53" a="1"/>
  <c r="D44" i="53" s="1"/>
  <c r="D43" i="53" a="1"/>
  <c r="D43" i="53" s="1"/>
  <c r="D42" i="53" a="1"/>
  <c r="D42" i="53" s="1"/>
  <c r="D41" i="53" a="1"/>
  <c r="D41" i="53" s="1"/>
  <c r="D40" i="53" a="1"/>
  <c r="D40" i="53" s="1"/>
  <c r="D39" i="53" a="1"/>
  <c r="D39" i="53" s="1"/>
  <c r="D38" i="53" a="1"/>
  <c r="D38" i="53" s="1"/>
  <c r="D37" i="53" a="1"/>
  <c r="D37" i="53" s="1"/>
  <c r="D36" i="53" a="1"/>
  <c r="D36" i="53" s="1"/>
  <c r="D27" i="53" a="1"/>
  <c r="D27" i="53" s="1"/>
  <c r="D26" i="53" a="1"/>
  <c r="D26" i="53" s="1"/>
  <c r="D25" i="53" a="1"/>
  <c r="D25" i="53" s="1"/>
  <c r="D24" i="53" a="1"/>
  <c r="D24" i="53" s="1"/>
  <c r="D23" i="53" a="1"/>
  <c r="D23" i="53" s="1"/>
  <c r="D22" i="53" a="1"/>
  <c r="D22" i="53" s="1"/>
  <c r="D21" i="53" a="1"/>
  <c r="D21" i="53" s="1"/>
  <c r="D20" i="53" a="1"/>
  <c r="D20" i="53" s="1"/>
  <c r="D19" i="53" a="1"/>
  <c r="D19" i="53" s="1"/>
  <c r="D18" i="53" a="1"/>
  <c r="D18" i="53" s="1"/>
  <c r="D17" i="53" a="1"/>
  <c r="D17" i="53" s="1"/>
  <c r="D16" i="53" a="1"/>
  <c r="D16" i="53" s="1"/>
  <c r="D15" i="53" a="1"/>
  <c r="D15" i="53" s="1"/>
  <c r="D14" i="53" a="1"/>
  <c r="D14" i="53" s="1"/>
  <c r="D7" i="53" a="1"/>
  <c r="D7" i="53" s="1"/>
  <c r="D104" i="53" a="1"/>
  <c r="D104" i="53" s="1"/>
  <c r="D87" i="53" a="1"/>
  <c r="D87" i="53" s="1"/>
  <c r="D31" i="53" a="1"/>
  <c r="D31" i="53" s="1"/>
  <c r="D32" i="53" a="1"/>
  <c r="D32" i="53" s="1"/>
  <c r="I7" i="43"/>
  <c r="B40" i="12"/>
  <c r="B3" i="47"/>
  <c r="B2" i="47"/>
  <c r="E12" i="47"/>
  <c r="E13" i="47"/>
  <c r="E14" i="47"/>
  <c r="E15" i="47"/>
  <c r="E16" i="47"/>
  <c r="E17" i="47"/>
  <c r="E18" i="47"/>
  <c r="E19" i="47"/>
  <c r="E20" i="47"/>
  <c r="E21" i="47"/>
  <c r="E24" i="47"/>
  <c r="E25" i="47"/>
  <c r="E26" i="47"/>
  <c r="E27" i="47"/>
  <c r="E28" i="47"/>
  <c r="E29" i="47"/>
  <c r="E30" i="47"/>
  <c r="E31" i="47"/>
  <c r="E32" i="47"/>
  <c r="E11" i="47"/>
  <c r="E10" i="47"/>
  <c r="E9" i="47"/>
  <c r="E8" i="47"/>
  <c r="C90" i="43"/>
  <c r="C2" i="14"/>
  <c r="D2" i="45"/>
  <c r="D3" i="45"/>
  <c r="C3" i="14"/>
  <c r="I8" i="43"/>
  <c r="C91" i="43"/>
  <c r="C92" i="43"/>
  <c r="C93" i="43"/>
  <c r="C94" i="43"/>
  <c r="C95" i="43"/>
  <c r="C96" i="43"/>
  <c r="C97" i="43"/>
  <c r="C98" i="43"/>
  <c r="C99" i="43"/>
  <c r="C100" i="43"/>
  <c r="C101" i="43"/>
  <c r="C102" i="43"/>
  <c r="C103" i="43"/>
  <c r="C104" i="43"/>
  <c r="C74" i="43"/>
  <c r="C75" i="43"/>
  <c r="C76" i="43"/>
  <c r="C77" i="43"/>
  <c r="C78" i="43"/>
  <c r="C79" i="43"/>
  <c r="C80" i="43"/>
  <c r="C81" i="43"/>
  <c r="C82" i="43"/>
  <c r="C83" i="43"/>
  <c r="C84" i="43"/>
  <c r="C85" i="43"/>
  <c r="C86" i="43"/>
  <c r="C87" i="43"/>
  <c r="C73" i="43"/>
  <c r="C57" i="43"/>
  <c r="C58" i="43"/>
  <c r="C59" i="43"/>
  <c r="C60" i="43"/>
  <c r="C61" i="43"/>
  <c r="C62" i="43"/>
  <c r="C63" i="43"/>
  <c r="C64" i="43"/>
  <c r="C65" i="43"/>
  <c r="C66" i="43"/>
  <c r="C67" i="43"/>
  <c r="C68" i="43"/>
  <c r="C70" i="43"/>
  <c r="C56" i="43"/>
  <c r="C32" i="43"/>
  <c r="C33" i="43"/>
  <c r="C34" i="43"/>
  <c r="C35" i="43"/>
  <c r="C36" i="43"/>
  <c r="C37" i="43"/>
  <c r="C38" i="43"/>
  <c r="C39" i="43"/>
  <c r="C40" i="43"/>
  <c r="C41" i="43"/>
  <c r="C42" i="43"/>
  <c r="C43" i="43"/>
  <c r="C44" i="43"/>
  <c r="C45" i="43"/>
  <c r="C31" i="43"/>
  <c r="C15" i="43"/>
  <c r="C16" i="43"/>
  <c r="C17" i="43"/>
  <c r="C18" i="43"/>
  <c r="C19" i="43"/>
  <c r="C20" i="43"/>
  <c r="C21" i="43"/>
  <c r="C22" i="43"/>
  <c r="C23" i="43"/>
  <c r="C24" i="43"/>
  <c r="C25" i="43"/>
  <c r="C26" i="43"/>
  <c r="C27" i="43"/>
  <c r="C28" i="43"/>
  <c r="C14" i="43"/>
  <c r="K104" i="43"/>
  <c r="K103" i="43"/>
  <c r="K102" i="43"/>
  <c r="K101" i="43"/>
  <c r="K87" i="43"/>
  <c r="K70" i="43"/>
  <c r="K68" i="43"/>
  <c r="K67" i="43"/>
  <c r="K66" i="43"/>
  <c r="K45" i="43"/>
  <c r="K44" i="43"/>
  <c r="K43" i="43"/>
  <c r="K42" i="43"/>
  <c r="K20" i="43"/>
  <c r="K21" i="43"/>
  <c r="K22" i="43"/>
  <c r="K23" i="43"/>
  <c r="K24" i="43"/>
  <c r="K25" i="43"/>
  <c r="K26" i="43"/>
  <c r="K27" i="43"/>
  <c r="K28" i="43"/>
  <c r="B55" i="43"/>
  <c r="K90" i="43"/>
  <c r="K73" i="43"/>
  <c r="K74" i="43"/>
  <c r="K56" i="43"/>
  <c r="K57" i="43"/>
  <c r="K58" i="43"/>
  <c r="B30" i="43"/>
  <c r="K31" i="43"/>
  <c r="B13" i="43"/>
  <c r="E3" i="43"/>
  <c r="G29" i="12"/>
  <c r="G30" i="12"/>
  <c r="G28" i="12"/>
  <c r="B52" i="43"/>
  <c r="B53" i="43"/>
  <c r="B72" i="43"/>
  <c r="B89" i="43"/>
  <c r="K100" i="43"/>
  <c r="K99" i="43"/>
  <c r="K98" i="43"/>
  <c r="K97" i="43"/>
  <c r="K96" i="43"/>
  <c r="K95" i="43"/>
  <c r="K94" i="43"/>
  <c r="K93" i="43"/>
  <c r="K92" i="43"/>
  <c r="K91" i="43"/>
  <c r="K86" i="43"/>
  <c r="K85" i="43"/>
  <c r="K84" i="43"/>
  <c r="K83" i="43"/>
  <c r="K82" i="43"/>
  <c r="K81" i="43"/>
  <c r="K80" i="43"/>
  <c r="K79" i="43"/>
  <c r="K78" i="43"/>
  <c r="K77" i="43"/>
  <c r="K75" i="43"/>
  <c r="K76" i="43"/>
  <c r="K65" i="43"/>
  <c r="K64" i="43"/>
  <c r="K63" i="43"/>
  <c r="K62" i="43"/>
  <c r="K61" i="43"/>
  <c r="K60" i="43"/>
  <c r="K59" i="43"/>
  <c r="K41" i="43"/>
  <c r="K40" i="43"/>
  <c r="K39" i="43"/>
  <c r="K38" i="43"/>
  <c r="K37" i="43"/>
  <c r="K36" i="43"/>
  <c r="K35" i="43"/>
  <c r="K34" i="43"/>
  <c r="K33" i="43"/>
  <c r="K32" i="43"/>
  <c r="K14" i="43"/>
  <c r="K15" i="43"/>
  <c r="K16" i="43"/>
  <c r="K17" i="43"/>
  <c r="K18" i="43"/>
  <c r="K19" i="43"/>
  <c r="H30" i="12"/>
  <c r="H28" i="12"/>
  <c r="H29" i="12"/>
  <c r="K13" i="43"/>
  <c r="B38" i="12"/>
  <c r="A37" i="12" s="1"/>
  <c r="F21" i="14"/>
  <c r="F22" i="14"/>
  <c r="F23" i="14"/>
  <c r="F24" i="14"/>
  <c r="F20" i="14"/>
  <c r="H25" i="14"/>
  <c r="H24" i="14"/>
  <c r="H23" i="14"/>
  <c r="H22" i="14"/>
  <c r="H21" i="14"/>
  <c r="H20" i="14"/>
  <c r="I59" i="14"/>
  <c r="E12" i="14"/>
  <c r="H31" i="12"/>
  <c r="D29" i="12"/>
  <c r="H32" i="12"/>
  <c r="D32" i="12"/>
  <c r="D28" i="12"/>
  <c r="D30" i="12"/>
  <c r="B39" i="12"/>
  <c r="D33" i="12"/>
  <c r="D31" i="12"/>
  <c r="D29" i="53" a="1"/>
  <c r="D105" i="53" a="1"/>
  <c r="D83" i="53" a="1"/>
  <c r="D5" i="53" a="1"/>
  <c r="D4" i="53" a="1"/>
  <c r="D11" i="53" a="1"/>
  <c r="D107" i="53" a="1"/>
  <c r="D13" i="53" a="1"/>
  <c r="D6" i="53" a="1"/>
  <c r="D79" i="53" a="1"/>
  <c r="D98" i="53" a="1"/>
  <c r="D102" i="53" a="1"/>
  <c r="D80" i="53" a="1"/>
  <c r="D8" i="53" a="1"/>
  <c r="D85" i="53" a="1"/>
  <c r="D10" i="53" a="1"/>
  <c r="D34" i="53" a="1"/>
  <c r="D30" i="53" a="1"/>
  <c r="D35" i="53"/>
  <c r="D33" i="53" a="1"/>
  <c r="D12" i="53"/>
  <c r="D9" i="53" a="1"/>
  <c r="D28" i="53" a="1"/>
  <c r="D90" i="53" a="1"/>
  <c r="D100" i="53" a="1"/>
  <c r="D82" i="53" a="1"/>
  <c r="D103" i="53" a="1"/>
  <c r="D86" i="53" a="1"/>
  <c r="D97" i="53" a="1"/>
  <c r="D99" i="53" a="1"/>
  <c r="D84" i="53" a="1"/>
  <c r="D78" i="53" a="1"/>
  <c r="D81" i="53" a="1"/>
  <c r="D79" i="53" l="1"/>
  <c r="D13" i="53"/>
  <c r="D81" i="53"/>
  <c r="D86" i="53"/>
  <c r="D90" i="53"/>
  <c r="D107" i="53"/>
  <c r="D34" i="53"/>
  <c r="D8" i="53"/>
  <c r="D6" i="53"/>
  <c r="D11" i="53"/>
  <c r="D78" i="53"/>
  <c r="D103" i="53"/>
  <c r="D28" i="53"/>
  <c r="D4" i="53"/>
  <c r="D84" i="53"/>
  <c r="D80" i="53"/>
  <c r="D9" i="53"/>
  <c r="D5" i="53"/>
  <c r="D10" i="53"/>
  <c r="D82" i="53"/>
  <c r="D83" i="53"/>
  <c r="D99" i="53"/>
  <c r="D102" i="53"/>
  <c r="D33" i="53"/>
  <c r="D105" i="53"/>
  <c r="D85" i="53"/>
  <c r="D100" i="53"/>
  <c r="D29" i="53"/>
  <c r="D97" i="53"/>
  <c r="D98" i="53"/>
  <c r="D30" i="53"/>
</calcChain>
</file>

<file path=xl/sharedStrings.xml><?xml version="1.0" encoding="utf-8"?>
<sst xmlns="http://schemas.openxmlformats.org/spreadsheetml/2006/main" count="1041" uniqueCount="697">
  <si>
    <t>団体情報</t>
    <rPh sb="0" eb="2">
      <t>ダンタイ</t>
    </rPh>
    <rPh sb="2" eb="4">
      <t>ジョウホウ</t>
    </rPh>
    <phoneticPr fontId="7"/>
  </si>
  <si>
    <t>要望内容</t>
    <rPh sb="0" eb="2">
      <t>ヨウボウ</t>
    </rPh>
    <rPh sb="2" eb="4">
      <t>ナイヨウ</t>
    </rPh>
    <phoneticPr fontId="7"/>
  </si>
  <si>
    <t>活動名（フリガナ）</t>
    <rPh sb="0" eb="2">
      <t>カツドウ</t>
    </rPh>
    <rPh sb="2" eb="3">
      <t>メイ</t>
    </rPh>
    <phoneticPr fontId="7"/>
  </si>
  <si>
    <t>活動名</t>
    <rPh sb="0" eb="2">
      <t>カツドウ</t>
    </rPh>
    <rPh sb="2" eb="3">
      <t>メイ</t>
    </rPh>
    <phoneticPr fontId="7"/>
  </si>
  <si>
    <t>実施時期</t>
    <rPh sb="0" eb="2">
      <t>ジッシ</t>
    </rPh>
    <rPh sb="2" eb="4">
      <t>ジキ</t>
    </rPh>
    <phoneticPr fontId="7"/>
  </si>
  <si>
    <t>収支予算（千円）</t>
    <rPh sb="0" eb="2">
      <t>シュウシ</t>
    </rPh>
    <rPh sb="2" eb="4">
      <t>ヨサン</t>
    </rPh>
    <rPh sb="5" eb="7">
      <t>センエン</t>
    </rPh>
    <phoneticPr fontId="7"/>
  </si>
  <si>
    <t>共催者負担金</t>
    <phoneticPr fontId="7"/>
  </si>
  <si>
    <t>（イ） 収入小計</t>
    <rPh sb="4" eb="6">
      <t>シュウニュウ</t>
    </rPh>
    <phoneticPr fontId="7"/>
  </si>
  <si>
    <t>団体住所（所在地）〒</t>
  </si>
  <si>
    <t>-</t>
  </si>
  <si>
    <t>団体住所（所在地）</t>
  </si>
  <si>
    <t>代表者役職名</t>
  </si>
  <si>
    <t>代表者氏名</t>
  </si>
  <si>
    <t>入場料</t>
  </si>
  <si>
    <t>共催者負担金</t>
  </si>
  <si>
    <t>（ロ） 自己負担金</t>
  </si>
  <si>
    <t>収入総額（イ＋ロ）</t>
  </si>
  <si>
    <t>文化庁補助事業等への応募（予定を含む。）</t>
  </si>
  <si>
    <t>区分</t>
    <rPh sb="0" eb="2">
      <t>クブン</t>
    </rPh>
    <phoneticPr fontId="7"/>
  </si>
  <si>
    <t>項目</t>
    <rPh sb="0" eb="2">
      <t>コウモク</t>
    </rPh>
    <phoneticPr fontId="7"/>
  </si>
  <si>
    <t>細目</t>
    <rPh sb="0" eb="2">
      <t>サイモク</t>
    </rPh>
    <phoneticPr fontId="7"/>
  </si>
  <si>
    <t>内訳</t>
    <rPh sb="0" eb="2">
      <t>ウチワケ</t>
    </rPh>
    <phoneticPr fontId="7"/>
  </si>
  <si>
    <t>内訳詳細</t>
    <rPh sb="0" eb="2">
      <t>ウチワケ</t>
    </rPh>
    <rPh sb="2" eb="4">
      <t>ショウサイ</t>
    </rPh>
    <phoneticPr fontId="7"/>
  </si>
  <si>
    <t>小計（千円）</t>
    <rPh sb="0" eb="2">
      <t>ショウケイ</t>
    </rPh>
    <rPh sb="3" eb="5">
      <t>センエン</t>
    </rPh>
    <phoneticPr fontId="7"/>
  </si>
  <si>
    <t>入場料収入</t>
    <phoneticPr fontId="7"/>
  </si>
  <si>
    <t>単価</t>
    <rPh sb="0" eb="2">
      <t>タンカ</t>
    </rPh>
    <phoneticPr fontId="7"/>
  </si>
  <si>
    <t>×</t>
    <phoneticPr fontId="7"/>
  </si>
  <si>
    <t>枚数</t>
    <rPh sb="0" eb="2">
      <t>マイスウ</t>
    </rPh>
    <phoneticPr fontId="7"/>
  </si>
  <si>
    <t>（招待）</t>
    <rPh sb="1" eb="3">
      <t>ショウタイ</t>
    </rPh>
    <phoneticPr fontId="7"/>
  </si>
  <si>
    <t>その他の収入</t>
    <rPh sb="2" eb="3">
      <t>タ</t>
    </rPh>
    <rPh sb="4" eb="6">
      <t>シュウニュウ</t>
    </rPh>
    <phoneticPr fontId="7"/>
  </si>
  <si>
    <t>共催者以外の補助金・助成金</t>
    <phoneticPr fontId="7"/>
  </si>
  <si>
    <t>寄付金・協賛金</t>
    <phoneticPr fontId="7"/>
  </si>
  <si>
    <t>参加費</t>
    <phoneticPr fontId="7"/>
  </si>
  <si>
    <t>広告料・その他の収入</t>
    <phoneticPr fontId="7"/>
  </si>
  <si>
    <t>字幕費・音声ガイド費</t>
  </si>
  <si>
    <t>道具運搬費</t>
  </si>
  <si>
    <t>交通費</t>
  </si>
  <si>
    <t>宿泊費</t>
  </si>
  <si>
    <t>録画費</t>
  </si>
  <si>
    <t>録音費</t>
  </si>
  <si>
    <t>写真費</t>
  </si>
  <si>
    <t>団体名</t>
  </si>
  <si>
    <t>住所〒</t>
    <phoneticPr fontId="7"/>
  </si>
  <si>
    <t>住所</t>
    <rPh sb="0" eb="2">
      <t>ジュウショ</t>
    </rPh>
    <phoneticPr fontId="7"/>
  </si>
  <si>
    <t>組　織</t>
  </si>
  <si>
    <t>経理担当者</t>
  </si>
  <si>
    <t>監査担当者</t>
  </si>
  <si>
    <t>目　的</t>
  </si>
  <si>
    <t>沿　革</t>
  </si>
  <si>
    <t>年度</t>
  </si>
  <si>
    <t>役　　職　　員</t>
    <phoneticPr fontId="7"/>
  </si>
  <si>
    <t>〔中核団体名〕</t>
    <phoneticPr fontId="7"/>
  </si>
  <si>
    <t>〔加入条件〕</t>
    <phoneticPr fontId="7"/>
  </si>
  <si>
    <t>金額（円）</t>
    <rPh sb="3" eb="4">
      <t>エン</t>
    </rPh>
    <phoneticPr fontId="7"/>
  </si>
  <si>
    <t>金額（円）</t>
    <rPh sb="0" eb="2">
      <t>キンガク</t>
    </rPh>
    <rPh sb="3" eb="4">
      <t>エン</t>
    </rPh>
    <phoneticPr fontId="7"/>
  </si>
  <si>
    <t>～</t>
    <phoneticPr fontId="6"/>
  </si>
  <si>
    <t>収入総額</t>
    <rPh sb="2" eb="4">
      <t>ソウガク</t>
    </rPh>
    <phoneticPr fontId="7"/>
  </si>
  <si>
    <t>記入要領</t>
    <phoneticPr fontId="6"/>
  </si>
  <si>
    <t>入場料収入</t>
    <phoneticPr fontId="6"/>
  </si>
  <si>
    <t>その他の収入</t>
    <rPh sb="2" eb="3">
      <t>タ</t>
    </rPh>
    <rPh sb="4" eb="6">
      <t>シュウニュウ</t>
    </rPh>
    <phoneticPr fontId="6"/>
  </si>
  <si>
    <t>共催者負担金</t>
    <rPh sb="0" eb="2">
      <t>キョウサイ</t>
    </rPh>
    <rPh sb="2" eb="3">
      <t>シャ</t>
    </rPh>
    <rPh sb="3" eb="6">
      <t>フタンキン</t>
    </rPh>
    <phoneticPr fontId="6"/>
  </si>
  <si>
    <t>共催者以外の補助金・助成金</t>
    <rPh sb="0" eb="2">
      <t>キョウサイ</t>
    </rPh>
    <rPh sb="2" eb="3">
      <t>シャ</t>
    </rPh>
    <rPh sb="3" eb="5">
      <t>イガイ</t>
    </rPh>
    <rPh sb="6" eb="9">
      <t>ホジョキン</t>
    </rPh>
    <rPh sb="10" eb="13">
      <t>ジョセイキン</t>
    </rPh>
    <phoneticPr fontId="6"/>
  </si>
  <si>
    <t>寄付金・協賛金</t>
    <rPh sb="0" eb="3">
      <t>キフキン</t>
    </rPh>
    <rPh sb="4" eb="7">
      <t>キョウサンキン</t>
    </rPh>
    <phoneticPr fontId="6"/>
  </si>
  <si>
    <t>参加費</t>
    <phoneticPr fontId="6"/>
  </si>
  <si>
    <t>広告料・その他の収入</t>
    <phoneticPr fontId="6"/>
  </si>
  <si>
    <t>都道府県</t>
    <rPh sb="0" eb="4">
      <t>トドウフケン</t>
    </rPh>
    <phoneticPr fontId="6"/>
  </si>
  <si>
    <t>左記以外</t>
    <rPh sb="0" eb="2">
      <t>サキ</t>
    </rPh>
    <rPh sb="2" eb="4">
      <t>イガイ</t>
    </rPh>
    <phoneticPr fontId="6"/>
  </si>
  <si>
    <t>障害者対応に係る経費を含む</t>
    <rPh sb="0" eb="3">
      <t>ショウガイシャ</t>
    </rPh>
    <rPh sb="3" eb="5">
      <t>タイオウ</t>
    </rPh>
    <rPh sb="6" eb="7">
      <t>カカ</t>
    </rPh>
    <rPh sb="8" eb="10">
      <t>ケイヒ</t>
    </rPh>
    <rPh sb="11" eb="12">
      <t>フク</t>
    </rPh>
    <phoneticPr fontId="6"/>
  </si>
  <si>
    <t>細目</t>
    <rPh sb="0" eb="2">
      <t>サイモク</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</si>
  <si>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</si>
  <si>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</si>
  <si>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</si>
  <si>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券種</t>
    <rPh sb="0" eb="1">
      <t>ケン</t>
    </rPh>
    <rPh sb="1" eb="2">
      <t>シュ</t>
    </rPh>
    <phoneticPr fontId="7"/>
  </si>
  <si>
    <t>単価等（円）</t>
    <rPh sb="0" eb="2">
      <t>タンカ</t>
    </rPh>
    <rPh sb="2" eb="3">
      <t>トウ</t>
    </rPh>
    <rPh sb="4" eb="5">
      <t>エン</t>
    </rPh>
    <phoneticPr fontId="7"/>
  </si>
  <si>
    <t>No.</t>
    <phoneticPr fontId="25"/>
  </si>
  <si>
    <t>活動名：</t>
    <rPh sb="0" eb="2">
      <t>カツドウ</t>
    </rPh>
    <rPh sb="2" eb="3">
      <t>メイ</t>
    </rPh>
    <phoneticPr fontId="25"/>
  </si>
  <si>
    <t>団体名：</t>
    <rPh sb="0" eb="2">
      <t>ダンタイ</t>
    </rPh>
    <rPh sb="2" eb="3">
      <t>メイ</t>
    </rPh>
    <phoneticPr fontId="25"/>
  </si>
  <si>
    <t>①【必要書類の確認】</t>
    <rPh sb="2" eb="4">
      <t>ヒツヨウ</t>
    </rPh>
    <rPh sb="4" eb="6">
      <t>ショルイ</t>
    </rPh>
    <rPh sb="7" eb="9">
      <t>カクニン</t>
    </rPh>
    <phoneticPr fontId="25"/>
  </si>
  <si>
    <t>③【応募要件の確認】</t>
    <rPh sb="2" eb="4">
      <t>オウボ</t>
    </rPh>
    <rPh sb="4" eb="6">
      <t>ヨウケン</t>
    </rPh>
    <rPh sb="7" eb="9">
      <t>カクニン</t>
    </rPh>
    <phoneticPr fontId="25"/>
  </si>
  <si>
    <t>□</t>
  </si>
  <si>
    <t>適合</t>
    <rPh sb="0" eb="2">
      <t>テキゴウ</t>
    </rPh>
    <phoneticPr fontId="25"/>
  </si>
  <si>
    <t>その他 応募できない活動　にあたらない</t>
    <rPh sb="2" eb="3">
      <t>タ</t>
    </rPh>
    <phoneticPr fontId="25"/>
  </si>
  <si>
    <t>②【応募履歴の確認】</t>
    <rPh sb="2" eb="4">
      <t>オウボ</t>
    </rPh>
    <rPh sb="4" eb="6">
      <t>リレキ</t>
    </rPh>
    <phoneticPr fontId="25"/>
  </si>
  <si>
    <t>【最終判断】</t>
    <rPh sb="1" eb="3">
      <t>サイシュウ</t>
    </rPh>
    <rPh sb="3" eb="5">
      <t>ハンダン</t>
    </rPh>
    <phoneticPr fontId="25"/>
  </si>
  <si>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</si>
  <si>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</si>
  <si>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担当者氏名</t>
    <phoneticPr fontId="6"/>
  </si>
  <si>
    <t>担当者電話番号</t>
    <phoneticPr fontId="23"/>
  </si>
  <si>
    <t>収入</t>
    <phoneticPr fontId="7"/>
  </si>
  <si>
    <t>支出</t>
    <phoneticPr fontId="6"/>
  </si>
  <si>
    <t>支払先及び備考</t>
    <phoneticPr fontId="9"/>
  </si>
  <si>
    <t>金額</t>
    <rPh sb="0" eb="2">
      <t>キンガク</t>
    </rPh>
    <phoneticPr fontId="9"/>
  </si>
  <si>
    <t>団体名（主催者）</t>
    <phoneticPr fontId="6"/>
  </si>
  <si>
    <t>活動名：</t>
    <phoneticPr fontId="9"/>
  </si>
  <si>
    <t>①</t>
  </si>
  <si>
    <t>③</t>
  </si>
  <si>
    <t>-</t>
    <phoneticPr fontId="23"/>
  </si>
  <si>
    <t>②</t>
    <phoneticPr fontId="23"/>
  </si>
  <si>
    <t>担当部署名または役職名</t>
    <rPh sb="2" eb="4">
      <t>ブショ</t>
    </rPh>
    <rPh sb="4" eb="5">
      <t>メイ</t>
    </rPh>
    <rPh sb="8" eb="11">
      <t>ヤクショクメイ</t>
    </rPh>
    <phoneticPr fontId="6"/>
  </si>
  <si>
    <t>担当者情報</t>
    <rPh sb="0" eb="3">
      <t>タントウシャ</t>
    </rPh>
    <rPh sb="3" eb="5">
      <t>ジョウホウ</t>
    </rPh>
    <phoneticPr fontId="6"/>
  </si>
  <si>
    <t>-</t>
    <phoneticPr fontId="6"/>
  </si>
  <si>
    <t>団体名（フリガナ）</t>
    <phoneticPr fontId="6"/>
  </si>
  <si>
    <t>小計（千円）</t>
    <rPh sb="0" eb="2">
      <t>ショウケイ</t>
    </rPh>
    <rPh sb="3" eb="4">
      <t>セン</t>
    </rPh>
    <rPh sb="4" eb="5">
      <t>エン</t>
    </rPh>
    <phoneticPr fontId="7"/>
  </si>
  <si>
    <t>項目</t>
    <phoneticPr fontId="23"/>
  </si>
  <si>
    <t>№</t>
    <phoneticPr fontId="9"/>
  </si>
  <si>
    <t>神奈川県</t>
  </si>
  <si>
    <t>和歌山県</t>
  </si>
  <si>
    <t>.</t>
    <phoneticPr fontId="6"/>
  </si>
  <si>
    <t>細目</t>
    <rPh sb="0" eb="2">
      <t>サイモク</t>
    </rPh>
    <phoneticPr fontId="9"/>
  </si>
  <si>
    <t>項目</t>
    <rPh sb="0" eb="2">
      <t>コウモク</t>
    </rPh>
    <phoneticPr fontId="6"/>
  </si>
  <si>
    <t>市町村または特別区</t>
    <rPh sb="0" eb="3">
      <t>シチョウソン</t>
    </rPh>
    <rPh sb="6" eb="9">
      <t>トクベツク</t>
    </rPh>
    <phoneticPr fontId="6"/>
  </si>
  <si>
    <t>東京都</t>
  </si>
  <si>
    <t>活動区分</t>
    <phoneticPr fontId="6"/>
  </si>
  <si>
    <t>細目</t>
    <phoneticPr fontId="9"/>
  </si>
  <si>
    <r>
      <rPr>
        <sz val="14"/>
        <color rgb="FF969696"/>
        <rFont val="游ゴシック"/>
        <family val="3"/>
        <charset val="128"/>
        <scheme val="minor"/>
      </rPr>
      <t>.</t>
    </r>
    <r>
      <rPr>
        <sz val="14"/>
        <color theme="1"/>
        <rFont val="游ゴシック"/>
        <family val="3"/>
        <charset val="128"/>
        <scheme val="minor"/>
      </rPr>
      <t>項目</t>
    </r>
    <phoneticPr fontId="23"/>
  </si>
  <si>
    <t>（千円）</t>
  </si>
  <si>
    <r>
      <rPr>
        <u/>
        <sz val="14"/>
        <color rgb="FF969696"/>
        <rFont val="游ゴシック"/>
        <family val="3"/>
        <charset val="128"/>
        <scheme val="minor"/>
      </rPr>
      <t>.</t>
    </r>
    <r>
      <rPr>
        <u/>
        <sz val="14"/>
        <color theme="1"/>
        <rFont val="游ゴシック"/>
        <family val="3"/>
        <charset val="128"/>
        <scheme val="minor"/>
      </rPr>
      <t>項目</t>
    </r>
    <phoneticPr fontId="23"/>
  </si>
  <si>
    <t>都道府県番号</t>
    <rPh sb="0" eb="4">
      <t>トドウフケン</t>
    </rPh>
    <rPh sb="4" eb="6">
      <t>バンゴウ</t>
    </rPh>
    <phoneticPr fontId="23"/>
  </si>
  <si>
    <t>北海道</t>
  </si>
  <si>
    <t>岩手県</t>
  </si>
  <si>
    <t>宮城県</t>
  </si>
  <si>
    <t>秋田県</t>
  </si>
  <si>
    <t>山形県</t>
  </si>
  <si>
    <t>福島県</t>
  </si>
  <si>
    <t>茨城県</t>
  </si>
  <si>
    <t>栃木県</t>
  </si>
  <si>
    <t>群馬県</t>
  </si>
  <si>
    <t>埼玉県</t>
  </si>
  <si>
    <t>千葉県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</si>
  <si>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</si>
  <si>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</si>
  <si>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</si>
  <si>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</si>
  <si>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</si>
  <si>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</si>
  <si>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</si>
  <si>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</si>
  <si>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</si>
  <si>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</si>
  <si>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</si>
  <si>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</si>
  <si>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</si>
  <si>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</si>
  <si>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</si>
  <si>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</si>
  <si>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</si>
  <si>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</si>
  <si>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</si>
  <si>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</si>
  <si>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</si>
  <si>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</si>
  <si>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</si>
  <si>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</si>
  <si>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</si>
  <si>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</si>
  <si>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</si>
  <si>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</si>
  <si>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</si>
  <si>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</si>
  <si>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沖縄県</t>
  </si>
  <si>
    <t>青森県</t>
  </si>
  <si>
    <t>鹿児島県</t>
  </si>
  <si>
    <t>A1のセルについて。施設の都道府県番号を表示している。会館と展示以外は団体の住所の都道府県番号にしたらいいかも。</t>
    <rPh sb="10" eb="12">
      <t>シセツ</t>
    </rPh>
    <rPh sb="13" eb="17">
      <t>トドウフケン</t>
    </rPh>
    <rPh sb="17" eb="19">
      <t>バンゴウ</t>
    </rPh>
    <rPh sb="20" eb="22">
      <t>ヒョウジ</t>
    </rPh>
    <rPh sb="27" eb="29">
      <t>カイカン</t>
    </rPh>
    <rPh sb="30" eb="32">
      <t>テンジ</t>
    </rPh>
    <rPh sb="32" eb="34">
      <t>イガイ</t>
    </rPh>
    <rPh sb="35" eb="37">
      <t>ダンタイ</t>
    </rPh>
    <rPh sb="38" eb="40">
      <t>ジュウショ</t>
    </rPh>
    <rPh sb="41" eb="45">
      <t>トドウフケン</t>
    </rPh>
    <rPh sb="45" eb="47">
      <t>バンゴウ</t>
    </rPh>
    <phoneticPr fontId="23"/>
  </si>
  <si>
    <t>電話番号</t>
    <phoneticPr fontId="23"/>
  </si>
  <si>
    <t>法人設立年月</t>
    <phoneticPr fontId="6"/>
  </si>
  <si>
    <t>法 人 番 号</t>
    <phoneticPr fontId="6"/>
  </si>
  <si>
    <t>団体設立年月</t>
    <phoneticPr fontId="6"/>
  </si>
  <si>
    <t>代表者役職名</t>
    <phoneticPr fontId="6"/>
  </si>
  <si>
    <t>本活動の企画意図</t>
    <rPh sb="0" eb="1">
      <t>ホン</t>
    </rPh>
    <rPh sb="1" eb="3">
      <t>カツドウ</t>
    </rPh>
    <rPh sb="4" eb="6">
      <t>キカク</t>
    </rPh>
    <rPh sb="6" eb="8">
      <t>イト</t>
    </rPh>
    <phoneticPr fontId="6"/>
  </si>
  <si>
    <t>地域の振興に資する本活動の特色（地域の活動として特に強調したい点をご記入ください）</t>
    <rPh sb="0" eb="2">
      <t>チイキ</t>
    </rPh>
    <rPh sb="3" eb="5">
      <t>シンコウ</t>
    </rPh>
    <rPh sb="6" eb="7">
      <t>シ</t>
    </rPh>
    <rPh sb="9" eb="12">
      <t>ホンカツドウ</t>
    </rPh>
    <rPh sb="13" eb="15">
      <t>トクショク</t>
    </rPh>
    <phoneticPr fontId="6"/>
  </si>
  <si>
    <t>実施場所</t>
    <rPh sb="2" eb="4">
      <t>バショ</t>
    </rPh>
    <phoneticPr fontId="6"/>
  </si>
  <si>
    <t>歴史的集落・町並み、文化的景観保存活用活動</t>
    <phoneticPr fontId="6"/>
  </si>
  <si>
    <t>実施場所住所</t>
    <rPh sb="2" eb="4">
      <t>バショ</t>
    </rPh>
    <rPh sb="4" eb="6">
      <t>ジュウショ</t>
    </rPh>
    <phoneticPr fontId="6"/>
  </si>
  <si>
    <t>団体名：</t>
    <rPh sb="0" eb="2">
      <t>ダンタイ</t>
    </rPh>
    <phoneticPr fontId="9"/>
  </si>
  <si>
    <t>団体名：</t>
    <phoneticPr fontId="9"/>
  </si>
  <si>
    <t>謝金・旅費</t>
    <rPh sb="0" eb="2">
      <t>シャキン</t>
    </rPh>
    <rPh sb="3" eb="5">
      <t>リョヒ</t>
    </rPh>
    <phoneticPr fontId="6"/>
  </si>
  <si>
    <t>講師謝金</t>
    <rPh sb="0" eb="2">
      <t>コウシ</t>
    </rPh>
    <rPh sb="2" eb="4">
      <t>シャキン</t>
    </rPh>
    <phoneticPr fontId="6"/>
  </si>
  <si>
    <t>指導謝金</t>
    <rPh sb="0" eb="2">
      <t>シドウ</t>
    </rPh>
    <rPh sb="2" eb="4">
      <t>シャキン</t>
    </rPh>
    <phoneticPr fontId="6"/>
  </si>
  <si>
    <t>原稿執筆謝金</t>
    <rPh sb="0" eb="2">
      <t>ゲンコウ</t>
    </rPh>
    <rPh sb="2" eb="4">
      <t>シッピツ</t>
    </rPh>
    <rPh sb="4" eb="6">
      <t>シャキン</t>
    </rPh>
    <phoneticPr fontId="6"/>
  </si>
  <si>
    <t>会場整理謝金</t>
    <rPh sb="0" eb="2">
      <t>カイジョウ</t>
    </rPh>
    <rPh sb="2" eb="4">
      <t>セイリ</t>
    </rPh>
    <rPh sb="4" eb="6">
      <t>シャキン</t>
    </rPh>
    <phoneticPr fontId="6"/>
  </si>
  <si>
    <t>託児謝金</t>
    <rPh sb="0" eb="2">
      <t>タクジ</t>
    </rPh>
    <rPh sb="2" eb="4">
      <t>シャキン</t>
    </rPh>
    <phoneticPr fontId="6"/>
  </si>
  <si>
    <t>駐車場整理謝金</t>
    <rPh sb="0" eb="3">
      <t>チュウシャジョウ</t>
    </rPh>
    <rPh sb="3" eb="5">
      <t>セイリ</t>
    </rPh>
    <rPh sb="5" eb="7">
      <t>シャキン</t>
    </rPh>
    <phoneticPr fontId="6"/>
  </si>
  <si>
    <t>医師・看護師謝金</t>
    <rPh sb="0" eb="2">
      <t>イシ</t>
    </rPh>
    <rPh sb="3" eb="6">
      <t>カンゴシ</t>
    </rPh>
    <rPh sb="6" eb="8">
      <t>シャキン</t>
    </rPh>
    <phoneticPr fontId="6"/>
  </si>
  <si>
    <t>手話通訳謝金</t>
    <rPh sb="0" eb="2">
      <t>シュワ</t>
    </rPh>
    <rPh sb="2" eb="4">
      <t>ツウヤク</t>
    </rPh>
    <rPh sb="4" eb="6">
      <t>シャキン</t>
    </rPh>
    <phoneticPr fontId="6"/>
  </si>
  <si>
    <t>要約筆記謝金</t>
    <rPh sb="0" eb="2">
      <t>ヨウヤク</t>
    </rPh>
    <rPh sb="2" eb="4">
      <t>ヒッキ</t>
    </rPh>
    <rPh sb="4" eb="6">
      <t>シャキン</t>
    </rPh>
    <phoneticPr fontId="6"/>
  </si>
  <si>
    <t>会場使用料</t>
    <rPh sb="0" eb="2">
      <t>カイジョウ</t>
    </rPh>
    <rPh sb="2" eb="5">
      <t>シヨウリョウ</t>
    </rPh>
    <phoneticPr fontId="6"/>
  </si>
  <si>
    <t>付帯設備使用料</t>
    <rPh sb="0" eb="2">
      <t>フタイ</t>
    </rPh>
    <rPh sb="2" eb="4">
      <t>セツビ</t>
    </rPh>
    <rPh sb="4" eb="7">
      <t>シヨウリョウ</t>
    </rPh>
    <phoneticPr fontId="6"/>
  </si>
  <si>
    <t>機材借料</t>
    <rPh sb="0" eb="2">
      <t>キザイ</t>
    </rPh>
    <rPh sb="2" eb="4">
      <t>シャクリョウ</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</si>
  <si>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</si>
  <si>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</si>
  <si>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★購入等事由書の作成必要</t>
    <rPh sb="1" eb="3">
      <t>コウニュウ</t>
    </rPh>
    <rPh sb="3" eb="4">
      <t>トウ</t>
    </rPh>
    <rPh sb="4" eb="6">
      <t>ジユウ</t>
    </rPh>
    <rPh sb="6" eb="7">
      <t>ショ</t>
    </rPh>
    <rPh sb="8" eb="10">
      <t>サクセイ</t>
    </rPh>
    <rPh sb="10" eb="12">
      <t>ヒツヨウ</t>
    </rPh>
    <phoneticPr fontId="6"/>
  </si>
  <si>
    <t>保全・補修費（★）</t>
    <rPh sb="0" eb="2">
      <t>ホゼン</t>
    </rPh>
    <rPh sb="3" eb="5">
      <t>ホシュウ</t>
    </rPh>
    <rPh sb="5" eb="6">
      <t>ヒ</t>
    </rPh>
    <phoneticPr fontId="6"/>
  </si>
  <si>
    <t>保全・補修費</t>
  </si>
  <si>
    <t>調査・資料等作成費</t>
    <rPh sb="0" eb="2">
      <t>チョウサ</t>
    </rPh>
    <rPh sb="3" eb="5">
      <t>シリョウ</t>
    </rPh>
    <rPh sb="5" eb="6">
      <t>トウ</t>
    </rPh>
    <rPh sb="6" eb="8">
      <t>サクセイ</t>
    </rPh>
    <rPh sb="8" eb="9">
      <t>ヒ</t>
    </rPh>
    <phoneticPr fontId="6"/>
  </si>
  <si>
    <t>調査委託費</t>
    <rPh sb="0" eb="2">
      <t>チョウサ</t>
    </rPh>
    <rPh sb="2" eb="4">
      <t>イタク</t>
    </rPh>
    <rPh sb="4" eb="5">
      <t>ヒ</t>
    </rPh>
    <phoneticPr fontId="6"/>
  </si>
  <si>
    <t>資料印刷費</t>
    <rPh sb="0" eb="2">
      <t>シリョウ</t>
    </rPh>
    <rPh sb="2" eb="4">
      <t>インサツ</t>
    </rPh>
    <rPh sb="4" eb="5">
      <t>ヒ</t>
    </rPh>
    <phoneticPr fontId="6"/>
  </si>
  <si>
    <t>点字に係る経費を含む</t>
    <rPh sb="0" eb="2">
      <t>テンジ</t>
    </rPh>
    <rPh sb="3" eb="4">
      <t>カカ</t>
    </rPh>
    <rPh sb="5" eb="7">
      <t>ケイヒ</t>
    </rPh>
    <rPh sb="8" eb="9">
      <t>フク</t>
    </rPh>
    <phoneticPr fontId="6"/>
  </si>
  <si>
    <t>報告書印刷費</t>
    <rPh sb="0" eb="3">
      <t>ホウコクショ</t>
    </rPh>
    <rPh sb="3" eb="5">
      <t>インサツ</t>
    </rPh>
    <rPh sb="5" eb="6">
      <t>ヒ</t>
    </rPh>
    <phoneticPr fontId="6"/>
  </si>
  <si>
    <t>記録・配信費</t>
    <rPh sb="3" eb="5">
      <t>ハイシン</t>
    </rPh>
    <rPh sb="5" eb="6">
      <t>ヒ</t>
    </rPh>
    <phoneticPr fontId="6"/>
  </si>
  <si>
    <t>複製に係る経費は除く。当該活動の成果として記録するものに限る。</t>
    <rPh sb="0" eb="2">
      <t>フクセイ</t>
    </rPh>
    <rPh sb="3" eb="4">
      <t>カカ</t>
    </rPh>
    <rPh sb="5" eb="7">
      <t>ケイヒ</t>
    </rPh>
    <rPh sb="8" eb="9">
      <t>ノゾ</t>
    </rPh>
    <rPh sb="11" eb="13">
      <t>トウガイ</t>
    </rPh>
    <rPh sb="13" eb="15">
      <t>カツドウ</t>
    </rPh>
    <rPh sb="16" eb="18">
      <t>セイカ</t>
    </rPh>
    <rPh sb="21" eb="23">
      <t>キロク</t>
    </rPh>
    <rPh sb="28" eb="29">
      <t>カギ</t>
    </rPh>
    <phoneticPr fontId="6"/>
  </si>
  <si>
    <t>宣伝・印刷費</t>
    <rPh sb="0" eb="2">
      <t>センデン</t>
    </rPh>
    <rPh sb="3" eb="5">
      <t>インサツ</t>
    </rPh>
    <rPh sb="5" eb="6">
      <t>ヒ</t>
    </rPh>
    <phoneticPr fontId="6"/>
  </si>
  <si>
    <t>広告宣伝費</t>
    <rPh sb="0" eb="2">
      <t>コウコク</t>
    </rPh>
    <rPh sb="2" eb="5">
      <t>センデンヒ</t>
    </rPh>
    <phoneticPr fontId="6"/>
  </si>
  <si>
    <t>立看板費</t>
    <rPh sb="0" eb="1">
      <t>タ</t>
    </rPh>
    <rPh sb="1" eb="3">
      <t>カンバン</t>
    </rPh>
    <rPh sb="3" eb="4">
      <t>ヒ</t>
    </rPh>
    <phoneticPr fontId="6"/>
  </si>
  <si>
    <t>ウェブサイト作成料</t>
    <rPh sb="6" eb="9">
      <t>サクセイリョウ</t>
    </rPh>
    <phoneticPr fontId="6"/>
  </si>
  <si>
    <t>当該活動の告知用ウェブサイトに限る</t>
    <rPh sb="0" eb="2">
      <t>トウガイ</t>
    </rPh>
    <rPh sb="2" eb="4">
      <t>カツドウ</t>
    </rPh>
    <rPh sb="5" eb="7">
      <t>コクチ</t>
    </rPh>
    <rPh sb="7" eb="8">
      <t>ヨウ</t>
    </rPh>
    <rPh sb="15" eb="16">
      <t>カギ</t>
    </rPh>
    <phoneticPr fontId="6"/>
  </si>
  <si>
    <t>入場券販売手数料</t>
    <rPh sb="0" eb="3">
      <t>ニュウジョウケン</t>
    </rPh>
    <rPh sb="3" eb="5">
      <t>ハンバイ</t>
    </rPh>
    <rPh sb="5" eb="8">
      <t>テスウリョウ</t>
    </rPh>
    <phoneticPr fontId="6"/>
  </si>
  <si>
    <t>各種デザイン料</t>
    <rPh sb="0" eb="2">
      <t>カクシュ</t>
    </rPh>
    <rPh sb="6" eb="7">
      <t>リョウ</t>
    </rPh>
    <phoneticPr fontId="6"/>
  </si>
  <si>
    <t>チラシ印刷費</t>
    <rPh sb="3" eb="5">
      <t>インサツ</t>
    </rPh>
    <rPh sb="5" eb="6">
      <t>ヒ</t>
    </rPh>
    <phoneticPr fontId="6"/>
  </si>
  <si>
    <t>ポスター印刷費</t>
    <rPh sb="4" eb="6">
      <t>インサツ</t>
    </rPh>
    <rPh sb="6" eb="7">
      <t>ヒ</t>
    </rPh>
    <phoneticPr fontId="6"/>
  </si>
  <si>
    <t>プログラム印刷費</t>
    <rPh sb="5" eb="7">
      <t>インサツ</t>
    </rPh>
    <rPh sb="7" eb="8">
      <t>ヒ</t>
    </rPh>
    <phoneticPr fontId="6"/>
  </si>
  <si>
    <t>入場券印刷費</t>
    <rPh sb="0" eb="3">
      <t>ニュウジョウケン</t>
    </rPh>
    <rPh sb="3" eb="5">
      <t>インサツ</t>
    </rPh>
    <rPh sb="5" eb="6">
      <t>ヒ</t>
    </rPh>
    <phoneticPr fontId="6"/>
  </si>
  <si>
    <t>アンケート用紙印刷費</t>
    <rPh sb="5" eb="6">
      <t>ヨウ</t>
    </rPh>
    <rPh sb="6" eb="7">
      <t>カミ</t>
    </rPh>
    <rPh sb="7" eb="9">
      <t>インサツ</t>
    </rPh>
    <rPh sb="9" eb="10">
      <t>ヒ</t>
    </rPh>
    <phoneticPr fontId="6"/>
  </si>
  <si>
    <t>謝金・旅費</t>
    <phoneticPr fontId="23"/>
  </si>
  <si>
    <t>調査・資料等作成費</t>
  </si>
  <si>
    <t>記録・配信費</t>
  </si>
  <si>
    <t>宣伝・印刷費</t>
  </si>
  <si>
    <t>項目</t>
    <rPh sb="0" eb="2">
      <t>コウモク</t>
    </rPh>
    <phoneticPr fontId="23"/>
  </si>
  <si>
    <t>金額（円）</t>
    <rPh sb="0" eb="2">
      <t>キンガク</t>
    </rPh>
    <rPh sb="3" eb="4">
      <t>エン</t>
    </rPh>
    <phoneticPr fontId="23"/>
  </si>
  <si>
    <t>品名・内容</t>
    <rPh sb="0" eb="2">
      <t>ヒンメイ</t>
    </rPh>
    <rPh sb="3" eb="5">
      <t>ナイヨウ</t>
    </rPh>
    <phoneticPr fontId="23"/>
  </si>
  <si>
    <t>単価（円）</t>
    <rPh sb="0" eb="2">
      <t>タンカ</t>
    </rPh>
    <phoneticPr fontId="23"/>
  </si>
  <si>
    <t>数量</t>
    <rPh sb="0" eb="2">
      <t>スウリョウ</t>
    </rPh>
    <phoneticPr fontId="23"/>
  </si>
  <si>
    <t>小計（円）</t>
    <rPh sb="0" eb="2">
      <t>ショウケイ</t>
    </rPh>
    <phoneticPr fontId="23"/>
  </si>
  <si>
    <t>保全・補修費</t>
    <rPh sb="0" eb="2">
      <t>ホゼン</t>
    </rPh>
    <rPh sb="3" eb="5">
      <t>ホシュウ</t>
    </rPh>
    <rPh sb="5" eb="6">
      <t>ヒ</t>
    </rPh>
    <phoneticPr fontId="23"/>
  </si>
  <si>
    <t>上記を必要とする理由及び将来の活用計画</t>
    <rPh sb="0" eb="2">
      <t>ジョウキ</t>
    </rPh>
    <rPh sb="3" eb="5">
      <t>ヒツヨウ</t>
    </rPh>
    <rPh sb="8" eb="10">
      <t>リユウ</t>
    </rPh>
    <rPh sb="10" eb="11">
      <t>オヨ</t>
    </rPh>
    <rPh sb="12" eb="14">
      <t>ショウライ</t>
    </rPh>
    <rPh sb="15" eb="17">
      <t>カツヨウ</t>
    </rPh>
    <rPh sb="17" eb="19">
      <t>ケイカク</t>
    </rPh>
    <phoneticPr fontId="23"/>
  </si>
  <si>
    <t>保全・補修費</t>
    <phoneticPr fontId="23"/>
  </si>
  <si>
    <t>目的</t>
    <rPh sb="0" eb="2">
      <t>モクテキ</t>
    </rPh>
    <phoneticPr fontId="6"/>
  </si>
  <si>
    <t>役　　職　　員</t>
    <phoneticPr fontId="6"/>
  </si>
  <si>
    <t>団体構成員及び加入条件</t>
    <phoneticPr fontId="6"/>
  </si>
  <si>
    <t>（　団体構成員　）</t>
    <rPh sb="2" eb="4">
      <t>ダンタイ</t>
    </rPh>
    <rPh sb="4" eb="6">
      <t>コウセイ</t>
    </rPh>
    <rPh sb="6" eb="7">
      <t>イン</t>
    </rPh>
    <phoneticPr fontId="6"/>
  </si>
  <si>
    <t>団体数</t>
    <rPh sb="0" eb="2">
      <t>ダンタイ</t>
    </rPh>
    <rPh sb="2" eb="3">
      <t>スウ</t>
    </rPh>
    <phoneticPr fontId="6"/>
  </si>
  <si>
    <t>（計</t>
    <rPh sb="1" eb="2">
      <t>ケイ</t>
    </rPh>
    <phoneticPr fontId="6"/>
  </si>
  <si>
    <t>）</t>
    <phoneticPr fontId="6"/>
  </si>
  <si>
    <t>個人</t>
    <phoneticPr fontId="6"/>
  </si>
  <si>
    <t>（　加入条件　）</t>
    <rPh sb="2" eb="4">
      <t>カニュウ</t>
    </rPh>
    <rPh sb="4" eb="6">
      <t>ジョウケン</t>
    </rPh>
    <phoneticPr fontId="6"/>
  </si>
  <si>
    <t>過去の活動実績</t>
    <rPh sb="0" eb="2">
      <t>カコ</t>
    </rPh>
    <rPh sb="3" eb="5">
      <t>カツドウ</t>
    </rPh>
    <phoneticPr fontId="6"/>
  </si>
  <si>
    <t>活動内容</t>
    <rPh sb="2" eb="4">
      <t>ナイヨウ</t>
    </rPh>
    <phoneticPr fontId="6"/>
  </si>
  <si>
    <t>特徴・目標・意義・成果</t>
    <rPh sb="0" eb="2">
      <t>トクチョウ</t>
    </rPh>
    <rPh sb="3" eb="5">
      <t>モクヒョウ</t>
    </rPh>
    <rPh sb="6" eb="8">
      <t>イギ</t>
    </rPh>
    <rPh sb="9" eb="11">
      <t>セイカ</t>
    </rPh>
    <phoneticPr fontId="6"/>
  </si>
  <si>
    <t>事業費
（千円）</t>
    <phoneticPr fontId="6"/>
  </si>
  <si>
    <t>芸術文化振興基金助成金（千円）</t>
    <phoneticPr fontId="6"/>
  </si>
  <si>
    <t>その他の助成金
（千円）</t>
    <rPh sb="2" eb="3">
      <t>タ</t>
    </rPh>
    <rPh sb="4" eb="7">
      <t>ジョセイキン</t>
    </rPh>
    <phoneticPr fontId="6"/>
  </si>
  <si>
    <t>令和6年度</t>
    <phoneticPr fontId="6"/>
  </si>
  <si>
    <t>助成対象経費の総額</t>
    <phoneticPr fontId="6"/>
  </si>
  <si>
    <t>助成金要望額</t>
    <rPh sb="0" eb="3">
      <t>ジョセイキン</t>
    </rPh>
    <rPh sb="3" eb="5">
      <t>ヨウボウ</t>
    </rPh>
    <rPh sb="5" eb="6">
      <t>ガク</t>
    </rPh>
    <phoneticPr fontId="6"/>
  </si>
  <si>
    <t>【注意】本シートを編集・削除しないでください。</t>
    <rPh sb="1" eb="3">
      <t>チュウイ</t>
    </rPh>
    <rPh sb="4" eb="5">
      <t>ホン</t>
    </rPh>
    <rPh sb="9" eb="11">
      <t>ヘンシュウ</t>
    </rPh>
    <rPh sb="12" eb="14">
      <t>サクジョ</t>
    </rPh>
    <phoneticPr fontId="23"/>
  </si>
  <si>
    <t>連携先</t>
    <rPh sb="0" eb="2">
      <t>レンケイ</t>
    </rPh>
    <rPh sb="2" eb="3">
      <t>サキ</t>
    </rPh>
    <phoneticPr fontId="23"/>
  </si>
  <si>
    <t>行</t>
    <rPh sb="0" eb="1">
      <t>ギョウ</t>
    </rPh>
    <phoneticPr fontId="23"/>
  </si>
  <si>
    <t>連携元</t>
    <rPh sb="0" eb="2">
      <t>レンケイ</t>
    </rPh>
    <rPh sb="2" eb="3">
      <t>モト</t>
    </rPh>
    <phoneticPr fontId="23"/>
  </si>
  <si>
    <t>連携内容</t>
    <rPh sb="0" eb="2">
      <t>レンケイ</t>
    </rPh>
    <rPh sb="2" eb="4">
      <t>ナイヨウ</t>
    </rPh>
    <phoneticPr fontId="23"/>
  </si>
  <si>
    <t>様式の種類</t>
    <rPh sb="0" eb="2">
      <t>ヨウシキ</t>
    </rPh>
    <rPh sb="3" eb="5">
      <t>シュルイ</t>
    </rPh>
    <phoneticPr fontId="23"/>
  </si>
  <si>
    <t>要望書登録/要望内容/活動名</t>
    <rPh sb="0" eb="3">
      <t>ヨウボウショ</t>
    </rPh>
    <rPh sb="3" eb="5">
      <t>トウロク</t>
    </rPh>
    <rPh sb="6" eb="8">
      <t>ヨウボウ</t>
    </rPh>
    <rPh sb="8" eb="10">
      <t>ナイヨウ</t>
    </rPh>
    <rPh sb="11" eb="13">
      <t>カツドウ</t>
    </rPh>
    <rPh sb="13" eb="14">
      <t>メイ</t>
    </rPh>
    <phoneticPr fontId="6"/>
  </si>
  <si>
    <t>要望書登録/要望内容/入場料</t>
    <rPh sb="0" eb="3">
      <t>ヨウボウショ</t>
    </rPh>
    <rPh sb="3" eb="5">
      <t>トウロク</t>
    </rPh>
    <rPh sb="6" eb="8">
      <t>ヨウボウ</t>
    </rPh>
    <rPh sb="8" eb="10">
      <t>ナイヨウ</t>
    </rPh>
    <rPh sb="11" eb="14">
      <t>ニュウジョウリョウ</t>
    </rPh>
    <phoneticPr fontId="6"/>
  </si>
  <si>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</si>
  <si>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要望書登録/要望内容/控除税額計（C）</t>
    <phoneticPr fontId="6"/>
  </si>
  <si>
    <t>要望書登録/要望内容/(ｲ)小計</t>
    <rPh sb="0" eb="3">
      <t>ヨウボウショ</t>
    </rPh>
    <rPh sb="3" eb="5">
      <t>トウロク</t>
    </rPh>
    <rPh sb="6" eb="8">
      <t>ヨウボウ</t>
    </rPh>
    <rPh sb="8" eb="10">
      <t>ナイヨウ</t>
    </rPh>
    <rPh sb="14" eb="16">
      <t>ショウケイ</t>
    </rPh>
    <phoneticPr fontId="6"/>
  </si>
  <si>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</si>
  <si>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要望書登録/要望内容/対象経費（A）</t>
    <rPh sb="0" eb="3">
      <t>ヨウボウショ</t>
    </rPh>
    <rPh sb="3" eb="5">
      <t>トウロク</t>
    </rPh>
    <rPh sb="6" eb="8">
      <t>ヨウボウ</t>
    </rPh>
    <rPh sb="8" eb="10">
      <t>ナイヨウ</t>
    </rPh>
    <rPh sb="11" eb="13">
      <t>タイショウ</t>
    </rPh>
    <rPh sb="13" eb="15">
      <t>ケイヒ</t>
    </rPh>
    <phoneticPr fontId="6"/>
  </si>
  <si>
    <t>要望書登録/要望内容/要望額</t>
    <rPh sb="0" eb="3">
      <t>ヨウボウショ</t>
    </rPh>
    <rPh sb="3" eb="5">
      <t>トウロク</t>
    </rPh>
    <rPh sb="6" eb="8">
      <t>ヨウボウ</t>
    </rPh>
    <rPh sb="8" eb="10">
      <t>ナイヨウ</t>
    </rPh>
    <rPh sb="11" eb="13">
      <t>ヨウボウ</t>
    </rPh>
    <rPh sb="13" eb="14">
      <t>ガク</t>
    </rPh>
    <phoneticPr fontId="6"/>
  </si>
  <si>
    <t>要望書登録/要望内容/備考</t>
    <rPh sb="0" eb="3">
      <t>ヨウボウショ</t>
    </rPh>
    <rPh sb="3" eb="5">
      <t>トウロク</t>
    </rPh>
    <rPh sb="6" eb="8">
      <t>ヨウボウ</t>
    </rPh>
    <rPh sb="8" eb="10">
      <t>ナイヨウ</t>
    </rPh>
    <rPh sb="11" eb="13">
      <t>ビコウ</t>
    </rPh>
    <phoneticPr fontId="6"/>
  </si>
  <si>
    <t>要望書登録/要望内容/文化庁チェック</t>
    <rPh sb="0" eb="3">
      <t>ヨウボウショ</t>
    </rPh>
    <rPh sb="3" eb="5">
      <t>トウロク</t>
    </rPh>
    <rPh sb="6" eb="8">
      <t>ヨウボウ</t>
    </rPh>
    <rPh sb="8" eb="10">
      <t>ナイヨウ</t>
    </rPh>
    <rPh sb="11" eb="14">
      <t>ブンカチョウ</t>
    </rPh>
    <phoneticPr fontId="6"/>
  </si>
  <si>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</si>
  <si>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</si>
  <si>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</si>
  <si>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</si>
  <si>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</si>
  <si>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</si>
  <si>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</si>
  <si>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</si>
  <si>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</si>
  <si>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</si>
  <si>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</si>
  <si>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</si>
  <si>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</si>
  <si>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</si>
  <si>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</si>
  <si>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①総表!C5</t>
    <phoneticPr fontId="23"/>
  </si>
  <si>
    <t>要望書登録/基金/分野
要望書登録/補助金/分野</t>
    <rPh sb="0" eb="3">
      <t>ヨウボウショ</t>
    </rPh>
    <rPh sb="3" eb="5">
      <t>トウロク</t>
    </rPh>
    <rPh sb="6" eb="8">
      <t>キキン</t>
    </rPh>
    <rPh sb="9" eb="11">
      <t>ブンヤ</t>
    </rPh>
    <rPh sb="18" eb="21">
      <t>ホジョキン</t>
    </rPh>
    <phoneticPr fontId="6"/>
  </si>
  <si>
    <t>要望書登録/基金/ジャンル
要望書登録/補助金/ジャンル</t>
    <phoneticPr fontId="23"/>
  </si>
  <si>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</si>
  <si>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</si>
  <si>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</si>
  <si>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要望書登録/活動場所/終了日</t>
    <rPh sb="0" eb="3">
      <t>ヨウボウショ</t>
    </rPh>
    <rPh sb="3" eb="5">
      <t>トウロク</t>
    </rPh>
    <rPh sb="6" eb="8">
      <t>カツドウ</t>
    </rPh>
    <rPh sb="8" eb="10">
      <t>バショ</t>
    </rPh>
    <rPh sb="11" eb="13">
      <t>シュウリョウ</t>
    </rPh>
    <rPh sb="13" eb="14">
      <t>ヒ</t>
    </rPh>
    <phoneticPr fontId="6"/>
  </si>
  <si>
    <t>要望書登録/活動場所/活動場所</t>
    <rPh sb="0" eb="3">
      <t>ヨウボウショ</t>
    </rPh>
    <rPh sb="3" eb="5">
      <t>トウロク</t>
    </rPh>
    <rPh sb="6" eb="8">
      <t>カツドウ</t>
    </rPh>
    <rPh sb="8" eb="10">
      <t>バショ</t>
    </rPh>
    <rPh sb="11" eb="13">
      <t>カツドウ</t>
    </rPh>
    <rPh sb="13" eb="15">
      <t>バショ</t>
    </rPh>
    <phoneticPr fontId="6"/>
  </si>
  <si>
    <t>団体登録/団体基本情報/団体名</t>
    <rPh sb="12" eb="14">
      <t>ダンタイ</t>
    </rPh>
    <rPh sb="14" eb="15">
      <t>メイ</t>
    </rPh>
    <phoneticPr fontId="6"/>
  </si>
  <si>
    <t>①総表!C10</t>
  </si>
  <si>
    <t>団体登録/団体基本情報/ヨミガナ</t>
  </si>
  <si>
    <t>①総表!C9</t>
  </si>
  <si>
    <t>団体登録/団体基本情報/代表者氏名</t>
    <rPh sb="12" eb="15">
      <t>ダイヒョウシャ</t>
    </rPh>
    <rPh sb="15" eb="17">
      <t>シメイ</t>
    </rPh>
    <phoneticPr fontId="6"/>
  </si>
  <si>
    <t>①総表!C12</t>
  </si>
  <si>
    <t>団体登録/団体基本情報/代表者役職</t>
    <rPh sb="12" eb="15">
      <t>ダイヒョウシャ</t>
    </rPh>
    <rPh sb="15" eb="17">
      <t>ヤクショク</t>
    </rPh>
    <phoneticPr fontId="6"/>
  </si>
  <si>
    <t>①総表!C11</t>
  </si>
  <si>
    <t>団体登録/団体基本情報/郵便番号</t>
    <rPh sb="12" eb="16">
      <t>ユウビンバンゴウ</t>
    </rPh>
    <phoneticPr fontId="6"/>
  </si>
  <si>
    <t>①総表!C6</t>
  </si>
  <si>
    <t>団体登録/団体基本情報/都道府県</t>
    <rPh sb="12" eb="16">
      <t>トドウフケン</t>
    </rPh>
    <phoneticPr fontId="6"/>
  </si>
  <si>
    <t>①総表!C8</t>
  </si>
  <si>
    <t>団体登録/団体基本情報/住所1</t>
    <rPh sb="12" eb="14">
      <t>ジュウショ</t>
    </rPh>
    <phoneticPr fontId="6"/>
  </si>
  <si>
    <t>①総表!D8</t>
  </si>
  <si>
    <t>団体登録/団体基本情報/住所2</t>
    <rPh sb="12" eb="14">
      <t>ジュウショ</t>
    </rPh>
    <phoneticPr fontId="6"/>
  </si>
  <si>
    <t>①総表!F8</t>
  </si>
  <si>
    <t>団体登録/団体基本情報/電話番号</t>
    <rPh sb="12" eb="14">
      <t>デンワ</t>
    </rPh>
    <rPh sb="14" eb="16">
      <t>バンゴウ</t>
    </rPh>
    <phoneticPr fontId="6"/>
  </si>
  <si>
    <t>①総表!C13</t>
  </si>
  <si>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</si>
  <si>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</si>
  <si>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</si>
  <si>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</si>
  <si>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</si>
  <si>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</si>
  <si>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①総表!C17</t>
    <phoneticPr fontId="23"/>
  </si>
  <si>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</si>
  <si>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</si>
  <si>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</si>
  <si>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</si>
  <si>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要望書登録/連絡先/郵便番号</t>
    <rPh sb="0" eb="3">
      <t>ヨウボウショ</t>
    </rPh>
    <rPh sb="3" eb="5">
      <t>トウロク</t>
    </rPh>
    <rPh sb="6" eb="9">
      <t>レンラクサキ</t>
    </rPh>
    <rPh sb="10" eb="14">
      <t>ユウビンバンゴウ</t>
    </rPh>
    <phoneticPr fontId="23"/>
  </si>
  <si>
    <t>要望書登録/連絡先/住所1</t>
    <rPh sb="0" eb="3">
      <t>ヨウボウショ</t>
    </rPh>
    <rPh sb="3" eb="5">
      <t>トウロク</t>
    </rPh>
    <rPh sb="6" eb="9">
      <t>レンラクサキ</t>
    </rPh>
    <rPh sb="10" eb="12">
      <t>ジュウショ</t>
    </rPh>
    <phoneticPr fontId="23"/>
  </si>
  <si>
    <t>要望書登録/連絡先/住所2</t>
    <rPh sb="0" eb="3">
      <t>ヨウボウショ</t>
    </rPh>
    <rPh sb="3" eb="5">
      <t>トウロク</t>
    </rPh>
    <rPh sb="6" eb="9">
      <t>レンラクサキ</t>
    </rPh>
    <rPh sb="10" eb="12">
      <t>ジュウショ</t>
    </rPh>
    <phoneticPr fontId="23"/>
  </si>
  <si>
    <t>要望書登録/連絡先/担当者</t>
    <rPh sb="0" eb="3">
      <t>ヨウボウショ</t>
    </rPh>
    <rPh sb="3" eb="5">
      <t>トウロク</t>
    </rPh>
    <rPh sb="6" eb="9">
      <t>レンラクサキ</t>
    </rPh>
    <rPh sb="10" eb="13">
      <t>タントウシャ</t>
    </rPh>
    <phoneticPr fontId="23"/>
  </si>
  <si>
    <t>要望書登録/連絡先/担当役職</t>
    <rPh sb="0" eb="3">
      <t>ヨウボウショ</t>
    </rPh>
    <rPh sb="3" eb="5">
      <t>トウロク</t>
    </rPh>
    <rPh sb="6" eb="9">
      <t>レンラクサキ</t>
    </rPh>
    <rPh sb="10" eb="12">
      <t>タントウ</t>
    </rPh>
    <rPh sb="12" eb="14">
      <t>ヤクショク</t>
    </rPh>
    <phoneticPr fontId="23"/>
  </si>
  <si>
    <t>要望書登録/連絡先/担当部署</t>
    <rPh sb="0" eb="3">
      <t>ヨウボウショ</t>
    </rPh>
    <rPh sb="3" eb="5">
      <t>トウロク</t>
    </rPh>
    <rPh sb="6" eb="9">
      <t>レンラクサキ</t>
    </rPh>
    <rPh sb="10" eb="12">
      <t>タントウ</t>
    </rPh>
    <rPh sb="12" eb="14">
      <t>ブショ</t>
    </rPh>
    <phoneticPr fontId="23"/>
  </si>
  <si>
    <t>要望書登録/連絡先/電話番号</t>
    <rPh sb="0" eb="3">
      <t>ヨウボウショ</t>
    </rPh>
    <rPh sb="3" eb="5">
      <t>トウロク</t>
    </rPh>
    <rPh sb="6" eb="9">
      <t>レンラクサキ</t>
    </rPh>
    <rPh sb="10" eb="12">
      <t>デンワ</t>
    </rPh>
    <rPh sb="12" eb="14">
      <t>バンゴウ</t>
    </rPh>
    <phoneticPr fontId="23"/>
  </si>
  <si>
    <t>要望書登録/連絡先/FAX</t>
    <rPh sb="0" eb="3">
      <t>ヨウボウショ</t>
    </rPh>
    <rPh sb="3" eb="5">
      <t>トウロク</t>
    </rPh>
    <rPh sb="6" eb="9">
      <t>レンラクサキ</t>
    </rPh>
    <phoneticPr fontId="23"/>
  </si>
  <si>
    <t>要望書登録/連絡先/メールアドレス</t>
    <rPh sb="0" eb="3">
      <t>ヨウボウショ</t>
    </rPh>
    <rPh sb="3" eb="5">
      <t>トウロク</t>
    </rPh>
    <rPh sb="6" eb="9">
      <t>レンラクサキ</t>
    </rPh>
    <phoneticPr fontId="23"/>
  </si>
  <si>
    <t>団体更新フラグ</t>
    <rPh sb="0" eb="2">
      <t>ダンタイ</t>
    </rPh>
    <rPh sb="2" eb="4">
      <t>コウシン</t>
    </rPh>
    <phoneticPr fontId="23"/>
  </si>
  <si>
    <t>団体コード</t>
    <rPh sb="0" eb="2">
      <t>ダンタイ</t>
    </rPh>
    <phoneticPr fontId="23"/>
  </si>
  <si>
    <t>①総表!I1</t>
  </si>
  <si>
    <t>施設更新フラグ</t>
    <rPh sb="0" eb="2">
      <t>シセツ</t>
    </rPh>
    <rPh sb="2" eb="4">
      <t>コウシン</t>
    </rPh>
    <phoneticPr fontId="23"/>
  </si>
  <si>
    <t>施設コード</t>
    <rPh sb="0" eb="2">
      <t>シセツ</t>
    </rPh>
    <phoneticPr fontId="23"/>
  </si>
  <si>
    <t>歴史的集落・町並み、文化的景観保存活用活動</t>
  </si>
  <si>
    <t>①総表!C22</t>
    <phoneticPr fontId="23"/>
  </si>
  <si>
    <t>①総表!D28</t>
    <phoneticPr fontId="23"/>
  </si>
  <si>
    <t>①総表!D29</t>
    <phoneticPr fontId="23"/>
  </si>
  <si>
    <t>①総表!D30</t>
    <phoneticPr fontId="23"/>
  </si>
  <si>
    <t>①総表!D31</t>
    <phoneticPr fontId="23"/>
  </si>
  <si>
    <t>①総表!H31</t>
    <phoneticPr fontId="23"/>
  </si>
  <si>
    <t>①総表!H33</t>
    <phoneticPr fontId="23"/>
  </si>
  <si>
    <t>①総表!C23</t>
    <phoneticPr fontId="23"/>
  </si>
  <si>
    <t>①総表!E23</t>
    <phoneticPr fontId="23"/>
  </si>
  <si>
    <t>①総表!C24</t>
    <phoneticPr fontId="23"/>
  </si>
  <si>
    <t>①総表!C14</t>
    <phoneticPr fontId="23"/>
  </si>
  <si>
    <t>①総表!C16</t>
    <phoneticPr fontId="23"/>
  </si>
  <si>
    <t>①総表!F16</t>
    <phoneticPr fontId="23"/>
  </si>
  <si>
    <t>①総表!C18</t>
    <phoneticPr fontId="23"/>
  </si>
  <si>
    <t>①総表!C19</t>
    <phoneticPr fontId="23"/>
  </si>
  <si>
    <t>①総表!C20</t>
    <phoneticPr fontId="23"/>
  </si>
  <si>
    <t>①総表!F34</t>
    <phoneticPr fontId="23"/>
  </si>
  <si>
    <t>助成対象経費の総額</t>
    <rPh sb="0" eb="2">
      <t>ジョセイ</t>
    </rPh>
    <rPh sb="2" eb="4">
      <t>タイショウ</t>
    </rPh>
    <rPh sb="4" eb="6">
      <t>ケイヒ</t>
    </rPh>
    <rPh sb="7" eb="9">
      <t>ソウガク</t>
    </rPh>
    <phoneticPr fontId="6"/>
  </si>
  <si>
    <t>資料等購入費・資材等購入費</t>
    <rPh sb="0" eb="2">
      <t>シリョウ</t>
    </rPh>
    <rPh sb="2" eb="3">
      <t>トウ</t>
    </rPh>
    <rPh sb="3" eb="6">
      <t>コウニュウヒ</t>
    </rPh>
    <rPh sb="7" eb="9">
      <t>シザイ</t>
    </rPh>
    <rPh sb="9" eb="10">
      <t>トウ</t>
    </rPh>
    <rPh sb="10" eb="12">
      <t>コウニュウ</t>
    </rPh>
    <rPh sb="12" eb="13">
      <t>ヒ</t>
    </rPh>
    <phoneticPr fontId="23"/>
  </si>
  <si>
    <t>資料等購入費</t>
    <phoneticPr fontId="23"/>
  </si>
  <si>
    <t>資材等購入費</t>
    <rPh sb="0" eb="2">
      <t>シザイ</t>
    </rPh>
    <rPh sb="2" eb="3">
      <t>トウ</t>
    </rPh>
    <phoneticPr fontId="23"/>
  </si>
  <si>
    <t>宣伝物送付料</t>
    <rPh sb="0" eb="2">
      <t>センデン</t>
    </rPh>
    <rPh sb="2" eb="3">
      <t>ブツ</t>
    </rPh>
    <rPh sb="3" eb="5">
      <t>ソウフ</t>
    </rPh>
    <rPh sb="5" eb="6">
      <t>リョウ</t>
    </rPh>
    <phoneticPr fontId="6"/>
  </si>
  <si>
    <t>成果物送付料</t>
    <rPh sb="0" eb="3">
      <t>セイカブツ</t>
    </rPh>
    <rPh sb="3" eb="5">
      <t>ソウフ</t>
    </rPh>
    <rPh sb="5" eb="6">
      <t>リョウ</t>
    </rPh>
    <phoneticPr fontId="6"/>
  </si>
  <si>
    <t>助成金算定基礎経費の合計額</t>
    <rPh sb="0" eb="3">
      <t>ジョセイキン</t>
    </rPh>
    <rPh sb="3" eb="5">
      <t>サンテイ</t>
    </rPh>
    <rPh sb="5" eb="7">
      <t>キソ</t>
    </rPh>
    <rPh sb="7" eb="9">
      <t>ケイヒ</t>
    </rPh>
    <rPh sb="10" eb="12">
      <t>ゴウケイ</t>
    </rPh>
    <rPh sb="12" eb="13">
      <t>ガク</t>
    </rPh>
    <phoneticPr fontId="6"/>
  </si>
  <si>
    <t>助成金算定基礎経費の合計額</t>
    <rPh sb="10" eb="12">
      <t>ゴウケイ</t>
    </rPh>
    <rPh sb="12" eb="13">
      <t>ガク</t>
    </rPh>
    <phoneticPr fontId="23"/>
  </si>
  <si>
    <t>①総表!G28</t>
    <phoneticPr fontId="23"/>
  </si>
  <si>
    <t>助成金算定基礎経費の合計額</t>
    <rPh sb="12" eb="13">
      <t>ガク</t>
    </rPh>
    <phoneticPr fontId="6"/>
  </si>
  <si>
    <t>助成対象経費の総額</t>
  </si>
  <si>
    <t>助成金要望額</t>
  </si>
  <si>
    <t>資料や報告書等、作成する記録の活用方法について具体的に記入してください。</t>
    <phoneticPr fontId="23"/>
  </si>
  <si>
    <t>要望書の作成にあたっては、特に以下の点に注意して作成ください。</t>
    <rPh sb="13" eb="14">
      <t>トク</t>
    </rPh>
    <phoneticPr fontId="23"/>
  </si>
  <si>
    <t>【 要望書作成に際しての注意事項 】</t>
    <rPh sb="2" eb="5">
      <t>ヨウボウショ</t>
    </rPh>
    <rPh sb="5" eb="7">
      <t>サクセイ</t>
    </rPh>
    <rPh sb="8" eb="9">
      <t>サイ</t>
    </rPh>
    <rPh sb="12" eb="14">
      <t>チュウイ</t>
    </rPh>
    <rPh sb="14" eb="16">
      <t>ジコウ</t>
    </rPh>
    <phoneticPr fontId="23"/>
  </si>
  <si>
    <t>・応募する活動区分ごとに様式が異なりますので、要望書の作成前に必ず確認してください。</t>
    <rPh sb="1" eb="3">
      <t>オウボ</t>
    </rPh>
    <rPh sb="5" eb="7">
      <t>カツドウ</t>
    </rPh>
    <rPh sb="7" eb="9">
      <t>クブン</t>
    </rPh>
    <rPh sb="12" eb="14">
      <t>ヨウシキ</t>
    </rPh>
    <rPh sb="15" eb="16">
      <t>コト</t>
    </rPh>
    <rPh sb="23" eb="26">
      <t>ヨウボウショ</t>
    </rPh>
    <rPh sb="27" eb="29">
      <t>サクセイ</t>
    </rPh>
    <rPh sb="29" eb="30">
      <t>マエ</t>
    </rPh>
    <rPh sb="31" eb="32">
      <t>カナラ</t>
    </rPh>
    <rPh sb="33" eb="35">
      <t>カクニン</t>
    </rPh>
    <phoneticPr fontId="23"/>
  </si>
  <si>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3"/>
  </si>
  <si>
    <t>　注意事項」を必ず確認し、書類を作成してください。なお、提出の必要がない書類については、</t>
    <phoneticPr fontId="23"/>
  </si>
  <si>
    <t>　空欄のままご提出ください。</t>
    <phoneticPr fontId="23"/>
  </si>
  <si>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3"/>
  </si>
  <si>
    <t>　助成金要望額が異なりますので、募集案内「助成金の額及び助成の仕組み」を必ず確認してください。</t>
    <rPh sb="16" eb="18">
      <t>ボシュウ</t>
    </rPh>
    <rPh sb="18" eb="20">
      <t>アンナイ</t>
    </rPh>
    <rPh sb="21" eb="24">
      <t>ジョセイキン</t>
    </rPh>
    <rPh sb="25" eb="26">
      <t>ガク</t>
    </rPh>
    <rPh sb="26" eb="27">
      <t>オヨ</t>
    </rPh>
    <rPh sb="28" eb="30">
      <t>ジョセイ</t>
    </rPh>
    <rPh sb="31" eb="33">
      <t>シク</t>
    </rPh>
    <rPh sb="36" eb="37">
      <t>カナラ</t>
    </rPh>
    <rPh sb="38" eb="40">
      <t>カクニン</t>
    </rPh>
    <phoneticPr fontId="23"/>
  </si>
  <si>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3"/>
  </si>
  <si>
    <r>
      <t>　特に①総表は収支予算が正しく反映されているか確認の上、</t>
    </r>
    <r>
      <rPr>
        <b/>
        <u/>
        <sz val="10"/>
        <color theme="1"/>
        <rFont val="游ゴシック"/>
        <family val="3"/>
        <charset val="128"/>
        <scheme val="minor"/>
      </rPr>
      <t>助成金要望額を必ず選択してください。</t>
    </r>
    <rPh sb="1" eb="2">
      <t>トク</t>
    </rPh>
    <rPh sb="4" eb="6">
      <t>ソウヒョウ</t>
    </rPh>
    <rPh sb="7" eb="9">
      <t>シュウシ</t>
    </rPh>
    <rPh sb="9" eb="11">
      <t>ヨサン</t>
    </rPh>
    <rPh sb="12" eb="13">
      <t>タダ</t>
    </rPh>
    <rPh sb="15" eb="17">
      <t>ハンエイ</t>
    </rPh>
    <rPh sb="23" eb="25">
      <t>カクニン</t>
    </rPh>
    <rPh sb="26" eb="27">
      <t>ウエ</t>
    </rPh>
    <rPh sb="28" eb="31">
      <t>ジョセイキン</t>
    </rPh>
    <rPh sb="31" eb="33">
      <t>ヨウボウ</t>
    </rPh>
    <rPh sb="33" eb="34">
      <t>ガク</t>
    </rPh>
    <rPh sb="35" eb="36">
      <t>カナラ</t>
    </rPh>
    <rPh sb="37" eb="39">
      <t>センタク</t>
    </rPh>
    <phoneticPr fontId="23"/>
  </si>
  <si>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3"/>
  </si>
  <si>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3"/>
  </si>
  <si>
    <t>【 入力に際しての注意事項 】</t>
    <rPh sb="2" eb="4">
      <t>ニュウリョク</t>
    </rPh>
    <rPh sb="5" eb="6">
      <t>サイ</t>
    </rPh>
    <rPh sb="9" eb="11">
      <t>チュウイ</t>
    </rPh>
    <rPh sb="11" eb="13">
      <t>ジコウ</t>
    </rPh>
    <phoneticPr fontId="23"/>
  </si>
  <si>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3"/>
  </si>
  <si>
    <t>　ダブルクリックし、入力状態にしてから貼り付けてください。</t>
    <phoneticPr fontId="23"/>
  </si>
  <si>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3"/>
  </si>
  <si>
    <t>　をクリックして選択肢を開き、選択してください。</t>
    <rPh sb="8" eb="11">
      <t>センタクシ</t>
    </rPh>
    <rPh sb="12" eb="13">
      <t>ヒラ</t>
    </rPh>
    <rPh sb="15" eb="17">
      <t>センタク</t>
    </rPh>
    <phoneticPr fontId="23"/>
  </si>
  <si>
    <t>例）</t>
    <rPh sb="0" eb="1">
      <t>レイ</t>
    </rPh>
    <phoneticPr fontId="23"/>
  </si>
  <si>
    <t>選択してください。</t>
    <rPh sb="0" eb="2">
      <t>センタク</t>
    </rPh>
    <phoneticPr fontId="23"/>
  </si>
  <si>
    <t>【 よく使う操作について 】</t>
    <rPh sb="4" eb="5">
      <t>ツカ</t>
    </rPh>
    <rPh sb="6" eb="8">
      <t>ソウサ</t>
    </rPh>
    <phoneticPr fontId="23"/>
  </si>
  <si>
    <t>・改行</t>
    <rPh sb="1" eb="3">
      <t>カイギョウ</t>
    </rPh>
    <phoneticPr fontId="23"/>
  </si>
  <si>
    <t>[Alt] + [Enter]</t>
    <phoneticPr fontId="23"/>
  </si>
  <si>
    <t>・全角⇔半角　変換</t>
    <rPh sb="1" eb="3">
      <t>ゼンカク</t>
    </rPh>
    <rPh sb="4" eb="6">
      <t>ハンカク</t>
    </rPh>
    <rPh sb="7" eb="9">
      <t>ヘンカン</t>
    </rPh>
    <phoneticPr fontId="23"/>
  </si>
  <si>
    <t>[半角/全角]</t>
    <rPh sb="1" eb="3">
      <t>ハンカク</t>
    </rPh>
    <rPh sb="4" eb="6">
      <t>ゼンカク</t>
    </rPh>
    <phoneticPr fontId="23"/>
  </si>
  <si>
    <t>キーボードの左上にある【半角/全角】キーを押すたびに、「ひらがな」→「半角英数」→「ひらがな」の順に入力モードが切り替わります。</t>
    <phoneticPr fontId="23"/>
  </si>
  <si>
    <t>・本応募様式は自動計算やセルの参照機能等を利用しており、「Microsoft Excel」以外の表計算ソフトで</t>
    <rPh sb="1" eb="2">
      <t>ホン</t>
    </rPh>
    <phoneticPr fontId="23"/>
  </si>
  <si>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3"/>
  </si>
  <si>
    <t>01</t>
    <phoneticPr fontId="23"/>
  </si>
  <si>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</si>
  <si>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</si>
  <si>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</si>
  <si>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</si>
  <si>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</si>
  <si>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</si>
  <si>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</si>
  <si>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</si>
  <si>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</si>
  <si>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</si>
  <si>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</si>
  <si>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</si>
  <si>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</si>
  <si>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</si>
  <si>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</si>
  <si>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</si>
  <si>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</si>
  <si>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</si>
  <si>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</si>
  <si>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</si>
  <si>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</si>
  <si>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</si>
  <si>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</si>
  <si>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</si>
  <si>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</si>
  <si>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</si>
  <si>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</si>
  <si>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</si>
  <si>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</si>
  <si>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</si>
  <si>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</si>
  <si>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</si>
  <si>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</si>
  <si>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</si>
  <si>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</si>
  <si>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</si>
  <si>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</si>
  <si>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</si>
  <si>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</si>
  <si>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</si>
  <si>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</si>
  <si>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</si>
  <si>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</si>
  <si>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</si>
  <si>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</si>
  <si>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</si>
  <si>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200千円（20万円）以上</t>
    <phoneticPr fontId="6"/>
  </si>
  <si>
    <t>500千円（50万円）以上</t>
    <phoneticPr fontId="6"/>
  </si>
  <si>
    <t>1,000千円（100万円）以上</t>
    <phoneticPr fontId="6"/>
  </si>
  <si>
    <t>2,000千円（200万円）以上</t>
    <phoneticPr fontId="6"/>
  </si>
  <si>
    <t>4,000千円（400万円）以上</t>
    <phoneticPr fontId="6"/>
  </si>
  <si>
    <t>200千円（20万円）　　</t>
    <phoneticPr fontId="6"/>
  </si>
  <si>
    <t>500千円（50万円）</t>
    <phoneticPr fontId="6"/>
  </si>
  <si>
    <t>1,000千円（100万円）　　</t>
    <phoneticPr fontId="6"/>
  </si>
  <si>
    <t>2,000千円（200万円）　　</t>
    <phoneticPr fontId="6"/>
  </si>
  <si>
    <t>会場・設営・運搬費</t>
    <rPh sb="0" eb="2">
      <t>カイジョウ</t>
    </rPh>
    <rPh sb="3" eb="5">
      <t>セツエイ</t>
    </rPh>
    <rPh sb="6" eb="8">
      <t>ウンパン</t>
    </rPh>
    <rPh sb="8" eb="9">
      <t>ヒ</t>
    </rPh>
    <phoneticPr fontId="6"/>
  </si>
  <si>
    <t>資料等購入・資材等購入費（★）</t>
    <rPh sb="6" eb="8">
      <t>シザイ</t>
    </rPh>
    <rPh sb="8" eb="9">
      <t>トウ</t>
    </rPh>
    <rPh sb="9" eb="11">
      <t>コウニュウ</t>
    </rPh>
    <rPh sb="11" eb="12">
      <t>ヒ</t>
    </rPh>
    <phoneticPr fontId="6"/>
  </si>
  <si>
    <t>点字に係る経費を含む</t>
    <phoneticPr fontId="23"/>
  </si>
  <si>
    <t>会場・設営・運搬費</t>
    <phoneticPr fontId="23"/>
  </si>
  <si>
    <t>資料等購入・資材等購入費</t>
    <rPh sb="6" eb="8">
      <t>シザイ</t>
    </rPh>
    <rPh sb="8" eb="9">
      <t>トウ</t>
    </rPh>
    <rPh sb="9" eb="11">
      <t>コウニュウ</t>
    </rPh>
    <phoneticPr fontId="23"/>
  </si>
  <si>
    <t>【助成金の額の区分】</t>
  </si>
  <si>
    <t>セル内の改行は「ALT+ENTER」を同時に押してください。
スペース、改行も一文字とカウントされます。</t>
    <phoneticPr fontId="23"/>
  </si>
  <si>
    <t>※300字・6行以内</t>
    <rPh sb="4" eb="5">
      <t>ジ</t>
    </rPh>
    <rPh sb="7" eb="8">
      <t>ギョウ</t>
    </rPh>
    <rPh sb="8" eb="10">
      <t>イナイ</t>
    </rPh>
    <phoneticPr fontId="6"/>
  </si>
  <si>
    <t>※200字・4行以内</t>
    <phoneticPr fontId="6"/>
  </si>
  <si>
    <t>複製に係る経費は除く。当該活動の成果として記録するものに限る。</t>
    <rPh sb="11" eb="13">
      <t>トウガイ</t>
    </rPh>
    <rPh sb="13" eb="15">
      <t>カツドウ</t>
    </rPh>
    <rPh sb="16" eb="18">
      <t>セイカ</t>
    </rPh>
    <rPh sb="21" eb="23">
      <t>キロク</t>
    </rPh>
    <rPh sb="28" eb="29">
      <t>カギ</t>
    </rPh>
    <phoneticPr fontId="6"/>
  </si>
  <si>
    <t>作成する記録等の活用方法</t>
    <rPh sb="0" eb="2">
      <t>サクセイ</t>
    </rPh>
    <rPh sb="4" eb="6">
      <t>キロク</t>
    </rPh>
    <rPh sb="6" eb="7">
      <t>トウ</t>
    </rPh>
    <rPh sb="8" eb="10">
      <t>カツヨウ</t>
    </rPh>
    <rPh sb="10" eb="12">
      <t>ホウホウ</t>
    </rPh>
    <phoneticPr fontId="6"/>
  </si>
  <si>
    <t>共催者名(役割)・後援者名(役割)・協賛者名(役割)・助成団体</t>
    <phoneticPr fontId="6"/>
  </si>
  <si>
    <t>団体名：</t>
    <phoneticPr fontId="23"/>
  </si>
  <si>
    <t>活動名：</t>
    <phoneticPr fontId="23"/>
  </si>
  <si>
    <t>令和7年度</t>
    <phoneticPr fontId="6"/>
  </si>
  <si>
    <t>⑧購入等事由書に入力すると本欄に自動入力されます。</t>
    <rPh sb="1" eb="3">
      <t>コウニュウ</t>
    </rPh>
    <rPh sb="3" eb="4">
      <t>トウ</t>
    </rPh>
    <rPh sb="4" eb="5">
      <t>ジ</t>
    </rPh>
    <rPh sb="5" eb="6">
      <t>ユ</t>
    </rPh>
    <rPh sb="6" eb="7">
      <t>ショ</t>
    </rPh>
    <phoneticPr fontId="23"/>
  </si>
  <si>
    <t>本活動が対象とする地区の概況</t>
    <rPh sb="0" eb="1">
      <t>ホン</t>
    </rPh>
    <rPh sb="1" eb="3">
      <t>カツドウ</t>
    </rPh>
    <rPh sb="4" eb="6">
      <t>タイショウ</t>
    </rPh>
    <rPh sb="9" eb="11">
      <t>チク</t>
    </rPh>
    <rPh sb="12" eb="14">
      <t>ガイキョウ</t>
    </rPh>
    <phoneticPr fontId="6"/>
  </si>
  <si>
    <t>実施時期　</t>
    <rPh sb="0" eb="2">
      <t>ジッシ</t>
    </rPh>
    <rPh sb="2" eb="4">
      <t>ジキ</t>
    </rPh>
    <phoneticPr fontId="6"/>
  </si>
  <si>
    <t>推薦市町村名</t>
    <rPh sb="0" eb="2">
      <t>スイセン</t>
    </rPh>
    <rPh sb="2" eb="5">
      <t>シチョウソン</t>
    </rPh>
    <rPh sb="5" eb="6">
      <t>メイ</t>
    </rPh>
    <phoneticPr fontId="23"/>
  </si>
  <si>
    <t>（１）調査実施地区</t>
    <rPh sb="3" eb="5">
      <t>チョウサ</t>
    </rPh>
    <rPh sb="5" eb="7">
      <t>ジッシ</t>
    </rPh>
    <rPh sb="7" eb="9">
      <t>チク</t>
    </rPh>
    <phoneticPr fontId="23"/>
  </si>
  <si>
    <t>（２）市町村推薦地区</t>
    <rPh sb="3" eb="6">
      <t>シチョウソン</t>
    </rPh>
    <rPh sb="6" eb="8">
      <t>スイセン</t>
    </rPh>
    <rPh sb="8" eb="10">
      <t>チク</t>
    </rPh>
    <phoneticPr fontId="23"/>
  </si>
  <si>
    <t>経費 ①</t>
    <phoneticPr fontId="7"/>
  </si>
  <si>
    <t>経費 ②</t>
    <phoneticPr fontId="7"/>
  </si>
  <si>
    <t>経費 ③</t>
    <phoneticPr fontId="7"/>
  </si>
  <si>
    <t>・③個表２「本活動の内容」の入力に際して、画面がうまく表示されない場合は、数式バーを</t>
    <rPh sb="2" eb="4">
      <t>コヒョウ</t>
    </rPh>
    <rPh sb="6" eb="7">
      <t>ホン</t>
    </rPh>
    <rPh sb="7" eb="9">
      <t>カツドウ</t>
    </rPh>
    <rPh sb="10" eb="12">
      <t>ナイヨウ</t>
    </rPh>
    <rPh sb="14" eb="16">
      <t>ニュウリョク</t>
    </rPh>
    <rPh sb="17" eb="18">
      <t>サイ</t>
    </rPh>
    <rPh sb="21" eb="23">
      <t>ガメン</t>
    </rPh>
    <rPh sb="27" eb="29">
      <t>ヒョウジ</t>
    </rPh>
    <rPh sb="33" eb="35">
      <t>バアイ</t>
    </rPh>
    <rPh sb="37" eb="39">
      <t>スウシキ</t>
    </rPh>
    <phoneticPr fontId="23"/>
  </si>
  <si>
    <t>　活用してください。</t>
    <phoneticPr fontId="23"/>
  </si>
  <si>
    <t>実行委員会等の形式で応募する場合は、本紙には中核団体の概要を記入してください。（⑥⑦両方のシートに記入が必要です。）</t>
    <phoneticPr fontId="6"/>
  </si>
  <si>
    <t>選択してください。</t>
  </si>
  <si>
    <t>ー</t>
  </si>
  <si>
    <t>実施した調査の種類</t>
  </si>
  <si>
    <t>独立行政法人日本芸術文化振興会理事長　殿
　　　　　　　　下記の活動を行いたいので、芸術文化振興基金助成金交付要綱第3条の規定に基づき、助成金の交付を要望します。</t>
    <rPh sb="0" eb="2">
      <t>ドクリツ</t>
    </rPh>
    <rPh sb="2" eb="4">
      <t>ギョウセイ</t>
    </rPh>
    <rPh sb="4" eb="6">
      <t>ホウジン</t>
    </rPh>
    <rPh sb="6" eb="8">
      <t>ニホン</t>
    </rPh>
    <rPh sb="8" eb="10">
      <t>ゲイジュツ</t>
    </rPh>
    <rPh sb="10" eb="12">
      <t>ブンカ</t>
    </rPh>
    <rPh sb="12" eb="15">
      <t>シンコウカイ</t>
    </rPh>
    <rPh sb="15" eb="18">
      <t>リジチョウ</t>
    </rPh>
    <rPh sb="19" eb="20">
      <t>ドノ</t>
    </rPh>
    <rPh sb="29" eb="31">
      <t>カキ</t>
    </rPh>
    <rPh sb="32" eb="34">
      <t>カツドウ</t>
    </rPh>
    <rPh sb="35" eb="36">
      <t>オコナ</t>
    </rPh>
    <rPh sb="42" eb="44">
      <t>ゲイジュツ</t>
    </rPh>
    <rPh sb="44" eb="46">
      <t>ブンカ</t>
    </rPh>
    <rPh sb="46" eb="48">
      <t>シンコウ</t>
    </rPh>
    <rPh sb="48" eb="50">
      <t>キキン</t>
    </rPh>
    <rPh sb="50" eb="52">
      <t>ジョセイ</t>
    </rPh>
    <rPh sb="52" eb="53">
      <t>キン</t>
    </rPh>
    <rPh sb="53" eb="55">
      <t>コウフ</t>
    </rPh>
    <rPh sb="55" eb="57">
      <t>ヨウコウ</t>
    </rPh>
    <rPh sb="57" eb="58">
      <t>ダイ</t>
    </rPh>
    <rPh sb="59" eb="60">
      <t>ジョウ</t>
    </rPh>
    <rPh sb="61" eb="63">
      <t>キテイ</t>
    </rPh>
    <rPh sb="64" eb="65">
      <t>モト</t>
    </rPh>
    <rPh sb="68" eb="71">
      <t>ジョセイキン</t>
    </rPh>
    <rPh sb="72" eb="74">
      <t>コウフ</t>
    </rPh>
    <rPh sb="75" eb="77">
      <t>ヨウボウ</t>
    </rPh>
    <phoneticPr fontId="6"/>
  </si>
  <si>
    <t>本活動の共催者や後援者等の名称及び具体的な役割を記入してください。申請中の場合は（申請中）又は（予定）などと記入してください。</t>
    <phoneticPr fontId="23"/>
  </si>
  <si>
    <t>様式第1号（第3条関係）
【①総表】</t>
    <rPh sb="15" eb="17">
      <t>ソウヒョウ</t>
    </rPh>
    <phoneticPr fontId="6"/>
  </si>
  <si>
    <t>←振興会使用欄</t>
    <rPh sb="1" eb="3">
      <t>シンコウ</t>
    </rPh>
    <rPh sb="3" eb="4">
      <t>カイ</t>
    </rPh>
    <rPh sb="4" eb="6">
      <t>シヨウ</t>
    </rPh>
    <rPh sb="6" eb="7">
      <t>ラン</t>
    </rPh>
    <phoneticPr fontId="6"/>
  </si>
  <si>
    <t>人数・枚数</t>
    <rPh sb="0" eb="2">
      <t>ニンズウ</t>
    </rPh>
    <rPh sb="3" eb="5">
      <t>マイスウ</t>
    </rPh>
    <phoneticPr fontId="7"/>
  </si>
  <si>
    <t>単位</t>
    <rPh sb="0" eb="2">
      <t>タンイ</t>
    </rPh>
    <phoneticPr fontId="9"/>
  </si>
  <si>
    <t>回数・泊数</t>
    <rPh sb="0" eb="2">
      <t>カイスウ</t>
    </rPh>
    <rPh sb="3" eb="4">
      <t>ハク</t>
    </rPh>
    <rPh sb="4" eb="5">
      <t>スウ</t>
    </rPh>
    <phoneticPr fontId="7"/>
  </si>
  <si>
    <t>単位</t>
    <phoneticPr fontId="9"/>
  </si>
  <si>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5"/>
  </si>
  <si>
    <t xml:space="preserve"> ≪主催者要件≫　</t>
    <rPh sb="2" eb="5">
      <t>シュサイシャ</t>
    </rPh>
    <rPh sb="5" eb="7">
      <t>ヨウケン</t>
    </rPh>
    <phoneticPr fontId="25"/>
  </si>
  <si>
    <t>要望書Excel一式</t>
    <rPh sb="0" eb="3">
      <t>ヨウボウショ</t>
    </rPh>
    <rPh sb="8" eb="10">
      <t>イッシキ</t>
    </rPh>
    <phoneticPr fontId="25"/>
  </si>
  <si>
    <t>⑦実行委員会概要</t>
    <rPh sb="1" eb="3">
      <t>ジッコウ</t>
    </rPh>
    <rPh sb="3" eb="6">
      <t>イインカイ</t>
    </rPh>
    <rPh sb="6" eb="8">
      <t>ガイヨウ</t>
    </rPh>
    <phoneticPr fontId="25"/>
  </si>
  <si>
    <t>実行委員会中核団体の規約</t>
    <rPh sb="0" eb="2">
      <t>ジッコウ</t>
    </rPh>
    <rPh sb="2" eb="5">
      <t>イインカイ</t>
    </rPh>
    <rPh sb="5" eb="7">
      <t>チュウカク</t>
    </rPh>
    <rPh sb="7" eb="9">
      <t>ダンタイ</t>
    </rPh>
    <rPh sb="10" eb="12">
      <t>キヤク</t>
    </rPh>
    <phoneticPr fontId="25"/>
  </si>
  <si>
    <t>１ 自治体</t>
    <phoneticPr fontId="25"/>
  </si>
  <si>
    <t>⑧購入等事由書</t>
    <rPh sb="1" eb="3">
      <t>コウニュウ</t>
    </rPh>
    <rPh sb="3" eb="4">
      <t>トウ</t>
    </rPh>
    <rPh sb="4" eb="6">
      <t>ジユウ</t>
    </rPh>
    <rPh sb="6" eb="7">
      <t>ショ</t>
    </rPh>
    <phoneticPr fontId="25"/>
  </si>
  <si>
    <t>２ 法人格のある団体（国の独立行政法人を除く）</t>
    <rPh sb="2" eb="3">
      <t>ホウ</t>
    </rPh>
    <rPh sb="3" eb="5">
      <t>ジンカク</t>
    </rPh>
    <rPh sb="8" eb="10">
      <t>ダンタイ</t>
    </rPh>
    <rPh sb="11" eb="12">
      <t>クニ</t>
    </rPh>
    <rPh sb="13" eb="15">
      <t>ドクリツ</t>
    </rPh>
    <rPh sb="15" eb="17">
      <t>ギョウセイ</t>
    </rPh>
    <rPh sb="17" eb="19">
      <t>ホウジン</t>
    </rPh>
    <rPh sb="20" eb="21">
      <t>ノゾ</t>
    </rPh>
    <phoneticPr fontId="25"/>
  </si>
  <si>
    <t>３ 任意団体　組織・経理・事務所・設立後1年以上</t>
    <phoneticPr fontId="25"/>
  </si>
  <si>
    <t>４ 実行委員会</t>
    <phoneticPr fontId="25"/>
  </si>
  <si>
    <t>規約（自治体の場合には不要）</t>
    <rPh sb="0" eb="2">
      <t>キヤク</t>
    </rPh>
    <rPh sb="3" eb="6">
      <t>ジチタイ</t>
    </rPh>
    <rPh sb="7" eb="9">
      <t>バアイ</t>
    </rPh>
    <rPh sb="11" eb="13">
      <t>フヨウ</t>
    </rPh>
    <phoneticPr fontId="25"/>
  </si>
  <si>
    <t xml:space="preserve"> ≪地区要件≫　</t>
    <rPh sb="2" eb="4">
      <t>チク</t>
    </rPh>
    <rPh sb="4" eb="6">
      <t>ヨウケン</t>
    </rPh>
    <rPh sb="5" eb="6">
      <t>シュヨウ</t>
    </rPh>
    <phoneticPr fontId="25"/>
  </si>
  <si>
    <t>１ 調査実施地区　</t>
    <rPh sb="2" eb="4">
      <t>チョウサ</t>
    </rPh>
    <rPh sb="4" eb="6">
      <t>ジッシ</t>
    </rPh>
    <rPh sb="6" eb="8">
      <t>チク</t>
    </rPh>
    <phoneticPr fontId="25"/>
  </si>
  <si>
    <t>市町村推薦文（市町村推薦地区の場合）</t>
    <rPh sb="0" eb="3">
      <t>シチョウソン</t>
    </rPh>
    <rPh sb="3" eb="6">
      <t>スイセンブン</t>
    </rPh>
    <rPh sb="7" eb="10">
      <t>シチョウソン</t>
    </rPh>
    <rPh sb="10" eb="12">
      <t>スイセン</t>
    </rPh>
    <rPh sb="12" eb="14">
      <t>チク</t>
    </rPh>
    <rPh sb="15" eb="17">
      <t>バアイ</t>
    </rPh>
    <phoneticPr fontId="25"/>
  </si>
  <si>
    <t>２  記録作成（作成した記録の公開を含む）　　</t>
    <rPh sb="3" eb="5">
      <t>キロク</t>
    </rPh>
    <rPh sb="5" eb="7">
      <t>サクセイ</t>
    </rPh>
    <rPh sb="8" eb="10">
      <t>サクセイ</t>
    </rPh>
    <rPh sb="12" eb="14">
      <t>キロク</t>
    </rPh>
    <rPh sb="15" eb="17">
      <t>コウカイ</t>
    </rPh>
    <rPh sb="18" eb="19">
      <t>フク</t>
    </rPh>
    <phoneticPr fontId="25"/>
  </si>
  <si>
    <t>市町村推薦地区</t>
    <rPh sb="0" eb="3">
      <t>シチョウソン</t>
    </rPh>
    <rPh sb="3" eb="5">
      <t>スイセン</t>
    </rPh>
    <rPh sb="5" eb="7">
      <t>チク</t>
    </rPh>
    <phoneticPr fontId="23"/>
  </si>
  <si>
    <r>
      <t xml:space="preserve">歴史的集落・町並み、文化的景観の保存に直接資する活動
</t>
    </r>
    <r>
      <rPr>
        <sz val="10"/>
        <color theme="1"/>
        <rFont val="游ゴシック"/>
        <family val="3"/>
        <charset val="128"/>
        <scheme val="minor"/>
      </rPr>
      <t>・必要最低限の保全補修　　・町並み・景観保存に資する最低限の関連活動
・行政経費によって行われるべきものでないもの</t>
    </r>
    <rPh sb="0" eb="5">
      <t>レキシテキシュウラク</t>
    </rPh>
    <rPh sb="6" eb="8">
      <t>マチナ</t>
    </rPh>
    <rPh sb="10" eb="13">
      <t>ブンカテキ</t>
    </rPh>
    <rPh sb="13" eb="15">
      <t>ケイカン</t>
    </rPh>
    <rPh sb="16" eb="18">
      <t>ホゾン</t>
    </rPh>
    <rPh sb="19" eb="21">
      <t>チョクセツ</t>
    </rPh>
    <rPh sb="21" eb="22">
      <t>シ</t>
    </rPh>
    <rPh sb="24" eb="26">
      <t>カツドウ</t>
    </rPh>
    <rPh sb="28" eb="30">
      <t>ヒツヨウ</t>
    </rPh>
    <rPh sb="30" eb="33">
      <t>サイテイゲン</t>
    </rPh>
    <rPh sb="34" eb="36">
      <t>ホゼン</t>
    </rPh>
    <rPh sb="36" eb="38">
      <t>ホシュウ</t>
    </rPh>
    <rPh sb="41" eb="43">
      <t>マチナ</t>
    </rPh>
    <rPh sb="45" eb="47">
      <t>ケイカン</t>
    </rPh>
    <rPh sb="47" eb="49">
      <t>ホゾン</t>
    </rPh>
    <rPh sb="50" eb="51">
      <t>シ</t>
    </rPh>
    <rPh sb="53" eb="56">
      <t>サイテイゲン</t>
    </rPh>
    <rPh sb="57" eb="59">
      <t>カンレン</t>
    </rPh>
    <rPh sb="59" eb="61">
      <t>カツドウ</t>
    </rPh>
    <rPh sb="63" eb="65">
      <t>ギョウセイ</t>
    </rPh>
    <rPh sb="65" eb="67">
      <t>ケイヒ</t>
    </rPh>
    <rPh sb="71" eb="72">
      <t>オコナ</t>
    </rPh>
    <phoneticPr fontId="25"/>
  </si>
  <si>
    <t>不足なし</t>
    <rPh sb="0" eb="2">
      <t>フソク</t>
    </rPh>
    <phoneticPr fontId="25"/>
  </si>
  <si>
    <t>不足あり（提出なしまたは必須項目に漏れあり）</t>
    <rPh sb="0" eb="2">
      <t>フソク</t>
    </rPh>
    <rPh sb="5" eb="7">
      <t>テイシュツ</t>
    </rPh>
    <rPh sb="12" eb="14">
      <t>ヒッス</t>
    </rPh>
    <rPh sb="14" eb="16">
      <t>コウモク</t>
    </rPh>
    <rPh sb="17" eb="18">
      <t>モ</t>
    </rPh>
    <phoneticPr fontId="25"/>
  </si>
  <si>
    <t>政治的・宗教的／寄付目的／名称冠公演／振興会と共催</t>
    <phoneticPr fontId="25"/>
  </si>
  <si>
    <t xml:space="preserve"> ≪要望額≫　</t>
    <rPh sb="2" eb="4">
      <t>ヨウボウ</t>
    </rPh>
    <rPh sb="4" eb="5">
      <t>ガク</t>
    </rPh>
    <phoneticPr fontId="25"/>
  </si>
  <si>
    <t>応募履歴有</t>
  </si>
  <si>
    <t>要望額が正しく選択されている</t>
    <rPh sb="0" eb="2">
      <t>ヨウボウ</t>
    </rPh>
    <rPh sb="2" eb="3">
      <t>ガク</t>
    </rPh>
    <rPh sb="4" eb="5">
      <t>タダ</t>
    </rPh>
    <rPh sb="7" eb="9">
      <t>センタク</t>
    </rPh>
    <phoneticPr fontId="25"/>
  </si>
  <si>
    <t>・3年以内の応募・採択状況</t>
    <phoneticPr fontId="23"/>
  </si>
  <si>
    <t>要望額の選択に誤りがあるもしくは選択されていない</t>
    <rPh sb="0" eb="2">
      <t>ヨウボウ</t>
    </rPh>
    <rPh sb="2" eb="3">
      <t>ガク</t>
    </rPh>
    <rPh sb="4" eb="6">
      <t>センタク</t>
    </rPh>
    <rPh sb="7" eb="8">
      <t>アヤマ</t>
    </rPh>
    <rPh sb="16" eb="18">
      <t>センタク</t>
    </rPh>
    <phoneticPr fontId="25"/>
  </si>
  <si>
    <t>④【確認結果】</t>
    <phoneticPr fontId="25"/>
  </si>
  <si>
    <t>不備なし</t>
    <rPh sb="0" eb="2">
      <t>フビ</t>
    </rPh>
    <phoneticPr fontId="25"/>
  </si>
  <si>
    <t>明らかに不適合</t>
    <rPh sb="0" eb="1">
      <t>アキ</t>
    </rPh>
    <rPh sb="4" eb="7">
      <t>フテキゴウ</t>
    </rPh>
    <phoneticPr fontId="25"/>
  </si>
  <si>
    <t>疑問点あり</t>
    <rPh sb="0" eb="3">
      <t>ギモンテン</t>
    </rPh>
    <phoneticPr fontId="25"/>
  </si>
  <si>
    <t>・過去（3年以上前）の応募・採択状況</t>
    <rPh sb="1" eb="3">
      <t>カコ</t>
    </rPh>
    <rPh sb="5" eb="6">
      <t>ネン</t>
    </rPh>
    <rPh sb="6" eb="8">
      <t>イジョウ</t>
    </rPh>
    <rPh sb="8" eb="9">
      <t>マエ</t>
    </rPh>
    <phoneticPr fontId="23"/>
  </si>
  <si>
    <t>疑問点</t>
    <rPh sb="0" eb="3">
      <t>ギモンテン</t>
    </rPh>
    <phoneticPr fontId="25"/>
  </si>
  <si>
    <t>新規（応募履歴なし）</t>
    <rPh sb="0" eb="2">
      <t>シンキ</t>
    </rPh>
    <rPh sb="3" eb="5">
      <t>オウボ</t>
    </rPh>
    <phoneticPr fontId="25"/>
  </si>
  <si>
    <t>連絡内容例文</t>
    <rPh sb="0" eb="2">
      <t>レンラク</t>
    </rPh>
    <rPh sb="2" eb="4">
      <t>ナイヨウ</t>
    </rPh>
    <rPh sb="4" eb="6">
      <t>レイブン</t>
    </rPh>
    <phoneticPr fontId="25"/>
  </si>
  <si>
    <t>⑤【連絡概要】</t>
    <rPh sb="2" eb="4">
      <t>レンラク</t>
    </rPh>
    <rPh sb="4" eb="6">
      <t>ガイヨウ</t>
    </rPh>
    <phoneticPr fontId="25"/>
  </si>
  <si>
    <t>不足書類（規約）の提出を依頼</t>
    <rPh sb="0" eb="2">
      <t>フソク</t>
    </rPh>
    <rPh sb="2" eb="4">
      <t>ショルイ</t>
    </rPh>
    <rPh sb="5" eb="7">
      <t>キヤク</t>
    </rPh>
    <rPh sb="9" eb="11">
      <t>テイシュツ</t>
    </rPh>
    <rPh sb="12" eb="14">
      <t>イライ</t>
    </rPh>
    <phoneticPr fontId="25"/>
  </si>
  <si>
    <t>連絡日時</t>
    <rPh sb="0" eb="2">
      <t>レンラク</t>
    </rPh>
    <rPh sb="2" eb="4">
      <t>ニチジ</t>
    </rPh>
    <phoneticPr fontId="25"/>
  </si>
  <si>
    <t>⇒</t>
    <phoneticPr fontId="25"/>
  </si>
  <si>
    <t>提出期限</t>
    <rPh sb="0" eb="2">
      <t>テイシュツ</t>
    </rPh>
    <rPh sb="2" eb="4">
      <t>キゲン</t>
    </rPh>
    <phoneticPr fontId="25"/>
  </si>
  <si>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5"/>
  </si>
  <si>
    <t>連絡内容</t>
    <phoneticPr fontId="25"/>
  </si>
  <si>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5"/>
  </si>
  <si>
    <t>要望額の選択がなかったため連絡</t>
    <rPh sb="0" eb="2">
      <t>ヨウボウ</t>
    </rPh>
    <rPh sb="2" eb="3">
      <t>ガク</t>
    </rPh>
    <rPh sb="4" eb="6">
      <t>センタク</t>
    </rPh>
    <rPh sb="13" eb="15">
      <t>レンラク</t>
    </rPh>
    <phoneticPr fontId="25"/>
  </si>
  <si>
    <t>要望額の選択が適切ではなかったため連絡</t>
    <rPh sb="0" eb="2">
      <t>ヨウボウ</t>
    </rPh>
    <rPh sb="2" eb="3">
      <t>ガク</t>
    </rPh>
    <rPh sb="4" eb="6">
      <t>センタク</t>
    </rPh>
    <rPh sb="7" eb="9">
      <t>テキセツ</t>
    </rPh>
    <rPh sb="17" eb="19">
      <t>レンラク</t>
    </rPh>
    <phoneticPr fontId="25"/>
  </si>
  <si>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5"/>
  </si>
  <si>
    <t>期限までに提出・連絡への回答あり</t>
    <rPh sb="0" eb="2">
      <t>キゲン</t>
    </rPh>
    <rPh sb="5" eb="7">
      <t>テイシュツ</t>
    </rPh>
    <rPh sb="8" eb="10">
      <t>レンラク</t>
    </rPh>
    <rPh sb="12" eb="14">
      <t>カイトウ</t>
    </rPh>
    <phoneticPr fontId="25"/>
  </si>
  <si>
    <t>期限までに提出・連絡への回答がなかった</t>
    <rPh sb="0" eb="2">
      <t>キゲン</t>
    </rPh>
    <rPh sb="5" eb="7">
      <t>テイシュツ</t>
    </rPh>
    <rPh sb="8" eb="10">
      <t>レンラク</t>
    </rPh>
    <rPh sb="12" eb="14">
      <t>カイトウ</t>
    </rPh>
    <phoneticPr fontId="25"/>
  </si>
  <si>
    <t>提出・回答日</t>
    <rPh sb="0" eb="2">
      <t>テイシュツ</t>
    </rPh>
    <rPh sb="3" eb="5">
      <t>カイトウ</t>
    </rPh>
    <rPh sb="5" eb="6">
      <t>ビ</t>
    </rPh>
    <phoneticPr fontId="25"/>
  </si>
  <si>
    <t>（対応等）</t>
    <rPh sb="1" eb="3">
      <t>タイオウ</t>
    </rPh>
    <rPh sb="3" eb="4">
      <t>トウ</t>
    </rPh>
    <phoneticPr fontId="25"/>
  </si>
  <si>
    <t>（回答内容）</t>
    <rPh sb="1" eb="3">
      <t>カイトウ</t>
    </rPh>
    <rPh sb="3" eb="5">
      <t>ナイヨウ</t>
    </rPh>
    <phoneticPr fontId="25"/>
  </si>
  <si>
    <t>疑問点の内容</t>
  </si>
  <si>
    <t>不適合</t>
  </si>
  <si>
    <t>【その他審査上の留意事項】</t>
    <rPh sb="3" eb="4">
      <t>タ</t>
    </rPh>
    <rPh sb="4" eb="6">
      <t>シンサ</t>
    </rPh>
    <rPh sb="6" eb="7">
      <t>ジョウ</t>
    </rPh>
    <rPh sb="8" eb="10">
      <t>リュウイ</t>
    </rPh>
    <rPh sb="10" eb="12">
      <t>ジコウ</t>
    </rPh>
    <phoneticPr fontId="25"/>
  </si>
  <si>
    <t>単位</t>
  </si>
  <si>
    <t>日当・食事代は除く</t>
    <rPh sb="0" eb="2">
      <t>ニットウ</t>
    </rPh>
    <rPh sb="3" eb="6">
      <t>ショクジダイ</t>
    </rPh>
    <rPh sb="7" eb="8">
      <t>ノゾ</t>
    </rPh>
    <phoneticPr fontId="6"/>
  </si>
  <si>
    <t>（１）調査実施地区の場合には、実施した調査の名称・調査実施時期、伝統的建造物群保存地区・文化的景観保存地区への選定状況、保存条例の制定状況等について記入してください。
（２）の場合には、当該地区についての概要のほか、これまでの活動状況と成果、当該活動への市町村からの支援状況等がわかるように記載してください。別に市町村からの推薦状を添付してください。</t>
    <phoneticPr fontId="23"/>
  </si>
  <si>
    <t>細目ごとに入力をすると、左の収入総額欄に自動で反映されます。
④収入・⑤支出シートの入力が済んだら、①総表シートの『助成金要望額』を選択してください。</t>
    <phoneticPr fontId="6"/>
  </si>
  <si>
    <t>（１）（２）いずれかを選択　</t>
    <phoneticPr fontId="23"/>
  </si>
  <si>
    <t>プログラム等売上収入</t>
    <rPh sb="5" eb="6">
      <t>ナド</t>
    </rPh>
    <phoneticPr fontId="6"/>
  </si>
  <si>
    <t>プログラム等売上収入</t>
    <rPh sb="5" eb="6">
      <t>ナド</t>
    </rPh>
    <phoneticPr fontId="7"/>
  </si>
  <si>
    <t>①継続して本助成を受けている</t>
    <phoneticPr fontId="23"/>
  </si>
  <si>
    <t>別に文化財状況写真・資料
（A4 5ページ以内　写真資料可）を添付することができます。【※添付推奨】</t>
    <rPh sb="0" eb="1">
      <t>ベツ</t>
    </rPh>
    <rPh sb="2" eb="5">
      <t>ブンカザイ</t>
    </rPh>
    <rPh sb="5" eb="7">
      <t>ジョウキョウ</t>
    </rPh>
    <rPh sb="7" eb="9">
      <t>シャシン</t>
    </rPh>
    <rPh sb="10" eb="12">
      <t>シリョウ</t>
    </rPh>
    <rPh sb="21" eb="23">
      <t>イナイ</t>
    </rPh>
    <rPh sb="24" eb="26">
      <t>シャシン</t>
    </rPh>
    <rPh sb="26" eb="28">
      <t>シリョウ</t>
    </rPh>
    <rPh sb="28" eb="29">
      <t>カ</t>
    </rPh>
    <rPh sb="31" eb="33">
      <t>テンプ</t>
    </rPh>
    <rPh sb="45" eb="47">
      <t>テンプ</t>
    </rPh>
    <rPh sb="47" eb="49">
      <t>スイショウ</t>
    </rPh>
    <phoneticPr fontId="23"/>
  </si>
  <si>
    <t>URL</t>
    <phoneticPr fontId="6"/>
  </si>
  <si>
    <t>②前回採択時に要改善の指摘を受けている</t>
    <phoneticPr fontId="23"/>
  </si>
  <si>
    <t>実行委員会等の形式で応募する場合は、本シートに実行委員会の概要について記入してください。（⑥⑦両方のシートに記入が必要です。）</t>
    <rPh sb="0" eb="2">
      <t>ジッコウ</t>
    </rPh>
    <rPh sb="2" eb="5">
      <t>イインカイ</t>
    </rPh>
    <rPh sb="5" eb="6">
      <t>ナド</t>
    </rPh>
    <rPh sb="7" eb="9">
      <t>ケイシキ</t>
    </rPh>
    <rPh sb="10" eb="12">
      <t>オウボ</t>
    </rPh>
    <rPh sb="14" eb="16">
      <t>バアイ</t>
    </rPh>
    <rPh sb="18" eb="19">
      <t>ホン</t>
    </rPh>
    <rPh sb="23" eb="25">
      <t>ジッコウ</t>
    </rPh>
    <rPh sb="25" eb="28">
      <t>イインカイ</t>
    </rPh>
    <rPh sb="29" eb="31">
      <t>ガイヨウ</t>
    </rPh>
    <rPh sb="35" eb="37">
      <t>キニュウ</t>
    </rPh>
    <phoneticPr fontId="6"/>
  </si>
  <si>
    <t>購入等事由書作成対象費目別内訳</t>
    <rPh sb="0" eb="2">
      <t>コウニュウ</t>
    </rPh>
    <rPh sb="2" eb="3">
      <t>トウ</t>
    </rPh>
    <rPh sb="3" eb="5">
      <t>ジユウ</t>
    </rPh>
    <rPh sb="5" eb="6">
      <t>ショ</t>
    </rPh>
    <rPh sb="6" eb="8">
      <t>サクセイ</t>
    </rPh>
    <rPh sb="8" eb="10">
      <t>タイショウ</t>
    </rPh>
    <rPh sb="10" eb="12">
      <t>ヒモク</t>
    </rPh>
    <rPh sb="12" eb="13">
      <t>ベツ</t>
    </rPh>
    <rPh sb="13" eb="15">
      <t>ウチワケ</t>
    </rPh>
    <phoneticPr fontId="23"/>
  </si>
  <si>
    <t>収入総額</t>
    <rPh sb="0" eb="2">
      <t>シュウニュウ</t>
    </rPh>
    <phoneticPr fontId="6"/>
  </si>
  <si>
    <t>（千円）</t>
    <phoneticPr fontId="6"/>
  </si>
  <si>
    <t>（⑧購入等事由書に詳細をご記入ください。）</t>
    <phoneticPr fontId="23"/>
  </si>
  <si>
    <r>
      <rPr>
        <b/>
        <sz val="16"/>
        <color theme="1"/>
        <rFont val="游ゴシック"/>
        <family val="3"/>
        <charset val="128"/>
        <scheme val="minor"/>
      </rPr>
      <t>【特記事項】</t>
    </r>
    <r>
      <rPr>
        <b/>
        <sz val="12"/>
        <color theme="1"/>
        <rFont val="游ゴシック"/>
        <family val="3"/>
        <charset val="128"/>
        <scheme val="minor"/>
      </rPr>
      <t xml:space="preserve">
①②に該当があれば選択(○)し、下欄に記入してください。
 いずれも該当しない場合は
③を選択(○)してください。</t>
    </r>
    <rPh sb="1" eb="3">
      <t>トッキ</t>
    </rPh>
    <rPh sb="3" eb="5">
      <t>ジコウ</t>
    </rPh>
    <rPh sb="23" eb="25">
      <t>カラン</t>
    </rPh>
    <rPh sb="26" eb="28">
      <t>キニュウ</t>
    </rPh>
    <phoneticPr fontId="23"/>
  </si>
  <si>
    <t>予算額（概算）（千円）</t>
    <phoneticPr fontId="6"/>
  </si>
  <si>
    <t>文化財状況資料（A4判5ページ以内）</t>
    <rPh sb="0" eb="3">
      <t>ブンカザイ</t>
    </rPh>
    <rPh sb="3" eb="5">
      <t>ジョウキョウ</t>
    </rPh>
    <rPh sb="5" eb="7">
      <t>シリョウ</t>
    </rPh>
    <rPh sb="10" eb="11">
      <t>バン</t>
    </rPh>
    <rPh sb="15" eb="17">
      <t>イナイ</t>
    </rPh>
    <phoneticPr fontId="25"/>
  </si>
  <si>
    <t>R6</t>
    <phoneticPr fontId="23"/>
  </si>
  <si>
    <t>見積書等（宛名が団体名のもの）</t>
    <rPh sb="0" eb="3">
      <t>ミツモリショ</t>
    </rPh>
    <rPh sb="3" eb="4">
      <t>トウ</t>
    </rPh>
    <phoneticPr fontId="25"/>
  </si>
  <si>
    <t>目的・設立済・組織・経理・事務所</t>
    <rPh sb="0" eb="2">
      <t>モクテキ</t>
    </rPh>
    <rPh sb="3" eb="5">
      <t>セツリツ</t>
    </rPh>
    <rPh sb="5" eb="6">
      <t>スミ</t>
    </rPh>
    <rPh sb="7" eb="9">
      <t>ソシキ</t>
    </rPh>
    <rPh sb="10" eb="12">
      <t>ケイリ</t>
    </rPh>
    <rPh sb="13" eb="15">
      <t>ジム</t>
    </rPh>
    <rPh sb="15" eb="16">
      <t>ショ</t>
    </rPh>
    <phoneticPr fontId="23"/>
  </si>
  <si>
    <t>本活動の活動内容を具体的に記入してください。
・活動内容が複数の内容で構成されている場合には、それぞれの日時（期間）・場所・内容等を箇条書きにして具体的に記入してください。
・活動内容がセミナー等の開催の場合、日時・場所・講師の氏名を記入してください。
・原則として主催団体の構成員への支出は助成の対象となりません。主催団体構成員については（主催団体）と明記してください。
・資料や資材の購入を行う活動、保存建物の保全・補修を行う活動については、それを必要とする理由及び将来の活用計画を「購入等事由書」に記入し、積算見積、図面、工程表、写真等の資料を添えて提出してください。
・集客を伴う活動を実施する場合は、見込み参加人数を記入してください。（シンポジウム、展覧会、ワークショップ等）</t>
    <rPh sb="230" eb="232">
      <t>ヒツヨウ</t>
    </rPh>
    <phoneticPr fontId="23"/>
  </si>
  <si>
    <t>歴史的集落・町並み、文化的景観の保存・活用に係る活動を行うことを主たる目的とする団体（自治体以外は規約により確認）</t>
    <rPh sb="0" eb="3">
      <t>レキシテキ</t>
    </rPh>
    <rPh sb="3" eb="5">
      <t>シュウラク</t>
    </rPh>
    <rPh sb="6" eb="8">
      <t>マチナ</t>
    </rPh>
    <rPh sb="10" eb="13">
      <t>ブンカテキ</t>
    </rPh>
    <rPh sb="13" eb="15">
      <t>ケイカン</t>
    </rPh>
    <rPh sb="16" eb="18">
      <t>ホゾン</t>
    </rPh>
    <rPh sb="19" eb="21">
      <t>カツヨウ</t>
    </rPh>
    <rPh sb="22" eb="23">
      <t>カカワ</t>
    </rPh>
    <rPh sb="24" eb="26">
      <t>カツドウ</t>
    </rPh>
    <rPh sb="27" eb="28">
      <t>オコナ</t>
    </rPh>
    <rPh sb="32" eb="33">
      <t>シュ</t>
    </rPh>
    <rPh sb="35" eb="37">
      <t>モクテキ</t>
    </rPh>
    <rPh sb="40" eb="42">
      <t>ダンタイ</t>
    </rPh>
    <rPh sb="43" eb="46">
      <t>ジチタイ</t>
    </rPh>
    <rPh sb="46" eb="48">
      <t>イガイ</t>
    </rPh>
    <rPh sb="49" eb="51">
      <t>キヤク</t>
    </rPh>
    <rPh sb="54" eb="56">
      <t>カクニン</t>
    </rPh>
    <phoneticPr fontId="25"/>
  </si>
  <si>
    <t>テレビ、ラジオ、新聞、雑誌、駅貼り、ウェブ広告等</t>
    <rPh sb="8" eb="10">
      <t>シンブン</t>
    </rPh>
    <rPh sb="11" eb="13">
      <t>ザッシ</t>
    </rPh>
    <rPh sb="14" eb="16">
      <t>エキバ</t>
    </rPh>
    <rPh sb="21" eb="23">
      <t>コウコク</t>
    </rPh>
    <rPh sb="23" eb="24">
      <t>トウ</t>
    </rPh>
    <phoneticPr fontId="6"/>
  </si>
  <si>
    <r>
      <rPr>
        <b/>
        <sz val="12"/>
        <rFont val="游ゴシック"/>
        <family val="3"/>
        <charset val="128"/>
        <scheme val="minor"/>
      </rPr>
      <t>令和8年度助成対象活動募集　地域の文化振興等の活動</t>
    </r>
    <r>
      <rPr>
        <sz val="12"/>
        <rFont val="游ゴシック"/>
        <family val="3"/>
        <charset val="128"/>
        <scheme val="minor"/>
      </rPr>
      <t xml:space="preserve">
助成金交付要望書の作成にあたっての注意事項</t>
    </r>
    <phoneticPr fontId="23"/>
  </si>
  <si>
    <t>【令和8年度　記載可能経費一覧（歴史的集落・町並み、文化的景観保存活用活動）】</t>
    <phoneticPr fontId="23"/>
  </si>
  <si>
    <t>令和8年度　芸術文化振興基金 助成金交付要望書</t>
    <phoneticPr fontId="6"/>
  </si>
  <si>
    <t>【令和8年度　助成金交付要望書　②個表１（歴史的集落・町並み、文化的景観保存活用活動）】</t>
    <phoneticPr fontId="23"/>
  </si>
  <si>
    <t>【令和8年度　助成金交付要望書　③個表２（歴史的集落・町並み、文化的景観保存活用活動）】</t>
    <phoneticPr fontId="23"/>
  </si>
  <si>
    <t>【令和8年度　助成金交付要望書　④収入（歴史的集落・町並み、文化的景観保存活用活動）】</t>
    <phoneticPr fontId="6"/>
  </si>
  <si>
    <t>【令和8年度　助成金交付要望書　⑤支出（歴史的集落・町並み、文化的景観保存活用活動）】</t>
    <phoneticPr fontId="23"/>
  </si>
  <si>
    <t>【令和8年度　助成金交付要望書   ⑥団体概要（歴史的集落・町並み、文化的景観保存活用活動）】</t>
    <phoneticPr fontId="6"/>
  </si>
  <si>
    <t>【令和8年度　助成金交付要望書   ⑦実行委員会等概要（歴史的集落・町並み、文化的景観保存活用活動）】</t>
    <phoneticPr fontId="6"/>
  </si>
  <si>
    <t>【令和8年度　助成金交付要望書　⑧購入等事由書（歴史的集落・町並み、文化的景観保存活用活動）】</t>
    <phoneticPr fontId="8"/>
  </si>
  <si>
    <t>③上記のいずれにも当てはまらない</t>
    <rPh sb="1" eb="3">
      <t>ジョウキ</t>
    </rPh>
    <rPh sb="9" eb="10">
      <t>ア</t>
    </rPh>
    <phoneticPr fontId="23"/>
  </si>
  <si>
    <t>継続採択の場合には、これまでの成果と継続助成の必要性、要改善の指摘を受けた場合には改善の内容を具体的に記入してください。</t>
    <rPh sb="0" eb="2">
      <t>ケイゾク</t>
    </rPh>
    <rPh sb="2" eb="4">
      <t>サイタク</t>
    </rPh>
    <rPh sb="5" eb="7">
      <t>バアイ</t>
    </rPh>
    <rPh sb="27" eb="28">
      <t>ヨウ</t>
    </rPh>
    <rPh sb="28" eb="30">
      <t>カイゼン</t>
    </rPh>
    <rPh sb="31" eb="33">
      <t>シテキ</t>
    </rPh>
    <rPh sb="34" eb="35">
      <t>ウ</t>
    </rPh>
    <rPh sb="37" eb="39">
      <t>バアイ</t>
    </rPh>
    <rPh sb="41" eb="43">
      <t>カイゼン</t>
    </rPh>
    <rPh sb="44" eb="46">
      <t>ナイヨウ</t>
    </rPh>
    <rPh sb="47" eb="50">
      <t>グタイテキ</t>
    </rPh>
    <rPh sb="51" eb="53">
      <t>キニュウ</t>
    </rPh>
    <phoneticPr fontId="23"/>
  </si>
  <si>
    <r>
      <t>本活動の内容　　</t>
    </r>
    <r>
      <rPr>
        <b/>
        <sz val="14"/>
        <color theme="1"/>
        <rFont val="游ゴシック"/>
        <family val="3"/>
        <charset val="128"/>
        <scheme val="minor"/>
      </rPr>
      <t>※</t>
    </r>
    <r>
      <rPr>
        <sz val="14"/>
        <color theme="1"/>
        <rFont val="游ゴシック"/>
        <family val="3"/>
        <charset val="128"/>
        <scheme val="minor"/>
      </rPr>
      <t>活動内容が複数の内容で構成されている場合には、それぞれの日時（期間）・場所・内容等を</t>
    </r>
    <r>
      <rPr>
        <b/>
        <sz val="14"/>
        <color theme="1"/>
        <rFont val="游ゴシック"/>
        <family val="3"/>
        <charset val="128"/>
        <scheme val="minor"/>
      </rPr>
      <t>箇条書き</t>
    </r>
    <r>
      <rPr>
        <sz val="14"/>
        <color theme="1"/>
        <rFont val="游ゴシック"/>
        <family val="3"/>
        <charset val="128"/>
        <scheme val="minor"/>
      </rPr>
      <t>にして記入してください。</t>
    </r>
    <rPh sb="0" eb="1">
      <t>ホン</t>
    </rPh>
    <rPh sb="1" eb="3">
      <t>カツドウ</t>
    </rPh>
    <rPh sb="4" eb="6">
      <t>ナイヨウ</t>
    </rPh>
    <phoneticPr fontId="6"/>
  </si>
  <si>
    <t>令和5年度</t>
    <rPh sb="0" eb="2">
      <t>レイワ</t>
    </rPh>
    <rPh sb="3" eb="5">
      <t>ネンド</t>
    </rPh>
    <phoneticPr fontId="6"/>
  </si>
  <si>
    <t>活動内容</t>
    <rPh sb="0" eb="4">
      <t>カツドウナイヨウ</t>
    </rPh>
    <phoneticPr fontId="23"/>
  </si>
  <si>
    <t>人）</t>
    <rPh sb="0" eb="1">
      <t>ニン</t>
    </rPh>
    <phoneticPr fontId="6"/>
  </si>
  <si>
    <t>令和8年度以降の
活動計画</t>
    <rPh sb="0" eb="2">
      <t>レイワ</t>
    </rPh>
    <rPh sb="3" eb="5">
      <t>ネンド</t>
    </rPh>
    <rPh sb="5" eb="7">
      <t>イコウ</t>
    </rPh>
    <rPh sb="9" eb="13">
      <t>カツドウケイカク</t>
    </rPh>
    <phoneticPr fontId="23"/>
  </si>
  <si>
    <t>活動の開始日と終了日を記入してください。
（2026/4/1～2027/3/31）</t>
    <phoneticPr fontId="6"/>
  </si>
  <si>
    <t>令和8年度芸術文化振興基金助成金交付要望書チェック表【町並み】</t>
    <rPh sb="0" eb="2">
      <t>レイワ</t>
    </rPh>
    <rPh sb="27" eb="29">
      <t>マチナ</t>
    </rPh>
    <phoneticPr fontId="25"/>
  </si>
  <si>
    <t>R5　　　</t>
    <phoneticPr fontId="23"/>
  </si>
  <si>
    <t>R7</t>
    <phoneticPr fontId="23"/>
  </si>
  <si>
    <t>（来場・参加者人数合計</t>
    <rPh sb="1" eb="3">
      <t>ライジョウ</t>
    </rPh>
    <rPh sb="4" eb="6">
      <t>サンカ</t>
    </rPh>
    <rPh sb="6" eb="7">
      <t>シャ</t>
    </rPh>
    <rPh sb="7" eb="9">
      <t>ニンズ</t>
    </rPh>
    <rPh sb="9" eb="11">
      <t>ゴウケイ</t>
    </rPh>
    <phoneticPr fontId="6"/>
  </si>
  <si>
    <t>関係書類送付先E-mail</t>
    <phoneticPr fontId="6"/>
  </si>
  <si>
    <t>入場料無料の場合、または招待がある場合は必ず対象者と理由を記入</t>
    <rPh sb="22" eb="25">
      <t>タイショウシャ</t>
    </rPh>
    <phoneticPr fontId="6"/>
  </si>
  <si>
    <t>入力前にこちらをご記入ください。
複数の団体によって組織された「実行委員会形式」ですか？→</t>
    <phoneticPr fontId="6"/>
  </si>
  <si>
    <t xml:space="preserve">メールアドレスは4月以降も連絡が取れるものを記入してください。
重要書類の送付先となりますので、主催団体または部署の共有アドレスの記入を推奨します。
</t>
    <phoneticPr fontId="6"/>
  </si>
  <si>
    <t>実行委員会を組織する構成団体及び加入条件</t>
    <phoneticPr fontId="7"/>
  </si>
  <si>
    <t>〔中核団体以外の構成団体名〕</t>
    <phoneticPr fontId="7"/>
  </si>
  <si>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6"/>
  </si>
  <si>
    <t>消費税込で計上してください。
（単価×数量で計上するものは、税込単価にしてください。）</t>
    <phoneticPr fontId="6"/>
  </si>
  <si>
    <r>
      <rPr>
        <b/>
        <sz val="14"/>
        <color rgb="FFFF0000"/>
        <rFont val="游ゴシック"/>
        <family val="3"/>
        <charset val="128"/>
        <scheme val="minor"/>
      </rPr>
      <t xml:space="preserve">対象経費の入力後は、助成金算定基礎経費を選択し、①総表に戻って助成金要望額を必ず選択してください。
</t>
    </r>
    <r>
      <rPr>
        <b/>
        <sz val="14"/>
        <rFont val="游ゴシック"/>
        <family val="3"/>
        <charset val="128"/>
        <scheme val="minor"/>
      </rPr>
      <t>◆経費の選択について 
　助成対象となる経費は3項目までです。選択欄で選択してください。 
       ※同じ経費項目を複数選択することは認められません。 
　　※要望書提出後に3つの経費項目を変更することは認められません。</t>
    </r>
    <phoneticPr fontId="23"/>
  </si>
  <si>
    <t>〇全体
　消費税込で計上してください(単価×数量で計上するものは、税込単価にしてください。）。
 「単価等（円）」欄は整数のみ入力できます。</t>
    <phoneticPr fontId="23"/>
  </si>
  <si>
    <t>複数の活動内容がある場合には、どの活動に関する経費であるかが分かるように記載して下さい。</t>
    <phoneticPr fontId="23"/>
  </si>
  <si>
    <t>監査担当者は団体代表及び経理担当との同一者の兼務は不可</t>
    <phoneticPr fontId="23"/>
  </si>
  <si>
    <t>※本活動の企画意図は採択後に変更することはできません。</t>
    <phoneticPr fontId="23"/>
  </si>
  <si>
    <t>※地域の振興に資する本活動の特色は採択後に変更することはできません。</t>
    <phoneticPr fontId="23"/>
  </si>
  <si>
    <t>いいえ</t>
  </si>
  <si>
    <t>【⑨自己申告書】</t>
    <rPh sb="2" eb="7">
      <t>ジコシンコクショ</t>
    </rPh>
    <phoneticPr fontId="23"/>
  </si>
  <si>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5"/>
  </si>
  <si>
    <t>組織運営等に関する自己申告書</t>
    <rPh sb="0" eb="4">
      <t>ソシキウンエイ</t>
    </rPh>
    <rPh sb="4" eb="5">
      <t>トウ</t>
    </rPh>
    <rPh sb="6" eb="7">
      <t>カン</t>
    </rPh>
    <rPh sb="9" eb="14">
      <t>ジコシンコクショ</t>
    </rPh>
    <phoneticPr fontId="23"/>
  </si>
  <si>
    <t>団体名</t>
    <rPh sb="0" eb="2">
      <t>ダンタイ</t>
    </rPh>
    <rPh sb="2" eb="3">
      <t>メイ</t>
    </rPh>
    <phoneticPr fontId="23"/>
  </si>
  <si>
    <t>代表者役職名・氏名</t>
    <rPh sb="0" eb="3">
      <t>ダイヒョウシャ</t>
    </rPh>
    <rPh sb="3" eb="4">
      <t>ヤク</t>
    </rPh>
    <rPh sb="4" eb="6">
      <t>ショクメイ</t>
    </rPh>
    <rPh sb="7" eb="9">
      <t>シメイ</t>
    </rPh>
    <phoneticPr fontId="23"/>
  </si>
  <si>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3"/>
  </si>
  <si>
    <t>運営</t>
    <rPh sb="0" eb="2">
      <t>ウンエイ</t>
    </rPh>
    <phoneticPr fontId="25"/>
  </si>
  <si>
    <t>１．意思決定機関</t>
    <rPh sb="2" eb="4">
      <t>イシ</t>
    </rPh>
    <rPh sb="4" eb="6">
      <t>ケッテイ</t>
    </rPh>
    <rPh sb="6" eb="8">
      <t>キカン</t>
    </rPh>
    <phoneticPr fontId="23"/>
  </si>
  <si>
    <t>定款等</t>
    <rPh sb="0" eb="2">
      <t>テイカン</t>
    </rPh>
    <rPh sb="2" eb="3">
      <t>トウ</t>
    </rPh>
    <phoneticPr fontId="25"/>
  </si>
  <si>
    <t>〇定款等を適切に定めている。</t>
    <rPh sb="1" eb="3">
      <t>テイカン</t>
    </rPh>
    <rPh sb="3" eb="4">
      <t>トウ</t>
    </rPh>
    <rPh sb="5" eb="7">
      <t>テキセツ</t>
    </rPh>
    <rPh sb="8" eb="9">
      <t>サダ</t>
    </rPh>
    <phoneticPr fontId="23"/>
  </si>
  <si>
    <t>２．意思決定機関</t>
    <rPh sb="2" eb="4">
      <t>イシ</t>
    </rPh>
    <rPh sb="4" eb="6">
      <t>ケッテイ</t>
    </rPh>
    <rPh sb="6" eb="8">
      <t>キカン</t>
    </rPh>
    <phoneticPr fontId="23"/>
  </si>
  <si>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3"/>
  </si>
  <si>
    <t>○理事会等を定期的に開催している。</t>
    <rPh sb="6" eb="9">
      <t>テイキテキ</t>
    </rPh>
    <phoneticPr fontId="23"/>
  </si>
  <si>
    <t>○理事会等の議事録を作成している。</t>
    <phoneticPr fontId="23"/>
  </si>
  <si>
    <t>○事業計画及び収支予算並びに事業報告及び収支決算について理事会等の決議を経ている。</t>
    <phoneticPr fontId="23"/>
  </si>
  <si>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5"/>
  </si>
  <si>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5"/>
  </si>
  <si>
    <t>（「はい」の場合）配慮の具体的な内容</t>
    <rPh sb="6" eb="8">
      <t>バアイ</t>
    </rPh>
    <rPh sb="9" eb="11">
      <t>ハイリョ</t>
    </rPh>
    <rPh sb="12" eb="15">
      <t>グタイテキ</t>
    </rPh>
    <rPh sb="16" eb="18">
      <t>ナイヨウ</t>
    </rPh>
    <phoneticPr fontId="25"/>
  </si>
  <si>
    <t>３．運営事務</t>
    <rPh sb="2" eb="6">
      <t>ウンエイジム</t>
    </rPh>
    <phoneticPr fontId="23"/>
  </si>
  <si>
    <t>○経理責任者は明確になっている。</t>
    <phoneticPr fontId="23"/>
  </si>
  <si>
    <t xml:space="preserve">○現預金の出納責任者は明確になっている。 </t>
    <phoneticPr fontId="23"/>
  </si>
  <si>
    <t>○銀行印の管理責任者は明確になっている。</t>
    <phoneticPr fontId="23"/>
  </si>
  <si>
    <t>○事務の執行に当たっては、各担当者の権限と責任が明確になっている。</t>
    <rPh sb="1" eb="3">
      <t>ジム</t>
    </rPh>
    <rPh sb="4" eb="6">
      <t>シッコウ</t>
    </rPh>
    <phoneticPr fontId="23"/>
  </si>
  <si>
    <t>〇業者選定等に関する規程等を整備している。</t>
    <rPh sb="1" eb="5">
      <t>カイケイキテイ</t>
    </rPh>
    <rPh sb="5" eb="6">
      <t>トウ</t>
    </rPh>
    <rPh sb="7" eb="9">
      <t>セイビ</t>
    </rPh>
    <phoneticPr fontId="25"/>
  </si>
  <si>
    <t>（「はい」の場合）整備している規程等の具体的な内容</t>
    <rPh sb="9" eb="11">
      <t>セイビ</t>
    </rPh>
    <rPh sb="15" eb="17">
      <t>キテイ</t>
    </rPh>
    <rPh sb="17" eb="18">
      <t>トウ</t>
    </rPh>
    <rPh sb="19" eb="22">
      <t>グタイテキ</t>
    </rPh>
    <rPh sb="23" eb="25">
      <t>ナイヨウ</t>
    </rPh>
    <phoneticPr fontId="25"/>
  </si>
  <si>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3"/>
  </si>
  <si>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5"/>
  </si>
  <si>
    <t>※利益相反行為とは、複数の当事者がいる場合における、一方の利益となり、かつ他方の不利益となる行為を指す。</t>
    <rPh sb="46" eb="48">
      <t>コウイ</t>
    </rPh>
    <rPh sb="49" eb="50">
      <t>サ</t>
    </rPh>
    <phoneticPr fontId="25"/>
  </si>
  <si>
    <t>○手許現金有高は、定期的に出納担当者以外の者が出納簿と照合している。</t>
    <rPh sb="1" eb="3">
      <t>テモト</t>
    </rPh>
    <rPh sb="3" eb="5">
      <t>ゲンキン</t>
    </rPh>
    <rPh sb="5" eb="7">
      <t>アリタカ</t>
    </rPh>
    <rPh sb="23" eb="26">
      <t>スイトウボ</t>
    </rPh>
    <phoneticPr fontId="23"/>
  </si>
  <si>
    <t>○法人税や消費税、源泉所得税等で必要な申告義務を適切に実施している。</t>
    <phoneticPr fontId="23"/>
  </si>
  <si>
    <t>財務</t>
    <rPh sb="0" eb="2">
      <t>ザイム</t>
    </rPh>
    <phoneticPr fontId="25"/>
  </si>
  <si>
    <t>４．財務諸表等</t>
    <rPh sb="2" eb="6">
      <t>ザイムショヒョウ</t>
    </rPh>
    <rPh sb="6" eb="7">
      <t>トウ</t>
    </rPh>
    <phoneticPr fontId="23"/>
  </si>
  <si>
    <t xml:space="preserve">○会計帳簿（仕訳帳・総勘定元帳等）を作成している。 </t>
    <phoneticPr fontId="23"/>
  </si>
  <si>
    <t>○財務諸表（貸借対照表・損益計算書等）を作成している。</t>
    <rPh sb="1" eb="5">
      <t>ザイムショヒョウ</t>
    </rPh>
    <phoneticPr fontId="23"/>
  </si>
  <si>
    <t>○財務諸表（貸借対照表・損益計算書等）を公表している。</t>
    <phoneticPr fontId="23"/>
  </si>
  <si>
    <t>※本項目における「公表」とは、ウェブサイトに掲載していること、もしくは事務所に備え付け一般からの要望があれば常に閲覧できる状態にしていることを指す。</t>
    <phoneticPr fontId="25"/>
  </si>
  <si>
    <t>５．監査</t>
    <rPh sb="2" eb="4">
      <t>カンサ</t>
    </rPh>
    <phoneticPr fontId="23"/>
  </si>
  <si>
    <t>〇監事・監査役等による会計監査またはこれに準じた内部監査を実施している。</t>
    <phoneticPr fontId="25"/>
  </si>
  <si>
    <t>　（「はい」の場合は当てはまるものにチェック）</t>
    <phoneticPr fontId="23"/>
  </si>
  <si>
    <t>　　外部監査（監査法人、公認会計士による会計監査）</t>
    <rPh sb="20" eb="22">
      <t>カイケイ</t>
    </rPh>
    <rPh sb="22" eb="24">
      <t>カンサ</t>
    </rPh>
    <phoneticPr fontId="25"/>
  </si>
  <si>
    <t>　　内部監査（監事監査、監査役監査による会計監査）</t>
    <rPh sb="20" eb="22">
      <t>カイケイ</t>
    </rPh>
    <rPh sb="22" eb="24">
      <t>カンサ</t>
    </rPh>
    <phoneticPr fontId="25"/>
  </si>
  <si>
    <t>　　内部監査に準じた監査</t>
    <phoneticPr fontId="25"/>
  </si>
  <si>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5"/>
  </si>
  <si>
    <t>①　監査法人による外部監査を受けている場合</t>
    <rPh sb="2" eb="4">
      <t>カンサ</t>
    </rPh>
    <rPh sb="4" eb="6">
      <t>ホウジン</t>
    </rPh>
    <rPh sb="9" eb="11">
      <t>ガイブ</t>
    </rPh>
    <rPh sb="11" eb="13">
      <t>カンサ</t>
    </rPh>
    <rPh sb="14" eb="15">
      <t>ウ</t>
    </rPh>
    <rPh sb="19" eb="21">
      <t>バアイ</t>
    </rPh>
    <phoneticPr fontId="25"/>
  </si>
  <si>
    <t>監査法人の名称</t>
    <phoneticPr fontId="25"/>
  </si>
  <si>
    <t>直近の外部監査報告書の提出日</t>
    <rPh sb="0" eb="2">
      <t>チョッキン</t>
    </rPh>
    <rPh sb="3" eb="7">
      <t>ガイブカンサ</t>
    </rPh>
    <rPh sb="7" eb="10">
      <t>ホウコクショ</t>
    </rPh>
    <rPh sb="11" eb="13">
      <t>テイシュツ</t>
    </rPh>
    <rPh sb="13" eb="14">
      <t>ビ</t>
    </rPh>
    <phoneticPr fontId="25"/>
  </si>
  <si>
    <t>令和　年　月　日</t>
    <rPh sb="0" eb="2">
      <t>レイワ</t>
    </rPh>
    <phoneticPr fontId="25"/>
  </si>
  <si>
    <t>②　公認会計士による外部監査を受けている場合</t>
    <rPh sb="2" eb="7">
      <t>コウニンカイケイシ</t>
    </rPh>
    <rPh sb="10" eb="12">
      <t>ガイブ</t>
    </rPh>
    <rPh sb="12" eb="14">
      <t>カンサ</t>
    </rPh>
    <rPh sb="15" eb="16">
      <t>ウ</t>
    </rPh>
    <rPh sb="20" eb="22">
      <t>バアイ</t>
    </rPh>
    <phoneticPr fontId="25"/>
  </si>
  <si>
    <t>公認会計士の氏名</t>
    <rPh sb="0" eb="5">
      <t>コウニンカイケイシ</t>
    </rPh>
    <rPh sb="6" eb="8">
      <t>シメイ</t>
    </rPh>
    <phoneticPr fontId="25"/>
  </si>
  <si>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5"/>
  </si>
  <si>
    <t>③　内部監査に準じた監査の具体的内容</t>
    <rPh sb="2" eb="6">
      <t>ナイブカンサ</t>
    </rPh>
    <rPh sb="7" eb="8">
      <t>ジュン</t>
    </rPh>
    <rPh sb="10" eb="12">
      <t>カンサ</t>
    </rPh>
    <rPh sb="13" eb="16">
      <t>グタイテキ</t>
    </rPh>
    <rPh sb="16" eb="18">
      <t>ナイヨウ</t>
    </rPh>
    <phoneticPr fontId="25"/>
  </si>
  <si>
    <t xml:space="preserve">○監事等による監査報告書を作成している。 </t>
    <phoneticPr fontId="23"/>
  </si>
  <si>
    <t>活動環境</t>
    <rPh sb="0" eb="4">
      <t>カツドウカンキョウ</t>
    </rPh>
    <phoneticPr fontId="25"/>
  </si>
  <si>
    <t>６．労務管理・契約状況</t>
    <rPh sb="2" eb="6">
      <t>ロウムカンリ</t>
    </rPh>
    <rPh sb="7" eb="11">
      <t>ケイヤクジョウキョウ</t>
    </rPh>
    <phoneticPr fontId="23"/>
  </si>
  <si>
    <t>〇団体として出演者・スタッフ等の雇用を行っている。</t>
    <rPh sb="1" eb="3">
      <t>ダンタイ</t>
    </rPh>
    <rPh sb="6" eb="9">
      <t>シュツエンシャ</t>
    </rPh>
    <rPh sb="14" eb="15">
      <t>トウ</t>
    </rPh>
    <rPh sb="16" eb="18">
      <t>コヨウ</t>
    </rPh>
    <rPh sb="19" eb="20">
      <t>オコナ</t>
    </rPh>
    <phoneticPr fontId="23"/>
  </si>
  <si>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3"/>
  </si>
  <si>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3"/>
  </si>
  <si>
    <t>〇2024年11月1日に施行された「フリーランス・事業者間取引適正化等法」を遵守していますか。</t>
    <phoneticPr fontId="25"/>
  </si>
  <si>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3"/>
  </si>
  <si>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3"/>
  </si>
  <si>
    <t>・書面等により取引条件を事前に明示している。</t>
    <phoneticPr fontId="23"/>
  </si>
  <si>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5"/>
  </si>
  <si>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5"/>
  </si>
  <si>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5"/>
  </si>
  <si>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5"/>
  </si>
  <si>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5"/>
  </si>
  <si>
    <t>・育児や介護などと業務の両立に配慮している。</t>
    <rPh sb="1" eb="3">
      <t>イクジ</t>
    </rPh>
    <rPh sb="4" eb="6">
      <t>カイゴ</t>
    </rPh>
    <rPh sb="9" eb="11">
      <t>ギョウム</t>
    </rPh>
    <rPh sb="12" eb="14">
      <t>リョウリツ</t>
    </rPh>
    <rPh sb="15" eb="17">
      <t>ハイリョ</t>
    </rPh>
    <phoneticPr fontId="25"/>
  </si>
  <si>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5"/>
  </si>
  <si>
    <t>団体内部 雇用契約状況について</t>
    <rPh sb="0" eb="2">
      <t>ダンタイ</t>
    </rPh>
    <rPh sb="2" eb="4">
      <t>ナイブ</t>
    </rPh>
    <rPh sb="5" eb="7">
      <t>コヨウ</t>
    </rPh>
    <rPh sb="7" eb="9">
      <t>ケイヤク</t>
    </rPh>
    <rPh sb="9" eb="11">
      <t>ジョウキョウ</t>
    </rPh>
    <phoneticPr fontId="23"/>
  </si>
  <si>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3"/>
  </si>
  <si>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3"/>
  </si>
  <si>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5"/>
  </si>
  <si>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5"/>
  </si>
  <si>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3"/>
  </si>
  <si>
    <t>その他の場合には具体的方法を記入→</t>
    <rPh sb="2" eb="3">
      <t>タ</t>
    </rPh>
    <rPh sb="4" eb="6">
      <t>バアイ</t>
    </rPh>
    <rPh sb="8" eb="11">
      <t>グタイテキ</t>
    </rPh>
    <rPh sb="11" eb="13">
      <t>ホウホウ</t>
    </rPh>
    <rPh sb="14" eb="16">
      <t>キニュウ</t>
    </rPh>
    <phoneticPr fontId="23"/>
  </si>
  <si>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3"/>
  </si>
  <si>
    <t>　※報酬（賃金）は通貨で、直接全額を、毎月１回以上、一定の期日を定め、最低賃金以上にて、支払う必要があります。</t>
    <phoneticPr fontId="25"/>
  </si>
  <si>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3"/>
  </si>
  <si>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3"/>
  </si>
  <si>
    <t>　※加入義務を有する有給職員を雇用していない場合等については、「なし」を選択してください。</t>
    <phoneticPr fontId="25"/>
  </si>
  <si>
    <t>○雇用者を労働保険（労災保険、雇用保険）に加入させている。</t>
    <rPh sb="1" eb="4">
      <t>コヨウシャ</t>
    </rPh>
    <rPh sb="10" eb="14">
      <t>ロウサイホケン</t>
    </rPh>
    <rPh sb="15" eb="19">
      <t>コヨウホケン</t>
    </rPh>
    <phoneticPr fontId="23"/>
  </si>
  <si>
    <t>外部との取引</t>
    <rPh sb="0" eb="2">
      <t>ガイブ</t>
    </rPh>
    <rPh sb="4" eb="6">
      <t>トリヒキ</t>
    </rPh>
    <phoneticPr fontId="25"/>
  </si>
  <si>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5"/>
  </si>
  <si>
    <t>　（「はい」の場合は以下の当てはまるものにチェック）</t>
    <rPh sb="10" eb="12">
      <t>イカ</t>
    </rPh>
    <phoneticPr fontId="23"/>
  </si>
  <si>
    <t>①契約を行う相手方</t>
    <rPh sb="1" eb="3">
      <t>ケイヤク</t>
    </rPh>
    <rPh sb="4" eb="5">
      <t>オコナ</t>
    </rPh>
    <rPh sb="6" eb="9">
      <t>アイテカタ</t>
    </rPh>
    <phoneticPr fontId="25"/>
  </si>
  <si>
    <t>出演者</t>
    <rPh sb="0" eb="3">
      <t>シュツエンシャ</t>
    </rPh>
    <phoneticPr fontId="23"/>
  </si>
  <si>
    <t>スタッフ</t>
    <phoneticPr fontId="25"/>
  </si>
  <si>
    <t>外部業者</t>
    <rPh sb="0" eb="4">
      <t>ガイブギョウシャ</t>
    </rPh>
    <phoneticPr fontId="25"/>
  </si>
  <si>
    <t>その他</t>
    <rPh sb="2" eb="3">
      <t>タ</t>
    </rPh>
    <phoneticPr fontId="25"/>
  </si>
  <si>
    <t>（　　　　　　　　　　　　　　　）</t>
    <phoneticPr fontId="25"/>
  </si>
  <si>
    <t>②契約方法</t>
    <rPh sb="1" eb="3">
      <t>ケイヤク</t>
    </rPh>
    <rPh sb="3" eb="5">
      <t>ホウホウ</t>
    </rPh>
    <phoneticPr fontId="25"/>
  </si>
  <si>
    <t>契約書</t>
    <rPh sb="0" eb="3">
      <t>ケイヤクショ</t>
    </rPh>
    <phoneticPr fontId="23"/>
  </si>
  <si>
    <t>メール</t>
    <phoneticPr fontId="25"/>
  </si>
  <si>
    <t>（　　　　　　　　　　　　　　　　　　　　　　）</t>
    <phoneticPr fontId="25"/>
  </si>
  <si>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5"/>
  </si>
  <si>
    <t>　（「はい」の場合は以下の当てはまるもの全てにチェック）</t>
    <rPh sb="10" eb="12">
      <t>イカ</t>
    </rPh>
    <rPh sb="20" eb="21">
      <t>スベ</t>
    </rPh>
    <phoneticPr fontId="23"/>
  </si>
  <si>
    <t xml:space="preserve"> 　  給与　　　  出演料　　　  稽古料　　　　報酬等（　　　　　　　　　　　　　　　　　　　　　　　　）</t>
    <rPh sb="4" eb="6">
      <t>キュウヨ</t>
    </rPh>
    <rPh sb="11" eb="13">
      <t>シュツエン</t>
    </rPh>
    <rPh sb="13" eb="14">
      <t>リョウ</t>
    </rPh>
    <rPh sb="19" eb="22">
      <t>ケイコリョウ</t>
    </rPh>
    <rPh sb="26" eb="29">
      <t>ホウシュウトウ</t>
    </rPh>
    <phoneticPr fontId="23"/>
  </si>
  <si>
    <t>ハラスメント防止対策　</t>
    <rPh sb="6" eb="10">
      <t>ボウシタイサク</t>
    </rPh>
    <phoneticPr fontId="23"/>
  </si>
  <si>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5"/>
  </si>
  <si>
    <t>（「はい」の場合）具体的な内容について記入してください。</t>
    <rPh sb="9" eb="11">
      <t>グタイ</t>
    </rPh>
    <rPh sb="11" eb="12">
      <t>テキ</t>
    </rPh>
    <rPh sb="13" eb="15">
      <t>ナイヨウ</t>
    </rPh>
    <rPh sb="19" eb="21">
      <t>キニュウ</t>
    </rPh>
    <phoneticPr fontId="25"/>
  </si>
  <si>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3"/>
  </si>
  <si>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3"/>
  </si>
  <si>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3"/>
  </si>
  <si>
    <t>安全管理（事故防止）対策　</t>
    <rPh sb="0" eb="2">
      <t>アンゼン</t>
    </rPh>
    <rPh sb="2" eb="4">
      <t>カンリ</t>
    </rPh>
    <rPh sb="5" eb="7">
      <t>ジコ</t>
    </rPh>
    <rPh sb="7" eb="9">
      <t>ボウシ</t>
    </rPh>
    <rPh sb="10" eb="12">
      <t>タイサク</t>
    </rPh>
    <phoneticPr fontId="23"/>
  </si>
  <si>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3"/>
  </si>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</sst>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76" formatCode="#,##0_ "/>
    <numFmt numFmtId="177" formatCode="#,##0_);[Red]\(#,##0\)"/>
    <numFmt numFmtId="178" formatCode="#,##0_ ;[Red]\-#,##0\ "/>
    <numFmt numFmtId="179" formatCode="000"/>
    <numFmt numFmtId="180" formatCode="0000"/>
    <numFmt numFmtId="181" formatCode="m&quot;月&quot;d&quot;日&quot;;@"/>
    <numFmt numFmtId="182" formatCode="#,###"/>
    <numFmt numFmtId="183" formatCode="0_);[Red]\(0\)"/>
    <numFmt numFmtId="184" formatCode="#,##0&quot;  団体&quot;"/>
    <numFmt numFmtId="185" formatCode="#,##0&quot;  人&quot;"/>
    <numFmt numFmtId="186" formatCode="#,###\ &quot;千&quot;&quot;円&quot;"/>
  </numFmts>
  <fonts count="87">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sz val="10"/>
      <color rgb="FFFF0000"/>
      <name val="游ゴシック"/>
      <family val="3"/>
      <charset val="128"/>
      <scheme val="minor"/>
    </font>
    <font>
      <sz val="12"/>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b/>
      <sz val="12"/>
      <color rgb="FFFF0000"/>
      <name val="游ゴシック"/>
      <family val="3"/>
      <charset val="128"/>
      <scheme val="minor"/>
    </font>
    <font>
      <sz val="6"/>
      <color theme="0" tint="-0.249977111117893"/>
      <name val="游ゴシック"/>
      <family val="3"/>
      <charset val="128"/>
      <scheme val="minor"/>
    </font>
    <font>
      <sz val="14"/>
      <color rgb="FF969696"/>
      <name val="游ゴシック"/>
      <family val="3"/>
      <charset val="128"/>
      <scheme val="minor"/>
    </font>
    <font>
      <sz val="10"/>
      <name val="游ゴシック"/>
      <family val="3"/>
      <charset val="128"/>
      <scheme val="minor"/>
    </font>
    <font>
      <u/>
      <sz val="14"/>
      <color theme="1"/>
      <name val="游ゴシック"/>
      <family val="3"/>
      <charset val="128"/>
      <scheme val="minor"/>
    </font>
    <font>
      <u/>
      <sz val="14"/>
      <color rgb="FF969696"/>
      <name val="游ゴシック"/>
      <family val="3"/>
      <charset val="128"/>
      <scheme val="minor"/>
    </font>
    <font>
      <sz val="12"/>
      <color theme="0"/>
      <name val="游ゴシック"/>
      <family val="3"/>
      <charset val="128"/>
      <scheme val="minor"/>
    </font>
    <font>
      <sz val="9"/>
      <name val="游ゴシック"/>
      <family val="3"/>
      <charset val="128"/>
      <scheme val="minor"/>
    </font>
    <font>
      <sz val="11"/>
      <color theme="1"/>
      <name val="游ゴシック"/>
      <family val="2"/>
      <scheme val="minor"/>
    </font>
    <font>
      <b/>
      <sz val="18"/>
      <name val="游ゴシック"/>
      <family val="3"/>
      <charset val="128"/>
      <scheme val="minor"/>
    </font>
    <font>
      <b/>
      <u/>
      <sz val="14"/>
      <color rgb="FFFF0000"/>
      <name val="游ゴシック"/>
      <family val="3"/>
      <charset val="128"/>
      <scheme val="minor"/>
    </font>
    <font>
      <sz val="11"/>
      <color rgb="FF000000"/>
      <name val="游ゴシック"/>
      <family val="3"/>
      <charset val="128"/>
      <scheme val="minor"/>
    </font>
    <font>
      <sz val="48"/>
      <color theme="1"/>
      <name val="HG行書体"/>
      <family val="4"/>
      <charset val="128"/>
    </font>
    <font>
      <b/>
      <u/>
      <sz val="10"/>
      <color theme="1"/>
      <name val="游ゴシック"/>
      <family val="3"/>
      <charset val="128"/>
      <scheme val="minor"/>
    </font>
    <font>
      <u/>
      <sz val="10"/>
      <color theme="1"/>
      <name val="游ゴシック"/>
      <family val="3"/>
      <charset val="128"/>
      <scheme val="minor"/>
    </font>
    <font>
      <b/>
      <sz val="12"/>
      <name val="游ゴシック"/>
      <family val="3"/>
      <charset val="128"/>
      <scheme val="minor"/>
    </font>
    <font>
      <b/>
      <sz val="14"/>
      <name val="游ゴシック"/>
      <family val="3"/>
      <charset val="128"/>
      <scheme val="minor"/>
    </font>
    <font>
      <b/>
      <sz val="14"/>
      <color rgb="FF000000"/>
      <name val="游ゴシック"/>
      <family val="3"/>
      <charset val="128"/>
      <scheme val="minor"/>
    </font>
    <font>
      <u/>
      <sz val="16"/>
      <color theme="1"/>
      <name val="游ゴシック"/>
      <family val="3"/>
      <charset val="128"/>
      <scheme val="minor"/>
    </font>
    <font>
      <sz val="12"/>
      <color theme="0" tint="-0.249977111117893"/>
      <name val="游ゴシック"/>
      <family val="3"/>
      <charset val="128"/>
      <scheme val="minor"/>
    </font>
    <font>
      <b/>
      <sz val="12"/>
      <color theme="1"/>
      <name val="游ゴシック"/>
      <family val="3"/>
      <charset val="128"/>
      <scheme val="minor"/>
    </font>
    <font>
      <sz val="16"/>
      <color theme="1"/>
      <name val="游ゴシック"/>
      <family val="2"/>
      <scheme val="minor"/>
    </font>
    <font>
      <sz val="20"/>
      <color theme="1"/>
      <name val="游ゴシック"/>
      <family val="3"/>
      <charset val="128"/>
      <scheme val="minor"/>
    </font>
    <font>
      <b/>
      <sz val="16"/>
      <color rgb="FFFF0000"/>
      <name val="游ゴシック"/>
      <family val="3"/>
      <charset val="128"/>
      <scheme val="minor"/>
    </font>
    <font>
      <u/>
      <sz val="12"/>
      <color theme="1"/>
      <name val="游ゴシック"/>
      <family val="3"/>
      <charset val="128"/>
      <scheme val="minor"/>
    </font>
    <font>
      <sz val="14"/>
      <color theme="1"/>
      <name val="ＭＳ Ｐゴシック"/>
      <family val="3"/>
      <charset val="128"/>
    </font>
    <font>
      <b/>
      <sz val="12"/>
      <color theme="1"/>
      <name val="Segoe UI Symbol"/>
      <family val="2"/>
    </font>
    <font>
      <b/>
      <sz val="12"/>
      <color theme="1"/>
      <name val="AR丸ゴシック体E"/>
      <family val="3"/>
      <charset val="128"/>
    </font>
    <font>
      <sz val="14"/>
      <color theme="1"/>
      <name val="HGPｺﾞｼｯｸM"/>
      <family val="3"/>
      <charset val="128"/>
    </font>
    <font>
      <strike/>
      <sz val="10"/>
      <color theme="1"/>
      <name val="游ゴシック"/>
      <family val="3"/>
      <charset val="128"/>
      <scheme val="minor"/>
    </font>
    <font>
      <sz val="12"/>
      <color theme="1"/>
      <name val="Segoe UI Symbol"/>
      <family val="3"/>
    </font>
    <font>
      <sz val="12"/>
      <color theme="1"/>
      <name val="HGPｺﾞｼｯｸM"/>
      <family val="3"/>
      <charset val="128"/>
    </font>
    <font>
      <sz val="12"/>
      <color rgb="FF0070C0"/>
      <name val="游ゴシック"/>
      <family val="3"/>
      <charset val="128"/>
      <scheme val="minor"/>
    </font>
    <font>
      <sz val="12"/>
      <color theme="1"/>
      <name val="ＭＳ Ｐゴシック"/>
      <family val="3"/>
      <charset val="128"/>
    </font>
    <font>
      <sz val="6"/>
      <color theme="1"/>
      <name val="游ゴシック"/>
      <family val="3"/>
      <charset val="128"/>
      <scheme val="minor"/>
    </font>
    <font>
      <b/>
      <sz val="13"/>
      <color theme="1"/>
      <name val="游ゴシック"/>
      <family val="3"/>
      <charset val="128"/>
      <scheme val="minor"/>
    </font>
    <font>
      <u/>
      <sz val="18"/>
      <color theme="1"/>
      <name val="游ゴシック"/>
      <family val="3"/>
      <charset val="128"/>
      <scheme val="minor"/>
    </font>
    <font>
      <sz val="14"/>
      <color rgb="FF000000"/>
      <name val="游ゴシック"/>
      <family val="3"/>
      <charset val="128"/>
      <scheme val="minor"/>
    </font>
    <font>
      <sz val="20"/>
      <name val="游ゴシック"/>
      <family val="3"/>
      <charset val="128"/>
      <scheme val="minor"/>
    </font>
    <font>
      <sz val="18"/>
      <color rgb="FFFF0000"/>
      <name val="游ゴシック"/>
      <family val="3"/>
      <charset val="128"/>
      <scheme val="minor"/>
    </font>
    <font>
      <b/>
      <sz val="15"/>
      <color theme="1"/>
      <name val="游ゴシック"/>
      <family val="3"/>
      <charset val="128"/>
      <scheme val="minor"/>
    </font>
    <font>
      <b/>
      <sz val="15"/>
      <color rgb="FFFF0000"/>
      <name val="游ゴシック"/>
      <family val="3"/>
      <charset val="128"/>
      <scheme val="minor"/>
    </font>
    <font>
      <sz val="16"/>
      <name val="游ゴシック"/>
      <family val="3"/>
      <charset val="128"/>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rgb="FFF7C1D4"/>
        <bgColor indexed="64"/>
      </patternFill>
    </fill>
  </fills>
  <borders count="20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hair">
        <color indexed="64"/>
      </left>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hair">
        <color indexed="64"/>
      </top>
      <bottom/>
      <diagonal/>
    </border>
    <border>
      <left/>
      <right style="thin">
        <color indexed="64"/>
      </right>
      <top style="medium">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hair">
        <color indexed="64"/>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theme="0"/>
      </left>
      <right style="thin">
        <color theme="0"/>
      </right>
      <top style="thin">
        <color theme="0"/>
      </top>
      <bottom style="thin">
        <color theme="0"/>
      </bottom>
      <diagonal style="thin">
        <color theme="0"/>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top/>
      <bottom style="hair">
        <color indexed="64"/>
      </bottom>
      <diagonal/>
    </border>
    <border>
      <left/>
      <right style="hair">
        <color indexed="64"/>
      </right>
      <top style="hair">
        <color indexed="64"/>
      </top>
      <bottom style="medium">
        <color indexed="64"/>
      </bottom>
      <diagonal/>
    </border>
    <border>
      <left style="medium">
        <color indexed="64"/>
      </left>
      <right style="thin">
        <color indexed="64"/>
      </right>
      <top style="thin">
        <color indexed="64"/>
      </top>
      <bottom/>
      <diagonal/>
    </border>
    <border>
      <left style="hair">
        <color indexed="64"/>
      </left>
      <right style="medium">
        <color indexed="64"/>
      </right>
      <top/>
      <bottom/>
      <diagonal/>
    </border>
    <border>
      <left style="hair">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style="thin">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14">
    <xf numFmtId="0" fontId="0" fillId="0" borderId="0">
      <alignment vertical="center"/>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5" fillId="0" borderId="0">
      <alignment vertical="center"/>
    </xf>
    <xf numFmtId="0" fontId="44" fillId="0" borderId="0"/>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347">
    <xf numFmtId="0" fontId="0" fillId="0" borderId="0" xfId="0">
      <alignment vertical="center"/>
    </xf>
    <xf numFmtId="0" fontId="10" fillId="0" borderId="1" xfId="3" applyBorder="1" applyAlignment="1">
      <alignment vertical="top"/>
    </xf>
    <xf numFmtId="0" fontId="10" fillId="0" borderId="0" xfId="3">
      <alignment vertical="center"/>
    </xf>
    <xf numFmtId="0" fontId="14" fillId="0" borderId="0" xfId="3" applyFont="1">
      <alignment vertical="center"/>
    </xf>
    <xf numFmtId="0" fontId="11" fillId="3" borderId="1" xfId="3" applyFont="1" applyFill="1" applyBorder="1" applyAlignment="1">
      <alignment horizontal="center" vertical="center"/>
    </xf>
    <xf numFmtId="0" fontId="24" fillId="0" borderId="1" xfId="3" applyFont="1" applyBorder="1" applyAlignment="1">
      <alignment horizontal="left" vertical="top" wrapText="1"/>
    </xf>
    <xf numFmtId="0" fontId="22" fillId="0" borderId="1" xfId="3" applyFont="1" applyBorder="1" applyAlignment="1">
      <alignment horizontal="left" vertical="top"/>
    </xf>
    <xf numFmtId="0" fontId="0" fillId="0" borderId="0" xfId="0" applyAlignment="1"/>
    <xf numFmtId="178" fontId="11"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0" fontId="0" fillId="0" borderId="0" xfId="0" applyAlignment="1">
      <alignment horizontal="center" vertical="center"/>
    </xf>
    <xf numFmtId="182" fontId="0" fillId="0" borderId="0" xfId="0" applyNumberFormat="1" applyAlignment="1">
      <alignment horizontal="center" vertical="center"/>
    </xf>
    <xf numFmtId="0" fontId="0" fillId="0" borderId="0" xfId="0" applyAlignment="1">
      <alignment vertical="center" wrapText="1" shrinkToFit="1"/>
    </xf>
    <xf numFmtId="0" fontId="0" fillId="0" borderId="1" xfId="3" applyFont="1" applyBorder="1" applyAlignment="1">
      <alignment vertical="top"/>
    </xf>
    <xf numFmtId="0" fontId="0" fillId="0" borderId="0" xfId="0" applyAlignment="1">
      <alignment horizontal="right" vertical="top"/>
    </xf>
    <xf numFmtId="177" fontId="0" fillId="9" borderId="63" xfId="0" applyNumberFormat="1" applyFill="1" applyBorder="1" applyAlignment="1">
      <alignment vertical="top"/>
    </xf>
    <xf numFmtId="0" fontId="0" fillId="9" borderId="63" xfId="0" applyFill="1" applyBorder="1" applyAlignment="1">
      <alignment vertical="top"/>
    </xf>
    <xf numFmtId="0" fontId="0" fillId="9" borderId="97" xfId="0" applyFill="1" applyBorder="1" applyAlignment="1">
      <alignment vertical="top"/>
    </xf>
    <xf numFmtId="0" fontId="10" fillId="0" borderId="0" xfId="3" applyAlignment="1">
      <alignment horizontal="left" vertical="center"/>
    </xf>
    <xf numFmtId="0" fontId="24" fillId="0" borderId="0" xfId="3" applyFont="1" applyAlignment="1">
      <alignment horizontal="center" vertical="center" wrapText="1"/>
    </xf>
    <xf numFmtId="177" fontId="10" fillId="0" borderId="0" xfId="2" applyNumberFormat="1" applyFont="1" applyFill="1" applyBorder="1" applyAlignment="1" applyProtection="1">
      <alignment horizontal="left" vertical="top"/>
    </xf>
    <xf numFmtId="177" fontId="10" fillId="0" borderId="0" xfId="2" applyNumberFormat="1" applyFont="1" applyFill="1" applyBorder="1" applyAlignment="1" applyProtection="1">
      <alignment horizontal="right" vertical="top"/>
    </xf>
    <xf numFmtId="0" fontId="21" fillId="0" borderId="0" xfId="0" applyFont="1" applyAlignment="1">
      <alignment horizontal="right" vertical="top"/>
    </xf>
    <xf numFmtId="0" fontId="10" fillId="0" borderId="0" xfId="0" applyFont="1">
      <alignment vertical="center"/>
    </xf>
    <xf numFmtId="178" fontId="12" fillId="0" borderId="0" xfId="2" applyNumberFormat="1" applyFont="1" applyFill="1" applyBorder="1" applyProtection="1">
      <alignment vertical="center"/>
    </xf>
    <xf numFmtId="0" fontId="12" fillId="0" borderId="0" xfId="3" applyFont="1">
      <alignment vertical="center"/>
    </xf>
    <xf numFmtId="0" fontId="12" fillId="0" borderId="0" xfId="0" applyFont="1">
      <alignment vertical="center"/>
    </xf>
    <xf numFmtId="0" fontId="12" fillId="10" borderId="15" xfId="3" applyFont="1" applyFill="1" applyBorder="1" applyAlignment="1">
      <alignment horizontal="left" vertical="center"/>
    </xf>
    <xf numFmtId="0" fontId="33" fillId="0" borderId="0" xfId="3" applyFont="1">
      <alignment vertical="center"/>
    </xf>
    <xf numFmtId="0" fontId="12" fillId="10" borderId="16" xfId="3" applyFont="1" applyFill="1" applyBorder="1" applyAlignment="1">
      <alignment horizontal="left" vertical="center"/>
    </xf>
    <xf numFmtId="0" fontId="31" fillId="0" borderId="0" xfId="0" applyFont="1" applyAlignment="1">
      <alignment vertical="center" wrapText="1" shrinkToFit="1"/>
    </xf>
    <xf numFmtId="0" fontId="12" fillId="10" borderId="16" xfId="3" applyFont="1" applyFill="1" applyBorder="1">
      <alignment vertical="center"/>
    </xf>
    <xf numFmtId="0" fontId="31" fillId="0" borderId="0" xfId="0" applyFont="1">
      <alignment vertical="center"/>
    </xf>
    <xf numFmtId="177" fontId="12" fillId="0" borderId="0" xfId="2" applyNumberFormat="1" applyFont="1" applyBorder="1" applyAlignment="1" applyProtection="1">
      <alignment vertical="top" wrapText="1" shrinkToFit="1"/>
    </xf>
    <xf numFmtId="177" fontId="12" fillId="0" borderId="0" xfId="2" applyNumberFormat="1" applyFont="1" applyBorder="1" applyAlignment="1" applyProtection="1">
      <alignment horizontal="right" vertical="top" wrapText="1" shrinkToFit="1"/>
    </xf>
    <xf numFmtId="0" fontId="12" fillId="0" borderId="0" xfId="0" applyFont="1" applyAlignment="1">
      <alignment horizontal="center" vertical="center"/>
    </xf>
    <xf numFmtId="0" fontId="12" fillId="3" borderId="145" xfId="0" applyFont="1" applyFill="1" applyBorder="1" applyAlignment="1">
      <alignment horizontal="center" vertical="center" shrinkToFit="1"/>
    </xf>
    <xf numFmtId="182" fontId="13" fillId="3" borderId="85" xfId="0" applyNumberFormat="1" applyFont="1" applyFill="1" applyBorder="1" applyAlignment="1">
      <alignment horizontal="center" vertical="center" shrinkToFit="1"/>
    </xf>
    <xf numFmtId="0" fontId="30" fillId="10" borderId="16" xfId="0" applyFont="1" applyFill="1" applyBorder="1">
      <alignment vertical="center"/>
    </xf>
    <xf numFmtId="177" fontId="0" fillId="10" borderId="29" xfId="0" applyNumberFormat="1" applyFill="1" applyBorder="1" applyAlignment="1">
      <alignment horizontal="right" vertical="center" shrinkToFit="1"/>
    </xf>
    <xf numFmtId="0" fontId="12" fillId="3" borderId="122" xfId="0" applyFont="1" applyFill="1" applyBorder="1" applyAlignment="1">
      <alignment horizontal="center" vertical="center" shrinkToFit="1"/>
    </xf>
    <xf numFmtId="177" fontId="12" fillId="3" borderId="122" xfId="0" applyNumberFormat="1" applyFont="1" applyFill="1" applyBorder="1" applyAlignment="1">
      <alignment horizontal="center" vertical="center" shrinkToFit="1"/>
    </xf>
    <xf numFmtId="177" fontId="12" fillId="3" borderId="101" xfId="0" applyNumberFormat="1" applyFont="1" applyFill="1" applyBorder="1" applyAlignment="1">
      <alignment horizontal="center" vertical="center" shrinkToFit="1"/>
    </xf>
    <xf numFmtId="177" fontId="12" fillId="3" borderId="147" xfId="0" applyNumberFormat="1" applyFont="1" applyFill="1" applyBorder="1" applyAlignment="1">
      <alignment horizontal="center" vertical="center" shrinkToFit="1"/>
    </xf>
    <xf numFmtId="177" fontId="12" fillId="3" borderId="146" xfId="0" applyNumberFormat="1" applyFont="1" applyFill="1" applyBorder="1" applyAlignment="1">
      <alignment horizontal="center" vertical="center" shrinkToFit="1"/>
    </xf>
    <xf numFmtId="0" fontId="0" fillId="10" borderId="148" xfId="0" applyFill="1" applyBorder="1" applyAlignment="1">
      <alignment vertical="center" shrinkToFit="1"/>
    </xf>
    <xf numFmtId="0" fontId="0" fillId="10" borderId="148" xfId="0" applyFill="1" applyBorder="1" applyAlignment="1">
      <alignment horizontal="left" vertical="center" wrapText="1"/>
    </xf>
    <xf numFmtId="177" fontId="0" fillId="10" borderId="148" xfId="0" applyNumberFormat="1" applyFill="1" applyBorder="1" applyAlignment="1">
      <alignment horizontal="right" vertical="center" shrinkToFit="1"/>
    </xf>
    <xf numFmtId="177" fontId="0" fillId="10" borderId="148" xfId="0" applyNumberFormat="1" applyFill="1" applyBorder="1">
      <alignment vertical="center"/>
    </xf>
    <xf numFmtId="177" fontId="0" fillId="10" borderId="143" xfId="0" applyNumberFormat="1" applyFill="1" applyBorder="1">
      <alignment vertical="center"/>
    </xf>
    <xf numFmtId="0" fontId="12" fillId="3" borderId="127" xfId="0" applyFont="1" applyFill="1" applyBorder="1" applyAlignment="1">
      <alignment vertical="center" shrinkToFit="1"/>
    </xf>
    <xf numFmtId="177" fontId="13" fillId="9" borderId="146" xfId="0" applyNumberFormat="1" applyFont="1" applyFill="1" applyBorder="1" applyAlignment="1">
      <alignment vertical="top"/>
    </xf>
    <xf numFmtId="0" fontId="34" fillId="10" borderId="128" xfId="0" applyFont="1" applyFill="1" applyBorder="1" applyAlignment="1">
      <alignment horizontal="left" vertical="center"/>
    </xf>
    <xf numFmtId="0" fontId="34" fillId="10" borderId="128" xfId="0" applyFont="1" applyFill="1" applyBorder="1">
      <alignment vertical="center"/>
    </xf>
    <xf numFmtId="0" fontId="35" fillId="10" borderId="28" xfId="0" applyFont="1" applyFill="1" applyBorder="1" applyAlignment="1">
      <alignment vertical="center" shrinkToFit="1"/>
    </xf>
    <xf numFmtId="0" fontId="35" fillId="10" borderId="125" xfId="0" applyFont="1" applyFill="1" applyBorder="1" applyAlignment="1">
      <alignment vertical="center" shrinkToFit="1"/>
    </xf>
    <xf numFmtId="0" fontId="35" fillId="10" borderId="28" xfId="0" applyFont="1" applyFill="1" applyBorder="1">
      <alignment vertical="center"/>
    </xf>
    <xf numFmtId="0" fontId="35" fillId="10" borderId="28" xfId="0" applyFont="1" applyFill="1" applyBorder="1" applyAlignment="1">
      <alignment horizontal="left" vertical="center"/>
    </xf>
    <xf numFmtId="0" fontId="19" fillId="0" borderId="0" xfId="3" applyFont="1">
      <alignment vertical="center"/>
    </xf>
    <xf numFmtId="0" fontId="15" fillId="0" borderId="0" xfId="3" applyFont="1">
      <alignment vertical="center"/>
    </xf>
    <xf numFmtId="177" fontId="14" fillId="0" borderId="0" xfId="0" applyNumberFormat="1" applyFont="1">
      <alignment vertical="center"/>
    </xf>
    <xf numFmtId="0" fontId="17" fillId="11" borderId="33" xfId="3" applyFont="1" applyFill="1" applyBorder="1" applyAlignment="1">
      <alignment horizontal="left" vertical="center"/>
    </xf>
    <xf numFmtId="0" fontId="12" fillId="11" borderId="33" xfId="3" applyFont="1" applyFill="1" applyBorder="1" applyAlignment="1">
      <alignment horizontal="left" vertical="center"/>
    </xf>
    <xf numFmtId="0" fontId="12" fillId="3" borderId="53" xfId="3" applyFont="1" applyFill="1" applyBorder="1" applyAlignment="1">
      <alignment horizontal="center" vertical="center"/>
    </xf>
    <xf numFmtId="0" fontId="12" fillId="10" borderId="38" xfId="3" applyFont="1" applyFill="1" applyBorder="1">
      <alignment vertical="center"/>
    </xf>
    <xf numFmtId="0" fontId="14" fillId="0" borderId="0" xfId="0" applyFont="1">
      <alignment vertical="center"/>
    </xf>
    <xf numFmtId="0" fontId="39" fillId="0" borderId="0" xfId="0" applyFont="1" applyAlignment="1">
      <alignment vertical="center" shrinkToFit="1"/>
    </xf>
    <xf numFmtId="0" fontId="0" fillId="0" borderId="0" xfId="3" applyFont="1">
      <alignment vertical="center"/>
    </xf>
    <xf numFmtId="0" fontId="11" fillId="11" borderId="34" xfId="3" applyFont="1" applyFill="1" applyBorder="1" applyAlignment="1">
      <alignment horizontal="left" vertical="center"/>
    </xf>
    <xf numFmtId="0" fontId="0" fillId="11" borderId="34" xfId="3" applyFont="1" applyFill="1" applyBorder="1" applyAlignment="1">
      <alignment horizontal="left" vertical="center"/>
    </xf>
    <xf numFmtId="0" fontId="0" fillId="11" borderId="34" xfId="3" applyFont="1" applyFill="1" applyBorder="1">
      <alignment vertical="center"/>
    </xf>
    <xf numFmtId="0" fontId="0" fillId="11" borderId="35" xfId="3" applyFont="1" applyFill="1" applyBorder="1">
      <alignment vertical="center"/>
    </xf>
    <xf numFmtId="182" fontId="0" fillId="0" borderId="0" xfId="3" applyNumberFormat="1" applyFont="1" applyAlignment="1">
      <alignment horizontal="center" vertical="center"/>
    </xf>
    <xf numFmtId="182" fontId="0" fillId="3" borderId="85" xfId="0" applyNumberFormat="1" applyFill="1" applyBorder="1" applyAlignment="1">
      <alignment horizontal="center" vertical="top" shrinkToFit="1"/>
    </xf>
    <xf numFmtId="182" fontId="0" fillId="3" borderId="85" xfId="0" applyNumberFormat="1" applyFill="1" applyBorder="1" applyAlignment="1">
      <alignment horizontal="center" vertical="center" shrinkToFit="1"/>
    </xf>
    <xf numFmtId="182" fontId="0" fillId="3" borderId="86" xfId="0" applyNumberFormat="1" applyFill="1" applyBorder="1" applyAlignment="1">
      <alignment horizontal="center" vertical="center" shrinkToFit="1"/>
    </xf>
    <xf numFmtId="182" fontId="0" fillId="3" borderId="136" xfId="0" applyNumberFormat="1" applyFill="1" applyBorder="1" applyAlignment="1">
      <alignment horizontal="center" vertical="center" shrinkToFit="1"/>
    </xf>
    <xf numFmtId="0" fontId="12" fillId="3" borderId="149" xfId="0" applyFont="1" applyFill="1" applyBorder="1" applyAlignment="1">
      <alignment horizontal="center" vertical="center" shrinkToFit="1"/>
    </xf>
    <xf numFmtId="177" fontId="12" fillId="3" borderId="149" xfId="0" applyNumberFormat="1" applyFont="1" applyFill="1" applyBorder="1" applyAlignment="1">
      <alignment horizontal="center" vertical="center" shrinkToFit="1"/>
    </xf>
    <xf numFmtId="177" fontId="12" fillId="3" borderId="118" xfId="0" applyNumberFormat="1" applyFont="1" applyFill="1" applyBorder="1" applyAlignment="1">
      <alignment horizontal="center" vertical="center" shrinkToFit="1"/>
    </xf>
    <xf numFmtId="0" fontId="40" fillId="3" borderId="149" xfId="0" applyFont="1" applyFill="1" applyBorder="1" applyAlignment="1">
      <alignment horizontal="center" vertical="center" shrinkToFit="1"/>
    </xf>
    <xf numFmtId="0" fontId="0" fillId="0" borderId="0" xfId="0" applyAlignment="1">
      <alignment vertical="center" shrinkToFit="1"/>
    </xf>
    <xf numFmtId="0" fontId="14" fillId="0" borderId="0" xfId="3" applyFont="1" applyAlignment="1">
      <alignment vertical="center" shrinkToFit="1"/>
    </xf>
    <xf numFmtId="0" fontId="12" fillId="11" borderId="33" xfId="3" applyFont="1" applyFill="1" applyBorder="1" applyAlignment="1">
      <alignment horizontal="left" vertical="center" shrinkToFit="1"/>
    </xf>
    <xf numFmtId="0" fontId="12" fillId="10" borderId="15" xfId="3" applyFont="1" applyFill="1" applyBorder="1" applyAlignment="1">
      <alignment horizontal="left" vertical="center" shrinkToFit="1"/>
    </xf>
    <xf numFmtId="0" fontId="12" fillId="3" borderId="58" xfId="3" applyFont="1" applyFill="1" applyBorder="1" applyAlignment="1">
      <alignment vertical="center" shrinkToFit="1"/>
    </xf>
    <xf numFmtId="182" fontId="12" fillId="9" borderId="43" xfId="3" applyNumberFormat="1" applyFont="1" applyFill="1" applyBorder="1" applyAlignment="1">
      <alignment horizontal="center" vertical="center" shrinkToFit="1"/>
    </xf>
    <xf numFmtId="182" fontId="12" fillId="9" borderId="16" xfId="3" applyNumberFormat="1" applyFont="1" applyFill="1" applyBorder="1" applyAlignment="1">
      <alignment horizontal="center" vertical="center" shrinkToFit="1"/>
    </xf>
    <xf numFmtId="182" fontId="12" fillId="9" borderId="39" xfId="3" applyNumberFormat="1" applyFont="1" applyFill="1" applyBorder="1" applyAlignment="1">
      <alignment horizontal="center" vertical="center" shrinkToFit="1"/>
    </xf>
    <xf numFmtId="0" fontId="10" fillId="0" borderId="0" xfId="3" applyAlignment="1">
      <alignment horizontal="left" vertical="center" shrinkToFit="1"/>
    </xf>
    <xf numFmtId="0" fontId="22" fillId="10" borderId="29" xfId="0" applyFont="1" applyFill="1" applyBorder="1" applyAlignment="1">
      <alignment vertical="center" shrinkToFit="1"/>
    </xf>
    <xf numFmtId="183" fontId="42" fillId="0" borderId="144" xfId="0" applyNumberFormat="1" applyFont="1" applyBorder="1" applyProtection="1">
      <alignment vertical="center"/>
      <protection locked="0"/>
    </xf>
    <xf numFmtId="0" fontId="36" fillId="0" borderId="0" xfId="3" applyFont="1" applyAlignment="1">
      <alignment horizontal="right" vertical="center"/>
    </xf>
    <xf numFmtId="0" fontId="36" fillId="0" borderId="0" xfId="3" applyFont="1" applyAlignment="1">
      <alignment horizontal="left" vertical="center" shrinkToFit="1"/>
    </xf>
    <xf numFmtId="0" fontId="27" fillId="0" borderId="0" xfId="3" applyFont="1">
      <alignment vertical="center"/>
    </xf>
    <xf numFmtId="0" fontId="10" fillId="3" borderId="1" xfId="3" applyFill="1" applyBorder="1" applyAlignment="1">
      <alignment vertical="center" wrapText="1"/>
    </xf>
    <xf numFmtId="0" fontId="10" fillId="0" borderId="1" xfId="3" applyBorder="1" applyAlignment="1">
      <alignment vertical="center" wrapText="1"/>
    </xf>
    <xf numFmtId="0" fontId="0" fillId="0" borderId="1" xfId="3" applyFont="1" applyBorder="1" applyAlignment="1">
      <alignment vertical="center" wrapText="1"/>
    </xf>
    <xf numFmtId="0" fontId="22" fillId="0" borderId="1" xfId="3" applyFont="1" applyBorder="1" applyAlignment="1">
      <alignment vertical="top"/>
    </xf>
    <xf numFmtId="0" fontId="10" fillId="0" borderId="0" xfId="3" applyAlignment="1">
      <alignment vertical="top"/>
    </xf>
    <xf numFmtId="0" fontId="10" fillId="0" borderId="0" xfId="3" applyAlignment="1">
      <alignment vertical="center" wrapText="1"/>
    </xf>
    <xf numFmtId="0" fontId="36" fillId="0" borderId="0" xfId="3" applyFont="1" applyAlignment="1" applyProtection="1">
      <alignment horizontal="center" vertical="center"/>
      <protection locked="0" hidden="1"/>
    </xf>
    <xf numFmtId="0" fontId="21" fillId="0" borderId="0" xfId="0" applyFont="1">
      <alignment vertical="center"/>
    </xf>
    <xf numFmtId="0" fontId="0" fillId="6" borderId="83" xfId="0" applyFill="1" applyBorder="1">
      <alignment vertical="center"/>
    </xf>
    <xf numFmtId="0" fontId="0" fillId="6" borderId="83" xfId="0" applyFill="1" applyBorder="1" applyAlignment="1">
      <alignment vertical="center" shrinkToFit="1"/>
    </xf>
    <xf numFmtId="0" fontId="0" fillId="0" borderId="16" xfId="0" applyBorder="1">
      <alignment vertical="center"/>
    </xf>
    <xf numFmtId="0" fontId="0" fillId="0" borderId="156" xfId="0" applyBorder="1" applyAlignment="1">
      <alignment vertical="center" shrinkToFit="1"/>
    </xf>
    <xf numFmtId="0" fontId="0" fillId="0" borderId="157" xfId="0" applyBorder="1" applyAlignment="1">
      <alignment vertical="center" shrinkToFit="1"/>
    </xf>
    <xf numFmtId="0" fontId="0" fillId="12" borderId="158" xfId="0" applyFill="1" applyBorder="1">
      <alignment vertical="center"/>
    </xf>
    <xf numFmtId="0" fontId="0" fillId="0" borderId="0" xfId="0" applyAlignment="1">
      <alignment horizontal="right" vertical="center"/>
    </xf>
    <xf numFmtId="0" fontId="22" fillId="0" borderId="72" xfId="0" applyFont="1" applyBorder="1" applyAlignment="1">
      <alignment vertical="center" shrinkToFit="1"/>
    </xf>
    <xf numFmtId="0" fontId="22" fillId="0" borderId="159" xfId="0" applyFont="1" applyBorder="1" applyAlignment="1">
      <alignment vertical="center" shrinkToFit="1"/>
    </xf>
    <xf numFmtId="0" fontId="22" fillId="12" borderId="72" xfId="0" applyFont="1" applyFill="1" applyBorder="1" applyAlignment="1">
      <alignment vertical="center" shrinkToFit="1"/>
    </xf>
    <xf numFmtId="0" fontId="0" fillId="0" borderId="72" xfId="0" applyBorder="1">
      <alignment vertical="center"/>
    </xf>
    <xf numFmtId="0" fontId="22" fillId="0" borderId="55" xfId="0" applyFont="1" applyBorder="1" applyAlignment="1">
      <alignment vertical="center" shrinkToFit="1"/>
    </xf>
    <xf numFmtId="0" fontId="22" fillId="0" borderId="160" xfId="0" applyFont="1" applyBorder="1" applyAlignment="1">
      <alignment vertical="center" shrinkToFit="1"/>
    </xf>
    <xf numFmtId="0" fontId="22" fillId="12" borderId="55" xfId="0" applyFont="1" applyFill="1" applyBorder="1" applyAlignment="1">
      <alignment vertical="center" shrinkToFit="1"/>
    </xf>
    <xf numFmtId="0" fontId="0" fillId="0" borderId="55" xfId="0" applyBorder="1">
      <alignment vertical="center"/>
    </xf>
    <xf numFmtId="0" fontId="22" fillId="12" borderId="55" xfId="0" applyFont="1" applyFill="1" applyBorder="1" applyAlignment="1">
      <alignment horizontal="center" vertical="center" shrinkToFit="1"/>
    </xf>
    <xf numFmtId="0" fontId="22" fillId="0" borderId="20" xfId="0" applyFont="1" applyBorder="1" applyAlignment="1">
      <alignment vertical="center" shrinkToFit="1"/>
    </xf>
    <xf numFmtId="0" fontId="22" fillId="0" borderId="161" xfId="0" applyFont="1" applyBorder="1" applyAlignment="1">
      <alignment vertical="center" shrinkToFit="1"/>
    </xf>
    <xf numFmtId="0" fontId="0" fillId="13" borderId="20" xfId="0" applyFill="1" applyBorder="1">
      <alignment vertical="center"/>
    </xf>
    <xf numFmtId="0" fontId="0" fillId="0" borderId="57" xfId="0" applyBorder="1">
      <alignment vertical="center"/>
    </xf>
    <xf numFmtId="0" fontId="0" fillId="0" borderId="162" xfId="0" applyBorder="1">
      <alignment vertical="center"/>
    </xf>
    <xf numFmtId="0" fontId="22" fillId="12" borderId="57" xfId="0" applyFont="1" applyFill="1" applyBorder="1" applyAlignment="1">
      <alignment horizontal="center" vertical="center" shrinkToFit="1"/>
    </xf>
    <xf numFmtId="0" fontId="0" fillId="0" borderId="160" xfId="0" applyBorder="1">
      <alignment vertical="center"/>
    </xf>
    <xf numFmtId="14" fontId="0" fillId="0" borderId="55" xfId="0" applyNumberFormat="1" applyBorder="1">
      <alignment vertical="center"/>
    </xf>
    <xf numFmtId="0" fontId="11" fillId="0" borderId="0" xfId="0" applyFont="1">
      <alignment vertical="center"/>
    </xf>
    <xf numFmtId="0" fontId="0" fillId="0" borderId="20" xfId="0" applyBorder="1">
      <alignment vertical="center"/>
    </xf>
    <xf numFmtId="0" fontId="0" fillId="0" borderId="161" xfId="0" applyBorder="1">
      <alignment vertical="center"/>
    </xf>
    <xf numFmtId="14" fontId="0" fillId="0" borderId="20" xfId="0" applyNumberFormat="1" applyBorder="1">
      <alignment vertical="center"/>
    </xf>
    <xf numFmtId="0" fontId="0" fillId="0" borderId="55" xfId="0" applyBorder="1" applyAlignment="1">
      <alignment vertical="center" wrapText="1"/>
    </xf>
    <xf numFmtId="0" fontId="0" fillId="12" borderId="55" xfId="0" applyFill="1" applyBorder="1" applyAlignment="1">
      <alignment vertical="center" shrinkToFit="1"/>
    </xf>
    <xf numFmtId="0" fontId="0" fillId="0" borderId="55" xfId="0" applyBorder="1" applyAlignment="1">
      <alignment vertical="center" wrapText="1" shrinkToFit="1"/>
    </xf>
    <xf numFmtId="0" fontId="22" fillId="0" borderId="55" xfId="0" applyFont="1" applyBorder="1" applyAlignment="1">
      <alignment vertical="center" wrapText="1" shrinkToFit="1"/>
    </xf>
    <xf numFmtId="0" fontId="22" fillId="0" borderId="20" xfId="0" applyFont="1" applyBorder="1" applyAlignment="1">
      <alignment vertical="center" wrapText="1" shrinkToFit="1"/>
    </xf>
    <xf numFmtId="0" fontId="22" fillId="0" borderId="57" xfId="0" applyFont="1" applyBorder="1" applyAlignment="1">
      <alignment vertical="center" shrinkToFit="1"/>
    </xf>
    <xf numFmtId="0" fontId="0" fillId="12" borderId="57" xfId="0" applyFill="1" applyBorder="1" applyAlignment="1">
      <alignment vertical="center" shrinkToFit="1"/>
    </xf>
    <xf numFmtId="14" fontId="0" fillId="0" borderId="57" xfId="0" applyNumberFormat="1" applyBorder="1">
      <alignment vertical="center"/>
    </xf>
    <xf numFmtId="0" fontId="0" fillId="13" borderId="55" xfId="0" applyFill="1" applyBorder="1">
      <alignment vertical="center"/>
    </xf>
    <xf numFmtId="0" fontId="22" fillId="0" borderId="162" xfId="0" applyFont="1" applyBorder="1" applyAlignment="1">
      <alignment vertical="center" shrinkToFit="1"/>
    </xf>
    <xf numFmtId="0" fontId="22" fillId="12" borderId="57" xfId="0" applyFont="1" applyFill="1" applyBorder="1" applyAlignment="1">
      <alignment vertical="center" shrinkToFit="1"/>
    </xf>
    <xf numFmtId="0" fontId="0" fillId="0" borderId="56" xfId="0" applyBorder="1">
      <alignment vertical="center"/>
    </xf>
    <xf numFmtId="0" fontId="0" fillId="0" borderId="163" xfId="0" applyBorder="1">
      <alignment vertical="center"/>
    </xf>
    <xf numFmtId="0" fontId="22" fillId="12" borderId="56" xfId="0" applyFont="1" applyFill="1" applyBorder="1" applyAlignment="1">
      <alignment horizontal="center" vertical="center" shrinkToFit="1"/>
    </xf>
    <xf numFmtId="14" fontId="0" fillId="0" borderId="56" xfId="0" applyNumberFormat="1" applyBorder="1">
      <alignment vertical="center"/>
    </xf>
    <xf numFmtId="0" fontId="22" fillId="12" borderId="20" xfId="0" applyFont="1" applyFill="1" applyBorder="1" applyAlignment="1">
      <alignment horizontal="center" vertical="center" shrinkToFit="1"/>
    </xf>
    <xf numFmtId="0" fontId="0" fillId="13" borderId="57" xfId="0" applyFill="1" applyBorder="1">
      <alignment vertical="center"/>
    </xf>
    <xf numFmtId="0" fontId="22" fillId="0" borderId="73" xfId="0" applyFont="1" applyBorder="1" applyAlignment="1">
      <alignment vertical="center" shrinkToFit="1"/>
    </xf>
    <xf numFmtId="0" fontId="22" fillId="0" borderId="164" xfId="0" applyFont="1" applyBorder="1" applyAlignment="1">
      <alignment vertical="center" shrinkToFit="1"/>
    </xf>
    <xf numFmtId="0" fontId="22" fillId="12" borderId="73" xfId="0" applyFont="1" applyFill="1" applyBorder="1" applyAlignment="1">
      <alignment horizontal="center" vertical="center" shrinkToFit="1"/>
    </xf>
    <xf numFmtId="0" fontId="0" fillId="0" borderId="73" xfId="0" applyBorder="1">
      <alignment vertical="center"/>
    </xf>
    <xf numFmtId="0" fontId="22" fillId="0" borderId="165" xfId="0" applyFont="1" applyBorder="1" applyAlignment="1">
      <alignment vertical="center" shrinkToFit="1"/>
    </xf>
    <xf numFmtId="0" fontId="22" fillId="0" borderId="166" xfId="0" applyFont="1" applyBorder="1" applyAlignment="1">
      <alignment vertical="center" shrinkToFit="1"/>
    </xf>
    <xf numFmtId="0" fontId="22" fillId="12" borderId="54" xfId="0" applyFont="1" applyFill="1" applyBorder="1" applyAlignment="1">
      <alignment horizontal="center" vertical="center" shrinkToFit="1"/>
    </xf>
    <xf numFmtId="0" fontId="0" fillId="12" borderId="151" xfId="0" applyFill="1" applyBorder="1">
      <alignment vertical="center"/>
    </xf>
    <xf numFmtId="0" fontId="22" fillId="0" borderId="167" xfId="0" applyFont="1" applyBorder="1" applyAlignment="1">
      <alignment vertical="center" shrinkToFit="1"/>
    </xf>
    <xf numFmtId="0" fontId="0" fillId="12" borderId="168" xfId="0" applyFill="1" applyBorder="1">
      <alignment vertical="center"/>
    </xf>
    <xf numFmtId="0" fontId="22" fillId="0" borderId="169" xfId="0" applyFont="1" applyBorder="1" applyAlignment="1">
      <alignment vertical="center" shrinkToFit="1"/>
    </xf>
    <xf numFmtId="0" fontId="0" fillId="12" borderId="170" xfId="0" applyFill="1" applyBorder="1">
      <alignment vertical="center"/>
    </xf>
    <xf numFmtId="0" fontId="42" fillId="0" borderId="171" xfId="0" applyFont="1" applyBorder="1" applyProtection="1">
      <alignment vertical="center"/>
      <protection locked="0"/>
    </xf>
    <xf numFmtId="0" fontId="0" fillId="0" borderId="0" xfId="0" applyAlignment="1">
      <alignment vertical="center" wrapText="1"/>
    </xf>
    <xf numFmtId="0" fontId="0" fillId="6" borderId="102" xfId="0" applyFill="1" applyBorder="1" applyAlignment="1">
      <alignment horizontal="center" vertical="center"/>
    </xf>
    <xf numFmtId="0" fontId="0" fillId="0" borderId="0" xfId="0" applyAlignment="1">
      <alignment vertical="top" wrapText="1"/>
    </xf>
    <xf numFmtId="0" fontId="0" fillId="6" borderId="138" xfId="0" applyFill="1" applyBorder="1" applyAlignment="1">
      <alignment horizontal="center" vertical="center"/>
    </xf>
    <xf numFmtId="0" fontId="0" fillId="6" borderId="105" xfId="0" applyFill="1" applyBorder="1" applyAlignment="1">
      <alignment horizontal="center" vertical="center"/>
    </xf>
    <xf numFmtId="0" fontId="34" fillId="6" borderId="58" xfId="0" applyFont="1" applyFill="1" applyBorder="1" applyAlignment="1">
      <alignment horizontal="right" vertical="center"/>
    </xf>
    <xf numFmtId="186" fontId="26" fillId="5" borderId="27" xfId="0" applyNumberFormat="1" applyFont="1" applyFill="1" applyBorder="1" applyAlignment="1" applyProtection="1">
      <alignment horizontal="right" vertical="center" shrinkToFit="1"/>
      <protection locked="0"/>
    </xf>
    <xf numFmtId="0" fontId="12" fillId="5" borderId="3" xfId="0" applyFont="1" applyFill="1" applyBorder="1" applyAlignment="1" applyProtection="1">
      <alignment vertical="center" shrinkToFit="1"/>
      <protection locked="0"/>
    </xf>
    <xf numFmtId="0" fontId="12" fillId="5" borderId="9" xfId="3" applyFont="1" applyFill="1" applyBorder="1" applyProtection="1">
      <alignment vertical="center"/>
      <protection locked="0"/>
    </xf>
    <xf numFmtId="0" fontId="12" fillId="5" borderId="121" xfId="3" applyFont="1" applyFill="1" applyBorder="1" applyProtection="1">
      <alignment vertical="center"/>
      <protection locked="0"/>
    </xf>
    <xf numFmtId="0" fontId="44" fillId="0" borderId="0" xfId="6"/>
    <xf numFmtId="0" fontId="44" fillId="0" borderId="0" xfId="6" applyAlignment="1">
      <alignment wrapText="1"/>
    </xf>
    <xf numFmtId="0" fontId="22" fillId="12" borderId="55" xfId="0" applyFont="1" applyFill="1" applyBorder="1" applyAlignment="1">
      <alignment horizontal="left" vertical="center" shrinkToFit="1"/>
    </xf>
    <xf numFmtId="0" fontId="10" fillId="0" borderId="0" xfId="3" applyAlignment="1">
      <alignment vertical="center" textRotation="255"/>
    </xf>
    <xf numFmtId="177" fontId="10" fillId="0" borderId="0" xfId="3" applyNumberFormat="1">
      <alignment vertical="center"/>
    </xf>
    <xf numFmtId="0" fontId="18" fillId="0" borderId="0" xfId="3" applyFont="1">
      <alignment vertical="center"/>
    </xf>
    <xf numFmtId="177" fontId="10" fillId="0" borderId="0" xfId="2" applyNumberFormat="1" applyFont="1" applyBorder="1" applyProtection="1">
      <alignment vertical="center"/>
    </xf>
    <xf numFmtId="177" fontId="14" fillId="0" borderId="0" xfId="2" applyNumberFormat="1" applyFont="1" applyBorder="1" applyAlignment="1" applyProtection="1">
      <alignment horizontal="left" vertical="top"/>
    </xf>
    <xf numFmtId="0" fontId="10" fillId="0" borderId="0" xfId="3" applyAlignment="1">
      <alignment horizontal="center" vertical="center"/>
    </xf>
    <xf numFmtId="177" fontId="10" fillId="3" borderId="33" xfId="3" applyNumberFormat="1" applyFill="1" applyBorder="1" applyAlignment="1">
      <alignment horizontal="center" vertical="center"/>
    </xf>
    <xf numFmtId="0" fontId="37" fillId="3" borderId="34" xfId="3" applyFont="1" applyFill="1" applyBorder="1" applyAlignment="1">
      <alignment horizontal="left" vertical="center" textRotation="255"/>
    </xf>
    <xf numFmtId="0" fontId="10" fillId="4" borderId="15" xfId="3" applyFill="1" applyBorder="1" applyAlignment="1">
      <alignment horizontal="center" vertical="center" textRotation="255"/>
    </xf>
    <xf numFmtId="0" fontId="10" fillId="4" borderId="15" xfId="3" applyFill="1" applyBorder="1" applyAlignment="1">
      <alignment horizontal="center" vertical="center" wrapText="1"/>
    </xf>
    <xf numFmtId="177" fontId="10" fillId="4" borderId="15" xfId="3" applyNumberFormat="1" applyFill="1" applyBorder="1" applyAlignment="1">
      <alignment horizontal="center" vertical="center"/>
    </xf>
    <xf numFmtId="0" fontId="17" fillId="6" borderId="42" xfId="3" applyFont="1" applyFill="1" applyBorder="1" applyAlignment="1">
      <alignment horizontal="left" vertical="center"/>
    </xf>
    <xf numFmtId="0" fontId="17" fillId="6" borderId="42" xfId="3" applyFont="1" applyFill="1" applyBorder="1">
      <alignment vertical="center"/>
    </xf>
    <xf numFmtId="0" fontId="22" fillId="0" borderId="0" xfId="0" applyFont="1" applyAlignment="1">
      <alignment vertical="center" wrapText="1"/>
    </xf>
    <xf numFmtId="0" fontId="23" fillId="0" borderId="0" xfId="0" applyFont="1" applyAlignment="1">
      <alignment horizontal="left" vertical="center" wrapText="1"/>
    </xf>
    <xf numFmtId="0" fontId="24" fillId="0" borderId="0" xfId="0" applyFont="1" applyAlignment="1">
      <alignment vertical="top" wrapText="1"/>
    </xf>
    <xf numFmtId="0" fontId="22" fillId="0" borderId="0" xfId="0" applyFont="1" applyAlignment="1">
      <alignment vertical="top"/>
    </xf>
    <xf numFmtId="0" fontId="14" fillId="0" borderId="0" xfId="3" applyFont="1" applyAlignment="1">
      <alignment vertical="top" wrapText="1"/>
    </xf>
    <xf numFmtId="0" fontId="14" fillId="0" borderId="0" xfId="3" applyFont="1" applyAlignment="1">
      <alignment horizontal="left" vertical="top"/>
    </xf>
    <xf numFmtId="0" fontId="15" fillId="0" borderId="0" xfId="3" applyFont="1" applyAlignment="1">
      <alignment vertical="top" wrapText="1"/>
    </xf>
    <xf numFmtId="0" fontId="22" fillId="0" borderId="0" xfId="0" applyFont="1" applyAlignment="1">
      <alignment vertical="top" wrapText="1"/>
    </xf>
    <xf numFmtId="0" fontId="19" fillId="0" borderId="0" xfId="0" applyFont="1">
      <alignment vertical="center"/>
    </xf>
    <xf numFmtId="0" fontId="48" fillId="0" borderId="0" xfId="0" applyFont="1">
      <alignment vertical="center"/>
    </xf>
    <xf numFmtId="0" fontId="49" fillId="0" borderId="0" xfId="0" applyFont="1">
      <alignment vertical="center"/>
    </xf>
    <xf numFmtId="0" fontId="29" fillId="0" borderId="43" xfId="0" applyFont="1" applyBorder="1">
      <alignment vertical="center"/>
    </xf>
    <xf numFmtId="0" fontId="14" fillId="0" borderId="74" xfId="0" applyFont="1" applyBorder="1">
      <alignment vertical="center"/>
    </xf>
    <xf numFmtId="0" fontId="14" fillId="0" borderId="114" xfId="0" applyFont="1" applyBorder="1">
      <alignment vertical="center"/>
    </xf>
    <xf numFmtId="0" fontId="14" fillId="0" borderId="129" xfId="0" applyFont="1" applyBorder="1">
      <alignment vertical="center"/>
    </xf>
    <xf numFmtId="0" fontId="14" fillId="0" borderId="130" xfId="0" applyFont="1" applyBorder="1">
      <alignment vertical="center"/>
    </xf>
    <xf numFmtId="0" fontId="14" fillId="0" borderId="134" xfId="0" applyFont="1" applyBorder="1">
      <alignment vertical="center"/>
    </xf>
    <xf numFmtId="0" fontId="14" fillId="0" borderId="80" xfId="0" applyFont="1" applyBorder="1">
      <alignment vertical="center"/>
    </xf>
    <xf numFmtId="0" fontId="14" fillId="0" borderId="81" xfId="0" applyFont="1" applyBorder="1">
      <alignment vertical="center"/>
    </xf>
    <xf numFmtId="0" fontId="14" fillId="0" borderId="109" xfId="0" applyFont="1" applyBorder="1">
      <alignment vertical="center"/>
    </xf>
    <xf numFmtId="0" fontId="14" fillId="0" borderId="16" xfId="0" applyFont="1" applyBorder="1">
      <alignment vertical="center"/>
    </xf>
    <xf numFmtId="0" fontId="14" fillId="0" borderId="50" xfId="0" applyFont="1" applyBorder="1">
      <alignment vertical="center"/>
    </xf>
    <xf numFmtId="0" fontId="39" fillId="0" borderId="80" xfId="0" applyFont="1" applyBorder="1">
      <alignment vertical="center"/>
    </xf>
    <xf numFmtId="0" fontId="39" fillId="0" borderId="129" xfId="0" applyFont="1" applyBorder="1">
      <alignment vertical="center"/>
    </xf>
    <xf numFmtId="0" fontId="14" fillId="0" borderId="17" xfId="0" applyFont="1" applyBorder="1">
      <alignment vertical="center"/>
    </xf>
    <xf numFmtId="0" fontId="14" fillId="0" borderId="29" xfId="0" applyFont="1" applyBorder="1">
      <alignment vertical="center"/>
    </xf>
    <xf numFmtId="0" fontId="14" fillId="0" borderId="92" xfId="0" applyFont="1" applyBorder="1">
      <alignment vertical="center"/>
    </xf>
    <xf numFmtId="0" fontId="14" fillId="0" borderId="81" xfId="0" applyFont="1" applyBorder="1" applyAlignment="1">
      <alignment vertical="center" wrapText="1"/>
    </xf>
    <xf numFmtId="0" fontId="14" fillId="0" borderId="109" xfId="0" applyFont="1" applyBorder="1" applyAlignment="1">
      <alignment vertical="center" wrapText="1"/>
    </xf>
    <xf numFmtId="0" fontId="14" fillId="0" borderId="130" xfId="0" applyFont="1" applyBorder="1" applyAlignment="1">
      <alignment vertical="center" wrapText="1"/>
    </xf>
    <xf numFmtId="0" fontId="14" fillId="0" borderId="134" xfId="0" applyFont="1" applyBorder="1" applyAlignment="1">
      <alignment vertical="center" wrapText="1"/>
    </xf>
    <xf numFmtId="0" fontId="14" fillId="0" borderId="80" xfId="0" applyFont="1" applyBorder="1" applyAlignment="1">
      <alignment horizontal="left" vertical="center"/>
    </xf>
    <xf numFmtId="0" fontId="14" fillId="0" borderId="81" xfId="0" applyFont="1" applyBorder="1" applyAlignment="1">
      <alignment horizontal="left" vertical="center"/>
    </xf>
    <xf numFmtId="0" fontId="14" fillId="0" borderId="109" xfId="0" applyFont="1" applyBorder="1" applyAlignment="1">
      <alignment horizontal="left" vertical="center"/>
    </xf>
    <xf numFmtId="0" fontId="14" fillId="0" borderId="0" xfId="0" applyFont="1" applyAlignment="1">
      <alignment horizontal="left" vertical="center"/>
    </xf>
    <xf numFmtId="0" fontId="14" fillId="0" borderId="50" xfId="0" applyFont="1" applyBorder="1" applyAlignment="1">
      <alignment horizontal="left" vertical="center"/>
    </xf>
    <xf numFmtId="0" fontId="14" fillId="0" borderId="16" xfId="0" applyFont="1" applyBorder="1" applyAlignment="1">
      <alignment horizontal="left" vertical="center"/>
    </xf>
    <xf numFmtId="0" fontId="14" fillId="0" borderId="17" xfId="0" applyFont="1" applyBorder="1" applyAlignment="1">
      <alignment horizontal="left" vertical="center"/>
    </xf>
    <xf numFmtId="0" fontId="14" fillId="0" borderId="29" xfId="0" applyFont="1" applyBorder="1" applyAlignment="1">
      <alignment horizontal="left" vertical="center"/>
    </xf>
    <xf numFmtId="0" fontId="14" fillId="0" borderId="92" xfId="0" applyFont="1" applyBorder="1" applyAlignment="1">
      <alignment horizontal="left" vertical="center"/>
    </xf>
    <xf numFmtId="0" fontId="29" fillId="0" borderId="42" xfId="0" applyFont="1" applyBorder="1">
      <alignment vertical="center"/>
    </xf>
    <xf numFmtId="0" fontId="14" fillId="0" borderId="15" xfId="0" applyFont="1" applyBorder="1">
      <alignment vertical="center"/>
    </xf>
    <xf numFmtId="0" fontId="14" fillId="0" borderId="49" xfId="0" applyFont="1" applyBorder="1">
      <alignment vertical="center"/>
    </xf>
    <xf numFmtId="0" fontId="14" fillId="0" borderId="43" xfId="0" applyFont="1" applyBorder="1">
      <alignment vertical="center"/>
    </xf>
    <xf numFmtId="0" fontId="14" fillId="0" borderId="75" xfId="0" applyFont="1" applyBorder="1">
      <alignment vertical="center"/>
    </xf>
    <xf numFmtId="0" fontId="14" fillId="0" borderId="153" xfId="0" applyFont="1" applyBorder="1">
      <alignment vertical="center"/>
    </xf>
    <xf numFmtId="0" fontId="14" fillId="0" borderId="46" xfId="0" applyFont="1" applyBorder="1">
      <alignment vertical="center"/>
    </xf>
    <xf numFmtId="0" fontId="14" fillId="0" borderId="137" xfId="0" applyFont="1" applyBorder="1">
      <alignment vertical="center"/>
    </xf>
    <xf numFmtId="0" fontId="14" fillId="0" borderId="16" xfId="0" applyFont="1" applyBorder="1" applyAlignment="1">
      <alignment vertical="center" wrapText="1"/>
    </xf>
    <xf numFmtId="0" fontId="14" fillId="0" borderId="132" xfId="0" applyFont="1" applyBorder="1" applyAlignment="1">
      <alignment vertical="center" wrapText="1"/>
    </xf>
    <xf numFmtId="0" fontId="14" fillId="0" borderId="17" xfId="0" applyFont="1" applyBorder="1" applyAlignment="1">
      <alignment vertical="center" wrapText="1"/>
    </xf>
    <xf numFmtId="0" fontId="14" fillId="0" borderId="115" xfId="0" applyFont="1" applyBorder="1" applyAlignment="1">
      <alignment vertical="center" wrapText="1"/>
    </xf>
    <xf numFmtId="0" fontId="14" fillId="0" borderId="16" xfId="0" applyFont="1" applyBorder="1" applyAlignment="1">
      <alignment horizontal="right" vertical="center"/>
    </xf>
    <xf numFmtId="0" fontId="10" fillId="0" borderId="0" xfId="3" applyAlignment="1">
      <alignment vertical="center" shrinkToFit="1"/>
    </xf>
    <xf numFmtId="0" fontId="10" fillId="3" borderId="33" xfId="3" applyFill="1" applyBorder="1" applyAlignment="1">
      <alignment horizontal="center" vertical="center" shrinkToFit="1"/>
    </xf>
    <xf numFmtId="0" fontId="10" fillId="4" borderId="15" xfId="3" applyFill="1" applyBorder="1" applyAlignment="1">
      <alignment horizontal="center" vertical="center" shrinkToFit="1"/>
    </xf>
    <xf numFmtId="0" fontId="34" fillId="11" borderId="32" xfId="3" applyFont="1" applyFill="1" applyBorder="1" applyAlignment="1">
      <alignment horizontal="left" vertical="center"/>
    </xf>
    <xf numFmtId="0" fontId="0" fillId="0" borderId="0" xfId="0" applyAlignment="1">
      <alignment horizontal="left" vertical="top" wrapText="1"/>
    </xf>
    <xf numFmtId="0" fontId="10" fillId="0" borderId="0" xfId="3" applyAlignment="1">
      <alignment horizontal="left" vertical="top"/>
    </xf>
    <xf numFmtId="0" fontId="0" fillId="0" borderId="121" xfId="0" applyBorder="1">
      <alignment vertical="center"/>
    </xf>
    <xf numFmtId="0" fontId="52" fillId="14" borderId="172" xfId="0" applyFont="1" applyFill="1" applyBorder="1">
      <alignment vertical="center"/>
    </xf>
    <xf numFmtId="0" fontId="52" fillId="14" borderId="145" xfId="0" applyFont="1" applyFill="1" applyBorder="1">
      <alignment vertical="center"/>
    </xf>
    <xf numFmtId="0" fontId="52" fillId="14" borderId="173" xfId="0" applyFont="1" applyFill="1" applyBorder="1">
      <alignment vertical="center"/>
    </xf>
    <xf numFmtId="0" fontId="52" fillId="14" borderId="174" xfId="0" applyFont="1" applyFill="1" applyBorder="1">
      <alignment vertical="center"/>
    </xf>
    <xf numFmtId="0" fontId="52" fillId="14" borderId="1" xfId="0" applyFont="1" applyFill="1" applyBorder="1">
      <alignment vertical="center"/>
    </xf>
    <xf numFmtId="0" fontId="52" fillId="14" borderId="175" xfId="0" applyFont="1" applyFill="1" applyBorder="1">
      <alignment vertical="center"/>
    </xf>
    <xf numFmtId="0" fontId="52" fillId="14" borderId="176" xfId="0" applyFont="1" applyFill="1" applyBorder="1">
      <alignment vertical="center"/>
    </xf>
    <xf numFmtId="0" fontId="52" fillId="14" borderId="177" xfId="0" applyFont="1" applyFill="1" applyBorder="1">
      <alignment vertical="center"/>
    </xf>
    <xf numFmtId="0" fontId="52" fillId="14" borderId="178" xfId="0" applyFont="1" applyFill="1" applyBorder="1">
      <alignment vertical="center"/>
    </xf>
    <xf numFmtId="0" fontId="52" fillId="0" borderId="0" xfId="0" applyFont="1" applyAlignment="1">
      <alignment vertical="center" wrapText="1"/>
    </xf>
    <xf numFmtId="0" fontId="52" fillId="0" borderId="0" xfId="0" applyFont="1" applyAlignment="1">
      <alignment vertical="top" wrapText="1"/>
    </xf>
    <xf numFmtId="0" fontId="46" fillId="0" borderId="0" xfId="0" applyFont="1" applyAlignment="1">
      <alignment vertical="top"/>
    </xf>
    <xf numFmtId="0" fontId="22" fillId="0" borderId="0" xfId="0" applyFont="1">
      <alignment vertical="center"/>
    </xf>
    <xf numFmtId="0" fontId="39" fillId="0" borderId="0" xfId="3" applyFont="1">
      <alignment vertical="center"/>
    </xf>
    <xf numFmtId="0" fontId="47" fillId="0" borderId="0" xfId="3" applyFont="1" applyAlignment="1">
      <alignment vertical="center" wrapText="1"/>
    </xf>
    <xf numFmtId="0" fontId="53" fillId="0" borderId="0" xfId="3" applyFont="1" applyAlignment="1">
      <alignment horizontal="left" vertical="center"/>
    </xf>
    <xf numFmtId="0" fontId="13" fillId="0" borderId="0" xfId="0" applyFont="1">
      <alignment vertical="center"/>
    </xf>
    <xf numFmtId="0" fontId="13" fillId="3" borderId="32" xfId="3" applyFont="1" applyFill="1" applyBorder="1">
      <alignment vertical="center"/>
    </xf>
    <xf numFmtId="0" fontId="13" fillId="3" borderId="33" xfId="3" applyFont="1" applyFill="1" applyBorder="1">
      <alignment vertical="center"/>
    </xf>
    <xf numFmtId="0" fontId="13" fillId="3" borderId="33" xfId="3" applyFont="1" applyFill="1" applyBorder="1" applyAlignment="1">
      <alignment vertical="center" wrapText="1"/>
    </xf>
    <xf numFmtId="0" fontId="13" fillId="3" borderId="34" xfId="3" applyFont="1" applyFill="1" applyBorder="1">
      <alignment vertical="center"/>
    </xf>
    <xf numFmtId="0" fontId="13" fillId="4" borderId="42" xfId="3" applyFont="1" applyFill="1" applyBorder="1">
      <alignment vertical="center"/>
    </xf>
    <xf numFmtId="0" fontId="13" fillId="4" borderId="15" xfId="3" applyFont="1" applyFill="1" applyBorder="1" applyAlignment="1">
      <alignment vertical="center" wrapText="1"/>
    </xf>
    <xf numFmtId="0" fontId="13" fillId="4" borderId="16" xfId="3" applyFont="1" applyFill="1" applyBorder="1">
      <alignment vertical="center"/>
    </xf>
    <xf numFmtId="0" fontId="13" fillId="3" borderId="43" xfId="3" applyFont="1" applyFill="1" applyBorder="1" applyAlignment="1">
      <alignment vertical="center" wrapText="1"/>
    </xf>
    <xf numFmtId="0" fontId="13" fillId="3" borderId="19" xfId="3" applyFont="1" applyFill="1" applyBorder="1" applyAlignment="1">
      <alignment vertical="center" wrapText="1"/>
    </xf>
    <xf numFmtId="0" fontId="13" fillId="3" borderId="19" xfId="3" applyFont="1" applyFill="1" applyBorder="1" applyAlignment="1">
      <alignment horizontal="left" vertical="center" wrapText="1"/>
    </xf>
    <xf numFmtId="0" fontId="13" fillId="3" borderId="35" xfId="3" applyFont="1" applyFill="1" applyBorder="1">
      <alignment vertical="center"/>
    </xf>
    <xf numFmtId="0" fontId="13" fillId="4" borderId="38" xfId="3" applyFont="1" applyFill="1" applyBorder="1">
      <alignment vertical="center"/>
    </xf>
    <xf numFmtId="0" fontId="13" fillId="3" borderId="39" xfId="3" applyFont="1" applyFill="1" applyBorder="1" applyAlignment="1">
      <alignment horizontal="left" vertical="center" wrapText="1"/>
    </xf>
    <xf numFmtId="0" fontId="55" fillId="3" borderId="34" xfId="3" applyFont="1" applyFill="1" applyBorder="1" applyAlignment="1">
      <alignment horizontal="left" vertical="center" textRotation="255"/>
    </xf>
    <xf numFmtId="0" fontId="19" fillId="4" borderId="16" xfId="3" applyFont="1" applyFill="1" applyBorder="1" applyAlignment="1">
      <alignment vertical="center" textRotation="255"/>
    </xf>
    <xf numFmtId="0" fontId="56" fillId="6" borderId="42" xfId="3" applyFont="1" applyFill="1" applyBorder="1" applyAlignment="1">
      <alignment horizontal="left" vertical="center"/>
    </xf>
    <xf numFmtId="0" fontId="19" fillId="6" borderId="15" xfId="3" applyFont="1" applyFill="1" applyBorder="1" applyAlignment="1">
      <alignment vertical="center" wrapText="1"/>
    </xf>
    <xf numFmtId="1" fontId="19" fillId="6" borderId="15" xfId="1" applyNumberFormat="1" applyFont="1" applyFill="1" applyBorder="1" applyAlignment="1" applyProtection="1">
      <alignment horizontal="right" vertical="center" shrinkToFit="1"/>
    </xf>
    <xf numFmtId="177" fontId="19" fillId="6" borderId="15" xfId="1" applyNumberFormat="1" applyFont="1" applyFill="1" applyBorder="1" applyAlignment="1" applyProtection="1">
      <alignment vertical="center"/>
    </xf>
    <xf numFmtId="0" fontId="19" fillId="0" borderId="0" xfId="3" applyFont="1" applyAlignment="1">
      <alignment horizontal="left" vertical="top"/>
    </xf>
    <xf numFmtId="0" fontId="19" fillId="6" borderId="16" xfId="3" applyFont="1" applyFill="1" applyBorder="1" applyAlignment="1">
      <alignment vertical="center" textRotation="255"/>
    </xf>
    <xf numFmtId="0" fontId="19" fillId="0" borderId="0" xfId="3" applyFont="1" applyAlignment="1">
      <alignment vertical="top" wrapText="1"/>
    </xf>
    <xf numFmtId="0" fontId="19" fillId="6" borderId="17" xfId="3" applyFont="1" applyFill="1" applyBorder="1" applyAlignment="1">
      <alignment vertical="center" textRotation="255"/>
    </xf>
    <xf numFmtId="0" fontId="19" fillId="6" borderId="42" xfId="3" applyFont="1" applyFill="1" applyBorder="1" applyAlignment="1">
      <alignment vertical="center" wrapText="1"/>
    </xf>
    <xf numFmtId="0" fontId="19" fillId="6" borderId="15" xfId="3" applyFont="1" applyFill="1" applyBorder="1" applyAlignment="1">
      <alignment vertical="center" shrinkToFit="1"/>
    </xf>
    <xf numFmtId="0" fontId="19" fillId="6" borderId="15" xfId="3" applyFont="1" applyFill="1" applyBorder="1">
      <alignment vertical="center"/>
    </xf>
    <xf numFmtId="0" fontId="19" fillId="4" borderId="28" xfId="3" applyFont="1" applyFill="1" applyBorder="1" applyAlignment="1">
      <alignment vertical="center" textRotation="255"/>
    </xf>
    <xf numFmtId="0" fontId="19" fillId="6" borderId="84" xfId="3" applyFont="1" applyFill="1" applyBorder="1" applyAlignment="1">
      <alignment vertical="center" textRotation="255"/>
    </xf>
    <xf numFmtId="0" fontId="19" fillId="4" borderId="15" xfId="3" applyFont="1" applyFill="1" applyBorder="1" applyAlignment="1">
      <alignment horizontal="left" vertical="center"/>
    </xf>
    <xf numFmtId="0" fontId="19" fillId="4" borderId="15" xfId="3" applyFont="1" applyFill="1" applyBorder="1" applyAlignment="1">
      <alignment horizontal="left" vertical="center" wrapText="1"/>
    </xf>
    <xf numFmtId="0" fontId="19" fillId="4" borderId="15" xfId="3" applyFont="1" applyFill="1" applyBorder="1" applyAlignment="1">
      <alignment horizontal="left" vertical="center" shrinkToFit="1"/>
    </xf>
    <xf numFmtId="0" fontId="19" fillId="0" borderId="0" xfId="3" applyFont="1" applyAlignment="1">
      <alignment horizontal="left" vertical="top" wrapText="1"/>
    </xf>
    <xf numFmtId="0" fontId="19" fillId="4" borderId="16" xfId="3" applyFont="1" applyFill="1" applyBorder="1">
      <alignment vertical="center"/>
    </xf>
    <xf numFmtId="0" fontId="19" fillId="4" borderId="29" xfId="3" applyFont="1" applyFill="1" applyBorder="1" applyAlignment="1">
      <alignment horizontal="center" vertical="center"/>
    </xf>
    <xf numFmtId="0" fontId="19" fillId="4" borderId="29" xfId="3" applyFont="1" applyFill="1" applyBorder="1" applyAlignment="1">
      <alignment horizontal="center" vertical="center" wrapText="1"/>
    </xf>
    <xf numFmtId="177" fontId="19" fillId="4" borderId="29" xfId="3" applyNumberFormat="1" applyFont="1" applyFill="1" applyBorder="1" applyAlignment="1">
      <alignment horizontal="center" vertical="center"/>
    </xf>
    <xf numFmtId="0" fontId="19" fillId="6" borderId="15" xfId="3" applyFont="1" applyFill="1" applyBorder="1" applyAlignment="1">
      <alignment horizontal="left" vertical="center" wrapText="1"/>
    </xf>
    <xf numFmtId="0" fontId="19" fillId="6" borderId="15" xfId="3" applyFont="1" applyFill="1" applyBorder="1" applyAlignment="1">
      <alignment horizontal="left" vertical="center" shrinkToFit="1"/>
    </xf>
    <xf numFmtId="0" fontId="19" fillId="6" borderId="51" xfId="3" applyFont="1" applyFill="1" applyBorder="1" applyAlignment="1">
      <alignment horizontal="left" vertical="center" shrinkToFit="1"/>
    </xf>
    <xf numFmtId="177" fontId="19" fillId="6" borderId="51" xfId="3" applyNumberFormat="1" applyFont="1" applyFill="1" applyBorder="1" applyAlignment="1">
      <alignment horizontal="left" vertical="center"/>
    </xf>
    <xf numFmtId="0" fontId="19" fillId="6" borderId="15" xfId="3" applyFont="1" applyFill="1" applyBorder="1" applyAlignment="1">
      <alignment horizontal="center" vertical="center" shrinkToFit="1"/>
    </xf>
    <xf numFmtId="177" fontId="19" fillId="6" borderId="15" xfId="3" applyNumberFormat="1" applyFont="1" applyFill="1" applyBorder="1">
      <alignment vertical="center"/>
    </xf>
    <xf numFmtId="0" fontId="19" fillId="6" borderId="16" xfId="3" applyFont="1" applyFill="1" applyBorder="1" applyAlignment="1">
      <alignment vertical="center" textRotation="255" shrinkToFit="1"/>
    </xf>
    <xf numFmtId="0" fontId="19" fillId="0" borderId="0" xfId="3" applyFont="1" applyAlignment="1">
      <alignment vertical="top"/>
    </xf>
    <xf numFmtId="177" fontId="13" fillId="0" borderId="0" xfId="3" applyNumberFormat="1" applyFont="1">
      <alignment vertical="center"/>
    </xf>
    <xf numFmtId="177" fontId="13" fillId="0" borderId="0" xfId="2" applyNumberFormat="1" applyFont="1" applyBorder="1" applyProtection="1">
      <alignment vertical="center"/>
    </xf>
    <xf numFmtId="177" fontId="13" fillId="0" borderId="0" xfId="2" applyNumberFormat="1" applyFont="1" applyBorder="1" applyAlignment="1" applyProtection="1">
      <alignment horizontal="left" vertical="top"/>
    </xf>
    <xf numFmtId="177" fontId="13" fillId="6" borderId="36" xfId="3" applyNumberFormat="1" applyFont="1" applyFill="1" applyBorder="1" applyAlignment="1">
      <alignment vertical="top"/>
    </xf>
    <xf numFmtId="177" fontId="13" fillId="6" borderId="37" xfId="3" applyNumberFormat="1" applyFont="1" applyFill="1" applyBorder="1" applyAlignment="1">
      <alignment vertical="top"/>
    </xf>
    <xf numFmtId="177" fontId="13" fillId="6" borderId="65" xfId="3" applyNumberFormat="1" applyFont="1" applyFill="1" applyBorder="1" applyAlignment="1">
      <alignment vertical="top"/>
    </xf>
    <xf numFmtId="177" fontId="13" fillId="6" borderId="63" xfId="3" applyNumberFormat="1" applyFont="1" applyFill="1" applyBorder="1" applyAlignment="1">
      <alignment vertical="top"/>
    </xf>
    <xf numFmtId="177" fontId="13" fillId="6" borderId="64" xfId="3" applyNumberFormat="1" applyFont="1" applyFill="1" applyBorder="1" applyAlignment="1">
      <alignment vertical="top"/>
    </xf>
    <xf numFmtId="177" fontId="13" fillId="4" borderId="36" xfId="3" applyNumberFormat="1" applyFont="1" applyFill="1" applyBorder="1" applyAlignment="1">
      <alignment horizontal="right" vertical="top"/>
    </xf>
    <xf numFmtId="177" fontId="13" fillId="6" borderId="61" xfId="3" applyNumberFormat="1" applyFont="1" applyFill="1" applyBorder="1" applyAlignment="1">
      <alignment horizontal="right" vertical="top"/>
    </xf>
    <xf numFmtId="177" fontId="13" fillId="6" borderId="36" xfId="3" applyNumberFormat="1" applyFont="1" applyFill="1" applyBorder="1" applyAlignment="1">
      <alignment horizontal="right" vertical="top"/>
    </xf>
    <xf numFmtId="177" fontId="10" fillId="4" borderId="48" xfId="3" applyNumberFormat="1" applyFill="1" applyBorder="1" applyAlignment="1">
      <alignment horizontal="center" vertical="center"/>
    </xf>
    <xf numFmtId="0" fontId="12" fillId="0" borderId="2" xfId="3" applyFont="1" applyBorder="1" applyAlignment="1" applyProtection="1">
      <alignment horizontal="left" vertical="center" wrapText="1"/>
      <protection locked="0"/>
    </xf>
    <xf numFmtId="0" fontId="12" fillId="0" borderId="19" xfId="3" applyFont="1" applyBorder="1" applyAlignment="1" applyProtection="1">
      <alignment horizontal="left" vertical="center" wrapText="1"/>
      <protection locked="0"/>
    </xf>
    <xf numFmtId="177" fontId="12" fillId="0" borderId="4" xfId="3" applyNumberFormat="1" applyFont="1" applyBorder="1" applyAlignment="1" applyProtection="1">
      <alignment horizontal="right" vertical="center"/>
      <protection locked="0"/>
    </xf>
    <xf numFmtId="177" fontId="12" fillId="0" borderId="5" xfId="3" applyNumberFormat="1" applyFont="1" applyBorder="1" applyAlignment="1" applyProtection="1">
      <alignment horizontal="right" vertical="center"/>
      <protection locked="0"/>
    </xf>
    <xf numFmtId="0" fontId="54" fillId="0" borderId="0" xfId="0" applyFont="1" applyAlignment="1">
      <alignment horizontal="center" vertical="center" shrinkToFit="1"/>
    </xf>
    <xf numFmtId="0" fontId="54" fillId="0" borderId="0" xfId="0" applyFont="1" applyAlignment="1">
      <alignment horizontal="left" vertical="center" shrinkToFit="1"/>
    </xf>
    <xf numFmtId="0" fontId="52" fillId="0" borderId="0" xfId="0" applyFont="1" applyAlignment="1">
      <alignment horizontal="left" vertical="center" wrapText="1"/>
    </xf>
    <xf numFmtId="0" fontId="34" fillId="10" borderId="42" xfId="3" applyFont="1" applyFill="1" applyBorder="1" applyAlignment="1">
      <alignment horizontal="left" vertical="center"/>
    </xf>
    <xf numFmtId="0" fontId="19" fillId="5" borderId="2" xfId="0" applyFont="1" applyFill="1" applyBorder="1" applyAlignment="1" applyProtection="1">
      <alignment vertical="center" shrinkToFit="1"/>
      <protection locked="0"/>
    </xf>
    <xf numFmtId="0" fontId="19" fillId="0" borderId="3" xfId="0" applyFont="1" applyBorder="1" applyAlignment="1" applyProtection="1">
      <alignment horizontal="left" vertical="center" wrapText="1"/>
      <protection locked="0"/>
    </xf>
    <xf numFmtId="177" fontId="19" fillId="0" borderId="3" xfId="0" applyNumberFormat="1" applyFont="1" applyBorder="1" applyAlignment="1" applyProtection="1">
      <alignment horizontal="right" vertical="center" shrinkToFit="1"/>
      <protection locked="0"/>
    </xf>
    <xf numFmtId="177" fontId="19" fillId="6" borderId="4" xfId="0" applyNumberFormat="1" applyFont="1" applyFill="1" applyBorder="1">
      <alignment vertical="center"/>
    </xf>
    <xf numFmtId="0" fontId="19" fillId="5" borderId="19" xfId="0" applyFont="1" applyFill="1" applyBorder="1" applyAlignment="1" applyProtection="1">
      <alignment vertical="center" shrinkToFit="1"/>
      <protection locked="0"/>
    </xf>
    <xf numFmtId="0" fontId="19" fillId="0" borderId="12" xfId="0" applyFont="1" applyBorder="1" applyAlignment="1" applyProtection="1">
      <alignment horizontal="left" vertical="center" wrapText="1"/>
      <protection locked="0"/>
    </xf>
    <xf numFmtId="177" fontId="19" fillId="0" borderId="12" xfId="0" applyNumberFormat="1" applyFont="1" applyBorder="1" applyAlignment="1" applyProtection="1">
      <alignment horizontal="right" vertical="center" shrinkToFit="1"/>
      <protection locked="0"/>
    </xf>
    <xf numFmtId="177" fontId="19" fillId="6" borderId="5" xfId="0" applyNumberFormat="1" applyFont="1" applyFill="1" applyBorder="1">
      <alignment vertical="center"/>
    </xf>
    <xf numFmtId="179" fontId="19" fillId="0" borderId="123" xfId="0" applyNumberFormat="1" applyFont="1" applyBorder="1" applyAlignment="1" applyProtection="1">
      <alignment horizontal="center" vertical="center"/>
      <protection locked="0"/>
    </xf>
    <xf numFmtId="0" fontId="28" fillId="5" borderId="124" xfId="0" applyFont="1" applyFill="1" applyBorder="1" applyAlignment="1" applyProtection="1">
      <alignment vertical="center" wrapText="1"/>
      <protection locked="0"/>
    </xf>
    <xf numFmtId="179" fontId="19" fillId="0" borderId="99" xfId="0" applyNumberFormat="1" applyFont="1" applyBorder="1" applyAlignment="1" applyProtection="1">
      <alignment horizontal="center" vertical="center"/>
      <protection locked="0"/>
    </xf>
    <xf numFmtId="180" fontId="19" fillId="0" borderId="138" xfId="0" applyNumberFormat="1" applyFont="1" applyBorder="1" applyAlignment="1" applyProtection="1">
      <alignment horizontal="center" vertical="center"/>
      <protection locked="0"/>
    </xf>
    <xf numFmtId="14" fontId="19" fillId="0" borderId="104" xfId="0" applyNumberFormat="1" applyFont="1" applyBorder="1" applyAlignment="1" applyProtection="1">
      <alignment horizontal="center" vertical="center"/>
      <protection locked="0"/>
    </xf>
    <xf numFmtId="14" fontId="19" fillId="0" borderId="105" xfId="0" applyNumberFormat="1" applyFont="1" applyBorder="1" applyAlignment="1" applyProtection="1">
      <alignment horizontal="center" vertical="center"/>
      <protection locked="0"/>
    </xf>
    <xf numFmtId="176" fontId="19" fillId="6" borderId="22" xfId="0" applyNumberFormat="1" applyFont="1" applyFill="1" applyBorder="1" applyAlignment="1">
      <alignment horizontal="right" vertical="center"/>
    </xf>
    <xf numFmtId="176" fontId="56" fillId="6" borderId="142" xfId="0" applyNumberFormat="1" applyFont="1" applyFill="1" applyBorder="1" applyAlignment="1">
      <alignment horizontal="right" vertical="center"/>
    </xf>
    <xf numFmtId="0" fontId="19" fillId="6" borderId="116" xfId="0" applyFont="1" applyFill="1" applyBorder="1">
      <alignment vertical="center"/>
    </xf>
    <xf numFmtId="0" fontId="19" fillId="6" borderId="19" xfId="0" applyFont="1" applyFill="1" applyBorder="1">
      <alignment vertical="center"/>
    </xf>
    <xf numFmtId="0" fontId="19" fillId="6" borderId="6" xfId="0" applyFont="1" applyFill="1" applyBorder="1">
      <alignment vertical="center"/>
    </xf>
    <xf numFmtId="0" fontId="52" fillId="0" borderId="68" xfId="0" applyFont="1" applyBorder="1" applyAlignment="1">
      <alignment horizontal="left" vertical="center"/>
    </xf>
    <xf numFmtId="185" fontId="12" fillId="0" borderId="81" xfId="3" applyNumberFormat="1" applyFont="1" applyBorder="1" applyAlignment="1" applyProtection="1">
      <alignment horizontal="center" vertical="center"/>
      <protection locked="0"/>
    </xf>
    <xf numFmtId="0" fontId="56" fillId="6" borderId="186" xfId="0" applyFont="1" applyFill="1" applyBorder="1" applyAlignment="1">
      <alignment vertical="center" wrapText="1"/>
    </xf>
    <xf numFmtId="0" fontId="56" fillId="6" borderId="95" xfId="0" applyFont="1" applyFill="1" applyBorder="1" applyAlignment="1">
      <alignment vertical="center" wrapText="1"/>
    </xf>
    <xf numFmtId="0" fontId="19" fillId="6" borderId="59" xfId="0" applyFont="1" applyFill="1" applyBorder="1">
      <alignment vertical="center"/>
    </xf>
    <xf numFmtId="0" fontId="19" fillId="6" borderId="49" xfId="0" applyFont="1" applyFill="1" applyBorder="1">
      <alignment vertical="center"/>
    </xf>
    <xf numFmtId="0" fontId="19" fillId="7" borderId="89" xfId="0" applyFont="1" applyFill="1" applyBorder="1">
      <alignment vertical="center"/>
    </xf>
    <xf numFmtId="0" fontId="19" fillId="6" borderId="127" xfId="0" applyFont="1" applyFill="1" applyBorder="1" applyAlignment="1">
      <alignment vertical="center" shrinkToFit="1"/>
    </xf>
    <xf numFmtId="0" fontId="28" fillId="6" borderId="59" xfId="0" applyFont="1" applyFill="1" applyBorder="1" applyAlignment="1">
      <alignment vertical="center" shrinkToFit="1"/>
    </xf>
    <xf numFmtId="0" fontId="19" fillId="6" borderId="59" xfId="0" applyFont="1" applyFill="1" applyBorder="1" applyAlignment="1">
      <alignment vertical="center" shrinkToFit="1"/>
    </xf>
    <xf numFmtId="179" fontId="18" fillId="6" borderId="75" xfId="0" applyNumberFormat="1" applyFont="1" applyFill="1" applyBorder="1" applyAlignment="1">
      <alignment horizontal="left" vertical="center"/>
    </xf>
    <xf numFmtId="0" fontId="19" fillId="7" borderId="143" xfId="0" applyFont="1" applyFill="1" applyBorder="1" applyAlignment="1">
      <alignment vertical="center" shrinkToFit="1"/>
    </xf>
    <xf numFmtId="0" fontId="28" fillId="7" borderId="59" xfId="0" applyFont="1" applyFill="1" applyBorder="1" applyAlignment="1">
      <alignment vertical="center" shrinkToFit="1"/>
    </xf>
    <xf numFmtId="0" fontId="19" fillId="7" borderId="59" xfId="0" applyFont="1" applyFill="1" applyBorder="1" applyAlignment="1">
      <alignment vertical="center" shrinkToFit="1"/>
    </xf>
    <xf numFmtId="0" fontId="19" fillId="7" borderId="89" xfId="0" applyFont="1" applyFill="1" applyBorder="1" applyAlignment="1">
      <alignment vertical="center" shrinkToFit="1"/>
    </xf>
    <xf numFmtId="180" fontId="19" fillId="0" borderId="102" xfId="0" applyNumberFormat="1" applyFont="1" applyBorder="1" applyAlignment="1" applyProtection="1">
      <alignment horizontal="center" vertical="center"/>
      <protection locked="0"/>
    </xf>
    <xf numFmtId="0" fontId="19" fillId="6" borderId="54" xfId="0" applyFont="1" applyFill="1" applyBorder="1">
      <alignment vertical="center"/>
    </xf>
    <xf numFmtId="0" fontId="19" fillId="6" borderId="20" xfId="0" applyFont="1" applyFill="1" applyBorder="1" applyAlignment="1">
      <alignment vertical="center" wrapText="1"/>
    </xf>
    <xf numFmtId="0" fontId="19" fillId="6" borderId="28" xfId="0" applyFont="1" applyFill="1" applyBorder="1">
      <alignment vertical="center"/>
    </xf>
    <xf numFmtId="0" fontId="19" fillId="6" borderId="1" xfId="0" applyFont="1" applyFill="1" applyBorder="1">
      <alignment vertical="center"/>
    </xf>
    <xf numFmtId="0" fontId="19" fillId="6" borderId="45" xfId="0" applyFont="1" applyFill="1" applyBorder="1">
      <alignment vertical="center"/>
    </xf>
    <xf numFmtId="0" fontId="19" fillId="6" borderId="129" xfId="0" applyFont="1" applyFill="1" applyBorder="1">
      <alignment vertical="center"/>
    </xf>
    <xf numFmtId="0" fontId="19" fillId="6" borderId="80" xfId="0" applyFont="1" applyFill="1" applyBorder="1" applyAlignment="1">
      <alignment vertical="center" wrapText="1"/>
    </xf>
    <xf numFmtId="0" fontId="11" fillId="10" borderId="95" xfId="0" applyFont="1" applyFill="1" applyBorder="1" applyAlignment="1">
      <alignment vertical="center" wrapText="1"/>
    </xf>
    <xf numFmtId="0" fontId="19" fillId="0" borderId="0" xfId="3" applyFont="1" applyAlignment="1">
      <alignment vertical="center" textRotation="255"/>
    </xf>
    <xf numFmtId="176" fontId="12" fillId="0" borderId="3" xfId="3" applyNumberFormat="1" applyFont="1" applyBorder="1" applyAlignment="1" applyProtection="1">
      <alignment horizontal="right" vertical="center" shrinkToFit="1"/>
      <protection locked="0"/>
    </xf>
    <xf numFmtId="0" fontId="12" fillId="6" borderId="3" xfId="3" applyFont="1" applyFill="1" applyBorder="1" applyAlignment="1">
      <alignment horizontal="center" vertical="center" shrinkToFit="1"/>
    </xf>
    <xf numFmtId="177" fontId="12" fillId="6" borderId="8" xfId="3" applyNumberFormat="1" applyFont="1" applyFill="1" applyBorder="1">
      <alignment vertical="center"/>
    </xf>
    <xf numFmtId="176" fontId="12" fillId="0" borderId="12" xfId="3" applyNumberFormat="1" applyFont="1" applyBorder="1" applyAlignment="1" applyProtection="1">
      <alignment horizontal="right" vertical="center" shrinkToFit="1"/>
      <protection locked="0"/>
    </xf>
    <xf numFmtId="0" fontId="12" fillId="6" borderId="12" xfId="3" applyFont="1" applyFill="1" applyBorder="1" applyAlignment="1">
      <alignment horizontal="center" vertical="center" shrinkToFit="1"/>
    </xf>
    <xf numFmtId="177" fontId="12" fillId="6" borderId="9" xfId="3" applyNumberFormat="1" applyFont="1" applyFill="1" applyBorder="1">
      <alignment vertical="center"/>
    </xf>
    <xf numFmtId="0" fontId="12" fillId="6" borderId="6" xfId="3" applyFont="1" applyFill="1" applyBorder="1" applyAlignment="1">
      <alignment vertical="center" wrapText="1"/>
    </xf>
    <xf numFmtId="0" fontId="12" fillId="6" borderId="13" xfId="3" applyFont="1" applyFill="1" applyBorder="1" applyAlignment="1">
      <alignment vertical="center" shrinkToFit="1"/>
    </xf>
    <xf numFmtId="0" fontId="12" fillId="6" borderId="13" xfId="3" applyFont="1" applyFill="1" applyBorder="1" applyAlignment="1">
      <alignment horizontal="center" vertical="center" shrinkToFit="1"/>
    </xf>
    <xf numFmtId="176" fontId="12" fillId="0" borderId="13" xfId="3" applyNumberFormat="1" applyFont="1" applyBorder="1" applyAlignment="1" applyProtection="1">
      <alignment horizontal="right" vertical="center" shrinkToFit="1"/>
      <protection locked="0"/>
    </xf>
    <xf numFmtId="177" fontId="12" fillId="6" borderId="10" xfId="3" applyNumberFormat="1" applyFont="1" applyFill="1" applyBorder="1">
      <alignment vertical="center"/>
    </xf>
    <xf numFmtId="177" fontId="12" fillId="0" borderId="8" xfId="3" applyNumberFormat="1" applyFont="1" applyBorder="1" applyAlignment="1" applyProtection="1">
      <alignment horizontal="right" vertical="center"/>
      <protection locked="0"/>
    </xf>
    <xf numFmtId="177" fontId="12" fillId="0" borderId="9" xfId="3" applyNumberFormat="1" applyFont="1" applyBorder="1" applyAlignment="1" applyProtection="1">
      <alignment horizontal="right" vertical="center"/>
      <protection locked="0"/>
    </xf>
    <xf numFmtId="0" fontId="12" fillId="6" borderId="15" xfId="3" applyFont="1" applyFill="1" applyBorder="1" applyAlignment="1">
      <alignment vertical="center" wrapText="1"/>
    </xf>
    <xf numFmtId="0" fontId="12" fillId="6" borderId="15" xfId="3" applyFont="1" applyFill="1" applyBorder="1" applyAlignment="1">
      <alignment horizontal="center" vertical="center" shrinkToFit="1"/>
    </xf>
    <xf numFmtId="177" fontId="12" fillId="6" borderId="15" xfId="3" applyNumberFormat="1" applyFont="1" applyFill="1" applyBorder="1">
      <alignment vertical="center"/>
    </xf>
    <xf numFmtId="0" fontId="19" fillId="5" borderId="39" xfId="0" applyFont="1" applyFill="1" applyBorder="1" applyAlignment="1" applyProtection="1">
      <alignment vertical="center" shrinkToFit="1"/>
      <protection locked="0"/>
    </xf>
    <xf numFmtId="0" fontId="19" fillId="0" borderId="93" xfId="0" applyFont="1" applyBorder="1" applyAlignment="1" applyProtection="1">
      <alignment horizontal="left" vertical="center" wrapText="1"/>
      <protection locked="0"/>
    </xf>
    <xf numFmtId="177" fontId="19" fillId="0" borderId="93" xfId="0" applyNumberFormat="1" applyFont="1" applyBorder="1" applyAlignment="1" applyProtection="1">
      <alignment horizontal="right" vertical="center" shrinkToFit="1"/>
      <protection locked="0"/>
    </xf>
    <xf numFmtId="177" fontId="19" fillId="6" borderId="40" xfId="0" applyNumberFormat="1" applyFont="1" applyFill="1" applyBorder="1">
      <alignment vertical="center"/>
    </xf>
    <xf numFmtId="177" fontId="0" fillId="9" borderId="97" xfId="0" applyNumberFormat="1" applyFill="1" applyBorder="1" applyAlignment="1">
      <alignment vertical="top"/>
    </xf>
    <xf numFmtId="0" fontId="14" fillId="0" borderId="121" xfId="0" applyFont="1" applyBorder="1" applyAlignment="1">
      <alignment horizontal="left" vertical="top"/>
    </xf>
    <xf numFmtId="0" fontId="12" fillId="0" borderId="0" xfId="6" applyFont="1"/>
    <xf numFmtId="0" fontId="12" fillId="0" borderId="0" xfId="6" applyFont="1" applyAlignment="1">
      <alignment wrapText="1"/>
    </xf>
    <xf numFmtId="0" fontId="32" fillId="0" borderId="19" xfId="6" applyFont="1" applyBorder="1" applyAlignment="1" applyProtection="1">
      <alignment horizontal="left" vertical="center" wrapText="1"/>
      <protection locked="0"/>
    </xf>
    <xf numFmtId="38" fontId="32" fillId="0" borderId="12" xfId="4" applyFont="1" applyBorder="1" applyAlignment="1" applyProtection="1">
      <alignment horizontal="right" vertical="center"/>
      <protection locked="0"/>
    </xf>
    <xf numFmtId="0" fontId="32" fillId="0" borderId="12" xfId="6" applyFont="1" applyBorder="1" applyAlignment="1" applyProtection="1">
      <alignment horizontal="right" vertical="center"/>
      <protection locked="0"/>
    </xf>
    <xf numFmtId="38" fontId="32" fillId="6" borderId="9" xfId="4" applyFont="1" applyFill="1" applyBorder="1" applyAlignment="1">
      <alignment horizontal="right" vertical="center"/>
    </xf>
    <xf numFmtId="0" fontId="12" fillId="0" borderId="19" xfId="6" applyFont="1" applyBorder="1" applyAlignment="1" applyProtection="1">
      <alignment horizontal="left" vertical="center" wrapText="1"/>
      <protection locked="0"/>
    </xf>
    <xf numFmtId="38" fontId="12" fillId="0" borderId="12" xfId="4" applyFont="1" applyBorder="1" applyAlignment="1" applyProtection="1">
      <alignment horizontal="right" vertical="center"/>
      <protection locked="0"/>
    </xf>
    <xf numFmtId="0" fontId="12" fillId="0" borderId="12" xfId="6" applyFont="1" applyBorder="1" applyAlignment="1" applyProtection="1">
      <alignment horizontal="right" vertical="center"/>
      <protection locked="0"/>
    </xf>
    <xf numFmtId="0" fontId="19" fillId="0" borderId="0" xfId="0" applyFont="1" applyAlignment="1">
      <alignment vertical="center" wrapText="1"/>
    </xf>
    <xf numFmtId="0" fontId="60" fillId="0" borderId="0" xfId="0" applyFont="1" applyAlignment="1">
      <alignment vertical="center" shrinkToFit="1"/>
    </xf>
    <xf numFmtId="182" fontId="19" fillId="0" borderId="0" xfId="0" applyNumberFormat="1" applyFont="1" applyAlignment="1">
      <alignment horizontal="center" vertical="center"/>
    </xf>
    <xf numFmtId="0" fontId="19" fillId="0" borderId="0" xfId="0" applyFont="1" applyAlignment="1">
      <alignment vertical="center" shrinkToFit="1"/>
    </xf>
    <xf numFmtId="0" fontId="19" fillId="0" borderId="0" xfId="0" applyFont="1" applyAlignment="1">
      <alignment vertical="center" wrapText="1" shrinkToFit="1"/>
    </xf>
    <xf numFmtId="177" fontId="19" fillId="0" borderId="0" xfId="0" applyNumberFormat="1" applyFont="1">
      <alignment vertical="center"/>
    </xf>
    <xf numFmtId="177" fontId="19" fillId="0" borderId="0" xfId="0" applyNumberFormat="1" applyFont="1" applyAlignment="1">
      <alignment horizontal="right" vertical="center"/>
    </xf>
    <xf numFmtId="0" fontId="19" fillId="0" borderId="0" xfId="3" applyFont="1" applyAlignment="1">
      <alignment vertical="center" wrapText="1"/>
    </xf>
    <xf numFmtId="0" fontId="19" fillId="0" borderId="0" xfId="3" applyFont="1" applyAlignment="1">
      <alignment vertical="center" shrinkToFit="1"/>
    </xf>
    <xf numFmtId="177" fontId="19" fillId="0" borderId="0" xfId="3" applyNumberFormat="1" applyFont="1">
      <alignment vertical="center"/>
    </xf>
    <xf numFmtId="0" fontId="0" fillId="15" borderId="55" xfId="0" applyFill="1" applyBorder="1" applyAlignment="1">
      <alignment horizontal="center" vertical="center" shrinkToFit="1"/>
    </xf>
    <xf numFmtId="0" fontId="0" fillId="15" borderId="20" xfId="0" applyFill="1" applyBorder="1" applyAlignment="1">
      <alignment horizontal="center" vertical="center" shrinkToFit="1"/>
    </xf>
    <xf numFmtId="0" fontId="42" fillId="0" borderId="0" xfId="0" applyFont="1">
      <alignment vertical="center"/>
    </xf>
    <xf numFmtId="0" fontId="30" fillId="0" borderId="0" xfId="9" applyFont="1">
      <alignment vertical="center"/>
    </xf>
    <xf numFmtId="0" fontId="10" fillId="0" borderId="0" xfId="9" applyFont="1">
      <alignment vertical="center"/>
    </xf>
    <xf numFmtId="0" fontId="22" fillId="0" borderId="0" xfId="9" applyFont="1" applyAlignment="1">
      <alignment horizontal="right" vertical="center"/>
    </xf>
    <xf numFmtId="0" fontId="22" fillId="0" borderId="121" xfId="9" applyFont="1" applyBorder="1" applyAlignment="1">
      <alignment horizontal="left" vertical="center"/>
    </xf>
    <xf numFmtId="0" fontId="22" fillId="0" borderId="0" xfId="9" applyFont="1" applyAlignment="1">
      <alignment horizontal="left" vertical="center"/>
    </xf>
    <xf numFmtId="0" fontId="12" fillId="0" borderId="0" xfId="9" applyFont="1">
      <alignment vertical="center"/>
    </xf>
    <xf numFmtId="0" fontId="28" fillId="0" borderId="0" xfId="9" applyFont="1" applyAlignment="1">
      <alignment horizontal="right" vertical="center"/>
    </xf>
    <xf numFmtId="0" fontId="19" fillId="0" borderId="0" xfId="9" applyFont="1" applyAlignment="1">
      <alignment horizontal="left" vertical="center" shrinkToFit="1"/>
    </xf>
    <xf numFmtId="0" fontId="61" fillId="0" borderId="0" xfId="9" applyFont="1" applyAlignment="1">
      <alignment horizontal="right" vertical="center"/>
    </xf>
    <xf numFmtId="0" fontId="64" fillId="0" borderId="0" xfId="9" applyFont="1" applyAlignment="1">
      <alignment horizontal="right" vertical="center"/>
    </xf>
    <xf numFmtId="0" fontId="26" fillId="0" borderId="0" xfId="9" applyFont="1" applyAlignment="1">
      <alignment horizontal="center" vertical="center"/>
    </xf>
    <xf numFmtId="0" fontId="19" fillId="0" borderId="0" xfId="9" applyFont="1">
      <alignment vertical="center"/>
    </xf>
    <xf numFmtId="0" fontId="19" fillId="0" borderId="42" xfId="9" applyFont="1" applyBorder="1">
      <alignment vertical="center"/>
    </xf>
    <xf numFmtId="0" fontId="19" fillId="0" borderId="15" xfId="9" applyFont="1" applyBorder="1">
      <alignment vertical="center"/>
    </xf>
    <xf numFmtId="0" fontId="19" fillId="0" borderId="49" xfId="9" applyFont="1" applyBorder="1">
      <alignment vertical="center"/>
    </xf>
    <xf numFmtId="0" fontId="19" fillId="0" borderId="0" xfId="9" applyFont="1" applyAlignment="1">
      <alignment vertical="center" wrapText="1"/>
    </xf>
    <xf numFmtId="0" fontId="19" fillId="0" borderId="16" xfId="9" applyFont="1" applyBorder="1">
      <alignment vertical="center"/>
    </xf>
    <xf numFmtId="0" fontId="19" fillId="0" borderId="0" xfId="9" applyFont="1" applyAlignment="1"/>
    <xf numFmtId="0" fontId="19" fillId="0" borderId="50" xfId="9" applyFont="1" applyBorder="1" applyAlignment="1">
      <alignment horizontal="center" vertical="center"/>
    </xf>
    <xf numFmtId="0" fontId="19" fillId="0" borderId="0" xfId="9" applyFont="1" applyAlignment="1">
      <alignment horizontal="left" vertical="center"/>
    </xf>
    <xf numFmtId="0" fontId="19" fillId="0" borderId="50" xfId="9" applyFont="1" applyBorder="1">
      <alignment vertical="center"/>
    </xf>
    <xf numFmtId="0" fontId="66" fillId="0" borderId="0" xfId="9" applyFont="1">
      <alignment vertical="center"/>
    </xf>
    <xf numFmtId="0" fontId="67" fillId="0" borderId="0" xfId="9" applyFont="1" applyAlignment="1">
      <alignment horizontal="right" vertical="center"/>
    </xf>
    <xf numFmtId="0" fontId="19" fillId="0" borderId="50" xfId="9" applyFont="1" applyBorder="1" applyAlignment="1">
      <alignment horizontal="left" vertical="center" shrinkToFit="1"/>
    </xf>
    <xf numFmtId="0" fontId="66" fillId="0" borderId="0" xfId="9" applyFont="1" applyAlignment="1">
      <alignment vertical="center" wrapText="1"/>
    </xf>
    <xf numFmtId="0" fontId="19" fillId="0" borderId="0" xfId="9" applyFont="1" applyAlignment="1">
      <alignment horizontal="center" vertical="center"/>
    </xf>
    <xf numFmtId="0" fontId="19" fillId="0" borderId="0" xfId="9" applyFont="1" applyAlignment="1">
      <alignment horizontal="right" vertical="center"/>
    </xf>
    <xf numFmtId="0" fontId="19" fillId="0" borderId="50" xfId="9" applyFont="1" applyBorder="1" applyAlignment="1">
      <alignment horizontal="left" vertical="center" wrapText="1"/>
    </xf>
    <xf numFmtId="0" fontId="19" fillId="0" borderId="0" xfId="9" applyFont="1" applyAlignment="1">
      <alignment vertical="center" shrinkToFit="1"/>
    </xf>
    <xf numFmtId="0" fontId="19" fillId="0" borderId="0" xfId="9" applyFont="1" applyAlignment="1">
      <alignment horizontal="left" vertical="center" wrapText="1"/>
    </xf>
    <xf numFmtId="0" fontId="19" fillId="0" borderId="50" xfId="9" applyFont="1" applyBorder="1" applyAlignment="1">
      <alignment vertical="center" wrapText="1"/>
    </xf>
    <xf numFmtId="0" fontId="19" fillId="0" borderId="16" xfId="9" applyFont="1" applyBorder="1" applyAlignment="1">
      <alignment vertical="center" wrapText="1"/>
    </xf>
    <xf numFmtId="0" fontId="68" fillId="0" borderId="0" xfId="9" applyFont="1" applyAlignment="1">
      <alignment horizontal="left" vertical="center"/>
    </xf>
    <xf numFmtId="0" fontId="19" fillId="0" borderId="0" xfId="9" applyFont="1" applyAlignment="1">
      <alignment horizontal="center" vertical="center" shrinkToFit="1"/>
    </xf>
    <xf numFmtId="0" fontId="19" fillId="0" borderId="50" xfId="9" applyFont="1" applyBorder="1" applyAlignment="1">
      <alignment vertical="center" shrinkToFit="1"/>
    </xf>
    <xf numFmtId="0" fontId="19" fillId="0" borderId="0" xfId="9" applyFont="1" applyAlignment="1">
      <alignment vertical="top" wrapText="1"/>
    </xf>
    <xf numFmtId="0" fontId="19" fillId="0" borderId="50" xfId="9" applyFont="1" applyBorder="1" applyAlignment="1">
      <alignment vertical="top" wrapText="1"/>
    </xf>
    <xf numFmtId="0" fontId="19" fillId="0" borderId="29" xfId="9" applyFont="1" applyBorder="1">
      <alignment vertical="center"/>
    </xf>
    <xf numFmtId="0" fontId="19" fillId="0" borderId="92" xfId="9" applyFont="1" applyBorder="1">
      <alignment vertical="center"/>
    </xf>
    <xf numFmtId="0" fontId="67" fillId="0" borderId="0" xfId="9" applyFont="1" applyAlignment="1">
      <alignment vertical="top"/>
    </xf>
    <xf numFmtId="0" fontId="19" fillId="0" borderId="15" xfId="9" applyFont="1" applyBorder="1" applyAlignment="1">
      <alignment horizontal="right" vertical="center"/>
    </xf>
    <xf numFmtId="0" fontId="19" fillId="0" borderId="16" xfId="10" applyFont="1" applyBorder="1">
      <alignment vertical="center"/>
    </xf>
    <xf numFmtId="0" fontId="19" fillId="0" borderId="0" xfId="10" applyFont="1" applyAlignment="1">
      <alignment vertical="top" wrapText="1"/>
    </xf>
    <xf numFmtId="0" fontId="19" fillId="0" borderId="50" xfId="10" applyFont="1" applyBorder="1" applyAlignment="1">
      <alignment vertical="top" wrapText="1"/>
    </xf>
    <xf numFmtId="0" fontId="19" fillId="0" borderId="0" xfId="10" applyFont="1">
      <alignment vertical="center"/>
    </xf>
    <xf numFmtId="0" fontId="19" fillId="0" borderId="0" xfId="10" applyFont="1" applyAlignment="1">
      <alignment horizontal="left" vertical="top" wrapText="1"/>
    </xf>
    <xf numFmtId="0" fontId="28" fillId="0" borderId="0" xfId="9" applyFont="1">
      <alignment vertical="center"/>
    </xf>
    <xf numFmtId="0" fontId="19" fillId="0" borderId="15" xfId="9" applyFont="1" applyBorder="1" applyAlignment="1">
      <alignment horizontal="left" vertical="center"/>
    </xf>
    <xf numFmtId="0" fontId="19" fillId="0" borderId="49" xfId="9" applyFont="1" applyBorder="1" applyAlignment="1">
      <alignment horizontal="left" vertical="center"/>
    </xf>
    <xf numFmtId="0" fontId="19" fillId="0" borderId="0" xfId="9" applyFont="1" applyAlignment="1">
      <alignment horizontal="left" vertical="top"/>
    </xf>
    <xf numFmtId="0" fontId="69" fillId="0" borderId="0" xfId="9" applyFont="1" applyAlignment="1">
      <alignment horizontal="right" vertical="center"/>
    </xf>
    <xf numFmtId="0" fontId="28" fillId="0" borderId="0" xfId="9" applyFont="1" applyAlignment="1">
      <alignment horizontal="left" vertical="center" shrinkToFit="1"/>
    </xf>
    <xf numFmtId="0" fontId="28" fillId="0" borderId="0" xfId="9" applyFont="1" applyAlignment="1">
      <alignment vertical="center" shrinkToFit="1"/>
    </xf>
    <xf numFmtId="0" fontId="19" fillId="0" borderId="50" xfId="9" applyFont="1" applyBorder="1" applyAlignment="1">
      <alignment horizontal="center" vertical="center" shrinkToFit="1"/>
    </xf>
    <xf numFmtId="0" fontId="19" fillId="0" borderId="0" xfId="9" applyFont="1" applyAlignment="1">
      <alignment vertical="top"/>
    </xf>
    <xf numFmtId="0" fontId="19" fillId="0" borderId="50" xfId="9" applyFont="1" applyBorder="1" applyAlignment="1">
      <alignment vertical="top"/>
    </xf>
    <xf numFmtId="0" fontId="28" fillId="0" borderId="0" xfId="9" applyFont="1" applyAlignment="1">
      <alignment horizontal="left" vertical="center"/>
    </xf>
    <xf numFmtId="0" fontId="19" fillId="0" borderId="17" xfId="9" applyFont="1" applyBorder="1">
      <alignment vertical="center"/>
    </xf>
    <xf numFmtId="0" fontId="19" fillId="0" borderId="29" xfId="9" applyFont="1" applyBorder="1" applyAlignment="1">
      <alignment vertical="center" shrinkToFit="1"/>
    </xf>
    <xf numFmtId="0" fontId="19" fillId="0" borderId="29" xfId="9" applyFont="1" applyBorder="1" applyAlignment="1">
      <alignment horizontal="left" vertical="center" shrinkToFit="1"/>
    </xf>
    <xf numFmtId="0" fontId="19" fillId="0" borderId="92" xfId="9" applyFont="1" applyBorder="1" applyAlignment="1">
      <alignment horizontal="left" vertical="center" shrinkToFit="1"/>
    </xf>
    <xf numFmtId="0" fontId="19" fillId="0" borderId="29" xfId="9" applyFont="1" applyBorder="1" applyAlignment="1">
      <alignment vertical="top"/>
    </xf>
    <xf numFmtId="0" fontId="19" fillId="0" borderId="92" xfId="9" applyFont="1" applyBorder="1" applyAlignment="1">
      <alignment vertical="top"/>
    </xf>
    <xf numFmtId="0" fontId="19" fillId="0" borderId="15" xfId="9" applyFont="1" applyBorder="1" applyAlignment="1">
      <alignment vertical="center" wrapText="1"/>
    </xf>
    <xf numFmtId="0" fontId="19" fillId="0" borderId="74" xfId="9" applyFont="1" applyBorder="1" applyAlignment="1">
      <alignment horizontal="left" vertical="center"/>
    </xf>
    <xf numFmtId="0" fontId="19" fillId="0" borderId="49" xfId="9" applyFont="1" applyBorder="1" applyAlignment="1">
      <alignment horizontal="left" vertical="center" wrapText="1"/>
    </xf>
    <xf numFmtId="181" fontId="19" fillId="0" borderId="9" xfId="9" applyNumberFormat="1" applyFont="1" applyBorder="1" applyAlignment="1">
      <alignment horizontal="center" vertical="center"/>
    </xf>
    <xf numFmtId="181" fontId="19" fillId="0" borderId="46" xfId="9" applyNumberFormat="1" applyFont="1" applyBorder="1">
      <alignment vertical="center"/>
    </xf>
    <xf numFmtId="181" fontId="19" fillId="0" borderId="70" xfId="9" applyNumberFormat="1" applyFont="1" applyBorder="1">
      <alignment vertical="center"/>
    </xf>
    <xf numFmtId="181" fontId="19" fillId="0" borderId="0" xfId="9" applyNumberFormat="1" applyFont="1">
      <alignment vertical="center"/>
    </xf>
    <xf numFmtId="0" fontId="19" fillId="0" borderId="0" xfId="9" applyFont="1" applyAlignment="1">
      <alignment horizontal="left" vertical="center" wrapText="1" shrinkToFit="1"/>
    </xf>
    <xf numFmtId="0" fontId="19" fillId="0" borderId="12" xfId="9" applyFont="1" applyBorder="1">
      <alignment vertical="center"/>
    </xf>
    <xf numFmtId="0" fontId="19" fillId="0" borderId="29" xfId="9" applyFont="1" applyBorder="1" applyAlignment="1">
      <alignment horizontal="center" vertical="center"/>
    </xf>
    <xf numFmtId="0" fontId="19" fillId="0" borderId="29" xfId="9" applyFont="1" applyBorder="1" applyAlignment="1">
      <alignment horizontal="left" vertical="center" wrapText="1"/>
    </xf>
    <xf numFmtId="0" fontId="19" fillId="0" borderId="92" xfId="9" applyFont="1" applyBorder="1" applyAlignment="1">
      <alignment horizontal="left" vertical="center" wrapText="1"/>
    </xf>
    <xf numFmtId="0" fontId="19" fillId="0" borderId="15" xfId="9" applyFont="1" applyBorder="1" applyAlignment="1">
      <alignment horizontal="center" vertical="center"/>
    </xf>
    <xf numFmtId="0" fontId="19" fillId="0" borderId="29" xfId="9" applyFont="1" applyBorder="1" applyAlignment="1">
      <alignment horizontal="right" vertical="center"/>
    </xf>
    <xf numFmtId="0" fontId="19" fillId="0" borderId="16" xfId="9" applyFont="1" applyBorder="1" applyAlignment="1">
      <alignment vertical="top"/>
    </xf>
    <xf numFmtId="0" fontId="19" fillId="0" borderId="17" xfId="9" applyFont="1" applyBorder="1" applyAlignment="1">
      <alignment vertical="top"/>
    </xf>
    <xf numFmtId="0" fontId="18" fillId="0" borderId="0" xfId="9" applyFont="1" applyAlignment="1">
      <alignment horizontal="center" vertical="center"/>
    </xf>
    <xf numFmtId="0" fontId="18" fillId="0" borderId="0" xfId="9" applyFont="1">
      <alignment vertical="center"/>
    </xf>
    <xf numFmtId="0" fontId="70" fillId="0" borderId="0" xfId="0" applyFont="1" applyAlignment="1">
      <alignment horizontal="left" vertical="center" wrapText="1"/>
    </xf>
    <xf numFmtId="0" fontId="70" fillId="0" borderId="1" xfId="0" applyFont="1" applyBorder="1" applyAlignment="1">
      <alignment horizontal="left" vertical="center" wrapText="1"/>
    </xf>
    <xf numFmtId="49" fontId="70" fillId="0" borderId="1" xfId="0" applyNumberFormat="1" applyFont="1" applyBorder="1" applyAlignment="1">
      <alignment horizontal="left" vertical="center" wrapText="1"/>
    </xf>
    <xf numFmtId="0" fontId="12" fillId="6" borderId="193" xfId="0" applyFont="1" applyFill="1" applyBorder="1" applyAlignment="1">
      <alignment horizontal="left" vertical="top" shrinkToFit="1"/>
    </xf>
    <xf numFmtId="0" fontId="28" fillId="0" borderId="12" xfId="9" applyFont="1" applyBorder="1" applyAlignment="1">
      <alignment horizontal="center" vertical="center" wrapText="1"/>
    </xf>
    <xf numFmtId="0" fontId="55" fillId="3" borderId="35" xfId="3" applyFont="1" applyFill="1" applyBorder="1" applyAlignment="1">
      <alignment horizontal="left" vertical="center" textRotation="255"/>
    </xf>
    <xf numFmtId="0" fontId="19" fillId="4" borderId="38" xfId="3" applyFont="1" applyFill="1" applyBorder="1" applyAlignment="1">
      <alignment vertical="center" textRotation="255"/>
    </xf>
    <xf numFmtId="0" fontId="19" fillId="6" borderId="38" xfId="3" applyFont="1" applyFill="1" applyBorder="1" applyAlignment="1">
      <alignment vertical="center" textRotation="255" shrinkToFit="1"/>
    </xf>
    <xf numFmtId="0" fontId="12" fillId="0" borderId="39" xfId="3" applyFont="1" applyBorder="1" applyAlignment="1" applyProtection="1">
      <alignment horizontal="left" vertical="center" wrapText="1"/>
      <protection locked="0"/>
    </xf>
    <xf numFmtId="177" fontId="12" fillId="0" borderId="40" xfId="3" applyNumberFormat="1" applyFont="1" applyBorder="1" applyAlignment="1" applyProtection="1">
      <alignment horizontal="right" vertical="center"/>
      <protection locked="0"/>
    </xf>
    <xf numFmtId="0" fontId="0" fillId="10" borderId="67" xfId="0" applyFill="1" applyBorder="1" applyAlignment="1">
      <alignment vertical="center" shrinkToFit="1"/>
    </xf>
    <xf numFmtId="0" fontId="0" fillId="10" borderId="67" xfId="0" applyFill="1" applyBorder="1" applyAlignment="1">
      <alignment horizontal="left" vertical="center" wrapText="1"/>
    </xf>
    <xf numFmtId="177" fontId="13" fillId="9" borderId="158" xfId="0" applyNumberFormat="1" applyFont="1" applyFill="1" applyBorder="1" applyAlignment="1">
      <alignment vertical="top"/>
    </xf>
    <xf numFmtId="177" fontId="12" fillId="3" borderId="158" xfId="0" applyNumberFormat="1" applyFont="1" applyFill="1" applyBorder="1" applyAlignment="1">
      <alignment horizontal="center" vertical="center" shrinkToFit="1"/>
    </xf>
    <xf numFmtId="182" fontId="13" fillId="3" borderId="156" xfId="0" applyNumberFormat="1" applyFont="1" applyFill="1" applyBorder="1" applyAlignment="1">
      <alignment horizontal="center" vertical="center" shrinkToFit="1"/>
    </xf>
    <xf numFmtId="182" fontId="0" fillId="3" borderId="156" xfId="0" applyNumberFormat="1" applyFill="1" applyBorder="1" applyAlignment="1">
      <alignment horizontal="center" vertical="top" shrinkToFit="1"/>
    </xf>
    <xf numFmtId="177" fontId="13" fillId="3" borderId="27" xfId="3" applyNumberFormat="1" applyFont="1" applyFill="1" applyBorder="1" applyAlignment="1">
      <alignment horizontal="right" vertical="center"/>
    </xf>
    <xf numFmtId="177" fontId="13" fillId="4" borderId="27" xfId="3" applyNumberFormat="1" applyFont="1" applyFill="1" applyBorder="1" applyAlignment="1">
      <alignment horizontal="right" vertical="center"/>
    </xf>
    <xf numFmtId="0" fontId="12" fillId="0" borderId="116" xfId="3" applyFont="1" applyBorder="1" applyAlignment="1" applyProtection="1">
      <alignment horizontal="left" vertical="center" wrapText="1"/>
      <protection locked="0"/>
    </xf>
    <xf numFmtId="177" fontId="12" fillId="0" borderId="139" xfId="3" applyNumberFormat="1" applyFont="1" applyBorder="1" applyAlignment="1" applyProtection="1">
      <alignment horizontal="right" vertical="center"/>
      <protection locked="0"/>
    </xf>
    <xf numFmtId="0" fontId="35" fillId="10" borderId="125" xfId="0" applyFont="1" applyFill="1" applyBorder="1" applyAlignment="1">
      <alignment horizontal="left" vertical="center"/>
    </xf>
    <xf numFmtId="0" fontId="16" fillId="0" borderId="0" xfId="0" applyFont="1">
      <alignment vertical="center"/>
    </xf>
    <xf numFmtId="0" fontId="13" fillId="0" borderId="0" xfId="3" applyFont="1">
      <alignment vertical="center"/>
    </xf>
    <xf numFmtId="0" fontId="59" fillId="5" borderId="0" xfId="3" applyFont="1" applyFill="1" applyAlignment="1" applyProtection="1">
      <alignment horizontal="center" vertical="center"/>
      <protection locked="0" hidden="1"/>
    </xf>
    <xf numFmtId="0" fontId="12" fillId="6" borderId="1" xfId="3" applyFont="1" applyFill="1" applyBorder="1" applyAlignment="1">
      <alignment horizontal="center" vertical="center" wrapText="1"/>
    </xf>
    <xf numFmtId="0" fontId="12" fillId="6" borderId="80" xfId="3" applyFont="1" applyFill="1" applyBorder="1" applyAlignment="1">
      <alignment vertical="top"/>
    </xf>
    <xf numFmtId="0" fontId="12" fillId="6" borderId="81" xfId="3" applyFont="1" applyFill="1" applyBorder="1" applyAlignment="1">
      <alignment horizontal="left" vertical="center"/>
    </xf>
    <xf numFmtId="0" fontId="12" fillId="6" borderId="17" xfId="3" applyFont="1" applyFill="1" applyBorder="1" applyAlignment="1">
      <alignment vertical="top"/>
    </xf>
    <xf numFmtId="0" fontId="12" fillId="6" borderId="29" xfId="3" applyFont="1" applyFill="1" applyBorder="1" applyAlignment="1">
      <alignment horizontal="left" vertical="center"/>
    </xf>
    <xf numFmtId="0" fontId="12" fillId="6" borderId="82" xfId="3" applyFont="1" applyFill="1" applyBorder="1" applyAlignment="1">
      <alignment horizontal="left" vertical="center"/>
    </xf>
    <xf numFmtId="179" fontId="12" fillId="8" borderId="132" xfId="0" applyNumberFormat="1" applyFont="1" applyFill="1" applyBorder="1" applyAlignment="1" applyProtection="1">
      <alignment horizontal="center" vertical="center" shrinkToFit="1"/>
      <protection locked="0"/>
    </xf>
    <xf numFmtId="0" fontId="12" fillId="6" borderId="133" xfId="0" applyFont="1" applyFill="1" applyBorder="1" applyAlignment="1">
      <alignment horizontal="center" vertical="center"/>
    </xf>
    <xf numFmtId="180" fontId="12" fillId="8" borderId="133" xfId="0" applyNumberFormat="1" applyFont="1" applyFill="1" applyBorder="1" applyAlignment="1" applyProtection="1">
      <alignment horizontal="center" vertical="center" shrinkToFit="1"/>
      <protection locked="0"/>
    </xf>
    <xf numFmtId="0" fontId="12" fillId="6" borderId="29" xfId="3" applyFont="1" applyFill="1" applyBorder="1" applyAlignment="1">
      <alignment vertical="top"/>
    </xf>
    <xf numFmtId="0" fontId="12" fillId="6" borderId="48" xfId="3" applyFont="1" applyFill="1" applyBorder="1" applyAlignment="1">
      <alignment vertical="top"/>
    </xf>
    <xf numFmtId="0" fontId="73" fillId="6" borderId="2" xfId="3" applyFont="1" applyFill="1" applyBorder="1" applyAlignment="1">
      <alignment horizontal="center" vertical="center"/>
    </xf>
    <xf numFmtId="0" fontId="73" fillId="6" borderId="3" xfId="3" applyFont="1" applyFill="1" applyBorder="1" applyAlignment="1">
      <alignment horizontal="center" vertical="center" wrapText="1"/>
    </xf>
    <xf numFmtId="0" fontId="12" fillId="6" borderId="24" xfId="3" applyFont="1" applyFill="1" applyBorder="1" applyAlignment="1">
      <alignment horizontal="center" vertical="center" wrapText="1"/>
    </xf>
    <xf numFmtId="0" fontId="60" fillId="3" borderId="41" xfId="3" applyFont="1" applyFill="1" applyBorder="1" applyAlignment="1">
      <alignment horizontal="center" vertical="center"/>
    </xf>
    <xf numFmtId="0" fontId="19" fillId="3" borderId="30" xfId="3" applyFont="1" applyFill="1" applyBorder="1" applyAlignment="1">
      <alignment horizontal="center" vertical="center"/>
    </xf>
    <xf numFmtId="0" fontId="19" fillId="3" borderId="30" xfId="3" applyFont="1" applyFill="1" applyBorder="1" applyAlignment="1">
      <alignment horizontal="center" vertical="center" wrapText="1"/>
    </xf>
    <xf numFmtId="177" fontId="19" fillId="3" borderId="30" xfId="3" applyNumberFormat="1" applyFont="1" applyFill="1" applyBorder="1" applyAlignment="1">
      <alignment horizontal="center" vertical="center"/>
    </xf>
    <xf numFmtId="177" fontId="19" fillId="3" borderId="31" xfId="3" applyNumberFormat="1" applyFont="1" applyFill="1" applyBorder="1" applyAlignment="1">
      <alignment horizontal="center" vertical="center"/>
    </xf>
    <xf numFmtId="0" fontId="12" fillId="6" borderId="110" xfId="6" applyFont="1" applyFill="1" applyBorder="1" applyAlignment="1">
      <alignment horizontal="center" vertical="center"/>
    </xf>
    <xf numFmtId="0" fontId="12" fillId="6" borderId="175" xfId="6" applyFont="1" applyFill="1" applyBorder="1" applyAlignment="1">
      <alignment horizontal="center" vertical="center"/>
    </xf>
    <xf numFmtId="0" fontId="12" fillId="0" borderId="39" xfId="6" applyFont="1" applyBorder="1" applyAlignment="1" applyProtection="1">
      <alignment horizontal="left" vertical="center" wrapText="1"/>
      <protection locked="0"/>
    </xf>
    <xf numFmtId="38" fontId="12" fillId="0" borderId="93" xfId="4" applyFont="1" applyBorder="1" applyAlignment="1" applyProtection="1">
      <alignment horizontal="right" vertical="center"/>
      <protection locked="0"/>
    </xf>
    <xf numFmtId="0" fontId="12" fillId="0" borderId="93" xfId="6" applyFont="1" applyBorder="1" applyAlignment="1" applyProtection="1">
      <alignment horizontal="right" vertical="center"/>
      <protection locked="0"/>
    </xf>
    <xf numFmtId="38" fontId="32" fillId="6" borderId="117" xfId="4" applyFont="1" applyFill="1" applyBorder="1" applyAlignment="1">
      <alignment horizontal="right" vertical="center"/>
    </xf>
    <xf numFmtId="0" fontId="17" fillId="6" borderId="148" xfId="6" applyFont="1" applyFill="1" applyBorder="1" applyAlignment="1">
      <alignment wrapText="1"/>
    </xf>
    <xf numFmtId="0" fontId="17" fillId="6" borderId="148" xfId="6" applyFont="1" applyFill="1" applyBorder="1"/>
    <xf numFmtId="0" fontId="17" fillId="6" borderId="188" xfId="6" applyFont="1" applyFill="1" applyBorder="1"/>
    <xf numFmtId="0" fontId="45" fillId="0" borderId="0" xfId="0" applyFont="1" applyAlignment="1">
      <alignment horizontal="left" vertical="center" wrapText="1"/>
    </xf>
    <xf numFmtId="0" fontId="40" fillId="0" borderId="0" xfId="0" applyFont="1" applyAlignment="1">
      <alignment horizontal="left" vertical="center" shrinkToFit="1"/>
    </xf>
    <xf numFmtId="0" fontId="11" fillId="6" borderId="70" xfId="0" applyFont="1" applyFill="1" applyBorder="1" applyAlignment="1">
      <alignment vertical="center" wrapText="1" shrinkToFit="1"/>
    </xf>
    <xf numFmtId="0" fontId="74" fillId="5" borderId="128" xfId="0" applyFont="1" applyFill="1" applyBorder="1" applyAlignment="1" applyProtection="1">
      <alignment horizontal="center" vertical="center" shrinkToFit="1"/>
      <protection locked="0"/>
    </xf>
    <xf numFmtId="0" fontId="74" fillId="5" borderId="94" xfId="0" applyFont="1" applyFill="1" applyBorder="1" applyAlignment="1" applyProtection="1">
      <alignment horizontal="center" vertical="center" shrinkToFit="1"/>
      <protection locked="0"/>
    </xf>
    <xf numFmtId="0" fontId="16" fillId="0" borderId="0" xfId="0" applyFont="1" applyAlignment="1">
      <alignment vertical="top" wrapText="1"/>
    </xf>
    <xf numFmtId="0" fontId="34" fillId="6" borderId="182" xfId="6" applyFont="1" applyFill="1" applyBorder="1" applyAlignment="1">
      <alignment vertical="center"/>
    </xf>
    <xf numFmtId="0" fontId="13" fillId="4" borderId="42" xfId="3" applyFont="1" applyFill="1" applyBorder="1" applyAlignment="1">
      <alignment horizontal="left" vertical="center"/>
    </xf>
    <xf numFmtId="0" fontId="12" fillId="0" borderId="0" xfId="3" applyFont="1" applyAlignment="1">
      <alignment horizontal="right" shrinkToFit="1"/>
    </xf>
    <xf numFmtId="0" fontId="73" fillId="6" borderId="24" xfId="3" applyFont="1" applyFill="1" applyBorder="1" applyAlignment="1">
      <alignment horizontal="center" vertical="center" wrapText="1"/>
    </xf>
    <xf numFmtId="0" fontId="40" fillId="0" borderId="0" xfId="0" applyFont="1" applyAlignment="1">
      <alignment vertical="center" shrinkToFit="1"/>
    </xf>
    <xf numFmtId="0" fontId="19" fillId="0" borderId="0" xfId="9" applyFont="1" applyAlignment="1">
      <alignment horizontal="right" vertical="top"/>
    </xf>
    <xf numFmtId="0" fontId="34" fillId="10" borderId="66" xfId="0" applyFont="1" applyFill="1" applyBorder="1">
      <alignment vertical="center"/>
    </xf>
    <xf numFmtId="0" fontId="12" fillId="3" borderId="149" xfId="0" applyFont="1" applyFill="1" applyBorder="1" applyAlignment="1">
      <alignment vertical="center" shrinkToFit="1"/>
    </xf>
    <xf numFmtId="0" fontId="10" fillId="0" borderId="33" xfId="3" applyBorder="1" applyAlignment="1">
      <alignment vertical="center" textRotation="255"/>
    </xf>
    <xf numFmtId="0" fontId="10" fillId="0" borderId="33" xfId="3" applyBorder="1" applyAlignment="1">
      <alignment vertical="center" wrapText="1"/>
    </xf>
    <xf numFmtId="0" fontId="10" fillId="0" borderId="33" xfId="3" applyBorder="1" applyAlignment="1">
      <alignment vertical="center" shrinkToFit="1"/>
    </xf>
    <xf numFmtId="177" fontId="10" fillId="0" borderId="33" xfId="3" applyNumberFormat="1" applyBorder="1">
      <alignment vertical="center"/>
    </xf>
    <xf numFmtId="177" fontId="13" fillId="0" borderId="33" xfId="3" applyNumberFormat="1" applyFont="1" applyBorder="1">
      <alignment vertical="center"/>
    </xf>
    <xf numFmtId="182" fontId="0" fillId="0" borderId="33" xfId="0" applyNumberFormat="1" applyBorder="1" applyAlignment="1">
      <alignment horizontal="center" vertical="center"/>
    </xf>
    <xf numFmtId="0" fontId="0" fillId="0" borderId="33" xfId="0" applyBorder="1">
      <alignment vertical="center"/>
    </xf>
    <xf numFmtId="0" fontId="0" fillId="0" borderId="33" xfId="0" applyBorder="1" applyAlignment="1">
      <alignment vertical="center" shrinkToFit="1"/>
    </xf>
    <xf numFmtId="0" fontId="0" fillId="0" borderId="33" xfId="0" applyBorder="1" applyAlignment="1">
      <alignment vertical="center" wrapText="1" shrinkToFit="1"/>
    </xf>
    <xf numFmtId="177" fontId="0" fillId="0" borderId="33" xfId="0" applyNumberFormat="1" applyBorder="1">
      <alignment vertical="center"/>
    </xf>
    <xf numFmtId="177" fontId="0" fillId="0" borderId="33" xfId="0" applyNumberFormat="1" applyBorder="1" applyAlignment="1">
      <alignment horizontal="right" vertical="center"/>
    </xf>
    <xf numFmtId="0" fontId="0" fillId="0" borderId="33" xfId="0" applyBorder="1" applyAlignment="1">
      <alignment horizontal="right" vertical="top"/>
    </xf>
    <xf numFmtId="0" fontId="32" fillId="0" borderId="116" xfId="6" applyFont="1" applyBorder="1" applyAlignment="1" applyProtection="1">
      <alignment horizontal="left" vertical="center" wrapText="1"/>
      <protection locked="0"/>
    </xf>
    <xf numFmtId="38" fontId="32" fillId="0" borderId="11" xfId="4" applyFont="1" applyBorder="1" applyAlignment="1" applyProtection="1">
      <alignment horizontal="right" vertical="center"/>
      <protection locked="0"/>
    </xf>
    <xf numFmtId="0" fontId="32" fillId="0" borderId="11" xfId="6" applyFont="1" applyBorder="1" applyAlignment="1" applyProtection="1">
      <alignment horizontal="right" vertical="center"/>
      <protection locked="0"/>
    </xf>
    <xf numFmtId="38" fontId="32" fillId="6" borderId="131" xfId="4" applyFont="1" applyFill="1" applyBorder="1" applyAlignment="1">
      <alignment horizontal="right" vertical="center"/>
    </xf>
    <xf numFmtId="0" fontId="12" fillId="6" borderId="52" xfId="6" applyFont="1" applyFill="1" applyBorder="1" applyAlignment="1">
      <alignment horizontal="center" vertical="center" wrapText="1"/>
    </xf>
    <xf numFmtId="0" fontId="12" fillId="6" borderId="53" xfId="6" applyFont="1" applyFill="1" applyBorder="1" applyAlignment="1">
      <alignment horizontal="center" vertical="center"/>
    </xf>
    <xf numFmtId="0" fontId="12" fillId="6" borderId="197" xfId="6" applyFont="1" applyFill="1" applyBorder="1" applyAlignment="1">
      <alignment horizontal="center" vertical="center"/>
    </xf>
    <xf numFmtId="3" fontId="57" fillId="6" borderId="65" xfId="6" applyNumberFormat="1" applyFont="1" applyFill="1" applyBorder="1" applyAlignment="1">
      <alignment vertical="top" shrinkToFit="1"/>
    </xf>
    <xf numFmtId="3" fontId="57" fillId="6" borderId="63" xfId="6" applyNumberFormat="1" applyFont="1" applyFill="1" applyBorder="1" applyAlignment="1">
      <alignment vertical="top" shrinkToFit="1"/>
    </xf>
    <xf numFmtId="3" fontId="57" fillId="6" borderId="97" xfId="6" applyNumberFormat="1" applyFont="1" applyFill="1" applyBorder="1" applyAlignment="1">
      <alignment vertical="top" shrinkToFit="1"/>
    </xf>
    <xf numFmtId="0" fontId="67" fillId="0" borderId="0" xfId="9" applyFont="1" applyAlignment="1" applyProtection="1">
      <alignment horizontal="right" vertical="center"/>
      <protection locked="0"/>
    </xf>
    <xf numFmtId="0" fontId="28" fillId="0" borderId="12" xfId="9" applyFont="1" applyBorder="1" applyProtection="1">
      <alignment vertical="center"/>
      <protection locked="0"/>
    </xf>
    <xf numFmtId="0" fontId="19" fillId="0" borderId="12" xfId="9" applyFont="1" applyBorder="1" applyAlignment="1" applyProtection="1">
      <alignment horizontal="left" vertical="center"/>
      <protection locked="0"/>
    </xf>
    <xf numFmtId="0" fontId="67" fillId="0" borderId="0" xfId="9" applyFont="1" applyAlignment="1" applyProtection="1">
      <alignment horizontal="center" vertical="center"/>
      <protection locked="0"/>
    </xf>
    <xf numFmtId="0" fontId="19" fillId="0" borderId="0" xfId="9" applyFont="1" applyAlignment="1" applyProtection="1">
      <alignment horizontal="center" vertical="center"/>
      <protection locked="0"/>
    </xf>
    <xf numFmtId="0" fontId="67" fillId="0" borderId="0" xfId="9" applyFont="1" applyAlignment="1" applyProtection="1">
      <alignment horizontal="right" vertical="top"/>
      <protection locked="0"/>
    </xf>
    <xf numFmtId="181" fontId="19" fillId="0" borderId="12" xfId="9" applyNumberFormat="1" applyFont="1" applyBorder="1" applyAlignment="1" applyProtection="1">
      <alignment horizontal="center" vertical="center" shrinkToFit="1"/>
      <protection locked="0"/>
    </xf>
    <xf numFmtId="0" fontId="19" fillId="0" borderId="0" xfId="9" applyFont="1" applyProtection="1">
      <alignment vertical="center"/>
      <protection locked="0"/>
    </xf>
    <xf numFmtId="0" fontId="19" fillId="0" borderId="0" xfId="9" applyFont="1" applyAlignment="1" applyProtection="1">
      <alignment horizontal="left" vertical="center"/>
      <protection locked="0"/>
    </xf>
    <xf numFmtId="0" fontId="78" fillId="5" borderId="29" xfId="0" applyFont="1" applyFill="1" applyBorder="1" applyAlignment="1" applyProtection="1">
      <alignment horizontal="center" vertical="center" shrinkToFit="1"/>
      <protection locked="0"/>
    </xf>
    <xf numFmtId="0" fontId="78" fillId="5" borderId="155" xfId="0" applyFont="1" applyFill="1" applyBorder="1" applyAlignment="1" applyProtection="1">
      <alignment horizontal="center" vertical="center" shrinkToFit="1"/>
      <protection locked="0"/>
    </xf>
    <xf numFmtId="0" fontId="78" fillId="5" borderId="45" xfId="0" applyFont="1" applyFill="1" applyBorder="1" applyAlignment="1" applyProtection="1">
      <alignment horizontal="center" vertical="center" shrinkToFit="1"/>
      <protection locked="0"/>
    </xf>
    <xf numFmtId="0" fontId="12" fillId="6" borderId="70" xfId="3" applyFont="1" applyFill="1" applyBorder="1" applyAlignment="1">
      <alignment horizontal="left" vertical="center"/>
    </xf>
    <xf numFmtId="176" fontId="12" fillId="0" borderId="46" xfId="3" applyNumberFormat="1" applyFont="1" applyBorder="1" applyAlignment="1" applyProtection="1">
      <alignment horizontal="center" vertical="center"/>
      <protection locked="0"/>
    </xf>
    <xf numFmtId="0" fontId="17" fillId="0" borderId="34" xfId="0" applyFont="1" applyBorder="1" applyAlignment="1">
      <alignment vertical="center" wrapText="1"/>
    </xf>
    <xf numFmtId="179" fontId="12" fillId="8" borderId="2" xfId="0" applyNumberFormat="1" applyFont="1" applyFill="1" applyBorder="1" applyAlignment="1">
      <alignment horizontal="center" vertical="center"/>
    </xf>
    <xf numFmtId="180" fontId="12" fillId="8" borderId="133" xfId="0" applyNumberFormat="1" applyFont="1" applyFill="1" applyBorder="1" applyAlignment="1">
      <alignment horizontal="center" vertical="center"/>
    </xf>
    <xf numFmtId="0" fontId="17" fillId="0" borderId="0" xfId="0" applyFont="1" applyAlignment="1">
      <alignment vertical="top" wrapText="1"/>
    </xf>
    <xf numFmtId="0" fontId="42" fillId="0" borderId="198" xfId="0" applyFont="1" applyBorder="1" applyAlignment="1" applyProtection="1">
      <alignment vertical="center" wrapText="1"/>
      <protection locked="0"/>
    </xf>
    <xf numFmtId="0" fontId="52" fillId="0" borderId="0" xfId="0" applyFont="1">
      <alignment vertical="center"/>
    </xf>
    <xf numFmtId="0" fontId="0" fillId="0" borderId="34" xfId="0" applyBorder="1">
      <alignment vertical="center"/>
    </xf>
    <xf numFmtId="0" fontId="0" fillId="0" borderId="37" xfId="0" applyBorder="1">
      <alignment vertical="center"/>
    </xf>
    <xf numFmtId="0" fontId="21" fillId="0" borderId="34" xfId="0" applyFont="1" applyBorder="1">
      <alignment vertical="center"/>
    </xf>
    <xf numFmtId="0" fontId="0" fillId="0" borderId="0" xfId="0" applyAlignment="1">
      <alignment horizontal="left" vertical="center" shrinkToFit="1"/>
    </xf>
    <xf numFmtId="176" fontId="0" fillId="0" borderId="37" xfId="0" applyNumberFormat="1" applyBorder="1" applyAlignment="1">
      <alignment horizontal="right" vertical="center" shrinkToFit="1"/>
    </xf>
    <xf numFmtId="0" fontId="0" fillId="0" borderId="35" xfId="0" applyBorder="1">
      <alignment vertical="center"/>
    </xf>
    <xf numFmtId="0" fontId="21" fillId="0" borderId="121" xfId="0" applyFont="1" applyBorder="1">
      <alignment vertical="center"/>
    </xf>
    <xf numFmtId="0" fontId="0" fillId="0" borderId="62" xfId="0" applyBorder="1">
      <alignment vertical="center"/>
    </xf>
    <xf numFmtId="0" fontId="19" fillId="6" borderId="0" xfId="3" applyFont="1" applyFill="1" applyAlignment="1">
      <alignment horizontal="center" wrapText="1"/>
    </xf>
    <xf numFmtId="0" fontId="19" fillId="6" borderId="0" xfId="3" applyFont="1" applyFill="1" applyAlignment="1">
      <alignment horizontal="center" shrinkToFit="1"/>
    </xf>
    <xf numFmtId="177" fontId="19" fillId="6" borderId="0" xfId="3" applyNumberFormat="1" applyFont="1" applyFill="1" applyAlignment="1">
      <alignment horizontal="center"/>
    </xf>
    <xf numFmtId="0" fontId="19" fillId="4" borderId="0" xfId="3" applyFont="1" applyFill="1" applyAlignment="1">
      <alignment horizontal="left" vertical="center" shrinkToFit="1"/>
    </xf>
    <xf numFmtId="177" fontId="19" fillId="4" borderId="0" xfId="3" applyNumberFormat="1" applyFont="1" applyFill="1" applyAlignment="1">
      <alignment horizontal="left" vertical="center"/>
    </xf>
    <xf numFmtId="0" fontId="33" fillId="0" borderId="0" xfId="0" applyFont="1" applyAlignment="1">
      <alignment vertical="center" wrapText="1"/>
    </xf>
    <xf numFmtId="0" fontId="13" fillId="0" borderId="0" xfId="0" applyFont="1" applyAlignment="1">
      <alignment horizontal="center" vertical="center"/>
    </xf>
    <xf numFmtId="0" fontId="71" fillId="0" borderId="0" xfId="0" applyFont="1" applyAlignment="1">
      <alignment vertical="top" wrapText="1"/>
    </xf>
    <xf numFmtId="0" fontId="17" fillId="0" borderId="0" xfId="0" applyFont="1" applyAlignment="1">
      <alignment vertical="center" wrapText="1"/>
    </xf>
    <xf numFmtId="0" fontId="17" fillId="0" borderId="0" xfId="3" applyFont="1" applyAlignment="1">
      <alignment vertical="center" wrapText="1"/>
    </xf>
    <xf numFmtId="0" fontId="45" fillId="0" borderId="0" xfId="0" applyFont="1" applyAlignment="1">
      <alignment vertical="center" wrapText="1"/>
    </xf>
    <xf numFmtId="0" fontId="0" fillId="0" borderId="0" xfId="0" applyAlignment="1">
      <alignment vertical="top"/>
    </xf>
    <xf numFmtId="0" fontId="24" fillId="0" borderId="0" xfId="0" applyFont="1" applyAlignment="1">
      <alignment horizontal="left" vertical="top"/>
    </xf>
    <xf numFmtId="0" fontId="45" fillId="0" borderId="0" xfId="0" applyFont="1">
      <alignment vertical="center"/>
    </xf>
    <xf numFmtId="0" fontId="75" fillId="0" borderId="0" xfId="0" applyFont="1" applyAlignment="1">
      <alignment horizontal="left" vertical="top" wrapText="1"/>
    </xf>
    <xf numFmtId="0" fontId="13" fillId="0" borderId="34" xfId="0" applyFont="1" applyBorder="1" applyAlignment="1">
      <alignment horizontal="left" vertical="top" wrapText="1"/>
    </xf>
    <xf numFmtId="0" fontId="13" fillId="0" borderId="0" xfId="0" applyFont="1" applyAlignment="1">
      <alignment horizontal="left" vertical="top" wrapText="1"/>
    </xf>
    <xf numFmtId="0" fontId="13" fillId="0" borderId="68" xfId="0" applyFont="1" applyBorder="1" applyAlignment="1">
      <alignment horizontal="left" vertical="top" wrapText="1"/>
    </xf>
    <xf numFmtId="0" fontId="12" fillId="0" borderId="34"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37" xfId="0" applyFont="1" applyBorder="1" applyAlignment="1" applyProtection="1">
      <alignment horizontal="left" vertical="top" wrapText="1"/>
      <protection locked="0"/>
    </xf>
    <xf numFmtId="0" fontId="14" fillId="0" borderId="121" xfId="0" applyFont="1" applyBorder="1" applyAlignment="1">
      <alignment horizontal="left" vertical="top" wrapText="1"/>
    </xf>
    <xf numFmtId="0" fontId="27" fillId="0" borderId="0" xfId="3" applyFont="1" applyAlignment="1">
      <alignment horizontal="left" vertical="top" wrapText="1"/>
    </xf>
    <xf numFmtId="0" fontId="14" fillId="0" borderId="0" xfId="3" applyFont="1" applyAlignment="1">
      <alignment vertical="center" wrapText="1"/>
    </xf>
    <xf numFmtId="0" fontId="79" fillId="0" borderId="0" xfId="11" applyFont="1">
      <alignment vertical="center"/>
    </xf>
    <xf numFmtId="0" fontId="79" fillId="14" borderId="0" xfId="11" applyFont="1" applyFill="1">
      <alignment vertical="center"/>
    </xf>
    <xf numFmtId="0" fontId="81" fillId="0" borderId="0" xfId="11" applyFont="1" applyAlignment="1">
      <alignment horizontal="center" vertical="center"/>
    </xf>
    <xf numFmtId="0" fontId="80" fillId="0" borderId="0" xfId="11" applyFont="1">
      <alignment vertical="center"/>
    </xf>
    <xf numFmtId="0" fontId="81" fillId="0" borderId="0" xfId="11" applyFont="1">
      <alignment vertical="center"/>
    </xf>
    <xf numFmtId="0" fontId="81" fillId="0" borderId="29" xfId="11" applyFont="1" applyBorder="1" applyAlignment="1">
      <alignment horizontal="right" vertical="center"/>
    </xf>
    <xf numFmtId="0" fontId="81" fillId="0" borderId="51" xfId="11" applyFont="1" applyBorder="1" applyAlignment="1">
      <alignment horizontal="right" vertical="center"/>
    </xf>
    <xf numFmtId="0" fontId="82" fillId="0" borderId="0" xfId="11" applyFont="1">
      <alignment vertical="center"/>
    </xf>
    <xf numFmtId="0" fontId="81" fillId="0" borderId="1" xfId="11" applyFont="1" applyBorder="1" applyAlignment="1" applyProtection="1">
      <alignment horizontal="center" vertical="center"/>
      <protection locked="0"/>
    </xf>
    <xf numFmtId="0" fontId="81" fillId="0" borderId="0" xfId="11" applyFont="1" applyAlignment="1">
      <alignment vertical="center" wrapText="1"/>
    </xf>
    <xf numFmtId="0" fontId="81" fillId="0" borderId="0" xfId="6" applyFont="1" applyAlignment="1">
      <alignment vertical="center"/>
    </xf>
    <xf numFmtId="0" fontId="81" fillId="0" borderId="83" xfId="6" applyFont="1" applyBorder="1" applyAlignment="1" applyProtection="1">
      <alignment horizontal="center" vertical="center"/>
      <protection locked="0"/>
    </xf>
    <xf numFmtId="0" fontId="79" fillId="14" borderId="0" xfId="6" applyFont="1" applyFill="1" applyAlignment="1">
      <alignment vertical="center"/>
    </xf>
    <xf numFmtId="0" fontId="79" fillId="0" borderId="0" xfId="6" applyFont="1" applyAlignment="1">
      <alignment vertical="center"/>
    </xf>
    <xf numFmtId="0" fontId="81" fillId="0" borderId="59" xfId="6" applyFont="1" applyBorder="1" applyAlignment="1" applyProtection="1">
      <alignment horizontal="center" vertical="center"/>
      <protection locked="0"/>
    </xf>
    <xf numFmtId="0" fontId="81" fillId="0" borderId="0" xfId="6" applyFont="1" applyAlignment="1">
      <alignment vertical="center" wrapText="1"/>
    </xf>
    <xf numFmtId="0" fontId="81" fillId="0" borderId="83" xfId="11" applyFont="1" applyBorder="1" applyAlignment="1" applyProtection="1">
      <alignment horizontal="center" vertical="center"/>
      <protection locked="0"/>
    </xf>
    <xf numFmtId="0" fontId="81" fillId="7" borderId="16" xfId="11" applyFont="1" applyFill="1" applyBorder="1" applyAlignment="1">
      <alignment horizontal="left" vertical="center" wrapText="1"/>
    </xf>
    <xf numFmtId="0" fontId="81" fillId="7" borderId="58" xfId="11" applyFont="1" applyFill="1" applyBorder="1" applyAlignment="1">
      <alignment horizontal="left" vertical="center" wrapText="1"/>
    </xf>
    <xf numFmtId="0" fontId="81" fillId="7" borderId="51" xfId="11" applyFont="1" applyFill="1" applyBorder="1" applyAlignment="1">
      <alignment horizontal="left" vertical="center" wrapText="1"/>
    </xf>
    <xf numFmtId="0" fontId="81" fillId="7" borderId="28" xfId="11" applyFont="1" applyFill="1" applyBorder="1" applyAlignment="1">
      <alignment vertical="center" wrapText="1"/>
    </xf>
    <xf numFmtId="0" fontId="81" fillId="7" borderId="17" xfId="11" applyFont="1" applyFill="1" applyBorder="1" applyAlignment="1">
      <alignment horizontal="left" vertical="center" wrapText="1"/>
    </xf>
    <xf numFmtId="0" fontId="81" fillId="0" borderId="84" xfId="11" applyFont="1" applyBorder="1" applyAlignment="1" applyProtection="1">
      <alignment horizontal="center" vertical="center"/>
      <protection locked="0"/>
    </xf>
    <xf numFmtId="0" fontId="81" fillId="0" borderId="29" xfId="11" applyFont="1" applyBorder="1" applyAlignment="1">
      <alignment vertical="center" wrapText="1"/>
    </xf>
    <xf numFmtId="0" fontId="81" fillId="7" borderId="17" xfId="11" applyFont="1" applyFill="1" applyBorder="1" applyAlignment="1">
      <alignment vertical="center" wrapText="1"/>
    </xf>
    <xf numFmtId="0" fontId="85" fillId="7" borderId="16" xfId="11" applyFont="1" applyFill="1" applyBorder="1" applyAlignment="1">
      <alignment horizontal="right" vertical="center" wrapText="1"/>
    </xf>
    <xf numFmtId="0" fontId="81" fillId="7" borderId="16" xfId="11" applyFont="1" applyFill="1" applyBorder="1" applyAlignment="1">
      <alignment vertical="center" wrapText="1"/>
    </xf>
    <xf numFmtId="0" fontId="81" fillId="7" borderId="0" xfId="11" applyFont="1" applyFill="1" applyAlignment="1">
      <alignment horizontal="left" vertical="center" wrapText="1"/>
    </xf>
    <xf numFmtId="0" fontId="81" fillId="7" borderId="50" xfId="11" applyFont="1" applyFill="1" applyBorder="1" applyAlignment="1">
      <alignment horizontal="left" vertical="center" wrapText="1"/>
    </xf>
    <xf numFmtId="0" fontId="84" fillId="7" borderId="16" xfId="11" applyFont="1" applyFill="1" applyBorder="1" applyAlignment="1">
      <alignment horizontal="left" vertical="center" wrapText="1"/>
    </xf>
    <xf numFmtId="0" fontId="84" fillId="7" borderId="50" xfId="11" applyFont="1" applyFill="1" applyBorder="1" applyAlignment="1">
      <alignment horizontal="left" vertical="center" wrapText="1"/>
    </xf>
    <xf numFmtId="0" fontId="81" fillId="7" borderId="16" xfId="11" applyFont="1" applyFill="1" applyBorder="1" applyAlignment="1">
      <alignment horizontal="right" vertical="center" wrapText="1"/>
    </xf>
    <xf numFmtId="0" fontId="86" fillId="0" borderId="0" xfId="11" applyFont="1">
      <alignment vertical="center"/>
    </xf>
    <xf numFmtId="0" fontId="81" fillId="0" borderId="50" xfId="12" applyFont="1" applyBorder="1">
      <alignment vertical="center"/>
    </xf>
    <xf numFmtId="0" fontId="81" fillId="0" borderId="1" xfId="12" applyFont="1" applyBorder="1" applyAlignment="1" applyProtection="1">
      <alignment horizontal="center" vertical="center"/>
      <protection locked="0"/>
    </xf>
    <xf numFmtId="0" fontId="81" fillId="0" borderId="0" xfId="12" applyFont="1">
      <alignment vertical="center"/>
    </xf>
    <xf numFmtId="0" fontId="81" fillId="0" borderId="0" xfId="12" applyFont="1" applyAlignment="1">
      <alignment vertical="center" wrapText="1"/>
    </xf>
    <xf numFmtId="0" fontId="79" fillId="14" borderId="16" xfId="11" applyFont="1" applyFill="1" applyBorder="1" applyAlignment="1">
      <alignment horizontal="left" vertical="center" wrapText="1"/>
    </xf>
    <xf numFmtId="0" fontId="81" fillId="14" borderId="51" xfId="11" applyFont="1" applyFill="1" applyBorder="1" applyAlignment="1" applyProtection="1">
      <alignment vertical="center" wrapText="1"/>
      <protection locked="0"/>
    </xf>
    <xf numFmtId="0" fontId="81" fillId="14" borderId="51" xfId="11" applyFont="1" applyFill="1" applyBorder="1" applyAlignment="1" applyProtection="1">
      <alignment horizontal="left" vertical="center" wrapText="1"/>
      <protection locked="0"/>
    </xf>
    <xf numFmtId="0" fontId="79" fillId="14" borderId="0" xfId="11" applyFont="1" applyFill="1" applyAlignment="1">
      <alignment horizontal="left" vertical="top" wrapText="1"/>
    </xf>
    <xf numFmtId="0" fontId="81" fillId="7" borderId="16" xfId="12" applyFont="1" applyFill="1" applyBorder="1" applyAlignment="1">
      <alignment vertical="center" wrapText="1"/>
    </xf>
    <xf numFmtId="0" fontId="81" fillId="7" borderId="0" xfId="12" applyFont="1" applyFill="1" applyAlignment="1">
      <alignment horizontal="left" vertical="center" wrapText="1"/>
    </xf>
    <xf numFmtId="0" fontId="84" fillId="7" borderId="16" xfId="12" applyFont="1" applyFill="1" applyBorder="1" applyAlignment="1">
      <alignment horizontal="left" vertical="center" wrapText="1"/>
    </xf>
    <xf numFmtId="0" fontId="81" fillId="14" borderId="58" xfId="12" applyFont="1" applyFill="1" applyBorder="1" applyAlignment="1" applyProtection="1">
      <alignment horizontal="center" vertical="center" wrapText="1"/>
      <protection locked="0"/>
    </xf>
    <xf numFmtId="0" fontId="81" fillId="14" borderId="51" xfId="12" applyFont="1" applyFill="1" applyBorder="1" applyAlignment="1" applyProtection="1">
      <alignment horizontal="center" vertical="center" wrapText="1"/>
      <protection locked="0"/>
    </xf>
    <xf numFmtId="0" fontId="81" fillId="14" borderId="51" xfId="12" applyFont="1" applyFill="1" applyBorder="1" applyAlignment="1" applyProtection="1">
      <alignment horizontal="right" vertical="center" wrapText="1"/>
      <protection locked="0"/>
    </xf>
    <xf numFmtId="0" fontId="81" fillId="14" borderId="59" xfId="12" applyFont="1" applyFill="1" applyBorder="1" applyAlignment="1" applyProtection="1">
      <alignment vertical="center" wrapText="1"/>
      <protection locked="0"/>
    </xf>
    <xf numFmtId="0" fontId="81" fillId="7" borderId="17" xfId="12" applyFont="1" applyFill="1" applyBorder="1" applyAlignment="1">
      <alignment vertical="center" wrapText="1"/>
    </xf>
    <xf numFmtId="0" fontId="81" fillId="0" borderId="0" xfId="13" applyFont="1">
      <alignment vertical="center"/>
    </xf>
    <xf numFmtId="0" fontId="81" fillId="7" borderId="16" xfId="13" applyFont="1" applyFill="1" applyBorder="1" applyAlignment="1">
      <alignment vertical="center" wrapText="1"/>
    </xf>
    <xf numFmtId="0" fontId="81" fillId="7" borderId="0" xfId="13" applyFont="1" applyFill="1" applyAlignment="1">
      <alignment horizontal="left" vertical="center" wrapText="1"/>
    </xf>
    <xf numFmtId="0" fontId="84" fillId="7" borderId="16" xfId="13" applyFont="1" applyFill="1" applyBorder="1" applyAlignment="1">
      <alignment horizontal="left" vertical="center" wrapText="1"/>
    </xf>
    <xf numFmtId="0" fontId="81" fillId="7" borderId="17" xfId="13" applyFont="1" applyFill="1" applyBorder="1" applyAlignment="1">
      <alignment vertical="center" wrapText="1"/>
    </xf>
    <xf numFmtId="0" fontId="81" fillId="7" borderId="16" xfId="12" applyFont="1" applyFill="1" applyBorder="1" applyAlignment="1">
      <alignment horizontal="left" vertical="center" wrapText="1"/>
    </xf>
    <xf numFmtId="0" fontId="81" fillId="14" borderId="0" xfId="12" applyFont="1" applyFill="1">
      <alignment vertical="center"/>
    </xf>
    <xf numFmtId="0" fontId="81" fillId="7" borderId="92" xfId="12" applyFont="1" applyFill="1" applyBorder="1" applyAlignment="1" applyProtection="1">
      <alignment horizontal="center" vertical="top" wrapText="1"/>
      <protection locked="0"/>
    </xf>
    <xf numFmtId="0" fontId="28" fillId="0" borderId="51" xfId="0" applyFont="1" applyBorder="1" applyAlignment="1">
      <alignment horizontal="center" vertical="center" wrapText="1"/>
    </xf>
    <xf numFmtId="0" fontId="28" fillId="0" borderId="51" xfId="0" applyFont="1" applyBorder="1" applyAlignment="1">
      <alignment horizontal="center" vertical="center"/>
    </xf>
    <xf numFmtId="0" fontId="14" fillId="5" borderId="58" xfId="0" applyFont="1" applyFill="1" applyBorder="1" applyAlignment="1">
      <alignment horizontal="center" vertical="center"/>
    </xf>
    <xf numFmtId="0" fontId="14" fillId="5" borderId="59" xfId="0" applyFont="1" applyFill="1" applyBorder="1" applyAlignment="1">
      <alignment horizontal="center" vertical="center"/>
    </xf>
    <xf numFmtId="0" fontId="14" fillId="0" borderId="46" xfId="0" applyFont="1" applyBorder="1" applyAlignment="1">
      <alignment horizontal="left" vertical="center" wrapText="1"/>
    </xf>
    <xf numFmtId="0" fontId="14" fillId="0" borderId="137" xfId="0" applyFont="1" applyBorder="1" applyAlignment="1">
      <alignment horizontal="left" vertical="center" wrapText="1"/>
    </xf>
    <xf numFmtId="0" fontId="14" fillId="0" borderId="95" xfId="0" applyFont="1" applyBorder="1" applyAlignment="1">
      <alignment horizontal="left" vertical="center" wrapText="1"/>
    </xf>
    <xf numFmtId="0" fontId="14" fillId="0" borderId="113" xfId="0" applyFont="1" applyBorder="1" applyAlignment="1">
      <alignment horizontal="left" vertical="center" wrapText="1"/>
    </xf>
    <xf numFmtId="0" fontId="28" fillId="0" borderId="0" xfId="9" applyFont="1" applyAlignment="1">
      <alignment horizontal="right" vertical="center"/>
    </xf>
    <xf numFmtId="0" fontId="19" fillId="0" borderId="0" xfId="9" applyFont="1" applyAlignment="1">
      <alignment horizontal="left" vertical="center" shrinkToFit="1"/>
    </xf>
    <xf numFmtId="0" fontId="12" fillId="0" borderId="0" xfId="9" applyFont="1" applyAlignment="1">
      <alignment horizontal="center" vertical="center"/>
    </xf>
    <xf numFmtId="0" fontId="17" fillId="0" borderId="0" xfId="9" applyFont="1" applyAlignment="1">
      <alignment horizontal="center" vertical="center" wrapText="1"/>
    </xf>
    <xf numFmtId="0" fontId="62" fillId="0" borderId="0" xfId="9" applyFont="1" applyAlignment="1">
      <alignment horizontal="left" vertical="center"/>
    </xf>
    <xf numFmtId="0" fontId="63" fillId="0" borderId="0" xfId="9" applyFont="1" applyAlignment="1">
      <alignment horizontal="left" vertical="center"/>
    </xf>
    <xf numFmtId="0" fontId="19" fillId="0" borderId="0" xfId="9" applyFont="1" applyAlignment="1">
      <alignment horizontal="left" vertical="center" wrapText="1"/>
    </xf>
    <xf numFmtId="0" fontId="19" fillId="0" borderId="0" xfId="9" applyFont="1" applyAlignment="1">
      <alignment horizontal="left" vertical="center"/>
    </xf>
    <xf numFmtId="0" fontId="0" fillId="0" borderId="0" xfId="9" applyFont="1" applyAlignment="1">
      <alignment horizontal="left" vertical="center" wrapText="1"/>
    </xf>
    <xf numFmtId="0" fontId="10" fillId="0" borderId="0" xfId="9" applyFont="1" applyAlignment="1">
      <alignment horizontal="left" vertical="center" wrapText="1"/>
    </xf>
    <xf numFmtId="0" fontId="10" fillId="0" borderId="50" xfId="9" applyFont="1" applyBorder="1" applyAlignment="1">
      <alignment horizontal="left" vertical="center" wrapText="1"/>
    </xf>
    <xf numFmtId="0" fontId="19" fillId="0" borderId="50" xfId="9" applyFont="1" applyBorder="1" applyAlignment="1">
      <alignment horizontal="left" vertical="center" wrapText="1"/>
    </xf>
    <xf numFmtId="0" fontId="19" fillId="0" borderId="9" xfId="9" applyFont="1" applyBorder="1" applyAlignment="1" applyProtection="1">
      <alignment horizontal="left" vertical="center"/>
      <protection locked="0"/>
    </xf>
    <xf numFmtId="0" fontId="19" fillId="0" borderId="46" xfId="9" applyFont="1" applyBorder="1" applyAlignment="1" applyProtection="1">
      <alignment horizontal="left" vertical="center"/>
      <protection locked="0"/>
    </xf>
    <xf numFmtId="0" fontId="19" fillId="0" borderId="70" xfId="9" applyFont="1" applyBorder="1" applyAlignment="1" applyProtection="1">
      <alignment horizontal="left" vertical="center"/>
      <protection locked="0"/>
    </xf>
    <xf numFmtId="0" fontId="19" fillId="0" borderId="0" xfId="10" applyFont="1" applyAlignment="1">
      <alignment horizontal="left" vertical="top" wrapText="1"/>
    </xf>
    <xf numFmtId="0" fontId="19" fillId="0" borderId="29" xfId="10" applyFont="1" applyBorder="1" applyAlignment="1">
      <alignment horizontal="left" vertical="center" wrapText="1"/>
    </xf>
    <xf numFmtId="0" fontId="28" fillId="0" borderId="133" xfId="9" applyFont="1" applyBorder="1" applyAlignment="1" applyProtection="1">
      <alignment horizontal="center" vertical="center" wrapText="1"/>
      <protection locked="0"/>
    </xf>
    <xf numFmtId="0" fontId="28" fillId="0" borderId="152" xfId="9" applyFont="1" applyBorder="1" applyAlignment="1" applyProtection="1">
      <alignment horizontal="center" vertical="center" wrapText="1"/>
      <protection locked="0"/>
    </xf>
    <xf numFmtId="0" fontId="28" fillId="0" borderId="133" xfId="9" applyFont="1" applyBorder="1" applyAlignment="1" applyProtection="1">
      <alignment horizontal="center" vertical="center"/>
      <protection locked="0"/>
    </xf>
    <xf numFmtId="0" fontId="28" fillId="0" borderId="152" xfId="9" applyFont="1" applyBorder="1" applyAlignment="1" applyProtection="1">
      <alignment horizontal="center" vertical="center"/>
      <protection locked="0"/>
    </xf>
    <xf numFmtId="0" fontId="28" fillId="0" borderId="9" xfId="9" applyFont="1" applyBorder="1" applyAlignment="1" applyProtection="1">
      <alignment horizontal="left" vertical="center"/>
      <protection locked="0"/>
    </xf>
    <xf numFmtId="0" fontId="28" fillId="0" borderId="70" xfId="9" applyFont="1" applyBorder="1" applyAlignment="1" applyProtection="1">
      <alignment horizontal="left" vertical="center"/>
      <protection locked="0"/>
    </xf>
    <xf numFmtId="0" fontId="28" fillId="0" borderId="0" xfId="9" applyFont="1" applyAlignment="1">
      <alignment horizontal="left" vertical="center"/>
    </xf>
    <xf numFmtId="0" fontId="19" fillId="0" borderId="18" xfId="9" applyFont="1" applyBorder="1" applyAlignment="1" applyProtection="1">
      <alignment horizontal="left" vertical="top" wrapText="1"/>
      <protection locked="0"/>
    </xf>
    <xf numFmtId="0" fontId="19" fillId="0" borderId="81" xfId="9" applyFont="1" applyBorder="1" applyAlignment="1" applyProtection="1">
      <alignment horizontal="left" vertical="top" wrapText="1"/>
      <protection locked="0"/>
    </xf>
    <xf numFmtId="0" fontId="19" fillId="0" borderId="153" xfId="9" applyFont="1" applyBorder="1" applyAlignment="1" applyProtection="1">
      <alignment horizontal="left" vertical="top" wrapText="1"/>
      <protection locked="0"/>
    </xf>
    <xf numFmtId="0" fontId="19" fillId="0" borderId="152" xfId="9" applyFont="1" applyBorder="1" applyAlignment="1" applyProtection="1">
      <alignment horizontal="left" vertical="top" wrapText="1"/>
      <protection locked="0"/>
    </xf>
    <xf numFmtId="0" fontId="19" fillId="0" borderId="0" xfId="9" applyFont="1" applyAlignment="1" applyProtection="1">
      <alignment horizontal="left" vertical="top" wrapText="1"/>
      <protection locked="0"/>
    </xf>
    <xf numFmtId="0" fontId="19" fillId="0" borderId="132" xfId="9" applyFont="1" applyBorder="1" applyAlignment="1" applyProtection="1">
      <alignment horizontal="left" vertical="top" wrapText="1"/>
      <protection locked="0"/>
    </xf>
    <xf numFmtId="0" fontId="19" fillId="0" borderId="131" xfId="9" applyFont="1" applyBorder="1" applyAlignment="1" applyProtection="1">
      <alignment horizontal="left" vertical="top" wrapText="1"/>
      <protection locked="0"/>
    </xf>
    <xf numFmtId="0" fontId="19" fillId="0" borderId="130" xfId="9" applyFont="1" applyBorder="1" applyAlignment="1" applyProtection="1">
      <alignment horizontal="left" vertical="top" wrapText="1"/>
      <protection locked="0"/>
    </xf>
    <xf numFmtId="0" fontId="19" fillId="0" borderId="154" xfId="9" applyFont="1" applyBorder="1" applyAlignment="1" applyProtection="1">
      <alignment horizontal="left" vertical="top" wrapText="1"/>
      <protection locked="0"/>
    </xf>
    <xf numFmtId="0" fontId="19" fillId="0" borderId="0" xfId="9" applyFont="1" applyAlignment="1">
      <alignment horizontal="left" vertical="top" wrapText="1"/>
    </xf>
    <xf numFmtId="0" fontId="19" fillId="0" borderId="9" xfId="9" applyFont="1" applyBorder="1" applyAlignment="1">
      <alignment horizontal="center" vertical="center" shrinkToFit="1"/>
    </xf>
    <xf numFmtId="0" fontId="19" fillId="0" borderId="70" xfId="9" applyFont="1" applyBorder="1" applyAlignment="1">
      <alignment horizontal="center" vertical="center" shrinkToFit="1"/>
    </xf>
    <xf numFmtId="181" fontId="19" fillId="0" borderId="9" xfId="9" applyNumberFormat="1" applyFont="1" applyBorder="1" applyAlignment="1">
      <alignment horizontal="center" vertical="center"/>
    </xf>
    <xf numFmtId="181" fontId="19" fillId="0" borderId="46" xfId="9" applyNumberFormat="1" applyFont="1" applyBorder="1" applyAlignment="1">
      <alignment horizontal="center" vertical="center"/>
    </xf>
    <xf numFmtId="181" fontId="19" fillId="0" borderId="70" xfId="9" applyNumberFormat="1" applyFont="1" applyBorder="1" applyAlignment="1">
      <alignment horizontal="center" vertical="center"/>
    </xf>
    <xf numFmtId="181" fontId="19" fillId="0" borderId="9" xfId="9" applyNumberFormat="1" applyFont="1" applyBorder="1" applyAlignment="1" applyProtection="1">
      <alignment horizontal="center" vertical="center"/>
      <protection locked="0"/>
    </xf>
    <xf numFmtId="181" fontId="19" fillId="0" borderId="46" xfId="9" applyNumberFormat="1" applyFont="1" applyBorder="1" applyAlignment="1" applyProtection="1">
      <alignment horizontal="center" vertical="center"/>
      <protection locked="0"/>
    </xf>
    <xf numFmtId="181" fontId="19" fillId="0" borderId="70" xfId="9" applyNumberFormat="1" applyFont="1" applyBorder="1" applyAlignment="1" applyProtection="1">
      <alignment horizontal="center" vertical="center"/>
      <protection locked="0"/>
    </xf>
    <xf numFmtId="0" fontId="19" fillId="0" borderId="18" xfId="9" applyFont="1" applyBorder="1" applyAlignment="1">
      <alignment horizontal="center" vertical="center"/>
    </xf>
    <xf numFmtId="0" fontId="19" fillId="0" borderId="153" xfId="9" applyFont="1" applyBorder="1" applyAlignment="1">
      <alignment horizontal="center" vertical="center"/>
    </xf>
    <xf numFmtId="0" fontId="19" fillId="0" borderId="152" xfId="9" applyFont="1" applyBorder="1" applyAlignment="1">
      <alignment horizontal="center" vertical="center"/>
    </xf>
    <xf numFmtId="0" fontId="19" fillId="0" borderId="132" xfId="9" applyFont="1" applyBorder="1" applyAlignment="1">
      <alignment horizontal="center" vertical="center"/>
    </xf>
    <xf numFmtId="0" fontId="19" fillId="0" borderId="131" xfId="9" applyFont="1" applyBorder="1" applyAlignment="1">
      <alignment horizontal="center" vertical="center"/>
    </xf>
    <xf numFmtId="0" fontId="19" fillId="0" borderId="154" xfId="9" applyFont="1" applyBorder="1" applyAlignment="1">
      <alignment horizontal="center" vertical="center"/>
    </xf>
    <xf numFmtId="0" fontId="19" fillId="0" borderId="18" xfId="9" applyFont="1" applyBorder="1" applyAlignment="1" applyProtection="1">
      <alignment horizontal="left" vertical="top" wrapText="1" shrinkToFit="1"/>
      <protection locked="0"/>
    </xf>
    <xf numFmtId="0" fontId="19" fillId="0" borderId="81" xfId="9" applyFont="1" applyBorder="1" applyAlignment="1" applyProtection="1">
      <alignment horizontal="left" vertical="top" wrapText="1" shrinkToFit="1"/>
      <protection locked="0"/>
    </xf>
    <xf numFmtId="0" fontId="19" fillId="0" borderId="153" xfId="9" applyFont="1" applyBorder="1" applyAlignment="1" applyProtection="1">
      <alignment horizontal="left" vertical="top" wrapText="1" shrinkToFit="1"/>
      <protection locked="0"/>
    </xf>
    <xf numFmtId="0" fontId="19" fillId="0" borderId="152" xfId="9" applyFont="1" applyBorder="1" applyAlignment="1" applyProtection="1">
      <alignment horizontal="left" vertical="top" wrapText="1" shrinkToFit="1"/>
      <protection locked="0"/>
    </xf>
    <xf numFmtId="0" fontId="19" fillId="0" borderId="0" xfId="9" applyFont="1" applyAlignment="1" applyProtection="1">
      <alignment horizontal="left" vertical="top" wrapText="1" shrinkToFit="1"/>
      <protection locked="0"/>
    </xf>
    <xf numFmtId="0" fontId="19" fillId="0" borderId="132" xfId="9" applyFont="1" applyBorder="1" applyAlignment="1" applyProtection="1">
      <alignment horizontal="left" vertical="top" wrapText="1" shrinkToFit="1"/>
      <protection locked="0"/>
    </xf>
    <xf numFmtId="0" fontId="19" fillId="0" borderId="131" xfId="9" applyFont="1" applyBorder="1" applyAlignment="1" applyProtection="1">
      <alignment horizontal="left" vertical="top" wrapText="1" shrinkToFit="1"/>
      <protection locked="0"/>
    </xf>
    <xf numFmtId="0" fontId="19" fillId="0" borderId="130" xfId="9" applyFont="1" applyBorder="1" applyAlignment="1" applyProtection="1">
      <alignment horizontal="left" vertical="top" wrapText="1" shrinkToFit="1"/>
      <protection locked="0"/>
    </xf>
    <xf numFmtId="0" fontId="19" fillId="0" borderId="154" xfId="9" applyFont="1" applyBorder="1" applyAlignment="1" applyProtection="1">
      <alignment horizontal="left" vertical="top" wrapText="1" shrinkToFit="1"/>
      <protection locked="0"/>
    </xf>
    <xf numFmtId="0" fontId="19" fillId="0" borderId="29" xfId="9" applyFont="1" applyBorder="1" applyAlignment="1" applyProtection="1">
      <alignment horizontal="left" vertical="top" wrapText="1"/>
      <protection locked="0"/>
    </xf>
    <xf numFmtId="0" fontId="14" fillId="0" borderId="0" xfId="9" applyFont="1" applyAlignment="1">
      <alignment horizontal="left" vertical="center" shrinkToFit="1"/>
    </xf>
    <xf numFmtId="0" fontId="14" fillId="0" borderId="50" xfId="9" applyFont="1" applyBorder="1" applyAlignment="1">
      <alignment horizontal="left" vertical="center" shrinkToFit="1"/>
    </xf>
    <xf numFmtId="181" fontId="19" fillId="0" borderId="9" xfId="9" applyNumberFormat="1" applyFont="1" applyBorder="1" applyAlignment="1" applyProtection="1">
      <alignment horizontal="left" vertical="center"/>
      <protection locked="0"/>
    </xf>
    <xf numFmtId="181" fontId="19" fillId="0" borderId="70" xfId="9" applyNumberFormat="1" applyFont="1" applyBorder="1" applyAlignment="1" applyProtection="1">
      <alignment horizontal="left" vertical="center"/>
      <protection locked="0"/>
    </xf>
    <xf numFmtId="0" fontId="19" fillId="0" borderId="191" xfId="9" applyFont="1" applyBorder="1" applyAlignment="1" applyProtection="1">
      <alignment horizontal="center" vertical="center"/>
      <protection locked="0"/>
    </xf>
    <xf numFmtId="0" fontId="19" fillId="0" borderId="192" xfId="9" applyFont="1" applyBorder="1" applyAlignment="1" applyProtection="1">
      <alignment horizontal="center" vertical="center"/>
      <protection locked="0"/>
    </xf>
    <xf numFmtId="0" fontId="19" fillId="0" borderId="0" xfId="9" applyFont="1" applyAlignment="1">
      <alignment horizontal="left" vertical="center" wrapText="1" shrinkToFit="1"/>
    </xf>
    <xf numFmtId="0" fontId="14" fillId="0" borderId="0" xfId="9"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top"/>
    </xf>
    <xf numFmtId="0" fontId="17" fillId="0" borderId="0" xfId="0" applyFont="1" applyAlignment="1">
      <alignment horizontal="left" vertical="center" wrapText="1"/>
    </xf>
    <xf numFmtId="0" fontId="52" fillId="0" borderId="0" xfId="0" applyFont="1" applyAlignment="1">
      <alignment horizontal="left" vertical="center" wrapText="1"/>
    </xf>
    <xf numFmtId="0" fontId="45" fillId="0" borderId="0" xfId="0" applyFont="1" applyAlignment="1">
      <alignment horizontal="left" vertical="center" wrapText="1"/>
    </xf>
    <xf numFmtId="0" fontId="59" fillId="0" borderId="0" xfId="0" applyFont="1" applyAlignment="1">
      <alignment horizontal="left" vertical="center"/>
    </xf>
    <xf numFmtId="0" fontId="52" fillId="0" borderId="0" xfId="0" applyFont="1" applyAlignment="1">
      <alignment horizontal="left" vertical="center"/>
    </xf>
    <xf numFmtId="0" fontId="52" fillId="0" borderId="0" xfId="0" applyFont="1" applyAlignment="1">
      <alignment horizontal="left" vertical="center" shrinkToFit="1"/>
    </xf>
    <xf numFmtId="0" fontId="29" fillId="6" borderId="51" xfId="0" applyFont="1" applyFill="1" applyBorder="1" applyAlignment="1">
      <alignment horizontal="left" vertical="center" wrapText="1"/>
    </xf>
    <xf numFmtId="0" fontId="43" fillId="6" borderId="8" xfId="0" applyFont="1" applyFill="1" applyBorder="1" applyAlignment="1">
      <alignment horizontal="left" vertical="center"/>
    </xf>
    <xf numFmtId="0" fontId="43" fillId="6" borderId="75" xfId="0" applyFont="1" applyFill="1" applyBorder="1" applyAlignment="1">
      <alignment horizontal="left" vertical="center"/>
    </xf>
    <xf numFmtId="49" fontId="19" fillId="0" borderId="10" xfId="0" applyNumberFormat="1" applyFont="1" applyBorder="1" applyAlignment="1" applyProtection="1">
      <alignment horizontal="left" vertical="center" wrapText="1"/>
      <protection locked="0"/>
    </xf>
    <xf numFmtId="49" fontId="19" fillId="0" borderId="95" xfId="0" applyNumberFormat="1" applyFont="1" applyBorder="1" applyAlignment="1" applyProtection="1">
      <alignment horizontal="left" vertical="center" wrapText="1"/>
      <protection locked="0"/>
    </xf>
    <xf numFmtId="49" fontId="19" fillId="0" borderId="96" xfId="0" applyNumberFormat="1" applyFont="1" applyBorder="1" applyAlignment="1" applyProtection="1">
      <alignment horizontal="left" vertical="center" wrapText="1"/>
      <protection locked="0"/>
    </xf>
    <xf numFmtId="0" fontId="36" fillId="0" borderId="0" xfId="0" applyFont="1" applyAlignment="1">
      <alignment horizontal="left" vertical="center" wrapText="1"/>
    </xf>
    <xf numFmtId="0" fontId="19" fillId="0" borderId="58" xfId="0" applyFont="1" applyBorder="1" applyAlignment="1" applyProtection="1">
      <alignment horizontal="left" vertical="center" wrapText="1"/>
      <protection locked="0"/>
    </xf>
    <xf numFmtId="0" fontId="19" fillId="0" borderId="51" xfId="0" applyFont="1" applyBorder="1" applyAlignment="1" applyProtection="1">
      <alignment horizontal="left" vertical="center" wrapText="1"/>
      <protection locked="0"/>
    </xf>
    <xf numFmtId="0" fontId="19" fillId="0" borderId="61" xfId="0" applyFont="1" applyBorder="1" applyAlignment="1" applyProtection="1">
      <alignment horizontal="left" vertical="center" wrapText="1"/>
      <protection locked="0"/>
    </xf>
    <xf numFmtId="0" fontId="56" fillId="6" borderId="45" xfId="0" applyFont="1" applyFill="1" applyBorder="1" applyAlignment="1">
      <alignment horizontal="left" vertical="center" shrinkToFit="1"/>
    </xf>
    <xf numFmtId="0" fontId="56" fillId="6" borderId="70" xfId="0" applyFont="1" applyFill="1" applyBorder="1" applyAlignment="1">
      <alignment horizontal="left" vertical="center" shrinkToFit="1"/>
    </xf>
    <xf numFmtId="176" fontId="19" fillId="6" borderId="43" xfId="0" applyNumberFormat="1" applyFont="1" applyFill="1" applyBorder="1" applyAlignment="1">
      <alignment horizontal="center" vertical="center" shrinkToFit="1"/>
    </xf>
    <xf numFmtId="176" fontId="19" fillId="6" borderId="74" xfId="0" applyNumberFormat="1" applyFont="1" applyFill="1" applyBorder="1" applyAlignment="1">
      <alignment horizontal="center" vertical="center" shrinkToFit="1"/>
    </xf>
    <xf numFmtId="176" fontId="19" fillId="6" borderId="44" xfId="0" applyNumberFormat="1" applyFont="1" applyFill="1" applyBorder="1" applyAlignment="1">
      <alignment horizontal="center" vertical="center" shrinkToFit="1"/>
    </xf>
    <xf numFmtId="0" fontId="19" fillId="0" borderId="71"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19" fillId="0" borderId="141" xfId="0" applyFont="1" applyBorder="1" applyAlignment="1" applyProtection="1">
      <alignment horizontal="left" vertical="center" wrapText="1"/>
      <protection locked="0"/>
    </xf>
    <xf numFmtId="0" fontId="19" fillId="0" borderId="69" xfId="0" applyFont="1" applyBorder="1" applyAlignment="1" applyProtection="1">
      <alignment horizontal="left" vertical="center" wrapText="1"/>
      <protection locked="0"/>
    </xf>
    <xf numFmtId="176" fontId="19" fillId="6" borderId="13" xfId="0" applyNumberFormat="1" applyFont="1" applyFill="1" applyBorder="1" applyAlignment="1">
      <alignment horizontal="right" vertical="center"/>
    </xf>
    <xf numFmtId="176" fontId="19" fillId="6" borderId="7" xfId="0" applyNumberFormat="1" applyFont="1" applyFill="1" applyBorder="1" applyAlignment="1">
      <alignment horizontal="right" vertical="center"/>
    </xf>
    <xf numFmtId="176" fontId="19" fillId="6" borderId="12" xfId="0" applyNumberFormat="1" applyFont="1" applyFill="1" applyBorder="1" applyAlignment="1">
      <alignment horizontal="right" vertical="center"/>
    </xf>
    <xf numFmtId="176" fontId="19" fillId="6" borderId="5" xfId="0" applyNumberFormat="1" applyFont="1" applyFill="1" applyBorder="1" applyAlignment="1">
      <alignment horizontal="right" vertical="center"/>
    </xf>
    <xf numFmtId="0" fontId="43" fillId="6" borderId="105" xfId="0" applyFont="1" applyFill="1" applyBorder="1" applyAlignment="1">
      <alignment horizontal="left" vertical="center" wrapText="1"/>
    </xf>
    <xf numFmtId="0" fontId="43" fillId="6" borderId="112" xfId="0" applyFont="1" applyFill="1" applyBorder="1" applyAlignment="1">
      <alignment horizontal="left" vertical="center" wrapText="1"/>
    </xf>
    <xf numFmtId="0" fontId="22" fillId="6" borderId="106" xfId="0" applyFont="1" applyFill="1" applyBorder="1" applyAlignment="1">
      <alignment horizontal="left" vertical="center" wrapText="1"/>
    </xf>
    <xf numFmtId="0" fontId="56" fillId="6" borderId="94" xfId="0" applyFont="1" applyFill="1" applyBorder="1" applyAlignment="1">
      <alignment horizontal="left" vertical="center"/>
    </xf>
    <xf numFmtId="0" fontId="56" fillId="6" borderId="124" xfId="0" applyFont="1" applyFill="1" applyBorder="1" applyAlignment="1">
      <alignment horizontal="left" vertical="center"/>
    </xf>
    <xf numFmtId="0" fontId="19" fillId="7" borderId="49" xfId="0" applyFont="1" applyFill="1" applyBorder="1" applyAlignment="1">
      <alignment horizontal="left" vertical="center" shrinkToFit="1"/>
    </xf>
    <xf numFmtId="0" fontId="19" fillId="7" borderId="92" xfId="0" applyFont="1" applyFill="1" applyBorder="1" applyAlignment="1">
      <alignment horizontal="left" vertical="center" shrinkToFit="1"/>
    </xf>
    <xf numFmtId="0" fontId="19" fillId="6" borderId="32" xfId="0" applyFont="1" applyFill="1" applyBorder="1" applyAlignment="1">
      <alignment horizontal="center" vertical="center" textRotation="255"/>
    </xf>
    <xf numFmtId="0" fontId="19" fillId="6" borderId="34" xfId="0" applyFont="1" applyFill="1" applyBorder="1" applyAlignment="1">
      <alignment horizontal="center" vertical="center" textRotation="255"/>
    </xf>
    <xf numFmtId="0" fontId="19" fillId="6" borderId="35" xfId="0" applyFont="1" applyFill="1" applyBorder="1" applyAlignment="1">
      <alignment horizontal="center" vertical="center" textRotation="255"/>
    </xf>
    <xf numFmtId="0" fontId="19" fillId="6" borderId="57" xfId="0" applyFont="1" applyFill="1" applyBorder="1">
      <alignment vertical="center"/>
    </xf>
    <xf numFmtId="0" fontId="19" fillId="6" borderId="55" xfId="0" applyFont="1" applyFill="1" applyBorder="1">
      <alignment vertical="center"/>
    </xf>
    <xf numFmtId="0" fontId="19" fillId="6" borderId="56" xfId="0" applyFont="1" applyFill="1" applyBorder="1">
      <alignment vertical="center"/>
    </xf>
    <xf numFmtId="0" fontId="19" fillId="6" borderId="20" xfId="0" applyFont="1" applyFill="1" applyBorder="1">
      <alignment vertical="center"/>
    </xf>
    <xf numFmtId="0" fontId="0" fillId="6" borderId="72" xfId="0" applyFill="1" applyBorder="1" applyAlignment="1">
      <alignment vertical="center" wrapText="1"/>
    </xf>
    <xf numFmtId="0" fontId="0" fillId="6" borderId="73" xfId="0" applyFill="1" applyBorder="1" applyAlignment="1">
      <alignment vertical="center" wrapText="1"/>
    </xf>
    <xf numFmtId="0" fontId="19" fillId="5" borderId="43" xfId="0" applyFont="1" applyFill="1" applyBorder="1" applyAlignment="1" applyProtection="1">
      <alignment horizontal="center" vertical="center"/>
      <protection locked="0"/>
    </xf>
    <xf numFmtId="0" fontId="19" fillId="5" borderId="74" xfId="0" applyFont="1" applyFill="1" applyBorder="1" applyAlignment="1" applyProtection="1">
      <alignment horizontal="center" vertical="center"/>
      <protection locked="0"/>
    </xf>
    <xf numFmtId="0" fontId="19" fillId="5" borderId="75" xfId="0" applyFont="1" applyFill="1" applyBorder="1" applyAlignment="1" applyProtection="1">
      <alignment horizontal="center" vertical="center"/>
      <protection locked="0"/>
    </xf>
    <xf numFmtId="0" fontId="19" fillId="0" borderId="76" xfId="0" applyFont="1" applyBorder="1" applyAlignment="1" applyProtection="1">
      <alignment horizontal="left" vertical="center"/>
      <protection locked="0"/>
    </xf>
    <xf numFmtId="0" fontId="19" fillId="0" borderId="77" xfId="0" applyFont="1" applyBorder="1" applyAlignment="1" applyProtection="1">
      <alignment horizontal="left" vertical="center"/>
      <protection locked="0"/>
    </xf>
    <xf numFmtId="0" fontId="19" fillId="0" borderId="78" xfId="0" applyFont="1" applyBorder="1" applyAlignment="1" applyProtection="1">
      <alignment horizontal="left" vertical="center"/>
      <protection locked="0"/>
    </xf>
    <xf numFmtId="176" fontId="19" fillId="6" borderId="11" xfId="0" applyNumberFormat="1" applyFont="1" applyFill="1" applyBorder="1" applyAlignment="1">
      <alignment horizontal="right" vertical="center"/>
    </xf>
    <xf numFmtId="176" fontId="19" fillId="6" borderId="139" xfId="0" applyNumberFormat="1" applyFont="1" applyFill="1" applyBorder="1" applyAlignment="1">
      <alignment horizontal="right" vertical="center"/>
    </xf>
    <xf numFmtId="0" fontId="19" fillId="0" borderId="0" xfId="0" applyFont="1" applyAlignment="1" applyProtection="1">
      <alignment horizontal="center" vertical="center"/>
      <protection locked="0"/>
    </xf>
    <xf numFmtId="0" fontId="19" fillId="0" borderId="37" xfId="0" applyFont="1" applyBorder="1" applyAlignment="1" applyProtection="1">
      <alignment horizontal="center" vertical="center"/>
      <protection locked="0"/>
    </xf>
    <xf numFmtId="0" fontId="19" fillId="0" borderId="6"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23" xfId="0" applyFont="1" applyBorder="1" applyAlignment="1" applyProtection="1">
      <alignment horizontal="left" vertical="center" wrapText="1"/>
      <protection locked="0"/>
    </xf>
    <xf numFmtId="0" fontId="19" fillId="6" borderId="43" xfId="0" applyFont="1" applyFill="1" applyBorder="1" applyAlignment="1">
      <alignment horizontal="center" vertical="center"/>
    </xf>
    <xf numFmtId="0" fontId="19" fillId="6" borderId="74" xfId="0" applyFont="1" applyFill="1" applyBorder="1" applyAlignment="1">
      <alignment horizontal="center" vertical="center"/>
    </xf>
    <xf numFmtId="0" fontId="19" fillId="0" borderId="43" xfId="0" applyFont="1" applyBorder="1" applyAlignment="1" applyProtection="1">
      <alignment horizontal="left" vertical="center" wrapText="1"/>
      <protection locked="0"/>
    </xf>
    <xf numFmtId="0" fontId="19" fillId="0" borderId="74" xfId="0" applyFont="1" applyBorder="1" applyAlignment="1" applyProtection="1">
      <alignment horizontal="left" vertical="center" wrapText="1"/>
      <protection locked="0"/>
    </xf>
    <xf numFmtId="0" fontId="19" fillId="0" borderId="44" xfId="0" applyFont="1" applyBorder="1" applyAlignment="1" applyProtection="1">
      <alignment horizontal="left" vertical="center" wrapText="1"/>
      <protection locked="0"/>
    </xf>
    <xf numFmtId="0" fontId="28" fillId="6" borderId="85" xfId="0" applyFont="1" applyFill="1" applyBorder="1" applyAlignment="1">
      <alignment horizontal="center" vertical="center" textRotation="255" shrinkToFit="1"/>
    </xf>
    <xf numFmtId="0" fontId="28" fillId="6" borderId="86" xfId="0" applyFont="1" applyFill="1" applyBorder="1" applyAlignment="1">
      <alignment horizontal="center" vertical="center" textRotation="255" shrinkToFit="1"/>
    </xf>
    <xf numFmtId="0" fontId="28" fillId="6" borderId="136" xfId="0" applyFont="1" applyFill="1" applyBorder="1" applyAlignment="1">
      <alignment horizontal="center" vertical="center" textRotation="255" shrinkToFit="1"/>
    </xf>
    <xf numFmtId="0" fontId="19" fillId="6" borderId="83" xfId="0" applyFont="1" applyFill="1" applyBorder="1" applyAlignment="1">
      <alignment horizontal="left" vertical="center"/>
    </xf>
    <xf numFmtId="0" fontId="19" fillId="6" borderId="84" xfId="0" applyFont="1" applyFill="1" applyBorder="1" applyAlignment="1">
      <alignment horizontal="left" vertical="center"/>
    </xf>
    <xf numFmtId="0" fontId="18" fillId="6" borderId="8" xfId="0" applyFont="1" applyFill="1" applyBorder="1" applyAlignment="1">
      <alignment horizontal="left" vertical="center"/>
    </xf>
    <xf numFmtId="0" fontId="18" fillId="6" borderId="74" xfId="0" applyFont="1" applyFill="1" applyBorder="1" applyAlignment="1">
      <alignment horizontal="left" vertical="center"/>
    </xf>
    <xf numFmtId="0" fontId="18" fillId="6" borderId="44" xfId="0" applyFont="1" applyFill="1" applyBorder="1" applyAlignment="1">
      <alignment horizontal="left" vertical="center"/>
    </xf>
    <xf numFmtId="0" fontId="19" fillId="0" borderId="124" xfId="0" applyFont="1" applyBorder="1" applyAlignment="1" applyProtection="1">
      <alignment horizontal="left" vertical="center" wrapText="1"/>
      <protection locked="0"/>
    </xf>
    <xf numFmtId="0" fontId="19" fillId="6" borderId="35" xfId="0" applyFont="1" applyFill="1" applyBorder="1" applyAlignment="1">
      <alignment horizontal="left" vertical="center"/>
    </xf>
    <xf numFmtId="0" fontId="19" fillId="6" borderId="199" xfId="0" applyFont="1" applyFill="1" applyBorder="1" applyAlignment="1">
      <alignment horizontal="left" vertical="center"/>
    </xf>
    <xf numFmtId="0" fontId="58" fillId="6" borderId="38" xfId="0" applyFont="1" applyFill="1" applyBorder="1" applyAlignment="1">
      <alignment horizontal="left" vertical="center"/>
    </xf>
    <xf numFmtId="0" fontId="58" fillId="6" borderId="121" xfId="0" applyFont="1" applyFill="1" applyBorder="1" applyAlignment="1">
      <alignment horizontal="left" vertical="center"/>
    </xf>
    <xf numFmtId="0" fontId="58" fillId="6" borderId="62" xfId="0" applyFont="1" applyFill="1" applyBorder="1" applyAlignment="1">
      <alignment horizontal="left" vertical="center"/>
    </xf>
    <xf numFmtId="0" fontId="28" fillId="6" borderId="85" xfId="0" applyFont="1" applyFill="1" applyBorder="1" applyAlignment="1">
      <alignment horizontal="center" vertical="center" textRotation="255"/>
    </xf>
    <xf numFmtId="0" fontId="28" fillId="6" borderId="86" xfId="0" applyFont="1" applyFill="1" applyBorder="1" applyAlignment="1">
      <alignment horizontal="center" vertical="center" textRotation="255"/>
    </xf>
    <xf numFmtId="0" fontId="28" fillId="6" borderId="136" xfId="0" applyFont="1" applyFill="1" applyBorder="1" applyAlignment="1">
      <alignment horizontal="center" vertical="center" textRotation="255"/>
    </xf>
    <xf numFmtId="0" fontId="19" fillId="0" borderId="87" xfId="0" applyFont="1" applyBorder="1" applyAlignment="1" applyProtection="1">
      <alignment horizontal="left" vertical="center" wrapText="1"/>
      <protection locked="0"/>
    </xf>
    <xf numFmtId="0" fontId="19" fillId="0" borderId="88" xfId="0" applyFont="1" applyBorder="1" applyAlignment="1" applyProtection="1">
      <alignment horizontal="left" vertical="center" wrapText="1"/>
      <protection locked="0"/>
    </xf>
    <xf numFmtId="0" fontId="19" fillId="0" borderId="135" xfId="0" applyFont="1"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79"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Alignment="1">
      <alignment horizontal="left" vertical="top" wrapText="1"/>
    </xf>
    <xf numFmtId="0" fontId="28" fillId="0" borderId="87" xfId="0" applyFont="1" applyBorder="1" applyAlignment="1" applyProtection="1">
      <alignment horizontal="left" vertical="center" wrapText="1"/>
      <protection locked="0"/>
    </xf>
    <xf numFmtId="0" fontId="28" fillId="0" borderId="88" xfId="0" applyFont="1" applyBorder="1" applyAlignment="1" applyProtection="1">
      <alignment horizontal="left" vertical="center" wrapText="1"/>
      <protection locked="0"/>
    </xf>
    <xf numFmtId="0" fontId="28" fillId="0" borderId="135" xfId="0" applyFont="1" applyBorder="1" applyAlignment="1" applyProtection="1">
      <alignment horizontal="left" vertical="center" wrapText="1"/>
      <protection locked="0"/>
    </xf>
    <xf numFmtId="0" fontId="0" fillId="6" borderId="138" xfId="0" applyFill="1" applyBorder="1" applyAlignment="1">
      <alignment horizontal="left" vertical="center"/>
    </xf>
    <xf numFmtId="0" fontId="0" fillId="6" borderId="100" xfId="0" applyFill="1" applyBorder="1" applyAlignment="1">
      <alignment horizontal="left" vertical="center"/>
    </xf>
    <xf numFmtId="0" fontId="0" fillId="6" borderId="60" xfId="0" applyFill="1" applyBorder="1" applyAlignment="1">
      <alignment horizontal="left" vertical="center"/>
    </xf>
    <xf numFmtId="0" fontId="28" fillId="0" borderId="111" xfId="0" applyFont="1" applyBorder="1" applyAlignment="1" applyProtection="1">
      <alignment horizontal="left" vertical="center" wrapText="1"/>
      <protection locked="0"/>
    </xf>
    <xf numFmtId="0" fontId="28" fillId="0" borderId="53" xfId="0" applyFont="1" applyBorder="1" applyAlignment="1" applyProtection="1">
      <alignment horizontal="left" vertical="center" wrapText="1"/>
      <protection locked="0"/>
    </xf>
    <xf numFmtId="0" fontId="28" fillId="0" borderId="79" xfId="0" applyFont="1" applyBorder="1" applyAlignment="1" applyProtection="1">
      <alignment horizontal="left" vertical="center" wrapText="1"/>
      <protection locked="0"/>
    </xf>
    <xf numFmtId="0" fontId="28" fillId="0" borderId="25" xfId="0" applyFont="1" applyBorder="1" applyAlignment="1" applyProtection="1">
      <alignment horizontal="left" vertical="center" wrapText="1"/>
      <protection locked="0"/>
    </xf>
    <xf numFmtId="0" fontId="19" fillId="0" borderId="111"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79" xfId="0" applyFont="1" applyBorder="1" applyAlignment="1" applyProtection="1">
      <alignment horizontal="left" vertical="center" wrapText="1"/>
      <protection locked="0"/>
    </xf>
    <xf numFmtId="0" fontId="19" fillId="0" borderId="25" xfId="0" applyFont="1" applyBorder="1" applyAlignment="1" applyProtection="1">
      <alignment horizontal="left" vertical="center" wrapText="1"/>
      <protection locked="0"/>
    </xf>
    <xf numFmtId="0" fontId="19" fillId="0" borderId="52" xfId="0" applyFont="1" applyBorder="1" applyAlignment="1" applyProtection="1">
      <alignment horizontal="left" vertical="center" wrapText="1"/>
      <protection locked="0"/>
    </xf>
    <xf numFmtId="0" fontId="20" fillId="0" borderId="0" xfId="0" applyFont="1" applyAlignment="1">
      <alignment horizontal="center" vertical="center"/>
    </xf>
    <xf numFmtId="0" fontId="0" fillId="6" borderId="102" xfId="0" applyFill="1" applyBorder="1" applyAlignment="1">
      <alignment horizontal="left" vertical="center"/>
    </xf>
    <xf numFmtId="0" fontId="0" fillId="6" borderId="140" xfId="0" applyFill="1" applyBorder="1" applyAlignment="1">
      <alignment horizontal="left" vertical="center"/>
    </xf>
    <xf numFmtId="0" fontId="0" fillId="6" borderId="103" xfId="0" applyFill="1" applyBorder="1" applyAlignment="1">
      <alignment horizontal="left" vertical="center"/>
    </xf>
    <xf numFmtId="0" fontId="19" fillId="6" borderId="49" xfId="0" applyFont="1" applyFill="1" applyBorder="1" applyAlignment="1">
      <alignment horizontal="left" vertical="center" shrinkToFit="1"/>
    </xf>
    <xf numFmtId="0" fontId="19" fillId="6" borderId="92" xfId="0" applyFont="1" applyFill="1" applyBorder="1" applyAlignment="1">
      <alignment horizontal="left" vertical="center" shrinkToFit="1"/>
    </xf>
    <xf numFmtId="0" fontId="45" fillId="0" borderId="119" xfId="0" applyFont="1" applyBorder="1" applyAlignment="1">
      <alignment horizontal="left" vertical="top" wrapText="1"/>
    </xf>
    <xf numFmtId="0" fontId="45" fillId="0" borderId="37" xfId="0" applyFont="1" applyBorder="1" applyAlignment="1">
      <alignment horizontal="left" vertical="top" wrapText="1"/>
    </xf>
    <xf numFmtId="0" fontId="45" fillId="0" borderId="62" xfId="0" applyFont="1" applyBorder="1" applyAlignment="1">
      <alignment horizontal="left" vertical="top" wrapText="1"/>
    </xf>
    <xf numFmtId="0" fontId="58" fillId="0" borderId="34" xfId="0" applyFont="1" applyBorder="1" applyAlignment="1" applyProtection="1">
      <alignment horizontal="left" vertical="top" wrapText="1"/>
      <protection locked="0"/>
    </xf>
    <xf numFmtId="0" fontId="58" fillId="0" borderId="0" xfId="0" applyFont="1" applyAlignment="1" applyProtection="1">
      <alignment horizontal="left" vertical="top" wrapText="1"/>
      <protection locked="0"/>
    </xf>
    <xf numFmtId="0" fontId="58" fillId="0" borderId="37" xfId="0" applyFont="1" applyBorder="1" applyAlignment="1" applyProtection="1">
      <alignment horizontal="left" vertical="top" wrapText="1"/>
      <protection locked="0"/>
    </xf>
    <xf numFmtId="0" fontId="58" fillId="0" borderId="35" xfId="0" applyFont="1" applyBorder="1" applyAlignment="1" applyProtection="1">
      <alignment horizontal="left" vertical="top" wrapText="1"/>
      <protection locked="0"/>
    </xf>
    <xf numFmtId="0" fontId="58" fillId="0" borderId="121" xfId="0" applyFont="1" applyBorder="1" applyAlignment="1" applyProtection="1">
      <alignment horizontal="left" vertical="top" wrapText="1"/>
      <protection locked="0"/>
    </xf>
    <xf numFmtId="0" fontId="58" fillId="0" borderId="62" xfId="0" applyFont="1" applyBorder="1" applyAlignment="1" applyProtection="1">
      <alignment horizontal="left" vertical="top" wrapText="1"/>
      <protection locked="0"/>
    </xf>
    <xf numFmtId="0" fontId="58" fillId="0" borderId="107" xfId="0" applyFont="1" applyBorder="1" applyAlignment="1" applyProtection="1">
      <alignment horizontal="left" vertical="top" wrapText="1"/>
      <protection locked="0"/>
    </xf>
    <xf numFmtId="0" fontId="58" fillId="0" borderId="81" xfId="0" applyFont="1" applyBorder="1" applyAlignment="1" applyProtection="1">
      <alignment horizontal="left" vertical="top" wrapText="1"/>
      <protection locked="0"/>
    </xf>
    <xf numFmtId="0" fontId="30" fillId="6" borderId="165" xfId="0" applyFont="1" applyFill="1" applyBorder="1" applyAlignment="1">
      <alignment horizontal="left" vertical="center"/>
    </xf>
    <xf numFmtId="0" fontId="30" fillId="6" borderId="54" xfId="0" applyFont="1" applyFill="1" applyBorder="1" applyAlignment="1">
      <alignment horizontal="left" vertical="center"/>
    </xf>
    <xf numFmtId="0" fontId="30" fillId="6" borderId="155" xfId="0" applyFont="1" applyFill="1" applyBorder="1" applyAlignment="1">
      <alignment horizontal="left" vertical="center"/>
    </xf>
    <xf numFmtId="0" fontId="30" fillId="6" borderId="151" xfId="0" applyFont="1" applyFill="1" applyBorder="1" applyAlignment="1">
      <alignment horizontal="left" vertical="center"/>
    </xf>
    <xf numFmtId="0" fontId="58" fillId="0" borderId="180" xfId="0" applyFont="1" applyBorder="1" applyAlignment="1" applyProtection="1">
      <alignment horizontal="left" vertical="top" wrapText="1"/>
      <protection locked="0"/>
    </xf>
    <xf numFmtId="0" fontId="58" fillId="0" borderId="46" xfId="0" applyFont="1" applyBorder="1" applyAlignment="1" applyProtection="1">
      <alignment horizontal="left" vertical="top" wrapText="1"/>
      <protection locked="0"/>
    </xf>
    <xf numFmtId="0" fontId="58" fillId="0" borderId="47" xfId="0" applyFont="1" applyBorder="1" applyAlignment="1" applyProtection="1">
      <alignment horizontal="left" vertical="top" wrapText="1"/>
      <protection locked="0"/>
    </xf>
    <xf numFmtId="0" fontId="58" fillId="0" borderId="181" xfId="0" applyFont="1" applyBorder="1" applyAlignment="1" applyProtection="1">
      <alignment horizontal="left" vertical="top" wrapText="1"/>
      <protection locked="0"/>
    </xf>
    <xf numFmtId="0" fontId="58" fillId="0" borderId="77" xfId="0" applyFont="1" applyBorder="1" applyAlignment="1" applyProtection="1">
      <alignment horizontal="left" vertical="top" wrapText="1"/>
      <protection locked="0"/>
    </xf>
    <xf numFmtId="0" fontId="58" fillId="0" borderId="78" xfId="0" applyFont="1" applyBorder="1" applyAlignment="1" applyProtection="1">
      <alignment horizontal="left" vertical="top" wrapText="1"/>
      <protection locked="0"/>
    </xf>
    <xf numFmtId="0" fontId="77" fillId="0" borderId="119" xfId="0" applyFont="1" applyBorder="1" applyAlignment="1">
      <alignment horizontal="left" vertical="top" wrapText="1"/>
    </xf>
    <xf numFmtId="0" fontId="77" fillId="0" borderId="37" xfId="0" applyFont="1" applyBorder="1" applyAlignment="1">
      <alignment horizontal="left" vertical="top" wrapText="1"/>
    </xf>
    <xf numFmtId="0" fontId="56" fillId="6" borderId="32" xfId="0" applyFont="1" applyFill="1" applyBorder="1" applyAlignment="1">
      <alignment horizontal="left" vertical="center" wrapText="1"/>
    </xf>
    <xf numFmtId="0" fontId="56" fillId="6" borderId="33" xfId="0" applyFont="1" applyFill="1" applyBorder="1" applyAlignment="1">
      <alignment horizontal="left" vertical="center" wrapText="1"/>
    </xf>
    <xf numFmtId="0" fontId="56" fillId="6" borderId="127" xfId="0" applyFont="1" applyFill="1" applyBorder="1" applyAlignment="1">
      <alignment horizontal="left" vertical="center" wrapText="1"/>
    </xf>
    <xf numFmtId="0" fontId="56" fillId="6" borderId="34" xfId="0" applyFont="1" applyFill="1" applyBorder="1" applyAlignment="1">
      <alignment horizontal="left" vertical="center" wrapText="1"/>
    </xf>
    <xf numFmtId="0" fontId="56" fillId="6" borderId="0" xfId="0" applyFont="1" applyFill="1" applyAlignment="1">
      <alignment horizontal="left" vertical="center" wrapText="1"/>
    </xf>
    <xf numFmtId="0" fontId="56" fillId="6" borderId="50" xfId="0" applyFont="1" applyFill="1" applyBorder="1" applyAlignment="1">
      <alignment horizontal="left" vertical="center" wrapText="1"/>
    </xf>
    <xf numFmtId="0" fontId="56" fillId="6" borderId="91" xfId="0" applyFont="1" applyFill="1" applyBorder="1" applyAlignment="1">
      <alignment horizontal="left" vertical="center" wrapText="1"/>
    </xf>
    <xf numFmtId="0" fontId="56" fillId="6" borderId="29" xfId="0" applyFont="1" applyFill="1" applyBorder="1" applyAlignment="1">
      <alignment horizontal="left" vertical="center" wrapText="1"/>
    </xf>
    <xf numFmtId="0" fontId="56" fillId="6" borderId="92" xfId="0" applyFont="1" applyFill="1" applyBorder="1" applyAlignment="1">
      <alignment horizontal="left" vertical="center" wrapText="1"/>
    </xf>
    <xf numFmtId="0" fontId="34" fillId="6" borderId="186" xfId="0" applyFont="1" applyFill="1" applyBorder="1" applyAlignment="1">
      <alignment horizontal="left" vertical="center" wrapText="1"/>
    </xf>
    <xf numFmtId="0" fontId="34" fillId="6" borderId="187" xfId="0" applyFont="1" applyFill="1" applyBorder="1" applyAlignment="1">
      <alignment horizontal="left" vertical="center" wrapText="1"/>
    </xf>
    <xf numFmtId="0" fontId="34" fillId="6" borderId="46" xfId="0" applyFont="1" applyFill="1" applyBorder="1" applyAlignment="1">
      <alignment horizontal="left" vertical="center" wrapText="1"/>
    </xf>
    <xf numFmtId="0" fontId="34" fillId="6" borderId="47" xfId="0" applyFont="1" applyFill="1" applyBorder="1" applyAlignment="1">
      <alignment horizontal="left" vertical="center" wrapText="1"/>
    </xf>
    <xf numFmtId="0" fontId="34" fillId="6" borderId="29" xfId="0" applyFont="1" applyFill="1" applyBorder="1" applyAlignment="1">
      <alignment horizontal="left" vertical="center" wrapText="1"/>
    </xf>
    <xf numFmtId="0" fontId="34" fillId="6" borderId="48" xfId="0" applyFont="1" applyFill="1" applyBorder="1" applyAlignment="1">
      <alignment horizontal="left" vertical="center" wrapText="1"/>
    </xf>
    <xf numFmtId="0" fontId="54" fillId="0" borderId="0" xfId="0" applyFont="1" applyAlignment="1">
      <alignment horizontal="center" vertical="center" shrinkToFit="1"/>
    </xf>
    <xf numFmtId="0" fontId="76" fillId="0" borderId="37" xfId="0" applyFont="1" applyBorder="1" applyAlignment="1">
      <alignment horizontal="left" vertical="top" wrapText="1"/>
    </xf>
    <xf numFmtId="0" fontId="76" fillId="0" borderId="62" xfId="0" applyFont="1" applyBorder="1" applyAlignment="1">
      <alignment horizontal="left" vertical="top" wrapText="1"/>
    </xf>
    <xf numFmtId="0" fontId="13" fillId="6" borderId="130" xfId="0" applyFont="1" applyFill="1" applyBorder="1" applyAlignment="1">
      <alignment horizontal="left" vertical="top" shrinkToFit="1"/>
    </xf>
    <xf numFmtId="0" fontId="13" fillId="0" borderId="130" xfId="0" applyFont="1" applyBorder="1" applyAlignment="1">
      <alignment horizontal="left" vertical="top" shrinkToFit="1"/>
    </xf>
    <xf numFmtId="0" fontId="13" fillId="0" borderId="134" xfId="0" applyFont="1" applyBorder="1" applyAlignment="1">
      <alignment horizontal="left" vertical="top" shrinkToFit="1"/>
    </xf>
    <xf numFmtId="0" fontId="34" fillId="6" borderId="32" xfId="0" applyFont="1" applyFill="1" applyBorder="1" applyAlignment="1">
      <alignment horizontal="left" vertical="center" wrapText="1"/>
    </xf>
    <xf numFmtId="0" fontId="34" fillId="6" borderId="33" xfId="0" applyFont="1" applyFill="1" applyBorder="1" applyAlignment="1">
      <alignment horizontal="left" vertical="center" wrapText="1"/>
    </xf>
    <xf numFmtId="0" fontId="34" fillId="6" borderId="127" xfId="0" applyFont="1" applyFill="1" applyBorder="1" applyAlignment="1">
      <alignment horizontal="left" vertical="center" wrapText="1"/>
    </xf>
    <xf numFmtId="0" fontId="45" fillId="0" borderId="0" xfId="0" applyFont="1" applyAlignment="1">
      <alignment horizontal="left" vertical="top" wrapText="1"/>
    </xf>
    <xf numFmtId="0" fontId="58" fillId="5" borderId="186" xfId="0" applyFont="1" applyFill="1" applyBorder="1" applyAlignment="1" applyProtection="1">
      <alignment horizontal="left" vertical="center" shrinkToFit="1"/>
      <protection locked="0"/>
    </xf>
    <xf numFmtId="0" fontId="58" fillId="5" borderId="187" xfId="0" applyFont="1" applyFill="1" applyBorder="1" applyAlignment="1" applyProtection="1">
      <alignment horizontal="left" vertical="center" shrinkToFit="1"/>
      <protection locked="0"/>
    </xf>
    <xf numFmtId="0" fontId="58" fillId="0" borderId="95" xfId="0" applyFont="1" applyBorder="1" applyAlignment="1" applyProtection="1">
      <alignment horizontal="left" vertical="center" wrapText="1"/>
      <protection locked="0"/>
    </xf>
    <xf numFmtId="0" fontId="58" fillId="0" borderId="96" xfId="0" applyFont="1" applyBorder="1" applyAlignment="1" applyProtection="1">
      <alignment horizontal="left" vertical="center" wrapText="1"/>
      <protection locked="0"/>
    </xf>
    <xf numFmtId="0" fontId="72" fillId="0" borderId="0" xfId="0" applyFont="1" applyAlignment="1">
      <alignment horizontal="left" vertical="center" shrinkToFit="1"/>
    </xf>
    <xf numFmtId="0" fontId="30" fillId="6" borderId="172" xfId="0" applyFont="1" applyFill="1" applyBorder="1" applyAlignment="1">
      <alignment horizontal="left" vertical="center"/>
    </xf>
    <xf numFmtId="0" fontId="30" fillId="6" borderId="145" xfId="0" applyFont="1" applyFill="1" applyBorder="1" applyAlignment="1">
      <alignment horizontal="left" vertical="center"/>
    </xf>
    <xf numFmtId="0" fontId="30" fillId="6" borderId="150" xfId="0" applyFont="1" applyFill="1" applyBorder="1" applyAlignment="1">
      <alignment horizontal="left" vertical="center"/>
    </xf>
    <xf numFmtId="0" fontId="30" fillId="6" borderId="173" xfId="0" applyFont="1" applyFill="1" applyBorder="1" applyAlignment="1">
      <alignment horizontal="left" vertical="center"/>
    </xf>
    <xf numFmtId="0" fontId="34" fillId="6" borderId="185" xfId="0" applyFont="1" applyFill="1" applyBorder="1" applyAlignment="1">
      <alignment horizontal="left" vertical="center" wrapText="1"/>
    </xf>
    <xf numFmtId="0" fontId="34" fillId="6" borderId="186" xfId="0" applyFont="1" applyFill="1" applyBorder="1" applyAlignment="1">
      <alignment horizontal="left" vertical="center"/>
    </xf>
    <xf numFmtId="0" fontId="34" fillId="6" borderId="187" xfId="0" applyFont="1" applyFill="1" applyBorder="1" applyAlignment="1">
      <alignment horizontal="left" vertical="center"/>
    </xf>
    <xf numFmtId="0" fontId="13" fillId="0" borderId="180" xfId="0" applyFont="1" applyBorder="1" applyAlignment="1" applyProtection="1">
      <alignment horizontal="left" vertical="top" wrapText="1"/>
      <protection locked="0"/>
    </xf>
    <xf numFmtId="0" fontId="13" fillId="0" borderId="46" xfId="0" applyFont="1" applyBorder="1" applyAlignment="1" applyProtection="1">
      <alignment horizontal="left" vertical="top" wrapText="1"/>
      <protection locked="0"/>
    </xf>
    <xf numFmtId="0" fontId="13" fillId="0" borderId="47" xfId="0" applyFont="1" applyBorder="1" applyAlignment="1" applyProtection="1">
      <alignment horizontal="left" vertical="top" wrapText="1"/>
      <protection locked="0"/>
    </xf>
    <xf numFmtId="0" fontId="13" fillId="0" borderId="181" xfId="0" applyFont="1" applyBorder="1" applyAlignment="1" applyProtection="1">
      <alignment horizontal="left" vertical="top" wrapText="1"/>
      <protection locked="0"/>
    </xf>
    <xf numFmtId="0" fontId="13" fillId="0" borderId="77" xfId="0" applyFont="1" applyBorder="1" applyAlignment="1" applyProtection="1">
      <alignment horizontal="left" vertical="top" wrapText="1"/>
      <protection locked="0"/>
    </xf>
    <xf numFmtId="0" fontId="13" fillId="0" borderId="78" xfId="0" applyFont="1" applyBorder="1" applyAlignment="1" applyProtection="1">
      <alignment horizontal="left" vertical="top" wrapText="1"/>
      <protection locked="0"/>
    </xf>
    <xf numFmtId="0" fontId="52" fillId="0" borderId="119" xfId="0" applyFont="1" applyBorder="1" applyAlignment="1">
      <alignment horizontal="left" vertical="center" wrapText="1"/>
    </xf>
    <xf numFmtId="0" fontId="52" fillId="0" borderId="37" xfId="0" applyFont="1" applyBorder="1" applyAlignment="1">
      <alignment horizontal="left" vertical="center" wrapText="1"/>
    </xf>
    <xf numFmtId="0" fontId="52" fillId="0" borderId="62" xfId="0" applyFont="1" applyBorder="1" applyAlignment="1">
      <alignment horizontal="left" vertical="center" wrapText="1"/>
    </xf>
    <xf numFmtId="0" fontId="34" fillId="10" borderId="185" xfId="0" applyFont="1" applyFill="1" applyBorder="1" applyAlignment="1">
      <alignment horizontal="left" vertical="center" shrinkToFit="1"/>
    </xf>
    <xf numFmtId="0" fontId="34" fillId="10" borderId="186" xfId="0" applyFont="1" applyFill="1" applyBorder="1" applyAlignment="1">
      <alignment horizontal="left" vertical="center" shrinkToFit="1"/>
    </xf>
    <xf numFmtId="0" fontId="34" fillId="10" borderId="187" xfId="0" applyFont="1" applyFill="1" applyBorder="1" applyAlignment="1">
      <alignment horizontal="left" vertical="center" shrinkToFit="1"/>
    </xf>
    <xf numFmtId="0" fontId="13" fillId="0" borderId="34" xfId="0" applyFont="1" applyBorder="1" applyAlignment="1" applyProtection="1">
      <alignment horizontal="left" vertical="top" wrapText="1" shrinkToFit="1"/>
      <protection locked="0"/>
    </xf>
    <xf numFmtId="0" fontId="13" fillId="0" borderId="0" xfId="0" applyFont="1" applyAlignment="1" applyProtection="1">
      <alignment horizontal="left" vertical="top" wrapText="1" shrinkToFit="1"/>
      <protection locked="0"/>
    </xf>
    <xf numFmtId="0" fontId="13" fillId="0" borderId="0" xfId="0" applyFont="1" applyAlignment="1" applyProtection="1">
      <alignment horizontal="left" vertical="top" shrinkToFit="1"/>
      <protection locked="0"/>
    </xf>
    <xf numFmtId="0" fontId="13" fillId="0" borderId="37" xfId="0" applyFont="1" applyBorder="1" applyAlignment="1" applyProtection="1">
      <alignment horizontal="left" vertical="top" shrinkToFit="1"/>
      <protection locked="0"/>
    </xf>
    <xf numFmtId="0" fontId="13" fillId="0" borderId="34" xfId="0" applyFont="1" applyBorder="1" applyAlignment="1" applyProtection="1">
      <alignment horizontal="left" vertical="top" shrinkToFit="1"/>
      <protection locked="0"/>
    </xf>
    <xf numFmtId="0" fontId="13" fillId="0" borderId="35" xfId="0" applyFont="1" applyBorder="1" applyAlignment="1" applyProtection="1">
      <alignment horizontal="left" vertical="top" shrinkToFit="1"/>
      <protection locked="0"/>
    </xf>
    <xf numFmtId="0" fontId="13" fillId="0" borderId="121" xfId="0" applyFont="1" applyBorder="1" applyAlignment="1" applyProtection="1">
      <alignment horizontal="left" vertical="top" shrinkToFit="1"/>
      <protection locked="0"/>
    </xf>
    <xf numFmtId="0" fontId="13" fillId="0" borderId="62" xfId="0" applyFont="1" applyBorder="1" applyAlignment="1" applyProtection="1">
      <alignment horizontal="left" vertical="top" shrinkToFit="1"/>
      <protection locked="0"/>
    </xf>
    <xf numFmtId="0" fontId="34" fillId="6" borderId="185" xfId="0" applyFont="1" applyFill="1" applyBorder="1" applyAlignment="1">
      <alignment horizontal="left" vertical="center"/>
    </xf>
    <xf numFmtId="0" fontId="52" fillId="0" borderId="189" xfId="0" applyFont="1" applyBorder="1" applyAlignment="1">
      <alignment horizontal="left" vertical="top" wrapText="1"/>
    </xf>
    <xf numFmtId="0" fontId="52" fillId="0" borderId="190" xfId="0" applyFont="1" applyBorder="1" applyAlignment="1">
      <alignment horizontal="left" vertical="top" wrapText="1"/>
    </xf>
    <xf numFmtId="0" fontId="52" fillId="0" borderId="179" xfId="0" applyFont="1" applyBorder="1" applyAlignment="1">
      <alignment horizontal="left" vertical="top" wrapText="1"/>
    </xf>
    <xf numFmtId="0" fontId="34" fillId="6" borderId="183" xfId="0" applyFont="1" applyFill="1" applyBorder="1" applyAlignment="1">
      <alignment horizontal="left" vertical="center"/>
    </xf>
    <xf numFmtId="0" fontId="13" fillId="0" borderId="184" xfId="0" applyFont="1" applyBorder="1" applyAlignment="1" applyProtection="1">
      <alignment horizontal="left" vertical="top" wrapText="1"/>
      <protection locked="0"/>
    </xf>
    <xf numFmtId="0" fontId="13" fillId="0" borderId="179" xfId="0" applyFont="1" applyBorder="1" applyAlignment="1" applyProtection="1">
      <alignment horizontal="left" vertical="top" wrapText="1"/>
      <protection locked="0"/>
    </xf>
    <xf numFmtId="0" fontId="13" fillId="6" borderId="184" xfId="0" applyFont="1" applyFill="1" applyBorder="1" applyAlignment="1">
      <alignment horizontal="left" vertical="center" wrapText="1"/>
    </xf>
    <xf numFmtId="0" fontId="13" fillId="6" borderId="179" xfId="0" applyFont="1" applyFill="1" applyBorder="1" applyAlignment="1">
      <alignment horizontal="left" vertical="center"/>
    </xf>
    <xf numFmtId="0" fontId="72" fillId="0" borderId="0" xfId="0" applyFont="1" applyAlignment="1">
      <alignment horizontal="center" vertical="center" shrinkToFit="1"/>
    </xf>
    <xf numFmtId="0" fontId="12" fillId="0" borderId="9" xfId="3" applyFont="1" applyBorder="1" applyAlignment="1" applyProtection="1">
      <alignment horizontal="left" vertical="center" shrinkToFit="1"/>
      <protection locked="0"/>
    </xf>
    <xf numFmtId="0" fontId="12" fillId="0" borderId="46" xfId="3" applyFont="1" applyBorder="1" applyAlignment="1" applyProtection="1">
      <alignment horizontal="left" vertical="center" shrinkToFit="1"/>
      <protection locked="0"/>
    </xf>
    <xf numFmtId="0" fontId="12" fillId="0" borderId="70" xfId="3" applyFont="1" applyBorder="1" applyAlignment="1" applyProtection="1">
      <alignment horizontal="left" vertical="center" shrinkToFit="1"/>
      <protection locked="0"/>
    </xf>
    <xf numFmtId="0" fontId="56" fillId="0" borderId="0" xfId="3" applyFont="1" applyAlignment="1">
      <alignment horizontal="left" vertical="top" wrapText="1"/>
    </xf>
    <xf numFmtId="0" fontId="28" fillId="0" borderId="0" xfId="3" applyFont="1" applyAlignment="1">
      <alignment horizontal="left" vertical="center" wrapText="1"/>
    </xf>
    <xf numFmtId="0" fontId="17" fillId="0" borderId="0" xfId="0" applyFont="1" applyAlignment="1">
      <alignment horizontal="left" vertical="center" shrinkToFit="1"/>
    </xf>
    <xf numFmtId="0" fontId="56" fillId="0" borderId="0" xfId="3" applyFont="1" applyAlignment="1">
      <alignment horizontal="left" vertical="center" wrapText="1"/>
    </xf>
    <xf numFmtId="0" fontId="56" fillId="0" borderId="0" xfId="3" applyFont="1" applyAlignment="1">
      <alignment vertical="top" wrapText="1"/>
    </xf>
    <xf numFmtId="0" fontId="56" fillId="0" borderId="0" xfId="0" applyFont="1" applyAlignment="1">
      <alignment vertical="center" wrapText="1"/>
    </xf>
    <xf numFmtId="0" fontId="33" fillId="0" borderId="0" xfId="3" applyFont="1" applyAlignment="1">
      <alignment horizontal="left" vertical="top" wrapText="1"/>
    </xf>
    <xf numFmtId="0" fontId="52" fillId="0" borderId="34" xfId="0" applyFont="1" applyBorder="1" applyAlignment="1">
      <alignment horizontal="left" vertical="center" wrapText="1"/>
    </xf>
    <xf numFmtId="0" fontId="19" fillId="4" borderId="28" xfId="3" applyFont="1" applyFill="1" applyBorder="1" applyAlignment="1">
      <alignment horizontal="center" vertical="top" textRotation="255"/>
    </xf>
    <xf numFmtId="0" fontId="13" fillId="3" borderId="32" xfId="3" applyFont="1" applyFill="1" applyBorder="1" applyAlignment="1">
      <alignment horizontal="left" vertical="center"/>
    </xf>
    <xf numFmtId="0" fontId="13" fillId="3" borderId="33" xfId="3" applyFont="1" applyFill="1" applyBorder="1" applyAlignment="1">
      <alignment horizontal="left" vertical="center"/>
    </xf>
    <xf numFmtId="0" fontId="19" fillId="0" borderId="0" xfId="3" applyFont="1" applyAlignment="1">
      <alignment horizontal="left" vertical="top" wrapText="1"/>
    </xf>
    <xf numFmtId="0" fontId="19" fillId="0" borderId="0" xfId="3" applyFont="1" applyAlignment="1">
      <alignment horizontal="left" vertical="top"/>
    </xf>
    <xf numFmtId="0" fontId="12" fillId="0" borderId="117" xfId="3" applyFont="1" applyBorder="1" applyAlignment="1" applyProtection="1">
      <alignment horizontal="left" vertical="center" shrinkToFit="1"/>
      <protection locked="0"/>
    </xf>
    <xf numFmtId="0" fontId="12" fillId="0" borderId="77" xfId="3" applyFont="1" applyBorder="1" applyAlignment="1" applyProtection="1">
      <alignment horizontal="left" vertical="center" shrinkToFit="1"/>
      <protection locked="0"/>
    </xf>
    <xf numFmtId="0" fontId="12" fillId="0" borderId="194" xfId="3" applyFont="1" applyBorder="1" applyAlignment="1" applyProtection="1">
      <alignment horizontal="left" vertical="center" shrinkToFit="1"/>
      <protection locked="0"/>
    </xf>
    <xf numFmtId="0" fontId="12" fillId="0" borderId="3" xfId="3" applyFont="1" applyBorder="1" applyAlignment="1" applyProtection="1">
      <alignment horizontal="left" vertical="center" shrinkToFit="1"/>
      <protection locked="0"/>
    </xf>
    <xf numFmtId="177" fontId="13" fillId="6" borderId="65" xfId="3" applyNumberFormat="1" applyFont="1" applyFill="1" applyBorder="1" applyAlignment="1">
      <alignment horizontal="right" vertical="top"/>
    </xf>
    <xf numFmtId="177" fontId="13" fillId="6" borderId="63" xfId="3" applyNumberFormat="1" applyFont="1" applyFill="1" applyBorder="1" applyAlignment="1">
      <alignment horizontal="right" vertical="top"/>
    </xf>
    <xf numFmtId="177" fontId="13" fillId="6" borderId="97" xfId="3" applyNumberFormat="1" applyFont="1" applyFill="1" applyBorder="1" applyAlignment="1">
      <alignment horizontal="right" vertical="top"/>
    </xf>
    <xf numFmtId="0" fontId="12" fillId="6" borderId="15" xfId="3" applyFont="1" applyFill="1" applyBorder="1" applyAlignment="1">
      <alignment horizontal="center" vertical="center" shrinkToFit="1"/>
    </xf>
    <xf numFmtId="0" fontId="19" fillId="6" borderId="16" xfId="3" applyFont="1" applyFill="1" applyBorder="1" applyAlignment="1">
      <alignment horizontal="center" vertical="center" textRotation="255"/>
    </xf>
    <xf numFmtId="0" fontId="12" fillId="0" borderId="42" xfId="3" applyFont="1" applyBorder="1" applyAlignment="1" applyProtection="1">
      <alignment horizontal="left" vertical="top" wrapText="1"/>
      <protection locked="0"/>
    </xf>
    <xf numFmtId="0" fontId="12" fillId="0" borderId="15" xfId="3" applyFont="1" applyBorder="1" applyAlignment="1" applyProtection="1">
      <alignment horizontal="left" vertical="top" wrapText="1"/>
      <protection locked="0"/>
    </xf>
    <xf numFmtId="0" fontId="12" fillId="0" borderId="36" xfId="3" applyFont="1" applyBorder="1" applyAlignment="1" applyProtection="1">
      <alignment horizontal="left" vertical="top" wrapText="1"/>
      <protection locked="0"/>
    </xf>
    <xf numFmtId="0" fontId="12" fillId="0" borderId="16" xfId="3" applyFont="1" applyBorder="1" applyAlignment="1" applyProtection="1">
      <alignment horizontal="left" vertical="top" wrapText="1"/>
      <protection locked="0"/>
    </xf>
    <xf numFmtId="0" fontId="12" fillId="0" borderId="0" xfId="3" applyFont="1" applyAlignment="1" applyProtection="1">
      <alignment horizontal="left" vertical="top" wrapText="1"/>
      <protection locked="0"/>
    </xf>
    <xf numFmtId="0" fontId="12" fillId="0" borderId="37" xfId="3" applyFont="1" applyBorder="1" applyAlignment="1" applyProtection="1">
      <alignment horizontal="left" vertical="top" wrapText="1"/>
      <protection locked="0"/>
    </xf>
    <xf numFmtId="0" fontId="12" fillId="0" borderId="17" xfId="3" applyFont="1" applyBorder="1" applyAlignment="1" applyProtection="1">
      <alignment horizontal="left" vertical="top" wrapText="1"/>
      <protection locked="0"/>
    </xf>
    <xf numFmtId="0" fontId="12" fillId="0" borderId="29" xfId="3" applyFont="1" applyBorder="1" applyAlignment="1" applyProtection="1">
      <alignment horizontal="left" vertical="top" wrapText="1"/>
      <protection locked="0"/>
    </xf>
    <xf numFmtId="0" fontId="12" fillId="0" borderId="48" xfId="3" applyFont="1" applyBorder="1" applyAlignment="1" applyProtection="1">
      <alignment horizontal="left" vertical="top" wrapText="1"/>
      <protection locked="0"/>
    </xf>
    <xf numFmtId="0" fontId="19" fillId="4" borderId="115" xfId="3" applyFont="1" applyFill="1" applyBorder="1" applyAlignment="1">
      <alignment horizontal="center" vertical="center" shrinkToFit="1"/>
    </xf>
    <xf numFmtId="0" fontId="19" fillId="4" borderId="105" xfId="3" applyFont="1" applyFill="1" applyBorder="1" applyAlignment="1">
      <alignment horizontal="center" vertical="center" shrinkToFit="1"/>
    </xf>
    <xf numFmtId="0" fontId="19" fillId="4" borderId="112" xfId="3" applyFont="1" applyFill="1" applyBorder="1" applyAlignment="1">
      <alignment horizontal="center" vertical="center" shrinkToFit="1"/>
    </xf>
    <xf numFmtId="0" fontId="40" fillId="0" borderId="0" xfId="0" applyFont="1" applyAlignment="1">
      <alignment horizontal="right" vertical="center" shrinkToFit="1"/>
    </xf>
    <xf numFmtId="0" fontId="54" fillId="0" borderId="0" xfId="0" applyFont="1" applyAlignment="1">
      <alignment horizontal="left" vertical="center" shrinkToFit="1"/>
    </xf>
    <xf numFmtId="0" fontId="19" fillId="3" borderId="30" xfId="3" applyFont="1" applyFill="1" applyBorder="1" applyAlignment="1">
      <alignment horizontal="center" vertical="center" shrinkToFit="1"/>
    </xf>
    <xf numFmtId="38" fontId="13" fillId="3" borderId="11" xfId="4" applyFont="1" applyFill="1" applyBorder="1" applyAlignment="1" applyProtection="1">
      <alignment horizontal="right" vertical="center" shrinkToFit="1"/>
    </xf>
    <xf numFmtId="38" fontId="13" fillId="3" borderId="21" xfId="4" applyFont="1" applyFill="1" applyBorder="1" applyAlignment="1" applyProtection="1">
      <alignment horizontal="right" vertical="center" shrinkToFit="1"/>
    </xf>
    <xf numFmtId="38" fontId="13" fillId="3" borderId="12" xfId="4" applyFont="1" applyFill="1" applyBorder="1" applyAlignment="1" applyProtection="1">
      <alignment horizontal="right" vertical="center" shrinkToFit="1"/>
    </xf>
    <xf numFmtId="38" fontId="13" fillId="3" borderId="22" xfId="4" applyFont="1" applyFill="1" applyBorder="1" applyAlignment="1" applyProtection="1">
      <alignment horizontal="right" vertical="center" shrinkToFit="1"/>
    </xf>
    <xf numFmtId="38" fontId="13" fillId="3" borderId="93" xfId="4" applyFont="1" applyFill="1" applyBorder="1" applyAlignment="1" applyProtection="1">
      <alignment horizontal="right" vertical="center" shrinkToFit="1"/>
    </xf>
    <xf numFmtId="38" fontId="13" fillId="3" borderId="120" xfId="4" applyFont="1" applyFill="1" applyBorder="1" applyAlignment="1" applyProtection="1">
      <alignment horizontal="right" vertical="center" shrinkToFit="1"/>
    </xf>
    <xf numFmtId="38" fontId="34" fillId="3" borderId="33" xfId="4" applyFont="1" applyFill="1" applyBorder="1" applyAlignment="1" applyProtection="1">
      <alignment horizontal="right" vertical="center" shrinkToFit="1"/>
    </xf>
    <xf numFmtId="38" fontId="34" fillId="3" borderId="119" xfId="4" applyFont="1" applyFill="1" applyBorder="1" applyAlignment="1" applyProtection="1">
      <alignment horizontal="right" vertical="center" shrinkToFit="1"/>
    </xf>
    <xf numFmtId="0" fontId="13" fillId="4" borderId="58" xfId="3" applyFont="1" applyFill="1" applyBorder="1" applyAlignment="1">
      <alignment horizontal="left" vertical="center"/>
    </xf>
    <xf numFmtId="0" fontId="13" fillId="4" borderId="51" xfId="3" applyFont="1" applyFill="1" applyBorder="1" applyAlignment="1">
      <alignment horizontal="left" vertical="center"/>
    </xf>
    <xf numFmtId="38" fontId="13" fillId="4" borderId="0" xfId="4" applyFont="1" applyFill="1" applyBorder="1" applyAlignment="1" applyProtection="1">
      <alignment horizontal="right" vertical="center" shrinkToFit="1"/>
    </xf>
    <xf numFmtId="38" fontId="13" fillId="4" borderId="37" xfId="4" applyFont="1" applyFill="1" applyBorder="1" applyAlignment="1" applyProtection="1">
      <alignment horizontal="right" vertical="center" shrinkToFit="1"/>
    </xf>
    <xf numFmtId="38" fontId="13" fillId="3" borderId="41" xfId="4" applyFont="1" applyFill="1" applyBorder="1" applyAlignment="1" applyProtection="1">
      <alignment horizontal="right" vertical="center" shrinkToFit="1"/>
    </xf>
    <xf numFmtId="38" fontId="13" fillId="3" borderId="30" xfId="4" applyFont="1" applyFill="1" applyBorder="1" applyAlignment="1" applyProtection="1">
      <alignment horizontal="right" vertical="center" shrinkToFit="1"/>
    </xf>
    <xf numFmtId="38" fontId="13" fillId="3" borderId="31" xfId="4" applyFont="1" applyFill="1" applyBorder="1" applyAlignment="1" applyProtection="1">
      <alignment horizontal="right" vertical="center" shrinkToFit="1"/>
    </xf>
    <xf numFmtId="38" fontId="13" fillId="4" borderId="98" xfId="4" applyFont="1" applyFill="1" applyBorder="1" applyAlignment="1" applyProtection="1">
      <alignment horizontal="right" vertical="center" shrinkToFit="1"/>
    </xf>
    <xf numFmtId="38" fontId="13" fillId="4" borderId="67" xfId="4" applyFont="1" applyFill="1" applyBorder="1" applyAlignment="1" applyProtection="1">
      <alignment horizontal="right" vertical="center" shrinkToFit="1"/>
    </xf>
    <xf numFmtId="38" fontId="13" fillId="4" borderId="68" xfId="4" applyFont="1" applyFill="1" applyBorder="1" applyAlignment="1" applyProtection="1">
      <alignment horizontal="right" vertical="center" shrinkToFit="1"/>
    </xf>
    <xf numFmtId="0" fontId="17" fillId="0" borderId="32" xfId="0" applyFont="1" applyBorder="1" applyAlignment="1">
      <alignment horizontal="left" vertical="top" wrapText="1"/>
    </xf>
    <xf numFmtId="0" fontId="17" fillId="0" borderId="33" xfId="0" applyFont="1" applyBorder="1" applyAlignment="1">
      <alignment horizontal="left" vertical="top" wrapText="1"/>
    </xf>
    <xf numFmtId="0" fontId="17" fillId="0" borderId="119" xfId="0" applyFont="1" applyBorder="1" applyAlignment="1">
      <alignment horizontal="left" vertical="top" wrapText="1"/>
    </xf>
    <xf numFmtId="0" fontId="17" fillId="0" borderId="34" xfId="0" applyFont="1" applyBorder="1" applyAlignment="1">
      <alignment horizontal="left" vertical="top" wrapText="1"/>
    </xf>
    <xf numFmtId="0" fontId="17" fillId="0" borderId="0" xfId="0" applyFont="1" applyAlignment="1">
      <alignment horizontal="left" vertical="top" wrapText="1"/>
    </xf>
    <xf numFmtId="0" fontId="17" fillId="0" borderId="37" xfId="0" applyFont="1" applyBorder="1" applyAlignment="1">
      <alignment horizontal="left" vertical="top" wrapText="1"/>
    </xf>
    <xf numFmtId="0" fontId="17" fillId="0" borderId="35" xfId="0" applyFont="1" applyBorder="1" applyAlignment="1">
      <alignment horizontal="left" vertical="top" wrapText="1"/>
    </xf>
    <xf numFmtId="0" fontId="17" fillId="0" borderId="121" xfId="0" applyFont="1" applyBorder="1" applyAlignment="1">
      <alignment horizontal="left" vertical="top" wrapText="1"/>
    </xf>
    <xf numFmtId="0" fontId="17" fillId="0" borderId="62" xfId="0" applyFont="1" applyBorder="1" applyAlignment="1">
      <alignment horizontal="left" vertical="top" wrapText="1"/>
    </xf>
    <xf numFmtId="0" fontId="52" fillId="0" borderId="32" xfId="0" applyFont="1" applyBorder="1" applyAlignment="1">
      <alignment horizontal="left" vertical="center" wrapText="1"/>
    </xf>
    <xf numFmtId="0" fontId="52" fillId="0" borderId="33" xfId="0" applyFont="1" applyBorder="1" applyAlignment="1">
      <alignment horizontal="left" vertical="center" wrapText="1"/>
    </xf>
    <xf numFmtId="0" fontId="52" fillId="0" borderId="35" xfId="0" applyFont="1" applyBorder="1" applyAlignment="1">
      <alignment horizontal="left" vertical="center" wrapText="1"/>
    </xf>
    <xf numFmtId="0" fontId="52" fillId="0" borderId="121" xfId="0" applyFont="1" applyBorder="1" applyAlignment="1">
      <alignment horizontal="left" vertical="center" wrapText="1"/>
    </xf>
    <xf numFmtId="177" fontId="0" fillId="10" borderId="67" xfId="0" applyNumberFormat="1" applyFill="1" applyBorder="1" applyAlignment="1">
      <alignment horizontal="left" vertical="center" shrinkToFit="1"/>
    </xf>
    <xf numFmtId="177" fontId="0" fillId="10" borderId="126" xfId="0" applyNumberFormat="1" applyFill="1" applyBorder="1" applyAlignment="1">
      <alignment horizontal="left" vertical="center" shrinkToFit="1"/>
    </xf>
    <xf numFmtId="0" fontId="52" fillId="0" borderId="0" xfId="0" applyFont="1" applyAlignment="1">
      <alignment horizontal="left" vertical="top" wrapText="1"/>
    </xf>
    <xf numFmtId="0" fontId="40" fillId="0" borderId="0" xfId="0" applyFont="1" applyAlignment="1">
      <alignment horizontal="left" vertical="center" shrinkToFit="1"/>
    </xf>
    <xf numFmtId="176" fontId="12" fillId="6" borderId="9" xfId="0" applyNumberFormat="1" applyFont="1" applyFill="1" applyBorder="1" applyAlignment="1">
      <alignment horizontal="right" vertical="center" shrinkToFit="1"/>
    </xf>
    <xf numFmtId="176" fontId="12" fillId="6" borderId="47" xfId="0" applyNumberFormat="1" applyFont="1" applyFill="1" applyBorder="1" applyAlignment="1">
      <alignment horizontal="right" vertical="center" shrinkToFit="1"/>
    </xf>
    <xf numFmtId="176" fontId="12" fillId="6" borderId="117" xfId="0" applyNumberFormat="1" applyFont="1" applyFill="1" applyBorder="1" applyAlignment="1">
      <alignment horizontal="right" vertical="center" shrinkToFit="1"/>
    </xf>
    <xf numFmtId="176" fontId="12" fillId="6" borderId="78" xfId="0" applyNumberFormat="1" applyFont="1" applyFill="1" applyBorder="1" applyAlignment="1">
      <alignment horizontal="right" vertical="center" shrinkToFit="1"/>
    </xf>
    <xf numFmtId="176" fontId="19" fillId="0" borderId="0" xfId="3" applyNumberFormat="1" applyFont="1" applyAlignment="1">
      <alignment horizontal="right" vertical="center"/>
    </xf>
    <xf numFmtId="176" fontId="17" fillId="11" borderId="33" xfId="3" applyNumberFormat="1" applyFont="1" applyFill="1" applyBorder="1" applyAlignment="1">
      <alignment horizontal="right" vertical="center"/>
    </xf>
    <xf numFmtId="176" fontId="17" fillId="11" borderId="119" xfId="3" applyNumberFormat="1" applyFont="1" applyFill="1" applyBorder="1" applyAlignment="1">
      <alignment horizontal="right" vertical="center"/>
    </xf>
    <xf numFmtId="177" fontId="17" fillId="10" borderId="15" xfId="4" applyNumberFormat="1" applyFont="1" applyFill="1" applyBorder="1" applyAlignment="1" applyProtection="1">
      <alignment horizontal="right" vertical="center"/>
    </xf>
    <xf numFmtId="177" fontId="17" fillId="10" borderId="36" xfId="4" applyNumberFormat="1" applyFont="1" applyFill="1" applyBorder="1" applyAlignment="1" applyProtection="1">
      <alignment horizontal="right" vertical="center"/>
    </xf>
    <xf numFmtId="0" fontId="12" fillId="3" borderId="51" xfId="3" applyFont="1" applyFill="1" applyBorder="1" applyAlignment="1">
      <alignment horizontal="center" vertical="center"/>
    </xf>
    <xf numFmtId="0" fontId="12" fillId="3" borderId="61" xfId="3" applyFont="1" applyFill="1" applyBorder="1" applyAlignment="1">
      <alignment horizontal="center" vertical="center"/>
    </xf>
    <xf numFmtId="176" fontId="12" fillId="6" borderId="74" xfId="0" applyNumberFormat="1" applyFont="1" applyFill="1" applyBorder="1" applyAlignment="1">
      <alignment horizontal="right" vertical="center" shrinkToFit="1"/>
    </xf>
    <xf numFmtId="176" fontId="12" fillId="6" borderId="44" xfId="0" applyNumberFormat="1" applyFont="1" applyFill="1" applyBorder="1" applyAlignment="1">
      <alignment horizontal="right" vertical="center" shrinkToFit="1"/>
    </xf>
    <xf numFmtId="0" fontId="71" fillId="0" borderId="34" xfId="0" applyFont="1" applyBorder="1" applyAlignment="1">
      <alignment horizontal="left" vertical="top" wrapText="1"/>
    </xf>
    <xf numFmtId="0" fontId="71" fillId="0" borderId="0" xfId="0" applyFont="1" applyAlignment="1">
      <alignment horizontal="left" vertical="top" wrapText="1"/>
    </xf>
    <xf numFmtId="0" fontId="0" fillId="0" borderId="0" xfId="0" applyAlignment="1">
      <alignment horizontal="left" vertical="center" wrapText="1"/>
    </xf>
    <xf numFmtId="49" fontId="32" fillId="0" borderId="52" xfId="3" applyNumberFormat="1" applyFont="1" applyBorder="1" applyAlignment="1" applyProtection="1">
      <alignment horizontal="left" vertical="center" wrapText="1"/>
      <protection locked="0"/>
    </xf>
    <xf numFmtId="49" fontId="32" fillId="0" borderId="53" xfId="3" applyNumberFormat="1" applyFont="1" applyBorder="1" applyAlignment="1" applyProtection="1">
      <alignment horizontal="left" vertical="center" wrapText="1"/>
      <protection locked="0"/>
    </xf>
    <xf numFmtId="49" fontId="32" fillId="0" borderId="25" xfId="3" applyNumberFormat="1" applyFont="1" applyBorder="1" applyAlignment="1" applyProtection="1">
      <alignment horizontal="left" vertical="center" wrapText="1"/>
      <protection locked="0"/>
    </xf>
    <xf numFmtId="0" fontId="12" fillId="6" borderId="52" xfId="3" applyFont="1" applyFill="1" applyBorder="1" applyAlignment="1">
      <alignment horizontal="center" vertical="center" wrapText="1"/>
    </xf>
    <xf numFmtId="0" fontId="12" fillId="6" borderId="79" xfId="3" applyFont="1" applyFill="1" applyBorder="1" applyAlignment="1">
      <alignment horizontal="center" vertical="center" wrapText="1"/>
    </xf>
    <xf numFmtId="0" fontId="33" fillId="0" borderId="0" xfId="3" applyFont="1" applyAlignment="1">
      <alignment horizontal="left" vertical="center" wrapText="1"/>
    </xf>
    <xf numFmtId="0" fontId="33" fillId="0" borderId="0" xfId="3" applyFont="1" applyAlignment="1">
      <alignment horizontal="left" vertical="center"/>
    </xf>
    <xf numFmtId="0" fontId="33" fillId="0" borderId="0" xfId="3" applyFont="1" applyAlignment="1">
      <alignment horizontal="left" vertical="center" shrinkToFit="1"/>
    </xf>
    <xf numFmtId="0" fontId="53" fillId="0" borderId="0" xfId="3" applyFont="1" applyAlignment="1">
      <alignment horizontal="left" vertical="center" wrapText="1"/>
    </xf>
    <xf numFmtId="0" fontId="12" fillId="0" borderId="0" xfId="3" applyFont="1" applyAlignment="1">
      <alignment horizontal="right" vertical="center"/>
    </xf>
    <xf numFmtId="0" fontId="12" fillId="6" borderId="32" xfId="3" applyFont="1" applyFill="1" applyBorder="1" applyAlignment="1">
      <alignment horizontal="center" vertical="center" wrapText="1"/>
    </xf>
    <xf numFmtId="0" fontId="12" fillId="6" borderId="33" xfId="3" applyFont="1" applyFill="1" applyBorder="1" applyAlignment="1">
      <alignment horizontal="center" vertical="center" wrapText="1"/>
    </xf>
    <xf numFmtId="0" fontId="12" fillId="6" borderId="91" xfId="3" applyFont="1" applyFill="1" applyBorder="1" applyAlignment="1">
      <alignment horizontal="center" vertical="center" wrapText="1"/>
    </xf>
    <xf numFmtId="0" fontId="12" fillId="6" borderId="29" xfId="3" applyFont="1" applyFill="1" applyBorder="1" applyAlignment="1">
      <alignment horizontal="center" vertical="center" wrapText="1"/>
    </xf>
    <xf numFmtId="0" fontId="12" fillId="8" borderId="145" xfId="3" applyFont="1" applyFill="1" applyBorder="1" applyAlignment="1" applyProtection="1">
      <alignment horizontal="left" vertical="center" wrapText="1"/>
      <protection locked="0"/>
    </xf>
    <xf numFmtId="0" fontId="12" fillId="8" borderId="1" xfId="3" applyFont="1" applyFill="1" applyBorder="1" applyAlignment="1" applyProtection="1">
      <alignment horizontal="left" vertical="center" wrapText="1"/>
      <protection locked="0"/>
    </xf>
    <xf numFmtId="0" fontId="12" fillId="6" borderId="150" xfId="3" applyFont="1" applyFill="1" applyBorder="1" applyAlignment="1">
      <alignment horizontal="center" vertical="center" wrapText="1"/>
    </xf>
    <xf numFmtId="0" fontId="12" fillId="6" borderId="143" xfId="3" applyFont="1" applyFill="1" applyBorder="1" applyAlignment="1">
      <alignment horizontal="center" vertical="center" wrapText="1"/>
    </xf>
    <xf numFmtId="0" fontId="12" fillId="8" borderId="99" xfId="3" applyFont="1" applyFill="1" applyBorder="1" applyAlignment="1" applyProtection="1">
      <alignment horizontal="left" vertical="center" wrapText="1"/>
      <protection locked="0"/>
    </xf>
    <xf numFmtId="0" fontId="12" fillId="8" borderId="138" xfId="3" applyFont="1" applyFill="1" applyBorder="1" applyAlignment="1" applyProtection="1">
      <alignment horizontal="left" vertical="center" wrapText="1"/>
      <protection locked="0"/>
    </xf>
    <xf numFmtId="0" fontId="12" fillId="8" borderId="60" xfId="3" applyFont="1" applyFill="1" applyBorder="1" applyAlignment="1" applyProtection="1">
      <alignment horizontal="left" vertical="center" wrapText="1"/>
      <protection locked="0"/>
    </xf>
    <xf numFmtId="0" fontId="17" fillId="0" borderId="33" xfId="0" applyFont="1" applyBorder="1" applyAlignment="1">
      <alignment vertical="center" wrapText="1"/>
    </xf>
    <xf numFmtId="0" fontId="0" fillId="0" borderId="33" xfId="0" applyBorder="1" applyAlignment="1">
      <alignment vertical="center" wrapText="1"/>
    </xf>
    <xf numFmtId="0" fontId="0" fillId="0" borderId="119" xfId="0" applyBorder="1" applyAlignment="1">
      <alignment vertical="center" wrapText="1"/>
    </xf>
    <xf numFmtId="0" fontId="0" fillId="0" borderId="0" xfId="0" applyAlignment="1">
      <alignment vertical="center" wrapText="1"/>
    </xf>
    <xf numFmtId="0" fontId="0" fillId="0" borderId="37" xfId="0" applyBorder="1" applyAlignment="1">
      <alignment vertical="center" wrapText="1"/>
    </xf>
    <xf numFmtId="0" fontId="0" fillId="0" borderId="121" xfId="0" applyBorder="1" applyAlignment="1">
      <alignment vertical="center" wrapText="1"/>
    </xf>
    <xf numFmtId="0" fontId="0" fillId="0" borderId="62" xfId="0" applyBorder="1" applyAlignment="1">
      <alignment vertical="center" wrapText="1"/>
    </xf>
    <xf numFmtId="0" fontId="12" fillId="6" borderId="26" xfId="3" applyFont="1" applyFill="1" applyBorder="1" applyAlignment="1">
      <alignment horizontal="center" vertical="center" wrapText="1"/>
    </xf>
    <xf numFmtId="0" fontId="12" fillId="6" borderId="18" xfId="3" applyFont="1" applyFill="1" applyBorder="1" applyAlignment="1">
      <alignment horizontal="center" vertical="center" wrapText="1"/>
    </xf>
    <xf numFmtId="0" fontId="12" fillId="8" borderId="80" xfId="3" applyFont="1" applyFill="1" applyBorder="1" applyAlignment="1" applyProtection="1">
      <alignment horizontal="left" vertical="center" wrapText="1"/>
      <protection locked="0"/>
    </xf>
    <xf numFmtId="0" fontId="12" fillId="8" borderId="81" xfId="3" applyFont="1" applyFill="1" applyBorder="1" applyAlignment="1" applyProtection="1">
      <alignment horizontal="left" vertical="center" wrapText="1"/>
      <protection locked="0"/>
    </xf>
    <xf numFmtId="0" fontId="12" fillId="8" borderId="82" xfId="3" applyFont="1" applyFill="1" applyBorder="1" applyAlignment="1" applyProtection="1">
      <alignment horizontal="left" vertical="center" wrapText="1"/>
      <protection locked="0"/>
    </xf>
    <xf numFmtId="0" fontId="12" fillId="6" borderId="108" xfId="3" applyFont="1" applyFill="1" applyBorder="1" applyAlignment="1">
      <alignment horizontal="center" vertical="center" wrapText="1"/>
    </xf>
    <xf numFmtId="0" fontId="12" fillId="6" borderId="4" xfId="3" applyFont="1" applyFill="1" applyBorder="1" applyAlignment="1">
      <alignment horizontal="center" vertical="center" wrapText="1"/>
    </xf>
    <xf numFmtId="0" fontId="12" fillId="6" borderId="131" xfId="3" applyFont="1" applyFill="1" applyBorder="1" applyAlignment="1">
      <alignment horizontal="center" vertical="center" wrapText="1"/>
    </xf>
    <xf numFmtId="0" fontId="12" fillId="6" borderId="134" xfId="3" applyFont="1" applyFill="1" applyBorder="1" applyAlignment="1">
      <alignment horizontal="center" vertical="center" wrapText="1"/>
    </xf>
    <xf numFmtId="0" fontId="12" fillId="0" borderId="58" xfId="3" applyFont="1" applyBorder="1" applyAlignment="1" applyProtection="1">
      <alignment horizontal="left" vertical="center" wrapText="1"/>
      <protection locked="0"/>
    </xf>
    <xf numFmtId="0" fontId="12" fillId="0" borderId="51" xfId="3" applyFont="1" applyBorder="1" applyAlignment="1" applyProtection="1">
      <alignment horizontal="left" vertical="center" wrapText="1"/>
      <protection locked="0"/>
    </xf>
    <xf numFmtId="0" fontId="12" fillId="0" borderId="59" xfId="3" applyFont="1" applyBorder="1" applyAlignment="1" applyProtection="1">
      <alignment horizontal="left" vertical="center" wrapText="1"/>
      <protection locked="0"/>
    </xf>
    <xf numFmtId="49" fontId="12" fillId="0" borderId="52" xfId="3" applyNumberFormat="1" applyFont="1" applyBorder="1" applyAlignment="1" applyProtection="1">
      <alignment horizontal="left" vertical="center" wrapText="1"/>
      <protection locked="0"/>
    </xf>
    <xf numFmtId="49" fontId="12" fillId="0" borderId="53" xfId="3" applyNumberFormat="1" applyFont="1" applyBorder="1" applyAlignment="1" applyProtection="1">
      <alignment horizontal="left" vertical="center" wrapText="1"/>
      <protection locked="0"/>
    </xf>
    <xf numFmtId="49" fontId="12" fillId="0" borderId="25" xfId="3" applyNumberFormat="1" applyFont="1" applyBorder="1" applyAlignment="1" applyProtection="1">
      <alignment horizontal="left" vertical="center" wrapText="1"/>
      <protection locked="0"/>
    </xf>
    <xf numFmtId="0" fontId="12" fillId="6" borderId="90" xfId="3" applyFont="1" applyFill="1" applyBorder="1" applyAlignment="1">
      <alignment horizontal="center" vertical="center" textRotation="255" wrapText="1"/>
    </xf>
    <xf numFmtId="0" fontId="12" fillId="6" borderId="49" xfId="3" applyFont="1" applyFill="1" applyBorder="1" applyAlignment="1">
      <alignment horizontal="center" vertical="center" textRotation="255" wrapText="1"/>
    </xf>
    <xf numFmtId="0" fontId="12" fillId="6" borderId="34" xfId="3" applyFont="1" applyFill="1" applyBorder="1" applyAlignment="1">
      <alignment horizontal="center" vertical="center" textRotation="255" wrapText="1"/>
    </xf>
    <xf numFmtId="0" fontId="12" fillId="6" borderId="50" xfId="3" applyFont="1" applyFill="1" applyBorder="1" applyAlignment="1">
      <alignment horizontal="center" vertical="center" textRotation="255" wrapText="1"/>
    </xf>
    <xf numFmtId="0" fontId="12" fillId="6" borderId="91" xfId="3" applyFont="1" applyFill="1" applyBorder="1" applyAlignment="1">
      <alignment horizontal="center" vertical="center" textRotation="255" wrapText="1"/>
    </xf>
    <xf numFmtId="0" fontId="12" fillId="6" borderId="92" xfId="3" applyFont="1" applyFill="1" applyBorder="1" applyAlignment="1">
      <alignment horizontal="center" vertical="center" textRotation="255" wrapText="1"/>
    </xf>
    <xf numFmtId="0" fontId="12" fillId="6" borderId="16" xfId="3" applyFont="1" applyFill="1" applyBorder="1" applyAlignment="1">
      <alignment horizontal="center" vertical="center" wrapText="1"/>
    </xf>
    <xf numFmtId="0" fontId="12" fillId="6" borderId="0" xfId="3" applyFont="1" applyFill="1" applyAlignment="1">
      <alignment horizontal="center" vertical="center" wrapText="1"/>
    </xf>
    <xf numFmtId="0" fontId="12" fillId="6" borderId="50" xfId="3" applyFont="1" applyFill="1" applyBorder="1" applyAlignment="1">
      <alignment horizontal="center" vertical="center" wrapText="1"/>
    </xf>
    <xf numFmtId="0" fontId="12" fillId="6" borderId="17" xfId="3" applyFont="1" applyFill="1" applyBorder="1" applyAlignment="1">
      <alignment horizontal="center" vertical="center" wrapText="1"/>
    </xf>
    <xf numFmtId="0" fontId="12" fillId="6" borderId="48" xfId="3" applyFont="1" applyFill="1" applyBorder="1" applyAlignment="1">
      <alignment horizontal="center" vertical="center" wrapText="1"/>
    </xf>
    <xf numFmtId="0" fontId="12" fillId="0" borderId="80" xfId="3" applyFont="1" applyBorder="1" applyAlignment="1" applyProtection="1">
      <alignment horizontal="left" vertical="top" wrapText="1"/>
      <protection locked="0"/>
    </xf>
    <xf numFmtId="0" fontId="12" fillId="0" borderId="81" xfId="3" applyFont="1" applyBorder="1" applyAlignment="1" applyProtection="1">
      <alignment horizontal="left" vertical="top" wrapText="1"/>
      <protection locked="0"/>
    </xf>
    <xf numFmtId="0" fontId="12" fillId="0" borderId="109" xfId="3" applyFont="1" applyBorder="1" applyAlignment="1" applyProtection="1">
      <alignment horizontal="left" vertical="top" wrapText="1"/>
      <protection locked="0"/>
    </xf>
    <xf numFmtId="0" fontId="12" fillId="0" borderId="50" xfId="3" applyFont="1" applyBorder="1" applyAlignment="1" applyProtection="1">
      <alignment horizontal="left" vertical="top" wrapText="1"/>
      <protection locked="0"/>
    </xf>
    <xf numFmtId="0" fontId="12" fillId="0" borderId="92" xfId="3" applyFont="1" applyBorder="1" applyAlignment="1" applyProtection="1">
      <alignment horizontal="left" vertical="top" wrapText="1"/>
      <protection locked="0"/>
    </xf>
    <xf numFmtId="0" fontId="12" fillId="6" borderId="43" xfId="3" applyFont="1" applyFill="1" applyBorder="1" applyAlignment="1">
      <alignment horizontal="left" vertical="center"/>
    </xf>
    <xf numFmtId="0" fontId="12" fillId="6" borderId="74" xfId="3" applyFont="1" applyFill="1" applyBorder="1" applyAlignment="1">
      <alignment horizontal="left" vertical="center"/>
    </xf>
    <xf numFmtId="0" fontId="12" fillId="6" borderId="44" xfId="3" applyFont="1" applyFill="1" applyBorder="1" applyAlignment="1">
      <alignment horizontal="left" vertical="center"/>
    </xf>
    <xf numFmtId="0" fontId="12" fillId="6" borderId="107" xfId="3" applyFont="1" applyFill="1" applyBorder="1" applyAlignment="1">
      <alignment horizontal="center" vertical="center" wrapText="1"/>
    </xf>
    <xf numFmtId="0" fontId="12" fillId="6" borderId="81" xfId="3" applyFont="1" applyFill="1" applyBorder="1" applyAlignment="1">
      <alignment horizontal="center" vertical="center" wrapText="1"/>
    </xf>
    <xf numFmtId="0" fontId="12" fillId="8" borderId="80" xfId="3" applyFont="1" applyFill="1" applyBorder="1" applyAlignment="1" applyProtection="1">
      <alignment horizontal="left" vertical="top" wrapText="1"/>
      <protection locked="0"/>
    </xf>
    <xf numFmtId="0" fontId="12" fillId="8" borderId="81" xfId="3" applyFont="1" applyFill="1" applyBorder="1" applyAlignment="1" applyProtection="1">
      <alignment horizontal="left" vertical="top" wrapText="1"/>
      <protection locked="0"/>
    </xf>
    <xf numFmtId="0" fontId="12" fillId="8" borderId="109" xfId="3" applyFont="1" applyFill="1" applyBorder="1" applyAlignment="1" applyProtection="1">
      <alignment horizontal="left" vertical="top" wrapText="1"/>
      <protection locked="0"/>
    </xf>
    <xf numFmtId="0" fontId="12" fillId="8" borderId="17" xfId="3" applyFont="1" applyFill="1" applyBorder="1" applyAlignment="1" applyProtection="1">
      <alignment horizontal="left" vertical="top" wrapText="1"/>
      <protection locked="0"/>
    </xf>
    <xf numFmtId="0" fontId="12" fillId="8" borderId="29" xfId="3" applyFont="1" applyFill="1" applyBorder="1" applyAlignment="1" applyProtection="1">
      <alignment horizontal="left" vertical="top" wrapText="1"/>
      <protection locked="0"/>
    </xf>
    <xf numFmtId="0" fontId="12" fillId="8" borderId="92" xfId="3" applyFont="1" applyFill="1" applyBorder="1" applyAlignment="1" applyProtection="1">
      <alignment horizontal="left" vertical="top" wrapText="1"/>
      <protection locked="0"/>
    </xf>
    <xf numFmtId="38" fontId="73" fillId="2" borderId="12" xfId="4" applyFont="1" applyFill="1" applyBorder="1" applyAlignment="1" applyProtection="1">
      <alignment horizontal="right" vertical="center" wrapText="1"/>
      <protection locked="0"/>
    </xf>
    <xf numFmtId="184" fontId="12" fillId="0" borderId="81" xfId="3" applyNumberFormat="1" applyFont="1" applyBorder="1" applyAlignment="1" applyProtection="1">
      <alignment horizontal="center" vertical="center"/>
      <protection locked="0"/>
    </xf>
    <xf numFmtId="185" fontId="12" fillId="0" borderId="29" xfId="3" applyNumberFormat="1" applyFont="1" applyBorder="1" applyAlignment="1" applyProtection="1">
      <alignment horizontal="center" vertical="center"/>
      <protection locked="0"/>
    </xf>
    <xf numFmtId="0" fontId="12" fillId="0" borderId="82" xfId="3" applyFont="1" applyBorder="1" applyAlignment="1" applyProtection="1">
      <alignment horizontal="left" vertical="top" wrapText="1"/>
      <protection locked="0"/>
    </xf>
    <xf numFmtId="0" fontId="73" fillId="2" borderId="18" xfId="3" applyFont="1" applyFill="1" applyBorder="1" applyAlignment="1" applyProtection="1">
      <alignment horizontal="left" vertical="top" wrapText="1"/>
      <protection locked="0"/>
    </xf>
    <xf numFmtId="0" fontId="73" fillId="2" borderId="81" xfId="3" applyFont="1" applyFill="1" applyBorder="1" applyAlignment="1" applyProtection="1">
      <alignment horizontal="left" vertical="top" wrapText="1"/>
      <protection locked="0"/>
    </xf>
    <xf numFmtId="0" fontId="73" fillId="2" borderId="153" xfId="3" applyFont="1" applyFill="1" applyBorder="1" applyAlignment="1" applyProtection="1">
      <alignment horizontal="left" vertical="top" wrapText="1"/>
      <protection locked="0"/>
    </xf>
    <xf numFmtId="0" fontId="73" fillId="2" borderId="152" xfId="3" applyFont="1" applyFill="1" applyBorder="1" applyAlignment="1" applyProtection="1">
      <alignment horizontal="left" vertical="top" wrapText="1"/>
      <protection locked="0"/>
    </xf>
    <xf numFmtId="0" fontId="73" fillId="2" borderId="0" xfId="3" applyFont="1" applyFill="1" applyAlignment="1" applyProtection="1">
      <alignment horizontal="left" vertical="top" wrapText="1"/>
      <protection locked="0"/>
    </xf>
    <xf numFmtId="0" fontId="73" fillId="2" borderId="132" xfId="3" applyFont="1" applyFill="1" applyBorder="1" applyAlignment="1" applyProtection="1">
      <alignment horizontal="left" vertical="top" wrapText="1"/>
      <protection locked="0"/>
    </xf>
    <xf numFmtId="0" fontId="73" fillId="2" borderId="131" xfId="3" applyFont="1" applyFill="1" applyBorder="1" applyAlignment="1" applyProtection="1">
      <alignment horizontal="left" vertical="top" wrapText="1"/>
      <protection locked="0"/>
    </xf>
    <xf numFmtId="0" fontId="73" fillId="2" borderId="130" xfId="3" applyFont="1" applyFill="1" applyBorder="1" applyAlignment="1" applyProtection="1">
      <alignment horizontal="left" vertical="top" wrapText="1"/>
      <protection locked="0"/>
    </xf>
    <xf numFmtId="0" fontId="73" fillId="2" borderId="154" xfId="3" applyFont="1" applyFill="1" applyBorder="1" applyAlignment="1" applyProtection="1">
      <alignment horizontal="left" vertical="top" wrapText="1"/>
      <protection locked="0"/>
    </xf>
    <xf numFmtId="38" fontId="12" fillId="0" borderId="22" xfId="4" applyFont="1" applyBorder="1" applyAlignment="1" applyProtection="1">
      <alignment horizontal="right" vertical="center"/>
      <protection locked="0"/>
    </xf>
    <xf numFmtId="0" fontId="12" fillId="6" borderId="90" xfId="3" applyFont="1" applyFill="1" applyBorder="1" applyAlignment="1">
      <alignment horizontal="center" vertical="center" wrapText="1"/>
    </xf>
    <xf numFmtId="0" fontId="12" fillId="6" borderId="15" xfId="3" applyFont="1" applyFill="1" applyBorder="1" applyAlignment="1">
      <alignment horizontal="center" vertical="center" wrapText="1"/>
    </xf>
    <xf numFmtId="0" fontId="12" fillId="6" borderId="34" xfId="3" applyFont="1" applyFill="1" applyBorder="1" applyAlignment="1">
      <alignment horizontal="center" vertical="center" wrapText="1"/>
    </xf>
    <xf numFmtId="0" fontId="12" fillId="6" borderId="110" xfId="3" applyFont="1" applyFill="1" applyBorder="1" applyAlignment="1">
      <alignment horizontal="center" vertical="center" wrapText="1" shrinkToFit="1"/>
    </xf>
    <xf numFmtId="0" fontId="12" fillId="6" borderId="51" xfId="3" applyFont="1" applyFill="1" applyBorder="1" applyAlignment="1">
      <alignment horizontal="center" vertical="center" shrinkToFit="1"/>
    </xf>
    <xf numFmtId="0" fontId="12" fillId="0" borderId="61" xfId="3" applyFont="1" applyBorder="1" applyAlignment="1" applyProtection="1">
      <alignment horizontal="left" vertical="center" wrapText="1"/>
      <protection locked="0"/>
    </xf>
    <xf numFmtId="0" fontId="39" fillId="0" borderId="0" xfId="3" applyFont="1" applyAlignment="1">
      <alignment horizontal="left" vertical="top"/>
    </xf>
    <xf numFmtId="0" fontId="12" fillId="6" borderId="90" xfId="3" applyFont="1" applyFill="1" applyBorder="1" applyAlignment="1">
      <alignment horizontal="center" vertical="center" textRotation="255" wrapText="1" shrinkToFit="1"/>
    </xf>
    <xf numFmtId="0" fontId="12" fillId="6" borderId="49" xfId="3" applyFont="1" applyFill="1" applyBorder="1" applyAlignment="1">
      <alignment horizontal="center" vertical="center" textRotation="255" wrapText="1" shrinkToFit="1"/>
    </xf>
    <xf numFmtId="0" fontId="12" fillId="6" borderId="34" xfId="3" applyFont="1" applyFill="1" applyBorder="1" applyAlignment="1">
      <alignment horizontal="center" vertical="center" textRotation="255" wrapText="1" shrinkToFit="1"/>
    </xf>
    <xf numFmtId="0" fontId="12" fillId="6" borderId="50" xfId="3" applyFont="1" applyFill="1" applyBorder="1" applyAlignment="1">
      <alignment horizontal="center" vertical="center" textRotation="255" wrapText="1" shrinkToFit="1"/>
    </xf>
    <xf numFmtId="0" fontId="12" fillId="6" borderId="91" xfId="3" applyFont="1" applyFill="1" applyBorder="1" applyAlignment="1">
      <alignment horizontal="center" vertical="center" textRotation="255" wrapText="1" shrinkToFit="1"/>
    </xf>
    <xf numFmtId="0" fontId="12" fillId="6" borderId="92" xfId="3" applyFont="1" applyFill="1" applyBorder="1" applyAlignment="1">
      <alignment horizontal="center" vertical="center" textRotation="255" wrapText="1" shrinkToFit="1"/>
    </xf>
    <xf numFmtId="0" fontId="73" fillId="6" borderId="3" xfId="3" applyFont="1" applyFill="1" applyBorder="1" applyAlignment="1">
      <alignment horizontal="center" vertical="center" wrapText="1"/>
    </xf>
    <xf numFmtId="0" fontId="12" fillId="6" borderId="19" xfId="3" applyFont="1" applyFill="1" applyBorder="1" applyAlignment="1">
      <alignment horizontal="center" vertical="center" wrapText="1" shrinkToFit="1"/>
    </xf>
    <xf numFmtId="0" fontId="73" fillId="2" borderId="12" xfId="3" applyFont="1" applyFill="1" applyBorder="1" applyAlignment="1" applyProtection="1">
      <alignment horizontal="left" vertical="top" wrapText="1"/>
      <protection locked="0"/>
    </xf>
    <xf numFmtId="38" fontId="73" fillId="2" borderId="70" xfId="4" applyFont="1" applyFill="1" applyBorder="1" applyAlignment="1" applyProtection="1">
      <alignment horizontal="right" vertical="center" wrapText="1"/>
      <protection locked="0"/>
    </xf>
    <xf numFmtId="0" fontId="12" fillId="7" borderId="9" xfId="3" applyFont="1" applyFill="1" applyBorder="1" applyAlignment="1">
      <alignment horizontal="center" vertical="center"/>
    </xf>
    <xf numFmtId="0" fontId="12" fillId="7" borderId="46" xfId="3" applyFont="1" applyFill="1" applyBorder="1" applyAlignment="1">
      <alignment horizontal="center" vertical="center"/>
    </xf>
    <xf numFmtId="38" fontId="73" fillId="2" borderId="13" xfId="4" applyFont="1" applyFill="1" applyBorder="1" applyAlignment="1" applyProtection="1">
      <alignment horizontal="right" vertical="center" wrapText="1"/>
      <protection locked="0"/>
    </xf>
    <xf numFmtId="38" fontId="12" fillId="0" borderId="23" xfId="4" applyFont="1" applyBorder="1" applyAlignment="1" applyProtection="1">
      <alignment horizontal="right" vertical="center"/>
      <protection locked="0"/>
    </xf>
    <xf numFmtId="0" fontId="12" fillId="6" borderId="35" xfId="3" applyFont="1" applyFill="1" applyBorder="1" applyAlignment="1">
      <alignment horizontal="center" vertical="center" textRotation="255" wrapText="1" shrinkToFit="1"/>
    </xf>
    <xf numFmtId="0" fontId="12" fillId="6" borderId="199" xfId="3" applyFont="1" applyFill="1" applyBorder="1" applyAlignment="1">
      <alignment horizontal="center" vertical="center" textRotation="255" wrapText="1" shrinkToFit="1"/>
    </xf>
    <xf numFmtId="0" fontId="12" fillId="6" borderId="6" xfId="3" applyFont="1" applyFill="1" applyBorder="1" applyAlignment="1">
      <alignment horizontal="center" vertical="center" wrapText="1" shrinkToFit="1"/>
    </xf>
    <xf numFmtId="0" fontId="73" fillId="2" borderId="13" xfId="3" applyFont="1" applyFill="1" applyBorder="1" applyAlignment="1" applyProtection="1">
      <alignment horizontal="left" vertical="top" wrapText="1"/>
      <protection locked="0"/>
    </xf>
    <xf numFmtId="0" fontId="12" fillId="0" borderId="80" xfId="3" applyFont="1" applyBorder="1" applyAlignment="1" applyProtection="1">
      <alignment horizontal="left" vertical="top" wrapText="1" shrinkToFit="1"/>
      <protection locked="0"/>
    </xf>
    <xf numFmtId="0" fontId="12" fillId="0" borderId="81" xfId="3" applyFont="1" applyBorder="1" applyAlignment="1" applyProtection="1">
      <alignment horizontal="left" vertical="top" wrapText="1" shrinkToFit="1"/>
      <protection locked="0"/>
    </xf>
    <xf numFmtId="0" fontId="12" fillId="0" borderId="153" xfId="3" applyFont="1" applyBorder="1" applyAlignment="1" applyProtection="1">
      <alignment horizontal="left" vertical="top" wrapText="1" shrinkToFit="1"/>
      <protection locked="0"/>
    </xf>
    <xf numFmtId="0" fontId="12" fillId="0" borderId="16" xfId="3" applyFont="1" applyBorder="1" applyAlignment="1" applyProtection="1">
      <alignment horizontal="left" vertical="top" wrapText="1" shrinkToFit="1"/>
      <protection locked="0"/>
    </xf>
    <xf numFmtId="0" fontId="12" fillId="0" borderId="0" xfId="3" applyFont="1" applyAlignment="1" applyProtection="1">
      <alignment horizontal="left" vertical="top" wrapText="1" shrinkToFit="1"/>
      <protection locked="0"/>
    </xf>
    <xf numFmtId="0" fontId="12" fillId="0" borderId="132" xfId="3" applyFont="1" applyBorder="1" applyAlignment="1" applyProtection="1">
      <alignment horizontal="left" vertical="top" wrapText="1" shrinkToFit="1"/>
      <protection locked="0"/>
    </xf>
    <xf numFmtId="0" fontId="12" fillId="0" borderId="38" xfId="3" applyFont="1" applyBorder="1" applyAlignment="1" applyProtection="1">
      <alignment horizontal="left" vertical="top" wrapText="1" shrinkToFit="1"/>
      <protection locked="0"/>
    </xf>
    <xf numFmtId="0" fontId="12" fillId="0" borderId="121" xfId="3" applyFont="1" applyBorder="1" applyAlignment="1" applyProtection="1">
      <alignment horizontal="left" vertical="top" wrapText="1" shrinkToFit="1"/>
      <protection locked="0"/>
    </xf>
    <xf numFmtId="0" fontId="12" fillId="0" borderId="200" xfId="3" applyFont="1" applyBorder="1" applyAlignment="1" applyProtection="1">
      <alignment horizontal="left" vertical="top" wrapText="1" shrinkToFit="1"/>
      <protection locked="0"/>
    </xf>
    <xf numFmtId="38" fontId="73" fillId="2" borderId="142" xfId="2" applyFont="1" applyFill="1" applyBorder="1" applyAlignment="1" applyProtection="1">
      <alignment horizontal="right" vertical="center"/>
      <protection locked="0"/>
    </xf>
    <xf numFmtId="38" fontId="73" fillId="2" borderId="196" xfId="2" applyFont="1" applyFill="1" applyBorder="1" applyAlignment="1" applyProtection="1">
      <alignment horizontal="right" vertical="center"/>
      <protection locked="0"/>
    </xf>
    <xf numFmtId="38" fontId="73" fillId="2" borderId="202" xfId="2" applyFont="1" applyFill="1" applyBorder="1" applyAlignment="1" applyProtection="1">
      <alignment horizontal="right" vertical="center"/>
      <protection locked="0"/>
    </xf>
    <xf numFmtId="0" fontId="73" fillId="6" borderId="8" xfId="3" applyFont="1" applyFill="1" applyBorder="1" applyAlignment="1">
      <alignment horizontal="center" vertical="center"/>
    </xf>
    <xf numFmtId="0" fontId="73" fillId="6" borderId="74" xfId="3" applyFont="1" applyFill="1" applyBorder="1" applyAlignment="1">
      <alignment horizontal="center" vertical="center"/>
    </xf>
    <xf numFmtId="0" fontId="73" fillId="2" borderId="201" xfId="3" applyFont="1" applyFill="1" applyBorder="1" applyAlignment="1" applyProtection="1">
      <alignment horizontal="left" vertical="top" wrapText="1"/>
      <protection locked="0"/>
    </xf>
    <xf numFmtId="0" fontId="73" fillId="2" borderId="121" xfId="3" applyFont="1" applyFill="1" applyBorder="1" applyAlignment="1" applyProtection="1">
      <alignment horizontal="left" vertical="top" wrapText="1"/>
      <protection locked="0"/>
    </xf>
    <xf numFmtId="0" fontId="73" fillId="6" borderId="43" xfId="3" applyFont="1" applyFill="1" applyBorder="1" applyAlignment="1">
      <alignment horizontal="center" vertical="center"/>
    </xf>
    <xf numFmtId="0" fontId="73" fillId="6" borderId="75" xfId="3" applyFont="1" applyFill="1" applyBorder="1" applyAlignment="1">
      <alignment horizontal="center" vertical="center"/>
    </xf>
    <xf numFmtId="0" fontId="12" fillId="0" borderId="121" xfId="3" applyFont="1" applyBorder="1" applyAlignment="1">
      <alignment horizontal="left" vertical="center"/>
    </xf>
    <xf numFmtId="0" fontId="12" fillId="0" borderId="121" xfId="3" applyFont="1" applyBorder="1" applyAlignment="1">
      <alignment horizontal="right" vertical="center"/>
    </xf>
    <xf numFmtId="0" fontId="12" fillId="8" borderId="145" xfId="3" applyFont="1" applyFill="1" applyBorder="1" applyAlignment="1">
      <alignment horizontal="left" vertical="center" wrapText="1"/>
    </xf>
    <xf numFmtId="0" fontId="12" fillId="8" borderId="1" xfId="3" applyFont="1" applyFill="1" applyBorder="1" applyAlignment="1">
      <alignment horizontal="left" vertical="center" wrapText="1"/>
    </xf>
    <xf numFmtId="0" fontId="12" fillId="8" borderId="150" xfId="3" applyFont="1" applyFill="1" applyBorder="1" applyAlignment="1">
      <alignment horizontal="left" vertical="center" wrapText="1"/>
    </xf>
    <xf numFmtId="0" fontId="12" fillId="8" borderId="148" xfId="3" applyFont="1" applyFill="1" applyBorder="1" applyAlignment="1">
      <alignment horizontal="left" vertical="center" wrapText="1"/>
    </xf>
    <xf numFmtId="0" fontId="12" fillId="8" borderId="188" xfId="3" applyFont="1" applyFill="1" applyBorder="1" applyAlignment="1">
      <alignment horizontal="left" vertical="center" wrapText="1"/>
    </xf>
    <xf numFmtId="0" fontId="53" fillId="0" borderId="33" xfId="3" applyFont="1" applyBorder="1" applyAlignment="1">
      <alignment horizontal="left" vertical="center" wrapText="1"/>
    </xf>
    <xf numFmtId="0" fontId="12" fillId="8" borderId="80" xfId="3" applyFont="1" applyFill="1" applyBorder="1" applyAlignment="1">
      <alignment horizontal="left" vertical="center" wrapText="1"/>
    </xf>
    <xf numFmtId="0" fontId="12" fillId="8" borderId="81" xfId="3" applyFont="1" applyFill="1" applyBorder="1" applyAlignment="1">
      <alignment horizontal="left" vertical="center" wrapText="1"/>
    </xf>
    <xf numFmtId="0" fontId="12" fillId="8" borderId="82" xfId="3" applyFont="1" applyFill="1" applyBorder="1" applyAlignment="1">
      <alignment horizontal="left" vertical="center" wrapText="1"/>
    </xf>
    <xf numFmtId="0" fontId="12" fillId="6" borderId="8" xfId="3" applyFont="1" applyFill="1" applyBorder="1" applyAlignment="1">
      <alignment horizontal="center" vertical="center" wrapText="1"/>
    </xf>
    <xf numFmtId="0" fontId="12" fillId="6" borderId="114" xfId="3" applyFont="1" applyFill="1" applyBorder="1" applyAlignment="1">
      <alignment horizontal="center" vertical="center" wrapText="1"/>
    </xf>
    <xf numFmtId="0" fontId="12" fillId="8" borderId="80" xfId="3" applyFont="1" applyFill="1" applyBorder="1" applyAlignment="1">
      <alignment horizontal="left" vertical="top" wrapText="1"/>
    </xf>
    <xf numFmtId="0" fontId="12" fillId="8" borderId="81" xfId="3" applyFont="1" applyFill="1" applyBorder="1" applyAlignment="1">
      <alignment horizontal="left" vertical="top" wrapText="1"/>
    </xf>
    <xf numFmtId="0" fontId="12" fillId="8" borderId="109" xfId="3" applyFont="1" applyFill="1" applyBorder="1" applyAlignment="1">
      <alignment horizontal="left" vertical="top" wrapText="1"/>
    </xf>
    <xf numFmtId="0" fontId="12" fillId="8" borderId="16" xfId="3" applyFont="1" applyFill="1" applyBorder="1" applyAlignment="1">
      <alignment horizontal="left" vertical="top" wrapText="1"/>
    </xf>
    <xf numFmtId="0" fontId="12" fillId="8" borderId="0" xfId="3" applyFont="1" applyFill="1" applyAlignment="1">
      <alignment horizontal="left" vertical="top" wrapText="1"/>
    </xf>
    <xf numFmtId="0" fontId="12" fillId="8" borderId="50" xfId="3" applyFont="1" applyFill="1" applyBorder="1" applyAlignment="1">
      <alignment horizontal="left" vertical="top" wrapText="1"/>
    </xf>
    <xf numFmtId="0" fontId="12" fillId="6" borderId="42" xfId="3" applyFont="1" applyFill="1" applyBorder="1" applyAlignment="1">
      <alignment horizontal="center" vertical="center" wrapText="1"/>
    </xf>
    <xf numFmtId="0" fontId="12" fillId="6" borderId="49" xfId="3" applyFont="1" applyFill="1" applyBorder="1" applyAlignment="1">
      <alignment horizontal="center" vertical="center" wrapText="1"/>
    </xf>
    <xf numFmtId="0" fontId="12" fillId="6" borderId="92" xfId="3" applyFont="1" applyFill="1" applyBorder="1" applyAlignment="1">
      <alignment horizontal="center" vertical="center" wrapText="1"/>
    </xf>
    <xf numFmtId="0" fontId="12" fillId="0" borderId="42" xfId="3" applyFont="1" applyBorder="1" applyAlignment="1" applyProtection="1">
      <alignment horizontal="left" vertical="center" wrapText="1"/>
      <protection locked="0"/>
    </xf>
    <xf numFmtId="0" fontId="12" fillId="0" borderId="15" xfId="3" applyFont="1" applyBorder="1" applyAlignment="1" applyProtection="1">
      <alignment horizontal="left" vertical="center" wrapText="1"/>
      <protection locked="0"/>
    </xf>
    <xf numFmtId="0" fontId="12" fillId="0" borderId="36" xfId="3" applyFont="1" applyBorder="1" applyAlignment="1" applyProtection="1">
      <alignment horizontal="left" vertical="center" wrapText="1"/>
      <protection locked="0"/>
    </xf>
    <xf numFmtId="0" fontId="12" fillId="0" borderId="17" xfId="3" applyFont="1" applyBorder="1" applyAlignment="1" applyProtection="1">
      <alignment horizontal="left" vertical="center" wrapText="1"/>
      <protection locked="0"/>
    </xf>
    <xf numFmtId="0" fontId="12" fillId="0" borderId="29" xfId="3" applyFont="1" applyBorder="1" applyAlignment="1" applyProtection="1">
      <alignment horizontal="left" vertical="center" wrapText="1"/>
      <protection locked="0"/>
    </xf>
    <xf numFmtId="0" fontId="12" fillId="0" borderId="48" xfId="3" applyFont="1" applyBorder="1" applyAlignment="1" applyProtection="1">
      <alignment horizontal="left" vertical="center" wrapText="1"/>
      <protection locked="0"/>
    </xf>
    <xf numFmtId="0" fontId="12" fillId="0" borderId="45" xfId="3" applyFont="1" applyBorder="1" applyAlignment="1" applyProtection="1">
      <alignment horizontal="left" vertical="top" wrapText="1"/>
      <protection locked="0"/>
    </xf>
    <xf numFmtId="0" fontId="12" fillId="0" borderId="46" xfId="3" applyFont="1" applyBorder="1" applyAlignment="1" applyProtection="1">
      <alignment horizontal="left" vertical="top" wrapText="1"/>
      <protection locked="0"/>
    </xf>
    <xf numFmtId="0" fontId="12" fillId="0" borderId="47" xfId="3" applyFont="1" applyBorder="1" applyAlignment="1" applyProtection="1">
      <alignment horizontal="left" vertical="top" wrapText="1"/>
      <protection locked="0"/>
    </xf>
    <xf numFmtId="0" fontId="12" fillId="0" borderId="94" xfId="3" applyFont="1" applyBorder="1" applyAlignment="1" applyProtection="1">
      <alignment horizontal="left" vertical="top" wrapText="1"/>
      <protection locked="0"/>
    </xf>
    <xf numFmtId="0" fontId="12" fillId="0" borderId="95" xfId="3" applyFont="1" applyBorder="1" applyAlignment="1" applyProtection="1">
      <alignment horizontal="left" vertical="top" wrapText="1"/>
      <protection locked="0"/>
    </xf>
    <xf numFmtId="0" fontId="12" fillId="0" borderId="96" xfId="3" applyFont="1" applyBorder="1" applyAlignment="1" applyProtection="1">
      <alignment horizontal="left" vertical="top" wrapText="1"/>
      <protection locked="0"/>
    </xf>
    <xf numFmtId="0" fontId="32" fillId="0" borderId="90" xfId="6" applyFont="1" applyBorder="1" applyAlignment="1" applyProtection="1">
      <alignment horizontal="left" vertical="top" wrapText="1"/>
      <protection locked="0"/>
    </xf>
    <xf numFmtId="0" fontId="32" fillId="0" borderId="15" xfId="6" applyFont="1" applyBorder="1" applyAlignment="1" applyProtection="1">
      <alignment horizontal="left" vertical="top" wrapText="1"/>
      <protection locked="0"/>
    </xf>
    <xf numFmtId="0" fontId="32" fillId="0" borderId="36" xfId="6" applyFont="1" applyBorder="1" applyAlignment="1" applyProtection="1">
      <alignment horizontal="left" vertical="top" wrapText="1"/>
      <protection locked="0"/>
    </xf>
    <xf numFmtId="0" fontId="32" fillId="0" borderId="34" xfId="6" applyFont="1" applyBorder="1" applyAlignment="1" applyProtection="1">
      <alignment horizontal="left" vertical="top" wrapText="1"/>
      <protection locked="0"/>
    </xf>
    <xf numFmtId="0" fontId="32" fillId="0" borderId="0" xfId="6" applyFont="1" applyAlignment="1" applyProtection="1">
      <alignment horizontal="left" vertical="top" wrapText="1"/>
      <protection locked="0"/>
    </xf>
    <xf numFmtId="0" fontId="32" fillId="0" borderId="37" xfId="6" applyFont="1" applyBorder="1" applyAlignment="1" applyProtection="1">
      <alignment horizontal="left" vertical="top" wrapText="1"/>
      <protection locked="0"/>
    </xf>
    <xf numFmtId="0" fontId="32" fillId="0" borderId="35" xfId="6" applyFont="1" applyBorder="1" applyAlignment="1" applyProtection="1">
      <alignment horizontal="left" vertical="top" wrapText="1"/>
      <protection locked="0"/>
    </xf>
    <xf numFmtId="0" fontId="32" fillId="0" borderId="121" xfId="6" applyFont="1" applyBorder="1" applyAlignment="1" applyProtection="1">
      <alignment horizontal="left" vertical="top" wrapText="1"/>
      <protection locked="0"/>
    </xf>
    <xf numFmtId="0" fontId="32" fillId="0" borderId="62" xfId="6" applyFont="1" applyBorder="1" applyAlignment="1" applyProtection="1">
      <alignment horizontal="left" vertical="top" wrapText="1"/>
      <protection locked="0"/>
    </xf>
    <xf numFmtId="0" fontId="44" fillId="0" borderId="0" xfId="6" applyAlignment="1">
      <alignment wrapText="1"/>
    </xf>
    <xf numFmtId="0" fontId="34" fillId="6" borderId="182" xfId="6" applyFont="1" applyFill="1" applyBorder="1" applyAlignment="1">
      <alignment horizontal="left" vertical="center" shrinkToFit="1"/>
    </xf>
    <xf numFmtId="0" fontId="34" fillId="6" borderId="148" xfId="6" applyFont="1" applyFill="1" applyBorder="1" applyAlignment="1">
      <alignment horizontal="left" vertical="center" shrinkToFit="1"/>
    </xf>
    <xf numFmtId="0" fontId="34" fillId="6" borderId="188" xfId="6" applyFont="1" applyFill="1" applyBorder="1" applyAlignment="1">
      <alignment horizontal="left" vertical="center" shrinkToFit="1"/>
    </xf>
    <xf numFmtId="0" fontId="12" fillId="6" borderId="195" xfId="6" applyFont="1" applyFill="1" applyBorder="1" applyAlignment="1">
      <alignment horizontal="center" vertical="center" textRotation="255"/>
    </xf>
    <xf numFmtId="0" fontId="12" fillId="6" borderId="86" xfId="6" applyFont="1" applyFill="1" applyBorder="1" applyAlignment="1">
      <alignment horizontal="center" vertical="center" textRotation="255"/>
    </xf>
    <xf numFmtId="3" fontId="57" fillId="6" borderId="65" xfId="6" applyNumberFormat="1" applyFont="1" applyFill="1" applyBorder="1" applyAlignment="1">
      <alignment horizontal="right" vertical="top" shrinkToFit="1"/>
    </xf>
    <xf numFmtId="3" fontId="57" fillId="6" borderId="63" xfId="6" applyNumberFormat="1" applyFont="1" applyFill="1" applyBorder="1" applyAlignment="1">
      <alignment horizontal="right" vertical="top" shrinkToFit="1"/>
    </xf>
    <xf numFmtId="0" fontId="12" fillId="6" borderId="136" xfId="6" applyFont="1" applyFill="1" applyBorder="1" applyAlignment="1">
      <alignment horizontal="center" vertical="center" textRotation="255"/>
    </xf>
    <xf numFmtId="0" fontId="79" fillId="14" borderId="16" xfId="11" applyFont="1" applyFill="1" applyBorder="1" applyAlignment="1">
      <alignment horizontal="left" vertical="center" wrapText="1"/>
    </xf>
    <xf numFmtId="0" fontId="81" fillId="8" borderId="17" xfId="11" applyFont="1" applyFill="1" applyBorder="1" applyAlignment="1">
      <alignment horizontal="left" vertical="center" wrapText="1"/>
    </xf>
    <xf numFmtId="0" fontId="81" fillId="8" borderId="29" xfId="11" applyFont="1" applyFill="1" applyBorder="1" applyAlignment="1">
      <alignment horizontal="left" vertical="center" wrapText="1"/>
    </xf>
    <xf numFmtId="0" fontId="81" fillId="8" borderId="92" xfId="11" applyFont="1" applyFill="1" applyBorder="1" applyAlignment="1">
      <alignment horizontal="left" vertical="center" wrapText="1"/>
    </xf>
    <xf numFmtId="0" fontId="83" fillId="0" borderId="0" xfId="11" applyFont="1" applyAlignment="1">
      <alignment horizontal="left" vertical="center" wrapText="1"/>
    </xf>
    <xf numFmtId="0" fontId="81" fillId="0" borderId="0" xfId="11" applyFont="1" applyAlignment="1">
      <alignment horizontal="left" vertical="center" wrapText="1"/>
    </xf>
    <xf numFmtId="0" fontId="79" fillId="14" borderId="0" xfId="11" applyFont="1" applyFill="1" applyAlignment="1">
      <alignment horizontal="left" vertical="center" wrapText="1"/>
    </xf>
    <xf numFmtId="0" fontId="81" fillId="7" borderId="58" xfId="11" applyFont="1" applyFill="1" applyBorder="1" applyAlignment="1">
      <alignment horizontal="left" vertical="center" wrapText="1"/>
    </xf>
    <xf numFmtId="0" fontId="81" fillId="7" borderId="51" xfId="11" applyFont="1" applyFill="1" applyBorder="1" applyAlignment="1">
      <alignment horizontal="left" vertical="center" wrapText="1"/>
    </xf>
    <xf numFmtId="0" fontId="81" fillId="7" borderId="59" xfId="11" applyFont="1" applyFill="1" applyBorder="1" applyAlignment="1">
      <alignment horizontal="left" vertical="center" wrapText="1"/>
    </xf>
    <xf numFmtId="0" fontId="81" fillId="7" borderId="58" xfId="12" applyFont="1" applyFill="1" applyBorder="1" applyAlignment="1">
      <alignment horizontal="left" vertical="center" wrapText="1"/>
    </xf>
    <xf numFmtId="0" fontId="81" fillId="7" borderId="51" xfId="12" applyFont="1" applyFill="1" applyBorder="1" applyAlignment="1">
      <alignment horizontal="left" vertical="center" wrapText="1"/>
    </xf>
    <xf numFmtId="0" fontId="81" fillId="7" borderId="15" xfId="12" applyFont="1" applyFill="1" applyBorder="1" applyAlignment="1">
      <alignment horizontal="center" vertical="center" wrapText="1"/>
    </xf>
    <xf numFmtId="0" fontId="81" fillId="7" borderId="49" xfId="12" applyFont="1" applyFill="1" applyBorder="1" applyAlignment="1">
      <alignment horizontal="center" vertical="center" wrapText="1"/>
    </xf>
    <xf numFmtId="0" fontId="81" fillId="14" borderId="58" xfId="11" applyFont="1" applyFill="1" applyBorder="1" applyAlignment="1" applyProtection="1">
      <alignment horizontal="left" vertical="top" wrapText="1"/>
      <protection locked="0"/>
    </xf>
    <xf numFmtId="0" fontId="81" fillId="14" borderId="51" xfId="11" applyFont="1" applyFill="1" applyBorder="1" applyAlignment="1" applyProtection="1">
      <alignment horizontal="left" vertical="top" wrapText="1"/>
      <protection locked="0"/>
    </xf>
    <xf numFmtId="0" fontId="81" fillId="8" borderId="42" xfId="11" applyFont="1" applyFill="1" applyBorder="1" applyAlignment="1">
      <alignment horizontal="left" vertical="center" wrapText="1"/>
    </xf>
    <xf numFmtId="0" fontId="81" fillId="8" borderId="15" xfId="11" applyFont="1" applyFill="1" applyBorder="1" applyAlignment="1">
      <alignment horizontal="left" vertical="center" wrapText="1"/>
    </xf>
    <xf numFmtId="0" fontId="81" fillId="8" borderId="49" xfId="11" applyFont="1" applyFill="1" applyBorder="1" applyAlignment="1">
      <alignment horizontal="left" vertical="center" wrapText="1"/>
    </xf>
    <xf numFmtId="0" fontId="81" fillId="7" borderId="42" xfId="13" applyFont="1" applyFill="1" applyBorder="1" applyAlignment="1">
      <alignment horizontal="left" vertical="center" wrapText="1"/>
    </xf>
    <xf numFmtId="0" fontId="81" fillId="7" borderId="15" xfId="13" applyFont="1" applyFill="1" applyBorder="1" applyAlignment="1">
      <alignment horizontal="left" vertical="center" wrapText="1"/>
    </xf>
    <xf numFmtId="0" fontId="81" fillId="7" borderId="49" xfId="11" applyFont="1" applyFill="1" applyBorder="1" applyAlignment="1">
      <alignment horizontal="center" vertical="center" wrapText="1"/>
    </xf>
    <xf numFmtId="0" fontId="81" fillId="7" borderId="50" xfId="11" applyFont="1" applyFill="1" applyBorder="1" applyAlignment="1">
      <alignment horizontal="center" vertical="center" wrapText="1"/>
    </xf>
    <xf numFmtId="0" fontId="81" fillId="7" borderId="92" xfId="11" applyFont="1" applyFill="1" applyBorder="1" applyAlignment="1">
      <alignment horizontal="center" vertical="center" wrapText="1"/>
    </xf>
    <xf numFmtId="0" fontId="81" fillId="0" borderId="83" xfId="13" applyFont="1" applyBorder="1" applyAlignment="1" applyProtection="1">
      <alignment horizontal="center" vertical="center"/>
      <protection locked="0"/>
    </xf>
    <xf numFmtId="0" fontId="81" fillId="0" borderId="28" xfId="13" applyFont="1" applyBorder="1" applyAlignment="1" applyProtection="1">
      <alignment horizontal="center" vertical="center"/>
      <protection locked="0"/>
    </xf>
    <xf numFmtId="0" fontId="81" fillId="0" borderId="84" xfId="13" applyFont="1" applyBorder="1" applyAlignment="1" applyProtection="1">
      <alignment horizontal="center" vertical="center"/>
      <protection locked="0"/>
    </xf>
    <xf numFmtId="0" fontId="84" fillId="7" borderId="28" xfId="13" applyFont="1" applyFill="1" applyBorder="1" applyAlignment="1">
      <alignment vertical="center" wrapText="1"/>
    </xf>
    <xf numFmtId="0" fontId="81" fillId="7" borderId="28" xfId="13" applyFont="1" applyFill="1" applyBorder="1" applyAlignment="1">
      <alignment vertical="center" wrapText="1"/>
    </xf>
    <xf numFmtId="0" fontId="81" fillId="7" borderId="16" xfId="13" applyFont="1" applyFill="1" applyBorder="1" applyAlignment="1">
      <alignment vertical="center" wrapText="1"/>
    </xf>
    <xf numFmtId="0" fontId="79" fillId="14" borderId="58" xfId="13" applyFont="1" applyFill="1" applyBorder="1" applyAlignment="1" applyProtection="1">
      <alignment horizontal="left" vertical="center" wrapText="1"/>
      <protection locked="0"/>
    </xf>
    <xf numFmtId="0" fontId="79" fillId="14" borderId="51" xfId="13" applyFont="1" applyFill="1" applyBorder="1" applyAlignment="1" applyProtection="1">
      <alignment horizontal="left" vertical="center" wrapText="1"/>
      <protection locked="0"/>
    </xf>
    <xf numFmtId="0" fontId="79" fillId="14" borderId="59" xfId="13" applyFont="1" applyFill="1" applyBorder="1" applyAlignment="1" applyProtection="1">
      <alignment horizontal="left" vertical="center" wrapText="1"/>
      <protection locked="0"/>
    </xf>
    <xf numFmtId="0" fontId="81" fillId="7" borderId="29" xfId="13" applyFont="1" applyFill="1" applyBorder="1" applyAlignment="1">
      <alignment horizontal="left" vertical="center" wrapText="1"/>
    </xf>
    <xf numFmtId="0" fontId="81" fillId="0" borderId="0" xfId="12" applyFont="1" applyAlignment="1">
      <alignment horizontal="left" vertical="center" wrapText="1"/>
    </xf>
    <xf numFmtId="0" fontId="81" fillId="7" borderId="42" xfId="12" applyFont="1" applyFill="1" applyBorder="1" applyAlignment="1">
      <alignment horizontal="left" vertical="center" wrapText="1"/>
    </xf>
    <xf numFmtId="0" fontId="81" fillId="7" borderId="15" xfId="12" applyFont="1" applyFill="1" applyBorder="1" applyAlignment="1">
      <alignment horizontal="left" vertical="center" wrapText="1"/>
    </xf>
    <xf numFmtId="0" fontId="81" fillId="0" borderId="83" xfId="12" applyFont="1" applyBorder="1" applyAlignment="1" applyProtection="1">
      <alignment horizontal="center" vertical="center"/>
      <protection locked="0"/>
    </xf>
    <xf numFmtId="0" fontId="81" fillId="0" borderId="28" xfId="12" applyFont="1" applyBorder="1" applyAlignment="1" applyProtection="1">
      <alignment horizontal="center" vertical="center"/>
      <protection locked="0"/>
    </xf>
    <xf numFmtId="0" fontId="81" fillId="0" borderId="84" xfId="12" applyFont="1" applyBorder="1" applyAlignment="1" applyProtection="1">
      <alignment horizontal="center" vertical="center"/>
      <protection locked="0"/>
    </xf>
    <xf numFmtId="0" fontId="84" fillId="7" borderId="28" xfId="12" applyFont="1" applyFill="1" applyBorder="1" applyAlignment="1">
      <alignment vertical="center" wrapText="1"/>
    </xf>
    <xf numFmtId="0" fontId="81" fillId="7" borderId="28" xfId="12" applyFont="1" applyFill="1" applyBorder="1" applyAlignment="1">
      <alignment vertical="center" wrapText="1"/>
    </xf>
    <xf numFmtId="0" fontId="81" fillId="7" borderId="16" xfId="12" applyFont="1" applyFill="1" applyBorder="1" applyAlignment="1">
      <alignment vertical="center" wrapText="1"/>
    </xf>
    <xf numFmtId="0" fontId="81" fillId="7" borderId="59" xfId="12" applyFont="1" applyFill="1" applyBorder="1" applyAlignment="1">
      <alignment horizontal="left" vertical="center" wrapText="1"/>
    </xf>
    <xf numFmtId="0" fontId="81" fillId="14" borderId="51" xfId="12" applyFont="1" applyFill="1" applyBorder="1" applyAlignment="1" applyProtection="1">
      <alignment horizontal="left" vertical="center" wrapText="1"/>
      <protection locked="0"/>
    </xf>
    <xf numFmtId="0" fontId="81" fillId="14" borderId="59" xfId="12" applyFont="1" applyFill="1" applyBorder="1" applyAlignment="1" applyProtection="1">
      <alignment horizontal="left" vertical="center" wrapText="1"/>
      <protection locked="0"/>
    </xf>
    <xf numFmtId="0" fontId="81" fillId="7" borderId="29" xfId="12" applyFont="1" applyFill="1" applyBorder="1" applyAlignment="1">
      <alignment horizontal="left" vertical="center" wrapText="1"/>
    </xf>
    <xf numFmtId="0" fontId="81" fillId="7" borderId="83" xfId="11" applyFont="1" applyFill="1" applyBorder="1" applyAlignment="1">
      <alignment vertical="center" wrapText="1"/>
    </xf>
    <xf numFmtId="0" fontId="81" fillId="0" borderId="83" xfId="11" applyFont="1" applyBorder="1" applyAlignment="1" applyProtection="1">
      <alignment horizontal="center" vertical="center"/>
      <protection locked="0"/>
    </xf>
    <xf numFmtId="0" fontId="81" fillId="0" borderId="84" xfId="11" applyFont="1" applyBorder="1" applyAlignment="1" applyProtection="1">
      <alignment horizontal="center" vertical="center"/>
      <protection locked="0"/>
    </xf>
    <xf numFmtId="0" fontId="84" fillId="7" borderId="17" xfId="11" applyFont="1" applyFill="1" applyBorder="1" applyAlignment="1">
      <alignment horizontal="left" vertical="center" wrapText="1"/>
    </xf>
    <xf numFmtId="0" fontId="84" fillId="7" borderId="29" xfId="11" applyFont="1" applyFill="1" applyBorder="1" applyAlignment="1">
      <alignment horizontal="left" vertical="center" wrapText="1"/>
    </xf>
    <xf numFmtId="0" fontId="84" fillId="7" borderId="92" xfId="11" applyFont="1" applyFill="1" applyBorder="1" applyAlignment="1">
      <alignment horizontal="left" vertical="center" wrapText="1"/>
    </xf>
    <xf numFmtId="0" fontId="81" fillId="7" borderId="42" xfId="11" applyFont="1" applyFill="1" applyBorder="1" applyAlignment="1">
      <alignment horizontal="left" vertical="center" wrapText="1"/>
    </xf>
    <xf numFmtId="0" fontId="81" fillId="7" borderId="15" xfId="11" applyFont="1" applyFill="1" applyBorder="1" applyAlignment="1">
      <alignment horizontal="left" vertical="center" wrapText="1"/>
    </xf>
    <xf numFmtId="0" fontId="81" fillId="7" borderId="49" xfId="11" applyFont="1" applyFill="1" applyBorder="1" applyAlignment="1">
      <alignment horizontal="left" vertical="center" wrapText="1"/>
    </xf>
    <xf numFmtId="0" fontId="81" fillId="0" borderId="28" xfId="11" applyFont="1" applyBorder="1" applyAlignment="1" applyProtection="1">
      <alignment horizontal="center" vertical="center"/>
      <protection locked="0"/>
    </xf>
    <xf numFmtId="0" fontId="79" fillId="14" borderId="16" xfId="11" applyFont="1" applyFill="1" applyBorder="1" applyAlignment="1">
      <alignment horizontal="left" vertical="top" wrapText="1"/>
    </xf>
    <xf numFmtId="0" fontId="84" fillId="7" borderId="51" xfId="11" applyFont="1" applyFill="1" applyBorder="1" applyAlignment="1">
      <alignment horizontal="center" vertical="center" wrapText="1"/>
    </xf>
    <xf numFmtId="0" fontId="81" fillId="7" borderId="29" xfId="11" applyFont="1" applyFill="1" applyBorder="1" applyAlignment="1">
      <alignment horizontal="left" vertical="top" wrapText="1"/>
    </xf>
    <xf numFmtId="0" fontId="81" fillId="7" borderId="92" xfId="11" applyFont="1" applyFill="1" applyBorder="1" applyAlignment="1">
      <alignment horizontal="left" vertical="top" wrapText="1"/>
    </xf>
    <xf numFmtId="0" fontId="81" fillId="8" borderId="16" xfId="11" applyFont="1" applyFill="1" applyBorder="1" applyAlignment="1">
      <alignment horizontal="left" vertical="top" wrapText="1"/>
    </xf>
    <xf numFmtId="0" fontId="81" fillId="8" borderId="0" xfId="11" applyFont="1" applyFill="1" applyAlignment="1">
      <alignment horizontal="left" vertical="top" wrapText="1"/>
    </xf>
    <xf numFmtId="0" fontId="81" fillId="8" borderId="50" xfId="11" applyFont="1" applyFill="1" applyBorder="1" applyAlignment="1">
      <alignment horizontal="left" vertical="top" wrapText="1"/>
    </xf>
    <xf numFmtId="0" fontId="81" fillId="8" borderId="17" xfId="11" applyFont="1" applyFill="1" applyBorder="1" applyAlignment="1">
      <alignment horizontal="left" vertical="top" wrapText="1"/>
    </xf>
    <xf numFmtId="0" fontId="81" fillId="8" borderId="29" xfId="11" applyFont="1" applyFill="1" applyBorder="1" applyAlignment="1">
      <alignment horizontal="left" vertical="top" wrapText="1"/>
    </xf>
    <xf numFmtId="0" fontId="81" fillId="8" borderId="92" xfId="11" applyFont="1" applyFill="1" applyBorder="1" applyAlignment="1">
      <alignment horizontal="left" vertical="top" wrapText="1"/>
    </xf>
    <xf numFmtId="0" fontId="83" fillId="0" borderId="29" xfId="11" applyFont="1" applyBorder="1" applyAlignment="1">
      <alignment horizontal="left" vertical="center" wrapText="1"/>
    </xf>
    <xf numFmtId="0" fontId="81" fillId="0" borderId="29" xfId="11" applyFont="1" applyBorder="1" applyAlignment="1">
      <alignment horizontal="left" vertical="center" wrapText="1"/>
    </xf>
    <xf numFmtId="0" fontId="81" fillId="8" borderId="42" xfId="11" applyFont="1" applyFill="1" applyBorder="1" applyAlignment="1">
      <alignment horizontal="left" vertical="top" wrapText="1"/>
    </xf>
    <xf numFmtId="0" fontId="81" fillId="8" borderId="15" xfId="11" applyFont="1" applyFill="1" applyBorder="1" applyAlignment="1">
      <alignment horizontal="left" vertical="top" wrapText="1"/>
    </xf>
    <xf numFmtId="0" fontId="81" fillId="8" borderId="49" xfId="11" applyFont="1" applyFill="1" applyBorder="1" applyAlignment="1">
      <alignment horizontal="left" vertical="top" wrapText="1"/>
    </xf>
    <xf numFmtId="0" fontId="84" fillId="7" borderId="16" xfId="11" applyFont="1" applyFill="1" applyBorder="1" applyAlignment="1">
      <alignment horizontal="left" vertical="center" wrapText="1"/>
    </xf>
    <xf numFmtId="0" fontId="84" fillId="7" borderId="0" xfId="11" applyFont="1" applyFill="1" applyAlignment="1">
      <alignment horizontal="left" vertical="center" wrapText="1"/>
    </xf>
    <xf numFmtId="0" fontId="84" fillId="7" borderId="50" xfId="11" applyFont="1" applyFill="1" applyBorder="1" applyAlignment="1">
      <alignment horizontal="left" vertical="center" wrapText="1"/>
    </xf>
    <xf numFmtId="0" fontId="81" fillId="7" borderId="28" xfId="11" applyFont="1" applyFill="1" applyBorder="1" applyAlignment="1">
      <alignment horizontal="center" vertical="center" wrapText="1"/>
    </xf>
    <xf numFmtId="0" fontId="81" fillId="7" borderId="0" xfId="11" applyFont="1" applyFill="1" applyAlignment="1">
      <alignment horizontal="left" vertical="center" wrapText="1"/>
    </xf>
    <xf numFmtId="0" fontId="81" fillId="7" borderId="50" xfId="11" applyFont="1" applyFill="1" applyBorder="1" applyAlignment="1">
      <alignment horizontal="left" vertical="center" wrapText="1"/>
    </xf>
    <xf numFmtId="0" fontId="81" fillId="7" borderId="1" xfId="11" applyFont="1" applyFill="1" applyBorder="1" applyAlignment="1">
      <alignment vertical="center" wrapText="1"/>
    </xf>
    <xf numFmtId="0" fontId="81" fillId="7" borderId="1" xfId="11" applyFont="1" applyFill="1" applyBorder="1" applyAlignment="1">
      <alignment horizontal="left" vertical="center" wrapText="1"/>
    </xf>
    <xf numFmtId="0" fontId="81" fillId="14" borderId="1" xfId="11" applyFont="1" applyFill="1" applyBorder="1" applyAlignment="1" applyProtection="1">
      <alignment horizontal="center" vertical="center" wrapText="1"/>
      <protection locked="0"/>
    </xf>
    <xf numFmtId="0" fontId="84" fillId="7" borderId="28" xfId="11" applyFont="1" applyFill="1" applyBorder="1" applyAlignment="1">
      <alignment vertical="center" wrapText="1"/>
    </xf>
    <xf numFmtId="0" fontId="81" fillId="7" borderId="28" xfId="11" applyFont="1" applyFill="1" applyBorder="1" applyAlignment="1">
      <alignment vertical="center" wrapText="1"/>
    </xf>
    <xf numFmtId="0" fontId="81" fillId="14" borderId="0" xfId="11" applyFont="1" applyFill="1" applyAlignment="1" applyProtection="1">
      <alignment horizontal="left" wrapText="1"/>
      <protection locked="0"/>
    </xf>
    <xf numFmtId="0" fontId="81" fillId="14" borderId="50" xfId="11" applyFont="1" applyFill="1" applyBorder="1" applyAlignment="1" applyProtection="1">
      <alignment horizontal="left" wrapText="1"/>
      <protection locked="0"/>
    </xf>
    <xf numFmtId="0" fontId="81" fillId="14" borderId="0" xfId="11" applyFont="1" applyFill="1" applyAlignment="1" applyProtection="1">
      <alignment horizontal="left" vertical="center" wrapText="1"/>
      <protection locked="0"/>
    </xf>
    <xf numFmtId="0" fontId="81" fillId="14" borderId="50" xfId="11" applyFont="1" applyFill="1" applyBorder="1" applyAlignment="1" applyProtection="1">
      <alignment horizontal="left" vertical="center" wrapText="1"/>
      <protection locked="0"/>
    </xf>
    <xf numFmtId="0" fontId="1" fillId="0" borderId="0" xfId="11" applyAlignment="1">
      <alignment vertical="center" wrapText="1"/>
    </xf>
    <xf numFmtId="0" fontId="81" fillId="7" borderId="58" xfId="11" applyFont="1" applyFill="1" applyBorder="1" applyAlignment="1">
      <alignment vertical="center" wrapText="1"/>
    </xf>
    <xf numFmtId="0" fontId="81" fillId="7" borderId="51" xfId="11" applyFont="1" applyFill="1" applyBorder="1" applyAlignment="1">
      <alignment vertical="center" wrapText="1"/>
    </xf>
    <xf numFmtId="0" fontId="81" fillId="7" borderId="59" xfId="11" applyFont="1" applyFill="1" applyBorder="1" applyAlignment="1">
      <alignment vertical="center" wrapText="1"/>
    </xf>
    <xf numFmtId="0" fontId="81" fillId="7" borderId="58" xfId="6" applyFont="1" applyFill="1" applyBorder="1" applyAlignment="1">
      <alignment horizontal="left" vertical="center" wrapText="1"/>
    </xf>
    <xf numFmtId="0" fontId="81" fillId="7" borderId="51" xfId="6" applyFont="1" applyFill="1" applyBorder="1" applyAlignment="1">
      <alignment horizontal="left" vertical="center" wrapText="1"/>
    </xf>
    <xf numFmtId="0" fontId="81" fillId="7" borderId="59" xfId="6" applyFont="1" applyFill="1" applyBorder="1" applyAlignment="1">
      <alignment horizontal="left" vertical="center" wrapText="1"/>
    </xf>
    <xf numFmtId="0" fontId="82" fillId="0" borderId="0" xfId="11" applyFont="1" applyAlignment="1">
      <alignment vertical="center" wrapText="1"/>
    </xf>
    <xf numFmtId="0" fontId="82" fillId="0" borderId="0" xfId="11" applyFont="1">
      <alignment vertical="center"/>
    </xf>
    <xf numFmtId="0" fontId="81" fillId="7" borderId="42" xfId="6" applyFont="1" applyFill="1" applyBorder="1" applyAlignment="1">
      <alignment horizontal="left" vertical="center" wrapText="1"/>
    </xf>
    <xf numFmtId="0" fontId="81" fillId="7" borderId="15" xfId="6" applyFont="1" applyFill="1" applyBorder="1" applyAlignment="1">
      <alignment horizontal="left" vertical="center" wrapText="1"/>
    </xf>
    <xf numFmtId="0" fontId="81" fillId="7" borderId="49" xfId="6" applyFont="1" applyFill="1" applyBorder="1" applyAlignment="1">
      <alignment horizontal="left" vertical="center" wrapText="1"/>
    </xf>
    <xf numFmtId="0" fontId="80" fillId="0" borderId="0" xfId="11" applyFont="1" applyAlignment="1">
      <alignment horizontal="center" vertical="center" wrapText="1"/>
    </xf>
    <xf numFmtId="0" fontId="80" fillId="0" borderId="0" xfId="11" applyFont="1" applyAlignment="1">
      <alignment horizontal="center" vertical="center"/>
    </xf>
    <xf numFmtId="0" fontId="81" fillId="0" borderId="29" xfId="11" applyFont="1" applyBorder="1" applyAlignment="1">
      <alignment horizontal="right" vertical="center"/>
    </xf>
    <xf numFmtId="0" fontId="81" fillId="5" borderId="29" xfId="11" applyFont="1" applyFill="1" applyBorder="1" applyAlignment="1">
      <alignment horizontal="left" vertical="center" shrinkToFit="1"/>
    </xf>
    <xf numFmtId="0" fontId="81" fillId="0" borderId="51" xfId="11" applyFont="1" applyBorder="1" applyAlignment="1">
      <alignment horizontal="right" vertical="center"/>
    </xf>
    <xf numFmtId="0" fontId="81" fillId="5" borderId="51" xfId="11" applyFont="1" applyFill="1" applyBorder="1" applyAlignment="1">
      <alignment horizontal="left" vertical="center" shrinkToFit="1"/>
    </xf>
    <xf numFmtId="0" fontId="81" fillId="0" borderId="15" xfId="12" applyFont="1" applyBorder="1">
      <alignment vertical="center"/>
    </xf>
  </cellXfs>
  <cellStyles count="14">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3" xfId="5" xr:uid="{00000000-0005-0000-0000-000005000000}"/>
    <cellStyle name="標準 3 2" xfId="6" xr:uid="{00000000-0005-0000-0000-000006000000}"/>
    <cellStyle name="標準 3 3" xfId="7" xr:uid="{00000000-0005-0000-0000-000007000000}"/>
    <cellStyle name="標準 3 3 2" xfId="8" xr:uid="{00000000-0005-0000-0000-000008000000}"/>
    <cellStyle name="標準 3 3 2 2" xfId="10" xr:uid="{93C5AFDA-81DD-4FC5-BCF3-FC7DF9FAFCDC}"/>
    <cellStyle name="標準 3 3 3" xfId="9" xr:uid="{11D6BA25-B988-4047-9478-C37879C8C536}"/>
    <cellStyle name="標準 4 2" xfId="11" xr:uid="{35D8EBA1-CBC6-46B0-B381-F1D2035EF8D6}"/>
    <cellStyle name="標準 4 2 2 2" xfId="13" xr:uid="{F7B0B1AE-2A82-42D6-A019-814EDCADDDE7}"/>
    <cellStyle name="標準 4 2 3" xfId="12" xr:uid="{AEF6AEF3-A7B3-4381-BD22-1ED57F9B2FE6}"/>
  </cellStyles>
  <dxfs count="9">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8"/>
    </tableStyle>
    <tableStyle name="ピボットテーブル スタイル 1" table="0" count="2" xr9:uid="{00000000-0011-0000-FFFF-FFFF01000000}">
      <tableStyleElement type="wholeTable" dxfId="7"/>
      <tableStyleElement type="headerRow" dxfId="6"/>
    </tableStyle>
  </tableStyles>
  <colors>
    <mruColors>
      <color rgb="FFF7C1D4"/>
      <color rgb="FFCCFFFF"/>
      <color rgb="FFC7F7C1"/>
      <color rgb="FFEAEAEA"/>
      <color rgb="FFDDDDDD"/>
      <color rgb="FFFF66FF"/>
      <color rgb="FFE8C1F7"/>
      <color rgb="FF969696"/>
      <color rgb="FFFF0066"/>
      <color rgb="FFCEC1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20</xdr:row>
      <xdr:rowOff>14411</xdr:rowOff>
    </xdr:from>
    <xdr:to>
      <xdr:col>4</xdr:col>
      <xdr:colOff>69756</xdr:colOff>
      <xdr:row>20</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24</xdr:row>
      <xdr:rowOff>63744</xdr:rowOff>
    </xdr:from>
    <xdr:to>
      <xdr:col>4</xdr:col>
      <xdr:colOff>380057</xdr:colOff>
      <xdr:row>29</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27</xdr:row>
      <xdr:rowOff>78283</xdr:rowOff>
    </xdr:from>
    <xdr:to>
      <xdr:col>4</xdr:col>
      <xdr:colOff>380229</xdr:colOff>
      <xdr:row>28</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27</xdr:row>
      <xdr:rowOff>28151</xdr:rowOff>
    </xdr:from>
    <xdr:to>
      <xdr:col>2</xdr:col>
      <xdr:colOff>673306</xdr:colOff>
      <xdr:row>28</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24</xdr:row>
      <xdr:rowOff>73269</xdr:rowOff>
    </xdr:from>
    <xdr:to>
      <xdr:col>8</xdr:col>
      <xdr:colOff>7327</xdr:colOff>
      <xdr:row>29</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28</xdr:row>
      <xdr:rowOff>176762</xdr:rowOff>
    </xdr:from>
    <xdr:to>
      <xdr:col>6</xdr:col>
      <xdr:colOff>310020</xdr:colOff>
      <xdr:row>29</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26</xdr:row>
      <xdr:rowOff>198742</xdr:rowOff>
    </xdr:from>
    <xdr:to>
      <xdr:col>8</xdr:col>
      <xdr:colOff>494109</xdr:colOff>
      <xdr:row>29</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28</xdr:row>
      <xdr:rowOff>168887</xdr:rowOff>
    </xdr:from>
    <xdr:to>
      <xdr:col>8</xdr:col>
      <xdr:colOff>190500</xdr:colOff>
      <xdr:row>29</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194235</xdr:colOff>
      <xdr:row>9</xdr:row>
      <xdr:rowOff>59765</xdr:rowOff>
    </xdr:from>
    <xdr:to>
      <xdr:col>12</xdr:col>
      <xdr:colOff>239954</xdr:colOff>
      <xdr:row>12</xdr:row>
      <xdr:rowOff>186764</xdr:rowOff>
    </xdr:to>
    <xdr:sp macro="" textlink="">
      <xdr:nvSpPr>
        <xdr:cNvPr id="2" name="左大かっこ 1">
          <a:extLst>
            <a:ext uri="{FF2B5EF4-FFF2-40B4-BE49-F238E27FC236}">
              <a16:creationId xmlns:a16="http://schemas.microsoft.com/office/drawing/2014/main" id="{15DE0530-AA13-4945-93E4-AF980D459560}"/>
            </a:ext>
          </a:extLst>
        </xdr:cNvPr>
        <xdr:cNvSpPr/>
      </xdr:nvSpPr>
      <xdr:spPr>
        <a:xfrm>
          <a:off x="5177715" y="2246705"/>
          <a:ext cx="45719" cy="81279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179294</xdr:colOff>
      <xdr:row>15</xdr:row>
      <xdr:rowOff>59765</xdr:rowOff>
    </xdr:from>
    <xdr:to>
      <xdr:col>12</xdr:col>
      <xdr:colOff>225013</xdr:colOff>
      <xdr:row>17</xdr:row>
      <xdr:rowOff>152400</xdr:rowOff>
    </xdr:to>
    <xdr:sp macro="" textlink="">
      <xdr:nvSpPr>
        <xdr:cNvPr id="4" name="左大かっこ 3">
          <a:extLst>
            <a:ext uri="{FF2B5EF4-FFF2-40B4-BE49-F238E27FC236}">
              <a16:creationId xmlns:a16="http://schemas.microsoft.com/office/drawing/2014/main" id="{87EF76BB-7C92-449F-B775-1FE919C09D38}"/>
            </a:ext>
          </a:extLst>
        </xdr:cNvPr>
        <xdr:cNvSpPr/>
      </xdr:nvSpPr>
      <xdr:spPr>
        <a:xfrm>
          <a:off x="5162774" y="3633545"/>
          <a:ext cx="45719" cy="5650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145677</xdr:colOff>
      <xdr:row>0</xdr:row>
      <xdr:rowOff>230908</xdr:rowOff>
    </xdr:from>
    <xdr:to>
      <xdr:col>8</xdr:col>
      <xdr:colOff>330268</xdr:colOff>
      <xdr:row>10</xdr:row>
      <xdr:rowOff>230908</xdr:rowOff>
    </xdr:to>
    <xdr:sp macro="" textlink="">
      <xdr:nvSpPr>
        <xdr:cNvPr id="7" name="テキスト ボックス 6">
          <a:extLst>
            <a:ext uri="{FF2B5EF4-FFF2-40B4-BE49-F238E27FC236}">
              <a16:creationId xmlns:a16="http://schemas.microsoft.com/office/drawing/2014/main" id="{00000000-0008-0000-0B00-000007000000}"/>
            </a:ext>
          </a:extLst>
        </xdr:cNvPr>
        <xdr:cNvSpPr txBox="1"/>
      </xdr:nvSpPr>
      <xdr:spPr>
        <a:xfrm>
          <a:off x="9058768" y="230908"/>
          <a:ext cx="7158045" cy="2528455"/>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rgbClr val="FF0000"/>
              </a:solidFill>
              <a:effectLst/>
              <a:latin typeface="+mn-lt"/>
              <a:ea typeface="+mn-ea"/>
              <a:cs typeface="+mn-cs"/>
            </a:rPr>
            <a:t>※</a:t>
          </a:r>
          <a:r>
            <a:rPr kumimoji="1" lang="ja-JP" altLang="ja-JP" sz="1400">
              <a:solidFill>
                <a:srgbClr val="FF0000"/>
              </a:solidFill>
              <a:effectLst/>
              <a:latin typeface="+mn-lt"/>
              <a:ea typeface="+mn-ea"/>
              <a:cs typeface="+mn-cs"/>
            </a:rPr>
            <a:t>活動終了後も使用・活用が可能となりうる物品の購入・製作経費（材料費も含む）は、収支予算に計上できませんが、</a:t>
          </a:r>
          <a:r>
            <a:rPr kumimoji="1" lang="ja-JP" altLang="ja-JP" sz="1400" u="sng">
              <a:solidFill>
                <a:srgbClr val="FF0000"/>
              </a:solidFill>
              <a:effectLst/>
              <a:latin typeface="+mn-lt"/>
              <a:ea typeface="+mn-ea"/>
              <a:cs typeface="+mn-cs"/>
            </a:rPr>
            <a:t>活動に不可欠な「</a:t>
          </a:r>
          <a:r>
            <a:rPr kumimoji="1" lang="ja-JP" altLang="en-US" sz="1400" u="sng">
              <a:solidFill>
                <a:srgbClr val="FF0000"/>
              </a:solidFill>
              <a:effectLst/>
              <a:latin typeface="+mn-lt"/>
              <a:ea typeface="+mn-ea"/>
              <a:cs typeface="+mn-cs"/>
            </a:rPr>
            <a:t>資料等購入費・資材等購入費</a:t>
          </a:r>
          <a:r>
            <a:rPr kumimoji="1" lang="ja-JP" altLang="ja-JP" sz="1400" u="sng">
              <a:solidFill>
                <a:srgbClr val="FF0000"/>
              </a:solidFill>
              <a:effectLst/>
              <a:latin typeface="+mn-lt"/>
              <a:ea typeface="+mn-ea"/>
              <a:cs typeface="+mn-cs"/>
            </a:rPr>
            <a:t>」、「</a:t>
          </a:r>
          <a:r>
            <a:rPr kumimoji="1" lang="ja-JP" altLang="en-US" sz="1400" u="sng">
              <a:solidFill>
                <a:srgbClr val="FF0000"/>
              </a:solidFill>
              <a:effectLst/>
              <a:latin typeface="+mn-lt"/>
              <a:ea typeface="+mn-ea"/>
              <a:cs typeface="+mn-cs"/>
            </a:rPr>
            <a:t>保全・補修</a:t>
          </a:r>
          <a:r>
            <a:rPr kumimoji="1" lang="ja-JP" altLang="ja-JP" sz="1400" u="sng">
              <a:solidFill>
                <a:srgbClr val="FF0000"/>
              </a:solidFill>
              <a:effectLst/>
              <a:latin typeface="+mn-lt"/>
              <a:ea typeface="+mn-ea"/>
              <a:cs typeface="+mn-cs"/>
            </a:rPr>
            <a:t>費」を計上する場合には、本</a:t>
          </a:r>
          <a:r>
            <a:rPr kumimoji="1" lang="ja-JP" altLang="en-US" sz="1400" u="sng">
              <a:solidFill>
                <a:srgbClr val="FF0000"/>
              </a:solidFill>
              <a:effectLst/>
              <a:latin typeface="+mn-lt"/>
              <a:ea typeface="+mn-ea"/>
              <a:cs typeface="+mn-cs"/>
            </a:rPr>
            <a:t>紙</a:t>
          </a:r>
          <a:r>
            <a:rPr kumimoji="1" lang="ja-JP" altLang="ja-JP" sz="1400" u="sng">
              <a:solidFill>
                <a:srgbClr val="FF0000"/>
              </a:solidFill>
              <a:effectLst/>
              <a:latin typeface="+mn-lt"/>
              <a:ea typeface="+mn-ea"/>
              <a:cs typeface="+mn-cs"/>
            </a:rPr>
            <a:t>に記入の上、内訳の根拠として、見積書等の積算資料を必ず添付してください。（</a:t>
          </a:r>
          <a:r>
            <a:rPr kumimoji="1" lang="en-US" altLang="ja-JP" sz="1400" u="sng">
              <a:solidFill>
                <a:srgbClr val="FF0000"/>
              </a:solidFill>
              <a:effectLst/>
              <a:latin typeface="+mn-lt"/>
              <a:ea typeface="+mn-ea"/>
              <a:cs typeface="+mn-cs"/>
            </a:rPr>
            <a:t>PDF</a:t>
          </a:r>
          <a:r>
            <a:rPr kumimoji="1" lang="ja-JP" altLang="ja-JP" sz="1400" u="sng">
              <a:solidFill>
                <a:srgbClr val="FF0000"/>
              </a:solidFill>
              <a:effectLst/>
              <a:latin typeface="+mn-lt"/>
              <a:ea typeface="+mn-ea"/>
              <a:cs typeface="+mn-cs"/>
            </a:rPr>
            <a:t>形式のファイル等）</a:t>
          </a:r>
          <a:endParaRPr lang="ja-JP" altLang="ja-JP" sz="1400">
            <a:solidFill>
              <a:srgbClr val="FF0000"/>
            </a:solidFill>
            <a:effectLst/>
          </a:endParaRPr>
        </a:p>
        <a:p>
          <a:endParaRPr lang="ja-JP" altLang="ja-JP" sz="1400">
            <a:solidFill>
              <a:srgbClr val="FF0000"/>
            </a:solidFill>
            <a:effectLst/>
          </a:endParaRPr>
        </a:p>
        <a:p>
          <a:r>
            <a:rPr kumimoji="1" lang="ja-JP" altLang="ja-JP" sz="1400">
              <a:solidFill>
                <a:srgbClr val="FF0000"/>
              </a:solidFill>
              <a:effectLst/>
              <a:latin typeface="+mn-lt"/>
              <a:ea typeface="+mn-ea"/>
              <a:cs typeface="+mn-cs"/>
            </a:rPr>
            <a:t>なお、これらの経費は、活動内容に照らし、審査を経て認められるものですので、その一部または全部の計上が認められないと判断される場合もあります。</a:t>
          </a:r>
          <a:endParaRPr kumimoji="1" lang="en-US" altLang="ja-JP" sz="1400">
            <a:solidFill>
              <a:srgbClr val="FF0000"/>
            </a:solidFill>
            <a:effectLst/>
            <a:latin typeface="+mn-lt"/>
            <a:ea typeface="+mn-ea"/>
            <a:cs typeface="+mn-cs"/>
          </a:endParaRPr>
        </a:p>
        <a:p>
          <a:r>
            <a:rPr kumimoji="1" lang="ja-JP" altLang="ja-JP" sz="1400">
              <a:solidFill>
                <a:srgbClr val="FF0000"/>
              </a:solidFill>
              <a:effectLst/>
              <a:latin typeface="+mn-lt"/>
              <a:ea typeface="+mn-ea"/>
              <a:cs typeface="+mn-cs"/>
            </a:rPr>
            <a:t>また、採択後に追加して計上することはできませんのでご注意ください。</a:t>
          </a:r>
          <a:endParaRPr lang="ja-JP" altLang="ja-JP" sz="1400">
            <a:solidFill>
              <a:srgbClr val="FF0000"/>
            </a:solidFill>
            <a:effectLst/>
          </a:endParaRPr>
        </a:p>
      </xdr:txBody>
    </xdr:sp>
    <xdr:clientData/>
  </xdr:twoCellAnchor>
  <xdr:twoCellAnchor>
    <xdr:from>
      <xdr:col>6</xdr:col>
      <xdr:colOff>149039</xdr:colOff>
      <xdr:row>14</xdr:row>
      <xdr:rowOff>193964</xdr:rowOff>
    </xdr:from>
    <xdr:to>
      <xdr:col>8</xdr:col>
      <xdr:colOff>319368</xdr:colOff>
      <xdr:row>18</xdr:row>
      <xdr:rowOff>245919</xdr:rowOff>
    </xdr:to>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9099075" y="4003964"/>
          <a:ext cx="7139166" cy="1160319"/>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400">
              <a:solidFill>
                <a:srgbClr val="FF0000"/>
              </a:solidFill>
              <a:effectLst/>
              <a:latin typeface="+mn-lt"/>
              <a:ea typeface="+mn-ea"/>
              <a:cs typeface="+mn-cs"/>
            </a:rPr>
            <a:t>【</a:t>
          </a:r>
          <a:r>
            <a:rPr kumimoji="1" lang="ja-JP" altLang="en-US" sz="1400">
              <a:solidFill>
                <a:srgbClr val="FF0000"/>
              </a:solidFill>
              <a:effectLst/>
              <a:latin typeface="+mn-lt"/>
              <a:ea typeface="+mn-ea"/>
              <a:cs typeface="+mn-cs"/>
            </a:rPr>
            <a:t>資料等購入費・資材等購入費</a:t>
          </a:r>
          <a:r>
            <a:rPr kumimoji="1" lang="en-US" altLang="ja-JP" sz="1400">
              <a:solidFill>
                <a:srgbClr val="FF0000"/>
              </a:solidFill>
              <a:effectLst/>
              <a:latin typeface="+mn-lt"/>
              <a:ea typeface="+mn-ea"/>
              <a:cs typeface="+mn-cs"/>
            </a:rPr>
            <a:t>】</a:t>
          </a:r>
          <a:endParaRPr lang="ja-JP" altLang="ja-JP" sz="1400">
            <a:solidFill>
              <a:srgbClr val="FF0000"/>
            </a:solidFill>
            <a:effectLst/>
          </a:endParaRPr>
        </a:p>
        <a:p>
          <a:r>
            <a:rPr kumimoji="1" lang="ja-JP" altLang="en-US" sz="1400">
              <a:solidFill>
                <a:srgbClr val="FF0000"/>
              </a:solidFill>
              <a:effectLst/>
              <a:latin typeface="+mn-lt"/>
              <a:ea typeface="+mn-ea"/>
              <a:cs typeface="+mn-cs"/>
            </a:rPr>
            <a:t>活動にあたって資料や資材の購入が必要な場合には、その経費について記入してください。</a:t>
          </a:r>
          <a:endParaRPr lang="ja-JP" altLang="ja-JP" sz="1400">
            <a:solidFill>
              <a:srgbClr val="FF0000"/>
            </a:solidFill>
            <a:effectLst/>
          </a:endParaRPr>
        </a:p>
      </xdr:txBody>
    </xdr:sp>
    <xdr:clientData/>
  </xdr:twoCellAnchor>
  <xdr:twoCellAnchor>
    <xdr:from>
      <xdr:col>6</xdr:col>
      <xdr:colOff>157257</xdr:colOff>
      <xdr:row>21</xdr:row>
      <xdr:rowOff>26148</xdr:rowOff>
    </xdr:from>
    <xdr:to>
      <xdr:col>8</xdr:col>
      <xdr:colOff>282762</xdr:colOff>
      <xdr:row>26</xdr:row>
      <xdr:rowOff>80818</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9070348" y="6110603"/>
          <a:ext cx="7098959" cy="1636397"/>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eaLnBrk="1" fontAlgn="auto" latinLnBrk="0" hangingPunct="1"/>
          <a:r>
            <a:rPr kumimoji="1" lang="en-US" altLang="ja-JP" sz="1400">
              <a:solidFill>
                <a:srgbClr val="FF0000"/>
              </a:solidFill>
              <a:effectLst/>
              <a:latin typeface="+mn-lt"/>
              <a:ea typeface="+mn-ea"/>
              <a:cs typeface="+mn-cs"/>
            </a:rPr>
            <a:t>【</a:t>
          </a:r>
          <a:r>
            <a:rPr kumimoji="1" lang="ja-JP" altLang="en-US" sz="1400">
              <a:solidFill>
                <a:srgbClr val="FF0000"/>
              </a:solidFill>
              <a:effectLst/>
              <a:latin typeface="+mn-lt"/>
              <a:ea typeface="+mn-ea"/>
              <a:cs typeface="+mn-cs"/>
            </a:rPr>
            <a:t>保全・補修費</a:t>
          </a:r>
          <a:r>
            <a:rPr kumimoji="1" lang="en-US" altLang="ja-JP" sz="1400">
              <a:solidFill>
                <a:srgbClr val="FF0000"/>
              </a:solidFill>
              <a:effectLst/>
              <a:latin typeface="+mn-lt"/>
              <a:ea typeface="+mn-ea"/>
              <a:cs typeface="+mn-cs"/>
            </a:rPr>
            <a:t>】</a:t>
          </a:r>
        </a:p>
        <a:p>
          <a:pPr eaLnBrk="1" fontAlgn="auto" latinLnBrk="0" hangingPunct="1"/>
          <a:r>
            <a:rPr lang="ja-JP" altLang="en-US" sz="1400">
              <a:solidFill>
                <a:srgbClr val="FF0000"/>
              </a:solidFill>
              <a:effectLst/>
            </a:rPr>
            <a:t>歴史的集落・町並み、文化的景観等の保存・活用に直接資する普及啓発活動を継承発展させる上で必要最小限の範囲で行われる保存建物の保全・補修の費用を記入してください。</a:t>
          </a:r>
          <a:endParaRPr lang="ja-JP" altLang="ja-JP" sz="1400">
            <a:solidFill>
              <a:srgbClr val="FF0000"/>
            </a:solidFill>
            <a:effectLst/>
          </a:endParaRPr>
        </a:p>
      </xdr:txBody>
    </xdr:sp>
    <xdr:clientData/>
  </xdr:twoCellAnchor>
  <xdr:twoCellAnchor>
    <xdr:from>
      <xdr:col>6</xdr:col>
      <xdr:colOff>185459</xdr:colOff>
      <xdr:row>34</xdr:row>
      <xdr:rowOff>53788</xdr:rowOff>
    </xdr:from>
    <xdr:to>
      <xdr:col>8</xdr:col>
      <xdr:colOff>366993</xdr:colOff>
      <xdr:row>39</xdr:row>
      <xdr:rowOff>230908</xdr:rowOff>
    </xdr:to>
    <xdr:sp macro="" textlink="">
      <xdr:nvSpPr>
        <xdr:cNvPr id="11" name="テキスト ボックス 10">
          <a:extLst>
            <a:ext uri="{FF2B5EF4-FFF2-40B4-BE49-F238E27FC236}">
              <a16:creationId xmlns:a16="http://schemas.microsoft.com/office/drawing/2014/main" id="{00000000-0008-0000-0B00-00000B000000}"/>
            </a:ext>
          </a:extLst>
        </xdr:cNvPr>
        <xdr:cNvSpPr txBox="1"/>
      </xdr:nvSpPr>
      <xdr:spPr>
        <a:xfrm>
          <a:off x="9098550" y="9601879"/>
          <a:ext cx="7143443" cy="1331665"/>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400">
              <a:solidFill>
                <a:srgbClr val="FF0000"/>
              </a:solidFill>
              <a:effectLst/>
              <a:latin typeface="+mn-lt"/>
              <a:ea typeface="+mn-ea"/>
              <a:cs typeface="+mn-cs"/>
            </a:rPr>
            <a:t>活動を行う上で、</a:t>
          </a:r>
          <a:r>
            <a:rPr kumimoji="1" lang="ja-JP" altLang="en-US" sz="1400" u="sng">
              <a:solidFill>
                <a:srgbClr val="FF0000"/>
              </a:solidFill>
              <a:effectLst/>
              <a:latin typeface="+mn-lt"/>
              <a:ea typeface="+mn-ea"/>
              <a:cs typeface="+mn-cs"/>
            </a:rPr>
            <a:t>「資料等購入費・資材等購入費」、「保全・補修費」</a:t>
          </a:r>
          <a:r>
            <a:rPr kumimoji="1" lang="ja-JP" altLang="en-US" sz="1400">
              <a:solidFill>
                <a:srgbClr val="FF0000"/>
              </a:solidFill>
              <a:effectLst/>
              <a:latin typeface="+mn-lt"/>
              <a:ea typeface="+mn-ea"/>
              <a:cs typeface="+mn-cs"/>
            </a:rPr>
            <a:t>の計上を必要とする理由及び将来の活用計画を</a:t>
          </a:r>
          <a:r>
            <a:rPr kumimoji="1" lang="en-US" altLang="ja-JP" sz="1400">
              <a:solidFill>
                <a:srgbClr val="FF0000"/>
              </a:solidFill>
              <a:effectLst/>
              <a:latin typeface="+mn-lt"/>
              <a:ea typeface="+mn-ea"/>
              <a:cs typeface="+mn-cs"/>
            </a:rPr>
            <a:t>400</a:t>
          </a:r>
          <a:r>
            <a:rPr kumimoji="1" lang="ja-JP" altLang="en-US" sz="1400">
              <a:solidFill>
                <a:srgbClr val="FF0000"/>
              </a:solidFill>
              <a:effectLst/>
              <a:latin typeface="+mn-lt"/>
              <a:ea typeface="+mn-ea"/>
              <a:cs typeface="+mn-cs"/>
            </a:rPr>
            <a:t>字程度で記入してください。</a:t>
          </a:r>
          <a:endParaRPr kumimoji="1" lang="en-US" altLang="ja-JP" sz="14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FF0000"/>
              </a:solidFill>
              <a:effectLst/>
              <a:latin typeface="+mn-lt"/>
              <a:ea typeface="+mn-ea"/>
              <a:cs typeface="+mn-cs"/>
            </a:rPr>
            <a:t>上段の費目別内訳に記入した、品名・内容の必要数量の根拠、使用目的、今後の活用計画等を具体的に記入してください。</a:t>
          </a:r>
          <a:endParaRPr kumimoji="1" lang="en-US" altLang="ja-JP" sz="1400" u="sng">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C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C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C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C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C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C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C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C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C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C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C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C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C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C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 val="《非表示》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109"/>
  <sheetViews>
    <sheetView topLeftCell="A4" zoomScale="90" zoomScaleNormal="90" workbookViewId="0">
      <selection sqref="A1:I1"/>
    </sheetView>
  </sheetViews>
  <sheetFormatPr defaultRowHeight="18.75"/>
  <cols>
    <col min="1" max="1" width="38.25" customWidth="1"/>
    <col min="2" max="2" width="5" customWidth="1"/>
    <col min="3" max="3" width="11.25" bestFit="1" customWidth="1"/>
    <col min="4" max="4" width="65.25" customWidth="1"/>
    <col min="5" max="5" width="4.75" customWidth="1"/>
    <col min="6" max="7" width="5" customWidth="1"/>
  </cols>
  <sheetData>
    <row r="1" spans="1:6">
      <c r="A1" s="103" t="s">
        <v>243</v>
      </c>
      <c r="B1" s="103"/>
      <c r="C1" s="103"/>
      <c r="F1" s="103"/>
    </row>
    <row r="2" spans="1:6" ht="19.5" thickBot="1">
      <c r="A2" s="104" t="s">
        <v>244</v>
      </c>
      <c r="B2" s="104" t="s">
        <v>245</v>
      </c>
      <c r="C2" s="105" t="s">
        <v>246</v>
      </c>
      <c r="D2" s="104" t="s">
        <v>247</v>
      </c>
      <c r="E2" s="106"/>
      <c r="F2" s="103"/>
    </row>
    <row r="3" spans="1:6" ht="19.5" thickBot="1">
      <c r="A3" s="107" t="s">
        <v>248</v>
      </c>
      <c r="B3" s="108"/>
      <c r="C3" s="108"/>
      <c r="D3" s="109" t="s">
        <v>325</v>
      </c>
      <c r="F3" s="110"/>
    </row>
    <row r="4" spans="1:6">
      <c r="A4" s="111" t="s">
        <v>249</v>
      </c>
      <c r="B4" s="112"/>
      <c r="C4" s="113" t="s">
        <v>326</v>
      </c>
      <c r="D4" s="114" t="str">
        <f t="array" aca="1" ref="D4" ca="1">IF($C4="-","",IF(ISBLANK(INDIRECT($C4)),"",INDIRECT($C4)))</f>
        <v/>
      </c>
      <c r="F4" s="110"/>
    </row>
    <row r="5" spans="1:6">
      <c r="A5" s="115" t="s">
        <v>250</v>
      </c>
      <c r="B5" s="116"/>
      <c r="C5" s="117" t="s">
        <v>327</v>
      </c>
      <c r="D5" s="118">
        <f t="array" aca="1" ref="D5" ca="1">IF($C5="-","",IF(ISBLANK(INDIRECT($C5)),"",INDIRECT($C5)))</f>
        <v>0</v>
      </c>
      <c r="F5" s="110"/>
    </row>
    <row r="6" spans="1:6">
      <c r="A6" s="115" t="s">
        <v>251</v>
      </c>
      <c r="B6" s="116"/>
      <c r="C6" s="117" t="s">
        <v>328</v>
      </c>
      <c r="D6" s="118">
        <f t="array" aca="1" ref="D6" ca="1">IF($C6="-","",IF(ISBLANK(INDIRECT($C6)),"",INDIRECT($C6)))</f>
        <v>0</v>
      </c>
      <c r="F6" s="110"/>
    </row>
    <row r="7" spans="1:6">
      <c r="A7" s="115" t="s">
        <v>252</v>
      </c>
      <c r="B7" s="116"/>
      <c r="C7" s="119" t="s">
        <v>96</v>
      </c>
      <c r="D7" s="118" t="str">
        <f t="array" aca="1" ref="D7" ca="1">IF($C7="-","",IF(ISBLANK(INDIRECT($C7)),"",INDIRECT($C7)))</f>
        <v/>
      </c>
    </row>
    <row r="8" spans="1:6">
      <c r="A8" s="115" t="s">
        <v>253</v>
      </c>
      <c r="B8" s="116"/>
      <c r="C8" s="117" t="s">
        <v>329</v>
      </c>
      <c r="D8" s="118">
        <f t="array" aca="1" ref="D8" ca="1">IF($C8="-","",IF(ISBLANK(INDIRECT($C8)),"",INDIRECT($C8)))</f>
        <v>0</v>
      </c>
    </row>
    <row r="9" spans="1:6">
      <c r="A9" s="115" t="s">
        <v>254</v>
      </c>
      <c r="B9" s="116"/>
      <c r="C9" s="117" t="s">
        <v>330</v>
      </c>
      <c r="D9" s="118">
        <f t="array" aca="1" ref="D9" ca="1">IF($C9="-","",IF(ISBLANK(INDIRECT($C9)),"",INDIRECT($C9)))</f>
        <v>0</v>
      </c>
    </row>
    <row r="10" spans="1:6">
      <c r="A10" s="115" t="s">
        <v>255</v>
      </c>
      <c r="B10" s="116"/>
      <c r="C10" s="117" t="s">
        <v>331</v>
      </c>
      <c r="D10" s="118">
        <f t="array" aca="1" ref="D10" ca="1">IF($C10="-","",IF(ISBLANK(INDIRECT($C10)),"",INDIRECT($C10)))</f>
        <v>0</v>
      </c>
    </row>
    <row r="11" spans="1:6">
      <c r="A11" s="115" t="s">
        <v>256</v>
      </c>
      <c r="B11" s="116"/>
      <c r="C11" s="117" t="s">
        <v>332</v>
      </c>
      <c r="D11" s="118" t="str">
        <f t="array" aca="1" ref="D11" ca="1">IF($C11="-","",IF(ISBLANK(INDIRECT($C11)),"",INDIRECT($C11)))</f>
        <v>選択してください。</v>
      </c>
      <c r="F11" s="110"/>
    </row>
    <row r="12" spans="1:6">
      <c r="A12" s="115" t="s">
        <v>257</v>
      </c>
      <c r="B12" s="116"/>
      <c r="C12" s="174" t="s">
        <v>351</v>
      </c>
      <c r="D12" s="118" t="str">
        <f ca="1">IF($C12="-","","助成金算定基礎経費：1:"&amp;INDIRECT($C12)&amp;" / 2:"&amp;(OFFSET(INDIRECT($C12),1,0)&amp;" / 3:"&amp;(OFFSET(INDIRECT($C12),2,0))))</f>
        <v>助成金算定基礎経費：1: / 2: / 3:</v>
      </c>
    </row>
    <row r="13" spans="1:6">
      <c r="A13" s="120" t="s">
        <v>258</v>
      </c>
      <c r="B13" s="121"/>
      <c r="C13" s="174" t="s">
        <v>342</v>
      </c>
      <c r="D13" s="122" t="str">
        <f t="array" aca="1" ref="D13" ca="1">IF($C13="-","",IF(AND(ISBLANK(INDIRECT($C13))=FALSE,OFFSET(INDIRECT($C13),0,-3)="あり"),INDIRECT($C13),""))</f>
        <v/>
      </c>
      <c r="F13" s="110"/>
    </row>
    <row r="14" spans="1:6">
      <c r="A14" s="123" t="s">
        <v>259</v>
      </c>
      <c r="B14" s="124"/>
      <c r="C14" s="125" t="s">
        <v>96</v>
      </c>
      <c r="D14" s="123" t="str">
        <f t="array" aca="1" ref="D14" ca="1">IF($C14="-","",IF(ISBLANK(INDIRECT($C14)),"",INDIRECT($C14)))</f>
        <v/>
      </c>
    </row>
    <row r="15" spans="1:6">
      <c r="A15" s="118" t="s">
        <v>260</v>
      </c>
      <c r="B15" s="126"/>
      <c r="C15" s="119" t="s">
        <v>96</v>
      </c>
      <c r="D15" s="127" t="str">
        <f t="array" aca="1" ref="D15" ca="1">IF($C15="-","",IF(ISBLANK(INDIRECT($C15)),"",INDIRECT($C15)))</f>
        <v/>
      </c>
      <c r="F15" s="128"/>
    </row>
    <row r="16" spans="1:6">
      <c r="A16" s="118" t="s">
        <v>261</v>
      </c>
      <c r="B16" s="126"/>
      <c r="C16" s="119" t="s">
        <v>96</v>
      </c>
      <c r="D16" s="127" t="str">
        <f t="array" aca="1" ref="D16" ca="1">IF($C16="-","",IF(ISBLANK(INDIRECT($C16)),"",INDIRECT($C16)))</f>
        <v/>
      </c>
    </row>
    <row r="17" spans="1:4">
      <c r="A17" s="118" t="s">
        <v>262</v>
      </c>
      <c r="B17" s="126"/>
      <c r="C17" s="119" t="s">
        <v>96</v>
      </c>
      <c r="D17" s="118" t="str">
        <f t="array" aca="1" ref="D17" ca="1">IF($C17="-","",IF(ISBLANK(INDIRECT($C17)),"",INDIRECT($C17)))</f>
        <v/>
      </c>
    </row>
    <row r="18" spans="1:4">
      <c r="A18" s="118" t="s">
        <v>263</v>
      </c>
      <c r="B18" s="126"/>
      <c r="C18" s="119" t="s">
        <v>96</v>
      </c>
      <c r="D18" s="118" t="str">
        <f t="array" aca="1" ref="D18" ca="1">IF($C18="-","",IF(ISBLANK(INDIRECT($C18)),"",INDIRECT($C18)))</f>
        <v/>
      </c>
    </row>
    <row r="19" spans="1:4">
      <c r="A19" s="118" t="s">
        <v>264</v>
      </c>
      <c r="B19" s="126"/>
      <c r="C19" s="119" t="s">
        <v>96</v>
      </c>
      <c r="D19" s="118" t="str">
        <f t="array" aca="1" ref="D19" ca="1">IF($C19="-","",IF(ISBLANK(INDIRECT($C19)),"",INDIRECT($C19)))</f>
        <v/>
      </c>
    </row>
    <row r="20" spans="1:4">
      <c r="A20" s="118" t="s">
        <v>265</v>
      </c>
      <c r="B20" s="126"/>
      <c r="C20" s="119" t="s">
        <v>96</v>
      </c>
      <c r="D20" s="118" t="str">
        <f t="array" aca="1" ref="D20" ca="1">IF($C20="-","",IF(ISBLANK(INDIRECT($C20)),"",INDIRECT($C20)))</f>
        <v/>
      </c>
    </row>
    <row r="21" spans="1:4">
      <c r="A21" s="118" t="s">
        <v>266</v>
      </c>
      <c r="B21" s="126"/>
      <c r="C21" s="119" t="s">
        <v>96</v>
      </c>
      <c r="D21" s="118" t="str">
        <f t="array" aca="1" ref="D21" ca="1">IF($C21="-","",IF(ISBLANK(INDIRECT($C21)),"",INDIRECT($C21)))</f>
        <v/>
      </c>
    </row>
    <row r="22" spans="1:4">
      <c r="A22" s="118" t="s">
        <v>267</v>
      </c>
      <c r="B22" s="126"/>
      <c r="C22" s="119" t="s">
        <v>96</v>
      </c>
      <c r="D22" s="118" t="str">
        <f t="array" aca="1" ref="D22" ca="1">IF($C22="-","",IF(ISBLANK(INDIRECT($C22)),"",INDIRECT($C22)))</f>
        <v/>
      </c>
    </row>
    <row r="23" spans="1:4">
      <c r="A23" s="118" t="s">
        <v>268</v>
      </c>
      <c r="B23" s="126"/>
      <c r="C23" s="119" t="s">
        <v>96</v>
      </c>
      <c r="D23" s="127" t="str">
        <f t="array" aca="1" ref="D23" ca="1">IF($C23="-","",IF(ISBLANK(INDIRECT($C23)),"",INDIRECT($C23)))</f>
        <v/>
      </c>
    </row>
    <row r="24" spans="1:4">
      <c r="A24" s="129" t="s">
        <v>269</v>
      </c>
      <c r="B24" s="130"/>
      <c r="C24" s="119" t="s">
        <v>96</v>
      </c>
      <c r="D24" s="131" t="str">
        <f t="array" aca="1" ref="D24" ca="1">IF($C24="-","",IF(ISBLANK(INDIRECT($C24)),"",INDIRECT($C24)))</f>
        <v/>
      </c>
    </row>
    <row r="25" spans="1:4">
      <c r="A25" s="123" t="s">
        <v>270</v>
      </c>
      <c r="B25" s="124"/>
      <c r="C25" s="125" t="s">
        <v>96</v>
      </c>
      <c r="D25" s="123" t="str">
        <f t="array" aca="1" ref="D25" ca="1">IF($C25="-","",IF(ISBLANK(INDIRECT($C25)),"",INDIRECT($C25)))</f>
        <v/>
      </c>
    </row>
    <row r="26" spans="1:4">
      <c r="A26" s="118" t="s">
        <v>271</v>
      </c>
      <c r="B26" s="126"/>
      <c r="C26" s="119" t="s">
        <v>96</v>
      </c>
      <c r="D26" s="118" t="str">
        <f t="array" aca="1" ref="D26" ca="1">IF($C26="-","",IF(ISBLANK(INDIRECT($C26)),"",INDIRECT($C26)))</f>
        <v/>
      </c>
    </row>
    <row r="27" spans="1:4">
      <c r="A27" s="118" t="s">
        <v>272</v>
      </c>
      <c r="B27" s="126"/>
      <c r="C27" s="119" t="s">
        <v>96</v>
      </c>
      <c r="D27" s="118" t="str">
        <f t="array" aca="1" ref="D27" ca="1">IF($C27="-","",IF(ISBLANK(INDIRECT($C27)),"",INDIRECT($C27)))</f>
        <v/>
      </c>
    </row>
    <row r="28" spans="1:4" ht="37.5">
      <c r="A28" s="132" t="s">
        <v>273</v>
      </c>
      <c r="B28" s="126"/>
      <c r="C28" s="133" t="s">
        <v>274</v>
      </c>
      <c r="D28" s="118" t="str">
        <f t="array" aca="1" ref="D28" ca="1">IF($C28="-","",IF(ISBLANK(INDIRECT($C28)),"",INDIRECT($C28)))</f>
        <v>歴史的集落・町並み、文化的景観保存活用活動</v>
      </c>
    </row>
    <row r="29" spans="1:4" ht="37.5">
      <c r="A29" s="132" t="s">
        <v>275</v>
      </c>
      <c r="B29" s="126"/>
      <c r="C29" s="133" t="s">
        <v>274</v>
      </c>
      <c r="D29" s="118" t="str">
        <f t="array" aca="1" ref="D29" ca="1">IF($C29="-","",IF(ISBLANK(INDIRECT($C29)),"",INDIRECT($C29)))</f>
        <v>歴史的集落・町並み、文化的景観保存活用活動</v>
      </c>
    </row>
    <row r="30" spans="1:4" ht="37.5">
      <c r="A30" s="134" t="s">
        <v>276</v>
      </c>
      <c r="B30" s="126"/>
      <c r="C30" s="133" t="s">
        <v>274</v>
      </c>
      <c r="D30" s="118" t="str">
        <f t="array" aca="1" ref="D30" ca="1">IF($C30="-","",IF(ISBLANK(INDIRECT($C30)),"",INDIRECT($C30)))</f>
        <v>歴史的集落・町並み、文化的景観保存活用活動</v>
      </c>
    </row>
    <row r="31" spans="1:4" ht="37.5">
      <c r="A31" s="135" t="s">
        <v>277</v>
      </c>
      <c r="B31" s="116"/>
      <c r="C31" s="414" t="s">
        <v>9</v>
      </c>
      <c r="D31" s="127" t="str">
        <f t="array" aca="1" ref="D31" ca="1">IF($C31="-","",IF(ISBLANK(INDIRECT($C31)),"",INDIRECT($C31)))</f>
        <v/>
      </c>
    </row>
    <row r="32" spans="1:4" ht="37.5">
      <c r="A32" s="136" t="s">
        <v>278</v>
      </c>
      <c r="B32" s="121"/>
      <c r="C32" s="415" t="s">
        <v>9</v>
      </c>
      <c r="D32" s="129" t="str">
        <f t="array" aca="1" ref="D32" ca="1">IF($C32="-","",IF(ISBLANK(INDIRECT($C32)),"",INDIRECT($C32)))</f>
        <v/>
      </c>
    </row>
    <row r="33" spans="1:4">
      <c r="A33" s="137" t="s">
        <v>279</v>
      </c>
      <c r="B33" s="137">
        <v>1</v>
      </c>
      <c r="C33" s="138" t="s">
        <v>333</v>
      </c>
      <c r="D33" s="139" t="str">
        <f t="array" aca="1" ref="D33" ca="1">IF($C33="-","",IF(ISBLANK(INDIRECT($C33)),"",INDIRECT($C33)))</f>
        <v/>
      </c>
    </row>
    <row r="34" spans="1:4">
      <c r="A34" s="115" t="s">
        <v>280</v>
      </c>
      <c r="B34" s="115">
        <v>1</v>
      </c>
      <c r="C34" s="133" t="s">
        <v>334</v>
      </c>
      <c r="D34" s="127" t="str">
        <f t="array" aca="1" ref="D34" ca="1">IF($C34="-","",IF(ISBLANK(INDIRECT($C34)),"",INDIRECT($C34)))</f>
        <v/>
      </c>
    </row>
    <row r="35" spans="1:4">
      <c r="A35" s="115" t="s">
        <v>281</v>
      </c>
      <c r="B35" s="115">
        <v>1</v>
      </c>
      <c r="C35" s="133" t="s">
        <v>335</v>
      </c>
      <c r="D35" s="140" t="str">
        <f ca="1">IF($C35="-","",IF(ISBLANK(INDIRECT($C35)),"",INDIRECT($C35))&amp;"("&amp;OFFSET(INDIRECT($C35),2,0)&amp;OFFSET(INDIRECT($C35),2,1)&amp;")")</f>
        <v>(選択してください。)</v>
      </c>
    </row>
    <row r="36" spans="1:4">
      <c r="A36" s="115" t="s">
        <v>279</v>
      </c>
      <c r="B36" s="115">
        <v>2</v>
      </c>
      <c r="C36" s="119" t="s">
        <v>96</v>
      </c>
      <c r="D36" s="127" t="str">
        <f t="array" aca="1" ref="D36" ca="1">IF($C36="-","",IF(ISBLANK(INDIRECT($C36)),"",INDIRECT($C36)))</f>
        <v/>
      </c>
    </row>
    <row r="37" spans="1:4">
      <c r="A37" s="115" t="s">
        <v>280</v>
      </c>
      <c r="B37" s="115">
        <v>2</v>
      </c>
      <c r="C37" s="119" t="s">
        <v>96</v>
      </c>
      <c r="D37" s="127" t="str">
        <f t="array" aca="1" ref="D37" ca="1">IF($C37="-","",IF(ISBLANK(INDIRECT($C37)),"",INDIRECT($C37)))</f>
        <v/>
      </c>
    </row>
    <row r="38" spans="1:4">
      <c r="A38" s="115" t="s">
        <v>281</v>
      </c>
      <c r="B38" s="115">
        <v>2</v>
      </c>
      <c r="C38" s="119" t="s">
        <v>96</v>
      </c>
      <c r="D38" s="140" t="str">
        <f t="array" aca="1" ref="D38" ca="1">IF($C38="-","",IF(ISBLANK(INDIRECT($C38)),"",INDIRECT($C38))&amp;IF(OFFSET(INDIRECT($C38),0,2)&amp;OFFSET(INDIRECT($C38),0,3)="","","("&amp;OFFSET(INDIRECT($C38),0,2)&amp;OFFSET(INDIRECT($C38),0,3)&amp;")"))</f>
        <v/>
      </c>
    </row>
    <row r="39" spans="1:4">
      <c r="A39" s="115" t="s">
        <v>279</v>
      </c>
      <c r="B39" s="115">
        <v>3</v>
      </c>
      <c r="C39" s="119" t="s">
        <v>96</v>
      </c>
      <c r="D39" s="127" t="str">
        <f t="array" aca="1" ref="D39" ca="1">IF($C39="-","",IF(ISBLANK(INDIRECT($C39)),"",INDIRECT($C39)))</f>
        <v/>
      </c>
    </row>
    <row r="40" spans="1:4">
      <c r="A40" s="115" t="s">
        <v>280</v>
      </c>
      <c r="B40" s="115">
        <v>3</v>
      </c>
      <c r="C40" s="119" t="s">
        <v>96</v>
      </c>
      <c r="D40" s="127" t="str">
        <f t="array" aca="1" ref="D40" ca="1">IF($C40="-","",IF(ISBLANK(INDIRECT($C40)),"",INDIRECT($C40)))</f>
        <v/>
      </c>
    </row>
    <row r="41" spans="1:4">
      <c r="A41" s="115" t="s">
        <v>281</v>
      </c>
      <c r="B41" s="115">
        <v>3</v>
      </c>
      <c r="C41" s="119" t="s">
        <v>96</v>
      </c>
      <c r="D41" s="140" t="str">
        <f t="array" aca="1" ref="D41" ca="1">IF($C41="-","",IF(ISBLANK(INDIRECT($C41)),"",INDIRECT($C41))&amp;IF(OFFSET(INDIRECT($C41),0,2)&amp;OFFSET(INDIRECT($C41),0,3)="","","("&amp;OFFSET(INDIRECT($C41),0,2)&amp;OFFSET(INDIRECT($C41),0,3)&amp;")"))</f>
        <v/>
      </c>
    </row>
    <row r="42" spans="1:4">
      <c r="A42" s="115" t="s">
        <v>279</v>
      </c>
      <c r="B42" s="115">
        <v>4</v>
      </c>
      <c r="C42" s="119" t="s">
        <v>96</v>
      </c>
      <c r="D42" s="127" t="str">
        <f t="array" aca="1" ref="D42" ca="1">IF($C42="-","",IF(ISBLANK(INDIRECT($C42)),"",INDIRECT($C42)))</f>
        <v/>
      </c>
    </row>
    <row r="43" spans="1:4">
      <c r="A43" s="115" t="s">
        <v>280</v>
      </c>
      <c r="B43" s="115">
        <v>4</v>
      </c>
      <c r="C43" s="119" t="s">
        <v>96</v>
      </c>
      <c r="D43" s="127" t="str">
        <f t="array" aca="1" ref="D43" ca="1">IF($C43="-","",IF(ISBLANK(INDIRECT($C43)),"",INDIRECT($C43)))</f>
        <v/>
      </c>
    </row>
    <row r="44" spans="1:4">
      <c r="A44" s="115" t="s">
        <v>281</v>
      </c>
      <c r="B44" s="115">
        <v>4</v>
      </c>
      <c r="C44" s="119" t="s">
        <v>96</v>
      </c>
      <c r="D44" s="140" t="str">
        <f t="array" aca="1" ref="D44" ca="1">IF($C44="-","",IF(ISBLANK(INDIRECT($C44)),"",INDIRECT($C44))&amp;IF(OFFSET(INDIRECT($C44),0,2)&amp;OFFSET(INDIRECT($C44),0,3)="","","("&amp;OFFSET(INDIRECT($C44),0,2)&amp;OFFSET(INDIRECT($C44),0,3)&amp;")"))</f>
        <v/>
      </c>
    </row>
    <row r="45" spans="1:4">
      <c r="A45" s="115" t="s">
        <v>279</v>
      </c>
      <c r="B45" s="115">
        <v>5</v>
      </c>
      <c r="C45" s="119" t="s">
        <v>96</v>
      </c>
      <c r="D45" s="127" t="str">
        <f t="array" aca="1" ref="D45" ca="1">IF($C45="-","",IF(ISBLANK(INDIRECT($C45)),"",INDIRECT($C45)))</f>
        <v/>
      </c>
    </row>
    <row r="46" spans="1:4">
      <c r="A46" s="115" t="s">
        <v>280</v>
      </c>
      <c r="B46" s="115">
        <v>5</v>
      </c>
      <c r="C46" s="119" t="s">
        <v>96</v>
      </c>
      <c r="D46" s="127" t="str">
        <f t="array" aca="1" ref="D46" ca="1">IF($C46="-","",IF(ISBLANK(INDIRECT($C46)),"",INDIRECT($C46)))</f>
        <v/>
      </c>
    </row>
    <row r="47" spans="1:4">
      <c r="A47" s="115" t="s">
        <v>281</v>
      </c>
      <c r="B47" s="115">
        <v>5</v>
      </c>
      <c r="C47" s="119" t="s">
        <v>96</v>
      </c>
      <c r="D47" s="140" t="str">
        <f t="array" aca="1" ref="D47" ca="1">IF($C47="-","",IF(ISBLANK(INDIRECT($C47)),"",INDIRECT($C47))&amp;IF(OFFSET(INDIRECT($C47),0,2)&amp;OFFSET(INDIRECT($C47),0,3)="","","("&amp;OFFSET(INDIRECT($C47),0,2)&amp;OFFSET(INDIRECT($C47),0,3)&amp;")"))</f>
        <v/>
      </c>
    </row>
    <row r="48" spans="1:4">
      <c r="A48" s="115" t="s">
        <v>279</v>
      </c>
      <c r="B48" s="115">
        <v>6</v>
      </c>
      <c r="C48" s="119" t="s">
        <v>96</v>
      </c>
      <c r="D48" s="127" t="str">
        <f t="array" aca="1" ref="D48" ca="1">IF($C48="-","",IF(ISBLANK(INDIRECT($C48)),"",INDIRECT($C48)))</f>
        <v/>
      </c>
    </row>
    <row r="49" spans="1:4">
      <c r="A49" s="115" t="s">
        <v>280</v>
      </c>
      <c r="B49" s="115">
        <v>6</v>
      </c>
      <c r="C49" s="119" t="s">
        <v>96</v>
      </c>
      <c r="D49" s="127" t="str">
        <f t="array" aca="1" ref="D49" ca="1">IF($C49="-","",IF(ISBLANK(INDIRECT($C49)),"",INDIRECT($C49)))</f>
        <v/>
      </c>
    </row>
    <row r="50" spans="1:4">
      <c r="A50" s="115" t="s">
        <v>281</v>
      </c>
      <c r="B50" s="115">
        <v>6</v>
      </c>
      <c r="C50" s="119" t="s">
        <v>96</v>
      </c>
      <c r="D50" s="140" t="str">
        <f t="array" aca="1" ref="D50" ca="1">IF($C50="-","",IF(ISBLANK(INDIRECT($C50)),"",INDIRECT($C50))&amp;IF(OFFSET(INDIRECT($C50),0,2)&amp;OFFSET(INDIRECT($C50),0,3)="","","("&amp;OFFSET(INDIRECT($C50),0,2)&amp;OFFSET(INDIRECT($C50),0,3)&amp;")"))</f>
        <v/>
      </c>
    </row>
    <row r="51" spans="1:4">
      <c r="A51" s="115" t="s">
        <v>279</v>
      </c>
      <c r="B51" s="115">
        <v>7</v>
      </c>
      <c r="C51" s="119" t="s">
        <v>96</v>
      </c>
      <c r="D51" s="127" t="str">
        <f t="array" aca="1" ref="D51" ca="1">IF($C51="-","",IF(ISBLANK(INDIRECT($C51)),"",INDIRECT($C51)))</f>
        <v/>
      </c>
    </row>
    <row r="52" spans="1:4">
      <c r="A52" s="115" t="s">
        <v>280</v>
      </c>
      <c r="B52" s="115">
        <v>7</v>
      </c>
      <c r="C52" s="119" t="s">
        <v>96</v>
      </c>
      <c r="D52" s="127" t="str">
        <f t="array" aca="1" ref="D52" ca="1">IF($C52="-","",IF(ISBLANK(INDIRECT($C52)),"",INDIRECT($C52)))</f>
        <v/>
      </c>
    </row>
    <row r="53" spans="1:4">
      <c r="A53" s="115" t="s">
        <v>281</v>
      </c>
      <c r="B53" s="115">
        <v>7</v>
      </c>
      <c r="C53" s="119" t="s">
        <v>96</v>
      </c>
      <c r="D53" s="140" t="str">
        <f t="array" aca="1" ref="D53" ca="1">IF($C53="-","",IF(ISBLANK(INDIRECT($C53)),"",INDIRECT($C53))&amp;IF(OFFSET(INDIRECT($C53),0,2)&amp;OFFSET(INDIRECT($C53),0,3)="","","("&amp;OFFSET(INDIRECT($C53),0,2)&amp;OFFSET(INDIRECT($C53),0,3)&amp;")"))</f>
        <v/>
      </c>
    </row>
    <row r="54" spans="1:4">
      <c r="A54" s="115" t="s">
        <v>279</v>
      </c>
      <c r="B54" s="115">
        <v>8</v>
      </c>
      <c r="C54" s="119" t="s">
        <v>96</v>
      </c>
      <c r="D54" s="127" t="str">
        <f t="array" aca="1" ref="D54" ca="1">IF($C54="-","",IF(ISBLANK(INDIRECT($C54)),"",INDIRECT($C54)))</f>
        <v/>
      </c>
    </row>
    <row r="55" spans="1:4">
      <c r="A55" s="115" t="s">
        <v>280</v>
      </c>
      <c r="B55" s="115">
        <v>8</v>
      </c>
      <c r="C55" s="119" t="s">
        <v>96</v>
      </c>
      <c r="D55" s="127" t="str">
        <f t="array" aca="1" ref="D55" ca="1">IF($C55="-","",IF(ISBLANK(INDIRECT($C55)),"",INDIRECT($C55)))</f>
        <v/>
      </c>
    </row>
    <row r="56" spans="1:4">
      <c r="A56" s="115" t="s">
        <v>281</v>
      </c>
      <c r="B56" s="115">
        <v>8</v>
      </c>
      <c r="C56" s="119" t="s">
        <v>96</v>
      </c>
      <c r="D56" s="140" t="str">
        <f t="array" aca="1" ref="D56" ca="1">IF($C56="-","",IF(ISBLANK(INDIRECT($C56)),"",INDIRECT($C56))&amp;IF(OFFSET(INDIRECT($C56),0,2)&amp;OFFSET(INDIRECT($C56),0,3)="","","("&amp;OFFSET(INDIRECT($C56),0,2)&amp;OFFSET(INDIRECT($C56),0,3)&amp;")"))</f>
        <v/>
      </c>
    </row>
    <row r="57" spans="1:4">
      <c r="A57" s="115" t="s">
        <v>279</v>
      </c>
      <c r="B57" s="115">
        <v>9</v>
      </c>
      <c r="C57" s="119" t="s">
        <v>96</v>
      </c>
      <c r="D57" s="127" t="str">
        <f t="array" aca="1" ref="D57" ca="1">IF($C57="-","",IF(ISBLANK(INDIRECT($C57)),"",INDIRECT($C57)))</f>
        <v/>
      </c>
    </row>
    <row r="58" spans="1:4">
      <c r="A58" s="115" t="s">
        <v>280</v>
      </c>
      <c r="B58" s="115">
        <v>9</v>
      </c>
      <c r="C58" s="119" t="s">
        <v>96</v>
      </c>
      <c r="D58" s="127" t="str">
        <f t="array" aca="1" ref="D58" ca="1">IF($C58="-","",IF(ISBLANK(INDIRECT($C58)),"",INDIRECT($C58)))</f>
        <v/>
      </c>
    </row>
    <row r="59" spans="1:4">
      <c r="A59" s="115" t="s">
        <v>281</v>
      </c>
      <c r="B59" s="115">
        <v>9</v>
      </c>
      <c r="C59" s="119" t="s">
        <v>96</v>
      </c>
      <c r="D59" s="140" t="str">
        <f t="array" aca="1" ref="D59" ca="1">IF($C59="-","",IF(ISBLANK(INDIRECT($C59)),"",INDIRECT($C59))&amp;IF(OFFSET(INDIRECT($C59),0,2)&amp;OFFSET(INDIRECT($C59),0,3)="","","("&amp;OFFSET(INDIRECT($C59),0,2)&amp;OFFSET(INDIRECT($C59),0,3)&amp;")"))</f>
        <v/>
      </c>
    </row>
    <row r="60" spans="1:4">
      <c r="A60" s="115" t="s">
        <v>279</v>
      </c>
      <c r="B60" s="115">
        <v>10</v>
      </c>
      <c r="C60" s="119" t="s">
        <v>96</v>
      </c>
      <c r="D60" s="127" t="str">
        <f t="array" aca="1" ref="D60" ca="1">IF($C60="-","",IF(ISBLANK(INDIRECT($C60)),"",INDIRECT($C60)))</f>
        <v/>
      </c>
    </row>
    <row r="61" spans="1:4">
      <c r="A61" s="115" t="s">
        <v>280</v>
      </c>
      <c r="B61" s="115">
        <v>10</v>
      </c>
      <c r="C61" s="119" t="s">
        <v>96</v>
      </c>
      <c r="D61" s="127" t="str">
        <f t="array" aca="1" ref="D61" ca="1">IF($C61="-","",IF(ISBLANK(INDIRECT($C61)),"",INDIRECT($C61)))</f>
        <v/>
      </c>
    </row>
    <row r="62" spans="1:4">
      <c r="A62" s="115" t="s">
        <v>281</v>
      </c>
      <c r="B62" s="115">
        <v>10</v>
      </c>
      <c r="C62" s="119" t="s">
        <v>96</v>
      </c>
      <c r="D62" s="140" t="str">
        <f t="array" aca="1" ref="D62" ca="1">IF($C62="-","",IF(ISBLANK(INDIRECT($C62)),"",INDIRECT($C62))&amp;IF(OFFSET(INDIRECT($C62),0,2)&amp;OFFSET(INDIRECT($C62),0,3)="","","("&amp;OFFSET(INDIRECT($C62),0,2)&amp;OFFSET(INDIRECT($C62),0,3)&amp;")"))</f>
        <v/>
      </c>
    </row>
    <row r="63" spans="1:4">
      <c r="A63" s="115" t="s">
        <v>279</v>
      </c>
      <c r="B63" s="115">
        <v>11</v>
      </c>
      <c r="C63" s="119" t="s">
        <v>96</v>
      </c>
      <c r="D63" s="127" t="str">
        <f t="array" aca="1" ref="D63" ca="1">IF($C63="-","",IF(ISBLANK(INDIRECT($C63)),"",INDIRECT($C63)))</f>
        <v/>
      </c>
    </row>
    <row r="64" spans="1:4">
      <c r="A64" s="115" t="s">
        <v>280</v>
      </c>
      <c r="B64" s="115">
        <v>11</v>
      </c>
      <c r="C64" s="119" t="s">
        <v>96</v>
      </c>
      <c r="D64" s="127" t="str">
        <f t="array" aca="1" ref="D64" ca="1">IF($C64="-","",IF(ISBLANK(INDIRECT($C64)),"",INDIRECT($C64)))</f>
        <v/>
      </c>
    </row>
    <row r="65" spans="1:4">
      <c r="A65" s="115" t="s">
        <v>281</v>
      </c>
      <c r="B65" s="115">
        <v>11</v>
      </c>
      <c r="C65" s="119" t="s">
        <v>96</v>
      </c>
      <c r="D65" s="140" t="str">
        <f t="array" aca="1" ref="D65" ca="1">IF($C65="-","",IF(ISBLANK(INDIRECT($C65)),"",INDIRECT($C65))&amp;IF(OFFSET(INDIRECT($C65),0,2)&amp;OFFSET(INDIRECT($C65),0,3)="","","("&amp;OFFSET(INDIRECT($C65),0,2)&amp;OFFSET(INDIRECT($C65),0,3)&amp;")"))</f>
        <v/>
      </c>
    </row>
    <row r="66" spans="1:4">
      <c r="A66" s="115" t="s">
        <v>279</v>
      </c>
      <c r="B66" s="115">
        <v>12</v>
      </c>
      <c r="C66" s="119" t="s">
        <v>96</v>
      </c>
      <c r="D66" s="127" t="str">
        <f t="array" aca="1" ref="D66" ca="1">IF($C66="-","",IF(ISBLANK(INDIRECT($C66)),"",INDIRECT($C66)))</f>
        <v/>
      </c>
    </row>
    <row r="67" spans="1:4">
      <c r="A67" s="115" t="s">
        <v>280</v>
      </c>
      <c r="B67" s="115">
        <v>12</v>
      </c>
      <c r="C67" s="119" t="s">
        <v>96</v>
      </c>
      <c r="D67" s="127" t="str">
        <f t="array" aca="1" ref="D67" ca="1">IF($C67="-","",IF(ISBLANK(INDIRECT($C67)),"",INDIRECT($C67)))</f>
        <v/>
      </c>
    </row>
    <row r="68" spans="1:4">
      <c r="A68" s="115" t="s">
        <v>281</v>
      </c>
      <c r="B68" s="115">
        <v>12</v>
      </c>
      <c r="C68" s="119" t="s">
        <v>96</v>
      </c>
      <c r="D68" s="140" t="str">
        <f t="array" aca="1" ref="D68" ca="1">IF($C68="-","",IF(ISBLANK(INDIRECT($C68)),"",INDIRECT($C68))&amp;IF(OFFSET(INDIRECT($C68),0,2)&amp;OFFSET(INDIRECT($C68),0,3)="","","("&amp;OFFSET(INDIRECT($C68),0,2)&amp;OFFSET(INDIRECT($C68),0,3)&amp;")"))</f>
        <v/>
      </c>
    </row>
    <row r="69" spans="1:4">
      <c r="A69" s="115" t="s">
        <v>279</v>
      </c>
      <c r="B69" s="115">
        <v>13</v>
      </c>
      <c r="C69" s="119" t="s">
        <v>96</v>
      </c>
      <c r="D69" s="127" t="str">
        <f t="array" aca="1" ref="D69" ca="1">IF($C69="-","",IF(ISBLANK(INDIRECT($C69)),"",INDIRECT($C69)))</f>
        <v/>
      </c>
    </row>
    <row r="70" spans="1:4">
      <c r="A70" s="115" t="s">
        <v>280</v>
      </c>
      <c r="B70" s="115">
        <v>13</v>
      </c>
      <c r="C70" s="119" t="s">
        <v>96</v>
      </c>
      <c r="D70" s="127" t="str">
        <f t="array" aca="1" ref="D70" ca="1">IF($C70="-","",IF(ISBLANK(INDIRECT($C70)),"",INDIRECT($C70)))</f>
        <v/>
      </c>
    </row>
    <row r="71" spans="1:4">
      <c r="A71" s="115" t="s">
        <v>281</v>
      </c>
      <c r="B71" s="115">
        <v>13</v>
      </c>
      <c r="C71" s="119" t="s">
        <v>96</v>
      </c>
      <c r="D71" s="140" t="str">
        <f t="array" aca="1" ref="D71" ca="1">IF($C71="-","",IF(ISBLANK(INDIRECT($C71)),"",INDIRECT($C71))&amp;IF(OFFSET(INDIRECT($C71),0,2)&amp;OFFSET(INDIRECT($C71),0,3)="","","("&amp;OFFSET(INDIRECT($C71),0,2)&amp;OFFSET(INDIRECT($C71),0,3)&amp;")"))</f>
        <v/>
      </c>
    </row>
    <row r="72" spans="1:4">
      <c r="A72" s="115" t="s">
        <v>279</v>
      </c>
      <c r="B72" s="115">
        <v>14</v>
      </c>
      <c r="C72" s="119" t="s">
        <v>96</v>
      </c>
      <c r="D72" s="127" t="str">
        <f t="array" aca="1" ref="D72" ca="1">IF($C72="-","",IF(ISBLANK(INDIRECT($C72)),"",INDIRECT($C72)))</f>
        <v/>
      </c>
    </row>
    <row r="73" spans="1:4">
      <c r="A73" s="115" t="s">
        <v>280</v>
      </c>
      <c r="B73" s="115">
        <v>14</v>
      </c>
      <c r="C73" s="119" t="s">
        <v>96</v>
      </c>
      <c r="D73" s="127" t="str">
        <f t="array" aca="1" ref="D73" ca="1">IF($C73="-","",IF(ISBLANK(INDIRECT($C73)),"",INDIRECT($C73)))</f>
        <v/>
      </c>
    </row>
    <row r="74" spans="1:4">
      <c r="A74" s="115" t="s">
        <v>281</v>
      </c>
      <c r="B74" s="115">
        <v>14</v>
      </c>
      <c r="C74" s="119" t="s">
        <v>96</v>
      </c>
      <c r="D74" s="140" t="str">
        <f t="array" aca="1" ref="D74" ca="1">IF($C74="-","",IF(ISBLANK(INDIRECT($C74)),"",INDIRECT($C74))&amp;IF(OFFSET(INDIRECT($C74),0,2)&amp;OFFSET(INDIRECT($C74),0,3)="","","("&amp;OFFSET(INDIRECT($C74),0,2)&amp;OFFSET(INDIRECT($C74),0,3)&amp;")"))</f>
        <v/>
      </c>
    </row>
    <row r="75" spans="1:4">
      <c r="A75" s="115" t="s">
        <v>279</v>
      </c>
      <c r="B75" s="115">
        <v>15</v>
      </c>
      <c r="C75" s="119" t="s">
        <v>96</v>
      </c>
      <c r="D75" s="127" t="str">
        <f t="array" aca="1" ref="D75" ca="1">IF($C75="-","",IF(ISBLANK(INDIRECT($C75)),"",INDIRECT($C75)))</f>
        <v/>
      </c>
    </row>
    <row r="76" spans="1:4">
      <c r="A76" s="115" t="s">
        <v>280</v>
      </c>
      <c r="B76" s="115">
        <v>15</v>
      </c>
      <c r="C76" s="119" t="s">
        <v>96</v>
      </c>
      <c r="D76" s="127" t="str">
        <f t="array" aca="1" ref="D76" ca="1">IF($C76="-","",IF(ISBLANK(INDIRECT($C76)),"",INDIRECT($C76)))</f>
        <v/>
      </c>
    </row>
    <row r="77" spans="1:4">
      <c r="A77" s="120" t="s">
        <v>281</v>
      </c>
      <c r="B77" s="120">
        <v>15</v>
      </c>
      <c r="C77" s="119" t="s">
        <v>96</v>
      </c>
      <c r="D77" s="122" t="str">
        <f t="array" aca="1" ref="D77" ca="1">IF($C77="-","",IF(ISBLANK(INDIRECT($C77)),"",INDIRECT($C77))&amp;IF(OFFSET(INDIRECT($C77),0,2)&amp;OFFSET(INDIRECT($C77),0,3)="","","("&amp;OFFSET(INDIRECT($C77),0,2)&amp;OFFSET(INDIRECT($C77),0,3)&amp;")"))</f>
        <v/>
      </c>
    </row>
    <row r="78" spans="1:4">
      <c r="A78" s="137" t="s">
        <v>282</v>
      </c>
      <c r="B78" s="141"/>
      <c r="C78" s="142" t="s">
        <v>283</v>
      </c>
      <c r="D78" s="123" t="str">
        <f t="array" aca="1" ref="D78" ca="1">IF($C78="-","",IF(ISBLANK(INDIRECT($C78)),"",INDIRECT($C78)))</f>
        <v/>
      </c>
    </row>
    <row r="79" spans="1:4">
      <c r="A79" s="115" t="s">
        <v>284</v>
      </c>
      <c r="B79" s="116"/>
      <c r="C79" s="117" t="s">
        <v>285</v>
      </c>
      <c r="D79" s="118" t="str">
        <f t="array" aca="1" ref="D79" ca="1">IF($C79="-","",IF(ISBLANK(INDIRECT($C79)),"",INDIRECT($C79)))</f>
        <v/>
      </c>
    </row>
    <row r="80" spans="1:4">
      <c r="A80" s="115" t="s">
        <v>286</v>
      </c>
      <c r="B80" s="116"/>
      <c r="C80" s="117" t="s">
        <v>287</v>
      </c>
      <c r="D80" s="118" t="str">
        <f t="array" aca="1" ref="D80" ca="1">IF($C80="-","",IF(ISBLANK(INDIRECT($C80)),"",INDIRECT($C80)))</f>
        <v/>
      </c>
    </row>
    <row r="81" spans="1:4">
      <c r="A81" s="115" t="s">
        <v>288</v>
      </c>
      <c r="B81" s="116"/>
      <c r="C81" s="117" t="s">
        <v>289</v>
      </c>
      <c r="D81" s="118" t="str">
        <f t="array" aca="1" ref="D81" ca="1">IF($C81="-","",IF(ISBLANK(INDIRECT($C81)),"",INDIRECT($C81)))</f>
        <v/>
      </c>
    </row>
    <row r="82" spans="1:4">
      <c r="A82" s="115" t="s">
        <v>290</v>
      </c>
      <c r="B82" s="116"/>
      <c r="C82" s="117" t="s">
        <v>291</v>
      </c>
      <c r="D82" s="140" t="str">
        <f t="array" aca="1" ref="D82" ca="1">IF($C82="-","",IF(ISBLANK(INDIRECT($C82)),"",INDIRECT($C82)&amp;"-"&amp;OFFSET(INDIRECT($C82),0,2)))</f>
        <v/>
      </c>
    </row>
    <row r="83" spans="1:4">
      <c r="A83" s="115" t="s">
        <v>292</v>
      </c>
      <c r="B83" s="116"/>
      <c r="C83" s="117" t="s">
        <v>293</v>
      </c>
      <c r="D83" s="118" t="str">
        <f t="array" aca="1" ref="D83" ca="1">IF($C83="-","",IF(ISBLANK(INDIRECT($C83)),"",INDIRECT($C83)))</f>
        <v>選択してください。</v>
      </c>
    </row>
    <row r="84" spans="1:4">
      <c r="A84" s="115" t="s">
        <v>294</v>
      </c>
      <c r="B84" s="116"/>
      <c r="C84" s="117" t="s">
        <v>295</v>
      </c>
      <c r="D84" s="118" t="str">
        <f t="array" aca="1" ref="D84" ca="1">IF($C84="-","",IF(ISBLANK(INDIRECT($C84)),"",INDIRECT($C84)))</f>
        <v/>
      </c>
    </row>
    <row r="85" spans="1:4">
      <c r="A85" s="115" t="s">
        <v>296</v>
      </c>
      <c r="B85" s="116"/>
      <c r="C85" s="117" t="s">
        <v>297</v>
      </c>
      <c r="D85" s="118" t="str">
        <f t="array" aca="1" ref="D85" ca="1">IF($C85="-","",IF(ISBLANK(INDIRECT($C85)),"",INDIRECT($C85)))</f>
        <v/>
      </c>
    </row>
    <row r="86" spans="1:4">
      <c r="A86" s="115" t="s">
        <v>298</v>
      </c>
      <c r="B86" s="116"/>
      <c r="C86" s="117" t="s">
        <v>299</v>
      </c>
      <c r="D86" s="118" t="str">
        <f t="array" aca="1" ref="D86" ca="1">IF($C86="-","",IF(ISBLANK(INDIRECT($C86)),"",INDIRECT($C86)))</f>
        <v/>
      </c>
    </row>
    <row r="87" spans="1:4">
      <c r="A87" s="115" t="s">
        <v>300</v>
      </c>
      <c r="B87" s="116"/>
      <c r="C87" s="119" t="s">
        <v>96</v>
      </c>
      <c r="D87" s="118" t="str">
        <f t="array" aca="1" ref="D87" ca="1">IF($C87="-","",IF(ISBLANK(INDIRECT($C87)),"",INDIRECT($C87)))</f>
        <v/>
      </c>
    </row>
    <row r="88" spans="1:4">
      <c r="A88" s="118" t="s">
        <v>301</v>
      </c>
      <c r="B88" s="126"/>
      <c r="C88" s="119" t="s">
        <v>96</v>
      </c>
      <c r="D88" s="118" t="str">
        <f t="array" aca="1" ref="D88" ca="1">IF($C88="-","",IF(ISBLANK(INDIRECT($C88)),"",INDIRECT($C88)))</f>
        <v/>
      </c>
    </row>
    <row r="89" spans="1:4">
      <c r="A89" s="143" t="s">
        <v>302</v>
      </c>
      <c r="B89" s="144"/>
      <c r="C89" s="145" t="s">
        <v>96</v>
      </c>
      <c r="D89" s="146" t="str">
        <f t="array" aca="1" ref="D89" ca="1">IF($C89="-","",IF(ISBLANK(INDIRECT($C89)),"",INDIRECT($C89)))</f>
        <v/>
      </c>
    </row>
    <row r="90" spans="1:4">
      <c r="A90" s="115" t="s">
        <v>303</v>
      </c>
      <c r="B90" s="116"/>
      <c r="C90" s="117" t="s">
        <v>283</v>
      </c>
      <c r="D90" s="118" t="str">
        <f t="array" aca="1" ref="D90" ca="1">IF($C90="-","",IF(ISBLANK(INDIRECT($C90)),"",INDIRECT($C90)))</f>
        <v/>
      </c>
    </row>
    <row r="91" spans="1:4">
      <c r="A91" s="129" t="s">
        <v>304</v>
      </c>
      <c r="B91" s="130"/>
      <c r="C91" s="147" t="s">
        <v>96</v>
      </c>
      <c r="D91" s="129" t="str">
        <f t="array" aca="1" ref="D91" ca="1">IF($C91="-","",IF(ISBLANK(INDIRECT($C91)),"",INDIRECT($C91)))</f>
        <v/>
      </c>
    </row>
    <row r="92" spans="1:4">
      <c r="A92" s="137" t="s">
        <v>305</v>
      </c>
      <c r="B92" s="141"/>
      <c r="C92" s="125" t="s">
        <v>96</v>
      </c>
      <c r="D92" s="148" t="str">
        <f ca="1">IF($C92="-","",IF(ISBLANK(INDIRECT($C92)),"",(INDIRECT($C92)&amp;IF(ISBLANK(OFFSET(INDIRECT($C92),1,0)),"","("&amp;OFFSET(INDIRECT($C92),1,0)&amp;")"))))</f>
        <v/>
      </c>
    </row>
    <row r="93" spans="1:4">
      <c r="A93" s="115" t="s">
        <v>307</v>
      </c>
      <c r="B93" s="116"/>
      <c r="C93" s="119" t="s">
        <v>96</v>
      </c>
      <c r="D93" s="140" t="str">
        <f t="array" aca="1" ref="D93" ca="1">IF($C93="-","",IF(ISBLANK(INDIRECT($C93)),"",INDIRECT($C93)&amp;"-"&amp;OFFSET(INDIRECT($C93),0,2)))</f>
        <v/>
      </c>
    </row>
    <row r="94" spans="1:4">
      <c r="A94" s="115" t="s">
        <v>308</v>
      </c>
      <c r="B94" s="116"/>
      <c r="C94" s="119" t="s">
        <v>96</v>
      </c>
      <c r="D94" s="118" t="str">
        <f t="array" aca="1" ref="D94" ca="1">IF($C94="-","",IF(ISBLANK(INDIRECT($C94)),"",INDIRECT($C94)))</f>
        <v/>
      </c>
    </row>
    <row r="95" spans="1:4">
      <c r="A95" s="115" t="s">
        <v>309</v>
      </c>
      <c r="B95" s="116"/>
      <c r="C95" s="119" t="s">
        <v>96</v>
      </c>
      <c r="D95" s="118" t="str">
        <f t="array" aca="1" ref="D95" ca="1">IF($C95="-","",IF(ISBLANK(INDIRECT($C95)),"",INDIRECT($C95)))</f>
        <v/>
      </c>
    </row>
    <row r="96" spans="1:4">
      <c r="A96" s="120" t="s">
        <v>310</v>
      </c>
      <c r="B96" s="121"/>
      <c r="C96" s="147" t="s">
        <v>96</v>
      </c>
      <c r="D96" s="129" t="str">
        <f t="array" aca="1" ref="D96" ca="1">IF($C96="-","",IF(ISBLANK(INDIRECT($C96)),"",INDIRECT($C96)))</f>
        <v/>
      </c>
    </row>
    <row r="97" spans="1:4">
      <c r="A97" s="137" t="s">
        <v>311</v>
      </c>
      <c r="B97" s="141"/>
      <c r="C97" s="125" t="s">
        <v>336</v>
      </c>
      <c r="D97" s="148" t="str">
        <f t="array" aca="1" ref="D97" ca="1">IF($C97="-","",IF(ISBLANK(INDIRECT($C97)),"",INDIRECT($C97)&amp;"-"&amp;OFFSET(INDIRECT($C97),0,2)))</f>
        <v/>
      </c>
    </row>
    <row r="98" spans="1:4">
      <c r="A98" s="115" t="s">
        <v>312</v>
      </c>
      <c r="B98" s="116"/>
      <c r="C98" s="119" t="s">
        <v>337</v>
      </c>
      <c r="D98" s="140" t="str">
        <f t="array" aca="1" ref="D98" ca="1">IF($C98="-","",IF(ISBLANK(INDIRECT($C98)),"",INDIRECT($C98)&amp;OFFSET(INDIRECT($C98),0,1)))</f>
        <v>選択してください。</v>
      </c>
    </row>
    <row r="99" spans="1:4">
      <c r="A99" s="115" t="s">
        <v>313</v>
      </c>
      <c r="B99" s="116"/>
      <c r="C99" s="119" t="s">
        <v>338</v>
      </c>
      <c r="D99" s="118" t="str">
        <f t="array" aca="1" ref="D99" ca="1">IF($C99="-","",IF(ISBLANK(INDIRECT($C99)),"",INDIRECT($C99)))</f>
        <v/>
      </c>
    </row>
    <row r="100" spans="1:4">
      <c r="A100" s="115" t="s">
        <v>314</v>
      </c>
      <c r="B100" s="116"/>
      <c r="C100" s="119" t="s">
        <v>339</v>
      </c>
      <c r="D100" s="118" t="str">
        <f t="array" aca="1" ref="D100" ca="1">IF($C100="-","",IF(ISBLANK(INDIRECT($C100)),"",INDIRECT($C100)))</f>
        <v/>
      </c>
    </row>
    <row r="101" spans="1:4">
      <c r="A101" s="115" t="s">
        <v>315</v>
      </c>
      <c r="B101" s="116"/>
      <c r="C101" s="119" t="s">
        <v>96</v>
      </c>
      <c r="D101" s="118" t="str">
        <f t="array" aca="1" ref="D101" ca="1">IF($C101="-","",IF(ISBLANK(INDIRECT($C101)),"",INDIRECT($C101)))</f>
        <v/>
      </c>
    </row>
    <row r="102" spans="1:4">
      <c r="A102" s="115" t="s">
        <v>316</v>
      </c>
      <c r="B102" s="116"/>
      <c r="C102" s="119" t="s">
        <v>306</v>
      </c>
      <c r="D102" s="118" t="str">
        <f t="array" aca="1" ref="D102" ca="1">IF($C102="-","",IF(ISBLANK(INDIRECT($C102)),"",INDIRECT($C102)))</f>
        <v/>
      </c>
    </row>
    <row r="103" spans="1:4">
      <c r="A103" s="115" t="s">
        <v>317</v>
      </c>
      <c r="B103" s="116"/>
      <c r="C103" s="119" t="s">
        <v>340</v>
      </c>
      <c r="D103" s="118" t="str">
        <f t="array" aca="1" ref="D103" ca="1">IF($C103="-","",IF(ISBLANK(INDIRECT($C103)),"",INDIRECT($C103)))</f>
        <v/>
      </c>
    </row>
    <row r="104" spans="1:4">
      <c r="A104" s="115" t="s">
        <v>318</v>
      </c>
      <c r="B104" s="116"/>
      <c r="C104" s="119" t="s">
        <v>96</v>
      </c>
      <c r="D104" s="118" t="str">
        <f t="array" aca="1" ref="D104" ca="1">IF($C104="-","",IF(ISBLANK(INDIRECT($C104)),"",INDIRECT($C104)))</f>
        <v/>
      </c>
    </row>
    <row r="105" spans="1:4" ht="19.5" thickBot="1">
      <c r="A105" s="149" t="s">
        <v>319</v>
      </c>
      <c r="B105" s="150"/>
      <c r="C105" s="151" t="s">
        <v>341</v>
      </c>
      <c r="D105" s="152" t="str">
        <f t="array" aca="1" ref="D105" ca="1">IF($C105="-","",IF(ISBLANK(INDIRECT($C105)),"",INDIRECT($C105)))</f>
        <v/>
      </c>
    </row>
    <row r="106" spans="1:4">
      <c r="A106" s="153" t="s">
        <v>320</v>
      </c>
      <c r="B106" s="154"/>
      <c r="C106" s="155"/>
      <c r="D106" s="156">
        <v>1</v>
      </c>
    </row>
    <row r="107" spans="1:4">
      <c r="A107" s="157" t="s">
        <v>321</v>
      </c>
      <c r="B107" s="116"/>
      <c r="C107" s="119" t="s">
        <v>322</v>
      </c>
      <c r="D107" s="158" t="str">
        <f t="array" aca="1" ref="D107" ca="1">IF($C107="-","",IF(ISBLANK(INDIRECT($C107)),"",INDIRECT($C107)))</f>
        <v/>
      </c>
    </row>
    <row r="108" spans="1:4">
      <c r="A108" s="157" t="s">
        <v>323</v>
      </c>
      <c r="B108" s="116"/>
      <c r="C108" s="119" t="s">
        <v>96</v>
      </c>
      <c r="D108" s="158" t="str">
        <f t="array" aca="1" ref="D108" ca="1">IF($C108="-","",IF(ISBLANK(INDIRECT($C108)),"",INDIRECT($C108)))</f>
        <v/>
      </c>
    </row>
    <row r="109" spans="1:4" ht="19.5" thickBot="1">
      <c r="A109" s="159" t="s">
        <v>324</v>
      </c>
      <c r="B109" s="150"/>
      <c r="C109" s="151" t="s">
        <v>96</v>
      </c>
      <c r="D109" s="160" t="str">
        <f t="array" aca="1" ref="D109" ca="1">IF($C109="-","",IF(ISBLANK(INDIRECT($C109)),"",INDIRECT($C109)))</f>
        <v/>
      </c>
    </row>
  </sheetData>
  <sheetProtection algorithmName="SHA-512" hashValue="i+2SnS1+JT3hi0itFQzmeBJcNdSTMJ927k6d+pY8R1Qdjqk90W8csJoPVLyujcPebaN4Pc7ywfj43xcE2Po6pA==" saltValue="w52ilE9uf1Foy4dBsmph6Q==" spinCount="100000" sheet="1" objects="1" scenarios="1"/>
  <phoneticPr fontId="23"/>
  <conditionalFormatting sqref="D1:D1048576">
    <cfRule type="expression" dxfId="5" priority="1">
      <formula>$C1="-"</formula>
    </cfRule>
  </conditionalFormatting>
  <conditionalFormatting sqref="E2">
    <cfRule type="expression" dxfId="4" priority="26">
      <formula>$C2="-"</formula>
    </cfRule>
  </conditionalFormatting>
  <conditionalFormatting sqref="F15">
    <cfRule type="expression" dxfId="3" priority="21">
      <formula>$C15="-"</formula>
    </cfRule>
  </conditionalFormatting>
  <conditionalFormatting sqref="G3:G4">
    <cfRule type="expression" dxfId="2" priority="20">
      <formula>$C3="-"</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9210B-99CB-4EF7-B969-10839959E8E4}">
  <sheetPr>
    <pageSetUpPr fitToPage="1"/>
  </sheetPr>
  <dimension ref="A1:X63"/>
  <sheetViews>
    <sheetView view="pageBreakPreview" zoomScale="50" zoomScaleNormal="55" zoomScaleSheetLayoutView="50" workbookViewId="0">
      <selection activeCell="L4" sqref="L4:N4"/>
    </sheetView>
  </sheetViews>
  <sheetFormatPr defaultColWidth="9" defaultRowHeight="16.5"/>
  <cols>
    <col min="1" max="2" width="7.75" style="3" customWidth="1"/>
    <col min="3" max="3" width="14.25" style="3" customWidth="1"/>
    <col min="4" max="4" width="5.25" style="3" customWidth="1"/>
    <col min="5" max="5" width="14.25" style="3" customWidth="1"/>
    <col min="6" max="7" width="9.25" style="3" customWidth="1"/>
    <col min="8" max="9" width="9.125" style="3" customWidth="1"/>
    <col min="10" max="10" width="12.625" style="3" customWidth="1"/>
    <col min="11" max="11" width="10.75" style="3" customWidth="1"/>
    <col min="12" max="12" width="12.75" style="3" customWidth="1"/>
    <col min="13" max="13" width="14.875" style="3" customWidth="1"/>
    <col min="14" max="14" width="17.625" style="3" customWidth="1"/>
    <col min="15" max="15" width="9.25" style="3" customWidth="1"/>
    <col min="16" max="16384" width="9" style="3"/>
  </cols>
  <sheetData>
    <row r="1" spans="1:19" s="59" customFormat="1" ht="48.75" customHeight="1">
      <c r="A1" s="1067" t="s">
        <v>578</v>
      </c>
      <c r="B1" s="1068"/>
      <c r="C1" s="1068"/>
      <c r="D1" s="1068"/>
      <c r="E1" s="1068"/>
      <c r="F1" s="1068"/>
      <c r="G1" s="1068"/>
      <c r="H1" s="521" t="s">
        <v>590</v>
      </c>
      <c r="I1" s="1069" t="str">
        <f>IF(H1="いいえ","","(本紙に中核団体の情報をご記入ください。⑥実行委員会等概要もご記入ください。）")</f>
        <v/>
      </c>
      <c r="J1" s="1069"/>
      <c r="K1" s="1069"/>
      <c r="L1" s="1069"/>
      <c r="M1" s="1069"/>
      <c r="N1" s="1069"/>
      <c r="O1" s="194"/>
      <c r="P1" s="194"/>
      <c r="Q1" s="194"/>
      <c r="R1" s="194"/>
    </row>
    <row r="2" spans="1:19" s="59" customFormat="1" ht="10.5" customHeight="1">
      <c r="A2" s="93"/>
      <c r="B2" s="93"/>
      <c r="C2" s="93"/>
      <c r="D2" s="93"/>
      <c r="E2" s="93"/>
      <c r="F2" s="93"/>
      <c r="G2" s="93"/>
      <c r="H2" s="102"/>
      <c r="I2" s="94"/>
      <c r="J2" s="94"/>
      <c r="K2" s="94"/>
      <c r="L2" s="94"/>
      <c r="M2" s="94"/>
      <c r="N2" s="94"/>
      <c r="O2" s="1070"/>
      <c r="P2" s="1070"/>
      <c r="Q2" s="1070"/>
      <c r="R2" s="1070"/>
      <c r="S2" s="1070"/>
    </row>
    <row r="3" spans="1:19" ht="24.75" customHeight="1">
      <c r="A3" s="520" t="s">
        <v>561</v>
      </c>
      <c r="O3" s="1070"/>
      <c r="P3" s="1070"/>
      <c r="Q3" s="1070"/>
      <c r="R3" s="1070"/>
      <c r="S3" s="1070"/>
    </row>
    <row r="4" spans="1:19" ht="21.4" customHeight="1" thickBot="1">
      <c r="A4" s="26"/>
      <c r="L4" s="1071"/>
      <c r="M4" s="1071"/>
      <c r="N4" s="1071"/>
      <c r="O4" s="194"/>
      <c r="P4" s="194"/>
      <c r="Q4" s="194"/>
      <c r="R4" s="194"/>
    </row>
    <row r="5" spans="1:19" ht="34.5" customHeight="1">
      <c r="A5" s="1072" t="s">
        <v>41</v>
      </c>
      <c r="B5" s="1073"/>
      <c r="C5" s="1076">
        <f>IF($H$1="いいえ",①総表!C10,"中核団体の情報を直接入力してください。")</f>
        <v>0</v>
      </c>
      <c r="D5" s="1076"/>
      <c r="E5" s="1076"/>
      <c r="F5" s="1076"/>
      <c r="G5" s="1076"/>
      <c r="H5" s="1078" t="s">
        <v>11</v>
      </c>
      <c r="I5" s="1079"/>
      <c r="J5" s="1080">
        <f>IF($H$1="いいえ",①総表!C11,"中核団体の情報を直接入力してください。")</f>
        <v>0</v>
      </c>
      <c r="K5" s="1081"/>
      <c r="L5" s="1081"/>
      <c r="M5" s="1081"/>
      <c r="N5" s="1082"/>
      <c r="O5" s="1083" t="s">
        <v>465</v>
      </c>
      <c r="P5" s="1084"/>
      <c r="Q5" s="1084"/>
      <c r="R5" s="1084"/>
      <c r="S5" s="1085"/>
    </row>
    <row r="6" spans="1:19" ht="34.5" customHeight="1">
      <c r="A6" s="1074"/>
      <c r="B6" s="1075"/>
      <c r="C6" s="1077"/>
      <c r="D6" s="1077"/>
      <c r="E6" s="1077"/>
      <c r="F6" s="1077"/>
      <c r="G6" s="1077"/>
      <c r="H6" s="1090" t="s">
        <v>12</v>
      </c>
      <c r="I6" s="1091"/>
      <c r="J6" s="1092">
        <f>IF($H$1="いいえ",①総表!C12,"中核団体の情報を直接入力してください。")</f>
        <v>0</v>
      </c>
      <c r="K6" s="1093"/>
      <c r="L6" s="1093"/>
      <c r="M6" s="1093"/>
      <c r="N6" s="1094"/>
      <c r="O6" s="1086"/>
      <c r="P6" s="1086"/>
      <c r="Q6" s="1086"/>
      <c r="R6" s="1086"/>
      <c r="S6" s="1087"/>
    </row>
    <row r="7" spans="1:19" ht="34.5" customHeight="1">
      <c r="A7" s="1095" t="s">
        <v>42</v>
      </c>
      <c r="B7" s="1096"/>
      <c r="C7" s="528">
        <f>IF($H$1="いいえ",①総表!C6,"直接入力してください。")</f>
        <v>0</v>
      </c>
      <c r="D7" s="529" t="s">
        <v>9</v>
      </c>
      <c r="E7" s="530">
        <f>IF($H$1="いいえ",①総表!E6,"直接入力してください。")</f>
        <v>0</v>
      </c>
      <c r="F7" s="1097"/>
      <c r="G7" s="1098"/>
      <c r="H7" s="1065" t="s">
        <v>166</v>
      </c>
      <c r="I7" s="1066"/>
      <c r="J7" s="1062"/>
      <c r="K7" s="1063"/>
      <c r="L7" s="1063"/>
      <c r="M7" s="1063"/>
      <c r="N7" s="1064"/>
      <c r="O7" s="1086"/>
      <c r="P7" s="1086"/>
      <c r="Q7" s="1086"/>
      <c r="R7" s="1086"/>
      <c r="S7" s="1087"/>
    </row>
    <row r="8" spans="1:19" ht="34.5" customHeight="1">
      <c r="A8" s="1124" t="s">
        <v>43</v>
      </c>
      <c r="B8" s="1125"/>
      <c r="C8" s="1126" t="str">
        <f>IF($H$1="いいえ",①総表!C8&amp;①総表!D8&amp;①総表!F8,"中核団体の情報を直接入力してください。")</f>
        <v>選択してください。</v>
      </c>
      <c r="D8" s="1127"/>
      <c r="E8" s="1127"/>
      <c r="F8" s="1127"/>
      <c r="G8" s="1128"/>
      <c r="H8" s="1065" t="s">
        <v>164</v>
      </c>
      <c r="I8" s="1066"/>
      <c r="J8" s="1062"/>
      <c r="K8" s="1063"/>
      <c r="L8" s="1063"/>
      <c r="M8" s="1063"/>
      <c r="N8" s="1064"/>
      <c r="O8" s="1086"/>
      <c r="P8" s="1086"/>
      <c r="Q8" s="1086"/>
      <c r="R8" s="1086"/>
      <c r="S8" s="1087"/>
    </row>
    <row r="9" spans="1:19" ht="34.5" customHeight="1" thickBot="1">
      <c r="A9" s="1074"/>
      <c r="B9" s="1075"/>
      <c r="C9" s="1129"/>
      <c r="D9" s="1130"/>
      <c r="E9" s="1130"/>
      <c r="F9" s="1130"/>
      <c r="G9" s="1131"/>
      <c r="H9" s="1065" t="s">
        <v>165</v>
      </c>
      <c r="I9" s="1066"/>
      <c r="J9" s="1102"/>
      <c r="K9" s="1103"/>
      <c r="L9" s="1103"/>
      <c r="M9" s="1103"/>
      <c r="N9" s="1104"/>
      <c r="O9" s="1088"/>
      <c r="P9" s="1088"/>
      <c r="Q9" s="1088"/>
      <c r="R9" s="1088"/>
      <c r="S9" s="1089"/>
    </row>
    <row r="10" spans="1:19" ht="34.9" customHeight="1">
      <c r="A10" s="1149" t="s">
        <v>538</v>
      </c>
      <c r="B10" s="1150"/>
      <c r="C10" s="1099"/>
      <c r="D10" s="1100"/>
      <c r="E10" s="1100"/>
      <c r="F10" s="1100"/>
      <c r="G10" s="1100"/>
      <c r="H10" s="1100"/>
      <c r="I10" s="1100"/>
      <c r="J10" s="1100"/>
      <c r="K10" s="1100"/>
      <c r="L10" s="1100"/>
      <c r="M10" s="1100"/>
      <c r="N10" s="1151"/>
      <c r="O10" s="636"/>
    </row>
    <row r="11" spans="1:19" ht="24" customHeight="1">
      <c r="A11" s="1148" t="s">
        <v>225</v>
      </c>
      <c r="B11" s="1113"/>
      <c r="C11" s="1116"/>
      <c r="D11" s="1117"/>
      <c r="E11" s="1117"/>
      <c r="F11" s="1117"/>
      <c r="G11" s="1117"/>
      <c r="H11" s="1117"/>
      <c r="I11" s="1117"/>
      <c r="J11" s="1117"/>
      <c r="K11" s="1117"/>
      <c r="L11" s="1117"/>
      <c r="M11" s="1117"/>
      <c r="N11" s="1135"/>
      <c r="O11" s="637"/>
    </row>
    <row r="12" spans="1:19" ht="28.5" customHeight="1">
      <c r="A12" s="1148"/>
      <c r="B12" s="1113"/>
      <c r="C12" s="999"/>
      <c r="D12" s="1000"/>
      <c r="E12" s="1000"/>
      <c r="F12" s="1000"/>
      <c r="G12" s="1000"/>
      <c r="H12" s="1000"/>
      <c r="I12" s="1000"/>
      <c r="J12" s="1000"/>
      <c r="K12" s="1000"/>
      <c r="L12" s="1000"/>
      <c r="M12" s="1000"/>
      <c r="N12" s="1001"/>
    </row>
    <row r="13" spans="1:19" ht="21.75" customHeight="1">
      <c r="A13" s="1148"/>
      <c r="B13" s="1113"/>
      <c r="C13" s="1002"/>
      <c r="D13" s="1003"/>
      <c r="E13" s="1003"/>
      <c r="F13" s="1003"/>
      <c r="G13" s="1003"/>
      <c r="H13" s="1003"/>
      <c r="I13" s="1003"/>
      <c r="J13" s="1003"/>
      <c r="K13" s="1003"/>
      <c r="L13" s="1003"/>
      <c r="M13" s="1003"/>
      <c r="N13" s="1004"/>
    </row>
    <row r="14" spans="1:19" ht="24.75" customHeight="1">
      <c r="A14" s="1105" t="s">
        <v>44</v>
      </c>
      <c r="B14" s="1106"/>
      <c r="C14" s="1111" t="s">
        <v>226</v>
      </c>
      <c r="D14" s="1112"/>
      <c r="E14" s="1112"/>
      <c r="F14" s="1112"/>
      <c r="G14" s="1113"/>
      <c r="H14" s="1114" t="s">
        <v>227</v>
      </c>
      <c r="I14" s="1075"/>
      <c r="J14" s="1075"/>
      <c r="K14" s="1075"/>
      <c r="L14" s="1075"/>
      <c r="M14" s="1075"/>
      <c r="N14" s="1115"/>
      <c r="O14" s="192"/>
      <c r="P14" s="192"/>
      <c r="Q14" s="192"/>
      <c r="R14" s="192"/>
      <c r="S14" s="192"/>
    </row>
    <row r="15" spans="1:19" ht="28.5" customHeight="1">
      <c r="A15" s="1107"/>
      <c r="B15" s="1108"/>
      <c r="C15" s="1116"/>
      <c r="D15" s="1117"/>
      <c r="E15" s="1117"/>
      <c r="F15" s="1117"/>
      <c r="G15" s="1118"/>
      <c r="H15" s="1121" t="s">
        <v>228</v>
      </c>
      <c r="I15" s="1122"/>
      <c r="J15" s="1122"/>
      <c r="K15" s="1122"/>
      <c r="L15" s="1122"/>
      <c r="M15" s="1122"/>
      <c r="N15" s="1123"/>
      <c r="O15" s="192"/>
      <c r="P15" s="192"/>
      <c r="Q15" s="192"/>
      <c r="R15" s="192"/>
      <c r="S15" s="192"/>
    </row>
    <row r="16" spans="1:19" ht="25.5" customHeight="1">
      <c r="A16" s="1107"/>
      <c r="B16" s="1108"/>
      <c r="C16" s="999"/>
      <c r="D16" s="1000"/>
      <c r="E16" s="1000"/>
      <c r="F16" s="1000"/>
      <c r="G16" s="1119"/>
      <c r="H16" s="523"/>
      <c r="I16" s="524" t="s">
        <v>229</v>
      </c>
      <c r="J16" s="1133">
        <v>0</v>
      </c>
      <c r="K16" s="1133"/>
      <c r="L16" s="524" t="s">
        <v>230</v>
      </c>
      <c r="M16" s="349">
        <v>0</v>
      </c>
      <c r="N16" s="527" t="s">
        <v>231</v>
      </c>
      <c r="O16" s="192"/>
      <c r="P16" s="192"/>
      <c r="Q16" s="192"/>
      <c r="R16" s="192"/>
    </row>
    <row r="17" spans="1:24" ht="25.5" customHeight="1">
      <c r="A17" s="1107"/>
      <c r="B17" s="1108"/>
      <c r="C17" s="999"/>
      <c r="D17" s="1000"/>
      <c r="E17" s="1000"/>
      <c r="F17" s="1000"/>
      <c r="G17" s="1119"/>
      <c r="H17" s="525"/>
      <c r="I17" s="526" t="s">
        <v>232</v>
      </c>
      <c r="J17" s="1134">
        <v>0</v>
      </c>
      <c r="K17" s="1134"/>
      <c r="L17" s="531"/>
      <c r="M17" s="531"/>
      <c r="N17" s="532"/>
      <c r="O17" s="192"/>
    </row>
    <row r="18" spans="1:24" ht="31.15" customHeight="1">
      <c r="A18" s="1107"/>
      <c r="B18" s="1108"/>
      <c r="C18" s="999"/>
      <c r="D18" s="1000"/>
      <c r="E18" s="1000"/>
      <c r="F18" s="1000"/>
      <c r="G18" s="1119"/>
      <c r="H18" s="1121" t="s">
        <v>233</v>
      </c>
      <c r="I18" s="1122"/>
      <c r="J18" s="1122"/>
      <c r="K18" s="1122"/>
      <c r="L18" s="1122"/>
      <c r="M18" s="1122"/>
      <c r="N18" s="1123"/>
      <c r="O18" s="192"/>
      <c r="P18" s="192"/>
      <c r="Q18" s="192"/>
      <c r="R18" s="193"/>
    </row>
    <row r="19" spans="1:24" ht="28.5" customHeight="1">
      <c r="A19" s="1107"/>
      <c r="B19" s="1108"/>
      <c r="C19" s="999"/>
      <c r="D19" s="1000"/>
      <c r="E19" s="1000"/>
      <c r="F19" s="1000"/>
      <c r="G19" s="1119"/>
      <c r="H19" s="1116"/>
      <c r="I19" s="1117"/>
      <c r="J19" s="1117"/>
      <c r="K19" s="1117"/>
      <c r="L19" s="1117"/>
      <c r="M19" s="1117"/>
      <c r="N19" s="1135"/>
      <c r="O19" s="192"/>
      <c r="P19" s="192"/>
      <c r="Q19" s="192"/>
      <c r="R19" s="192"/>
    </row>
    <row r="20" spans="1:24" ht="28.5" customHeight="1">
      <c r="A20" s="1107"/>
      <c r="B20" s="1108"/>
      <c r="C20" s="999"/>
      <c r="D20" s="1000"/>
      <c r="E20" s="1000"/>
      <c r="F20" s="1000"/>
      <c r="G20" s="1119"/>
      <c r="H20" s="999"/>
      <c r="I20" s="1000"/>
      <c r="J20" s="1000"/>
      <c r="K20" s="1000"/>
      <c r="L20" s="1000"/>
      <c r="M20" s="1000"/>
      <c r="N20" s="1001"/>
      <c r="O20" s="192"/>
      <c r="P20" s="192"/>
      <c r="Q20" s="192"/>
      <c r="R20" s="192"/>
    </row>
    <row r="21" spans="1:24" ht="21.75" customHeight="1">
      <c r="A21" s="1107"/>
      <c r="B21" s="1108"/>
      <c r="C21" s="1002"/>
      <c r="D21" s="1003"/>
      <c r="E21" s="1003"/>
      <c r="F21" s="1003"/>
      <c r="G21" s="1120"/>
      <c r="H21" s="999"/>
      <c r="I21" s="1000"/>
      <c r="J21" s="1000"/>
      <c r="K21" s="1000"/>
      <c r="L21" s="1000"/>
      <c r="M21" s="1000"/>
      <c r="N21" s="1001"/>
      <c r="O21" s="192"/>
      <c r="P21" s="192"/>
      <c r="Q21" s="192"/>
      <c r="R21" s="192"/>
    </row>
    <row r="22" spans="1:24" ht="31.9" customHeight="1">
      <c r="A22" s="1107"/>
      <c r="B22" s="1108"/>
      <c r="C22" s="522" t="s">
        <v>45</v>
      </c>
      <c r="D22" s="1099"/>
      <c r="E22" s="1100"/>
      <c r="F22" s="1100"/>
      <c r="G22" s="1101"/>
      <c r="H22" s="999"/>
      <c r="I22" s="1000"/>
      <c r="J22" s="1000"/>
      <c r="K22" s="1000"/>
      <c r="L22" s="1000"/>
      <c r="M22" s="1000"/>
      <c r="N22" s="1001"/>
      <c r="O22" s="619"/>
      <c r="P22" s="619"/>
      <c r="Q22" s="619"/>
      <c r="R22" s="619"/>
      <c r="S22" s="619"/>
    </row>
    <row r="23" spans="1:24" ht="31.9" customHeight="1">
      <c r="A23" s="1109"/>
      <c r="B23" s="1110"/>
      <c r="C23" s="522" t="s">
        <v>46</v>
      </c>
      <c r="D23" s="1099"/>
      <c r="E23" s="1100"/>
      <c r="F23" s="1100"/>
      <c r="G23" s="1101"/>
      <c r="H23" s="1002"/>
      <c r="I23" s="1003"/>
      <c r="J23" s="1003"/>
      <c r="K23" s="1003"/>
      <c r="L23" s="1003"/>
      <c r="M23" s="1003"/>
      <c r="N23" s="1004"/>
      <c r="O23" s="772" t="s">
        <v>587</v>
      </c>
      <c r="P23" s="772"/>
      <c r="Q23" s="772"/>
      <c r="R23" s="772"/>
      <c r="S23" s="772"/>
      <c r="T23" s="772"/>
      <c r="U23" s="772"/>
      <c r="V23" s="772"/>
      <c r="W23" s="772"/>
      <c r="X23" s="257"/>
    </row>
    <row r="24" spans="1:24" ht="41.25" customHeight="1">
      <c r="A24" s="1146" t="s">
        <v>48</v>
      </c>
      <c r="B24" s="1147"/>
      <c r="C24" s="996"/>
      <c r="D24" s="997"/>
      <c r="E24" s="997"/>
      <c r="F24" s="997"/>
      <c r="G24" s="997"/>
      <c r="H24" s="997"/>
      <c r="I24" s="997"/>
      <c r="J24" s="997"/>
      <c r="K24" s="997"/>
      <c r="L24" s="997"/>
      <c r="M24" s="997"/>
      <c r="N24" s="998"/>
      <c r="O24" s="257"/>
      <c r="P24" s="257"/>
      <c r="Q24" s="257"/>
      <c r="R24" s="257"/>
      <c r="S24" s="257"/>
      <c r="T24" s="257"/>
      <c r="U24" s="257"/>
      <c r="V24" s="257"/>
      <c r="W24" s="257"/>
      <c r="X24" s="257"/>
    </row>
    <row r="25" spans="1:24" ht="41.25" customHeight="1">
      <c r="A25" s="1148"/>
      <c r="B25" s="1112"/>
      <c r="C25" s="999"/>
      <c r="D25" s="1000"/>
      <c r="E25" s="1000"/>
      <c r="F25" s="1000"/>
      <c r="G25" s="1000"/>
      <c r="H25" s="1000"/>
      <c r="I25" s="1000"/>
      <c r="J25" s="1000"/>
      <c r="K25" s="1000"/>
      <c r="L25" s="1000"/>
      <c r="M25" s="1000"/>
      <c r="N25" s="1001"/>
      <c r="O25" s="1152"/>
      <c r="P25" s="1152"/>
    </row>
    <row r="26" spans="1:24" ht="41.25" customHeight="1">
      <c r="A26" s="1074"/>
      <c r="B26" s="1075"/>
      <c r="C26" s="999"/>
      <c r="D26" s="1000"/>
      <c r="E26" s="1000"/>
      <c r="F26" s="1000"/>
      <c r="G26" s="1000"/>
      <c r="H26" s="1000"/>
      <c r="I26" s="1000"/>
      <c r="J26" s="1000"/>
      <c r="K26" s="1000"/>
      <c r="L26" s="1000"/>
      <c r="M26" s="1000"/>
      <c r="N26" s="1001"/>
      <c r="O26" s="95"/>
    </row>
    <row r="27" spans="1:24" ht="66.400000000000006" customHeight="1">
      <c r="A27" s="1153" t="s">
        <v>234</v>
      </c>
      <c r="B27" s="1154"/>
      <c r="C27" s="533" t="s">
        <v>49</v>
      </c>
      <c r="D27" s="1159" t="s">
        <v>235</v>
      </c>
      <c r="E27" s="1159"/>
      <c r="F27" s="1159"/>
      <c r="G27" s="1159" t="s">
        <v>236</v>
      </c>
      <c r="H27" s="1159"/>
      <c r="I27" s="1159"/>
      <c r="J27" s="1159"/>
      <c r="K27" s="1159"/>
      <c r="L27" s="534" t="s">
        <v>237</v>
      </c>
      <c r="M27" s="534" t="s">
        <v>238</v>
      </c>
      <c r="N27" s="535" t="s">
        <v>239</v>
      </c>
    </row>
    <row r="28" spans="1:24" ht="15.4" customHeight="1">
      <c r="A28" s="1155"/>
      <c r="B28" s="1156"/>
      <c r="C28" s="1160" t="s">
        <v>567</v>
      </c>
      <c r="D28" s="1161"/>
      <c r="E28" s="1161"/>
      <c r="F28" s="1161"/>
      <c r="G28" s="1136"/>
      <c r="H28" s="1137"/>
      <c r="I28" s="1137"/>
      <c r="J28" s="1137"/>
      <c r="K28" s="1138"/>
      <c r="L28" s="1132"/>
      <c r="M28" s="1132"/>
      <c r="N28" s="1145"/>
      <c r="O28" s="192"/>
      <c r="P28" s="192"/>
      <c r="Q28" s="192"/>
      <c r="R28" s="192"/>
    </row>
    <row r="29" spans="1:24" ht="15.4" customHeight="1">
      <c r="A29" s="1155"/>
      <c r="B29" s="1156"/>
      <c r="C29" s="1160"/>
      <c r="D29" s="1161"/>
      <c r="E29" s="1161"/>
      <c r="F29" s="1161"/>
      <c r="G29" s="1139"/>
      <c r="H29" s="1140"/>
      <c r="I29" s="1140"/>
      <c r="J29" s="1140"/>
      <c r="K29" s="1141"/>
      <c r="L29" s="1132"/>
      <c r="M29" s="1132"/>
      <c r="N29" s="1145"/>
      <c r="O29" s="192"/>
      <c r="P29" s="192"/>
      <c r="Q29" s="192"/>
      <c r="R29" s="192"/>
    </row>
    <row r="30" spans="1:24" ht="15.4" customHeight="1">
      <c r="A30" s="1155"/>
      <c r="B30" s="1156"/>
      <c r="C30" s="1160"/>
      <c r="D30" s="1161"/>
      <c r="E30" s="1161"/>
      <c r="F30" s="1161"/>
      <c r="G30" s="1139"/>
      <c r="H30" s="1140"/>
      <c r="I30" s="1140"/>
      <c r="J30" s="1140"/>
      <c r="K30" s="1141"/>
      <c r="L30" s="1132"/>
      <c r="M30" s="1132"/>
      <c r="N30" s="1145"/>
      <c r="O30" s="192"/>
      <c r="P30" s="192"/>
      <c r="Q30" s="192"/>
      <c r="R30" s="192"/>
    </row>
    <row r="31" spans="1:24" ht="15.4" customHeight="1">
      <c r="A31" s="1155"/>
      <c r="B31" s="1156"/>
      <c r="C31" s="1160"/>
      <c r="D31" s="1161"/>
      <c r="E31" s="1161"/>
      <c r="F31" s="1161"/>
      <c r="G31" s="1139"/>
      <c r="H31" s="1140"/>
      <c r="I31" s="1140"/>
      <c r="J31" s="1140"/>
      <c r="K31" s="1141"/>
      <c r="L31" s="1132"/>
      <c r="M31" s="1132"/>
      <c r="N31" s="1145"/>
      <c r="O31" s="192"/>
      <c r="P31" s="192"/>
      <c r="Q31" s="192"/>
      <c r="R31" s="192"/>
    </row>
    <row r="32" spans="1:24" ht="15.4" customHeight="1">
      <c r="A32" s="1155"/>
      <c r="B32" s="1156"/>
      <c r="C32" s="1160"/>
      <c r="D32" s="1161"/>
      <c r="E32" s="1161"/>
      <c r="F32" s="1161"/>
      <c r="G32" s="1139"/>
      <c r="H32" s="1140"/>
      <c r="I32" s="1140"/>
      <c r="J32" s="1140"/>
      <c r="K32" s="1141"/>
      <c r="L32" s="1132"/>
      <c r="M32" s="1132"/>
      <c r="N32" s="1145"/>
      <c r="O32" s="192"/>
      <c r="P32" s="192"/>
      <c r="Q32" s="192"/>
      <c r="R32" s="192"/>
    </row>
    <row r="33" spans="1:18" ht="15.4" customHeight="1">
      <c r="A33" s="1155"/>
      <c r="B33" s="1156"/>
      <c r="C33" s="1160"/>
      <c r="D33" s="1161"/>
      <c r="E33" s="1161"/>
      <c r="F33" s="1161"/>
      <c r="G33" s="1139"/>
      <c r="H33" s="1140"/>
      <c r="I33" s="1140"/>
      <c r="J33" s="1140"/>
      <c r="K33" s="1141"/>
      <c r="L33" s="1132"/>
      <c r="M33" s="1132"/>
      <c r="N33" s="1145"/>
      <c r="O33" s="192"/>
      <c r="P33" s="192"/>
      <c r="Q33" s="192"/>
      <c r="R33" s="192"/>
    </row>
    <row r="34" spans="1:18" ht="15.4" customHeight="1">
      <c r="A34" s="1155"/>
      <c r="B34" s="1156"/>
      <c r="C34" s="1160"/>
      <c r="D34" s="1161"/>
      <c r="E34" s="1161"/>
      <c r="F34" s="1161"/>
      <c r="G34" s="1142"/>
      <c r="H34" s="1143"/>
      <c r="I34" s="1143"/>
      <c r="J34" s="1143"/>
      <c r="K34" s="1144"/>
      <c r="L34" s="1132"/>
      <c r="M34" s="1132"/>
      <c r="N34" s="1145"/>
      <c r="O34" s="192"/>
      <c r="P34" s="192"/>
      <c r="Q34" s="192"/>
      <c r="R34" s="192"/>
    </row>
    <row r="35" spans="1:18" ht="15" customHeight="1">
      <c r="A35" s="1155"/>
      <c r="B35" s="1156"/>
      <c r="C35" s="1160"/>
      <c r="D35" s="1161"/>
      <c r="E35" s="1161"/>
      <c r="F35" s="1161"/>
      <c r="G35" s="1163" t="s">
        <v>575</v>
      </c>
      <c r="H35" s="1164"/>
      <c r="I35" s="1164"/>
      <c r="J35" s="599"/>
      <c r="K35" s="598" t="s">
        <v>569</v>
      </c>
      <c r="L35" s="1162"/>
      <c r="M35" s="1132"/>
      <c r="N35" s="1145"/>
      <c r="O35" s="192"/>
      <c r="P35" s="192"/>
      <c r="Q35" s="192"/>
      <c r="R35" s="192"/>
    </row>
    <row r="36" spans="1:18" ht="15.4" customHeight="1">
      <c r="A36" s="1155"/>
      <c r="B36" s="1156"/>
      <c r="C36" s="1160" t="s">
        <v>240</v>
      </c>
      <c r="D36" s="1161"/>
      <c r="E36" s="1161"/>
      <c r="F36" s="1161"/>
      <c r="G36" s="1136"/>
      <c r="H36" s="1137"/>
      <c r="I36" s="1137"/>
      <c r="J36" s="1137"/>
      <c r="K36" s="1138"/>
      <c r="L36" s="1132"/>
      <c r="M36" s="1132"/>
      <c r="N36" s="1145"/>
      <c r="O36" s="192"/>
      <c r="P36" s="192"/>
      <c r="Q36" s="192"/>
      <c r="R36" s="192"/>
    </row>
    <row r="37" spans="1:18" ht="15.4" customHeight="1">
      <c r="A37" s="1155"/>
      <c r="B37" s="1156"/>
      <c r="C37" s="1160"/>
      <c r="D37" s="1161"/>
      <c r="E37" s="1161"/>
      <c r="F37" s="1161"/>
      <c r="G37" s="1139"/>
      <c r="H37" s="1140"/>
      <c r="I37" s="1140"/>
      <c r="J37" s="1140"/>
      <c r="K37" s="1141"/>
      <c r="L37" s="1132"/>
      <c r="M37" s="1132"/>
      <c r="N37" s="1145"/>
      <c r="O37" s="192"/>
      <c r="P37" s="192"/>
      <c r="Q37" s="192"/>
      <c r="R37" s="192"/>
    </row>
    <row r="38" spans="1:18" ht="15.4" customHeight="1">
      <c r="A38" s="1155"/>
      <c r="B38" s="1156"/>
      <c r="C38" s="1160"/>
      <c r="D38" s="1161"/>
      <c r="E38" s="1161"/>
      <c r="F38" s="1161"/>
      <c r="G38" s="1139"/>
      <c r="H38" s="1140"/>
      <c r="I38" s="1140"/>
      <c r="J38" s="1140"/>
      <c r="K38" s="1141"/>
      <c r="L38" s="1132"/>
      <c r="M38" s="1132"/>
      <c r="N38" s="1145"/>
      <c r="O38" s="192"/>
      <c r="P38" s="192"/>
      <c r="Q38" s="192"/>
      <c r="R38" s="192"/>
    </row>
    <row r="39" spans="1:18" ht="15.4" customHeight="1">
      <c r="A39" s="1155"/>
      <c r="B39" s="1156"/>
      <c r="C39" s="1160"/>
      <c r="D39" s="1161"/>
      <c r="E39" s="1161"/>
      <c r="F39" s="1161"/>
      <c r="G39" s="1139"/>
      <c r="H39" s="1140"/>
      <c r="I39" s="1140"/>
      <c r="J39" s="1140"/>
      <c r="K39" s="1141"/>
      <c r="L39" s="1132"/>
      <c r="M39" s="1132"/>
      <c r="N39" s="1145"/>
      <c r="O39" s="192"/>
      <c r="P39" s="192"/>
      <c r="Q39" s="192"/>
      <c r="R39" s="192"/>
    </row>
    <row r="40" spans="1:18" ht="15.4" customHeight="1">
      <c r="A40" s="1155"/>
      <c r="B40" s="1156"/>
      <c r="C40" s="1160"/>
      <c r="D40" s="1161"/>
      <c r="E40" s="1161"/>
      <c r="F40" s="1161"/>
      <c r="G40" s="1139"/>
      <c r="H40" s="1140"/>
      <c r="I40" s="1140"/>
      <c r="J40" s="1140"/>
      <c r="K40" s="1141"/>
      <c r="L40" s="1132"/>
      <c r="M40" s="1132"/>
      <c r="N40" s="1145"/>
      <c r="O40" s="192"/>
      <c r="P40" s="192"/>
      <c r="Q40" s="192"/>
      <c r="R40" s="192"/>
    </row>
    <row r="41" spans="1:18" ht="15.4" customHeight="1">
      <c r="A41" s="1155"/>
      <c r="B41" s="1156"/>
      <c r="C41" s="1160"/>
      <c r="D41" s="1161"/>
      <c r="E41" s="1161"/>
      <c r="F41" s="1161"/>
      <c r="G41" s="1139"/>
      <c r="H41" s="1140"/>
      <c r="I41" s="1140"/>
      <c r="J41" s="1140"/>
      <c r="K41" s="1141"/>
      <c r="L41" s="1132"/>
      <c r="M41" s="1132"/>
      <c r="N41" s="1145"/>
      <c r="O41" s="192"/>
      <c r="P41" s="192"/>
      <c r="Q41" s="192"/>
      <c r="R41" s="192"/>
    </row>
    <row r="42" spans="1:18" ht="15.4" customHeight="1">
      <c r="A42" s="1155"/>
      <c r="B42" s="1156"/>
      <c r="C42" s="1160"/>
      <c r="D42" s="1161"/>
      <c r="E42" s="1161"/>
      <c r="F42" s="1161"/>
      <c r="G42" s="1142"/>
      <c r="H42" s="1143"/>
      <c r="I42" s="1143"/>
      <c r="J42" s="1143"/>
      <c r="K42" s="1144"/>
      <c r="L42" s="1132"/>
      <c r="M42" s="1132"/>
      <c r="N42" s="1145"/>
      <c r="O42" s="192"/>
      <c r="P42" s="192"/>
      <c r="Q42" s="192"/>
      <c r="R42" s="192"/>
    </row>
    <row r="43" spans="1:18" ht="15" customHeight="1">
      <c r="A43" s="1155"/>
      <c r="B43" s="1156"/>
      <c r="C43" s="1160"/>
      <c r="D43" s="1161"/>
      <c r="E43" s="1161"/>
      <c r="F43" s="1161"/>
      <c r="G43" s="1163" t="s">
        <v>575</v>
      </c>
      <c r="H43" s="1164"/>
      <c r="I43" s="1164"/>
      <c r="J43" s="599"/>
      <c r="K43" s="598" t="s">
        <v>569</v>
      </c>
      <c r="L43" s="1132"/>
      <c r="M43" s="1132"/>
      <c r="N43" s="1145"/>
      <c r="O43" s="192"/>
      <c r="P43" s="192"/>
      <c r="Q43" s="192"/>
      <c r="R43" s="192"/>
    </row>
    <row r="44" spans="1:18" ht="15.4" customHeight="1">
      <c r="A44" s="1155"/>
      <c r="B44" s="1156"/>
      <c r="C44" s="1160" t="s">
        <v>453</v>
      </c>
      <c r="D44" s="1161"/>
      <c r="E44" s="1161"/>
      <c r="F44" s="1161"/>
      <c r="G44" s="1136"/>
      <c r="H44" s="1137"/>
      <c r="I44" s="1137"/>
      <c r="J44" s="1137"/>
      <c r="K44" s="1138"/>
      <c r="L44" s="1132"/>
      <c r="M44" s="1132"/>
      <c r="N44" s="1145"/>
      <c r="O44" s="192"/>
      <c r="P44" s="192"/>
      <c r="Q44" s="192"/>
      <c r="R44" s="192"/>
    </row>
    <row r="45" spans="1:18" ht="15.4" customHeight="1">
      <c r="A45" s="1155"/>
      <c r="B45" s="1156"/>
      <c r="C45" s="1160"/>
      <c r="D45" s="1161"/>
      <c r="E45" s="1161"/>
      <c r="F45" s="1161"/>
      <c r="G45" s="1139"/>
      <c r="H45" s="1140"/>
      <c r="I45" s="1140"/>
      <c r="J45" s="1140"/>
      <c r="K45" s="1141"/>
      <c r="L45" s="1132"/>
      <c r="M45" s="1132"/>
      <c r="N45" s="1145"/>
      <c r="O45" s="192"/>
      <c r="P45" s="192"/>
      <c r="Q45" s="192"/>
      <c r="R45" s="192"/>
    </row>
    <row r="46" spans="1:18" ht="15.4" customHeight="1">
      <c r="A46" s="1155"/>
      <c r="B46" s="1156"/>
      <c r="C46" s="1160"/>
      <c r="D46" s="1161"/>
      <c r="E46" s="1161"/>
      <c r="F46" s="1161"/>
      <c r="G46" s="1139"/>
      <c r="H46" s="1140"/>
      <c r="I46" s="1140"/>
      <c r="J46" s="1140"/>
      <c r="K46" s="1141"/>
      <c r="L46" s="1132"/>
      <c r="M46" s="1132"/>
      <c r="N46" s="1145"/>
      <c r="O46" s="192"/>
      <c r="P46" s="192"/>
      <c r="Q46" s="192"/>
      <c r="R46" s="192"/>
    </row>
    <row r="47" spans="1:18" ht="15.4" customHeight="1">
      <c r="A47" s="1155"/>
      <c r="B47" s="1156"/>
      <c r="C47" s="1160"/>
      <c r="D47" s="1161"/>
      <c r="E47" s="1161"/>
      <c r="F47" s="1161"/>
      <c r="G47" s="1139"/>
      <c r="H47" s="1140"/>
      <c r="I47" s="1140"/>
      <c r="J47" s="1140"/>
      <c r="K47" s="1141"/>
      <c r="L47" s="1132"/>
      <c r="M47" s="1132"/>
      <c r="N47" s="1145"/>
      <c r="O47" s="192"/>
      <c r="P47" s="192"/>
      <c r="Q47" s="192"/>
      <c r="R47" s="192"/>
    </row>
    <row r="48" spans="1:18" ht="15.4" customHeight="1">
      <c r="A48" s="1155"/>
      <c r="B48" s="1156"/>
      <c r="C48" s="1160"/>
      <c r="D48" s="1161"/>
      <c r="E48" s="1161"/>
      <c r="F48" s="1161"/>
      <c r="G48" s="1139"/>
      <c r="H48" s="1140"/>
      <c r="I48" s="1140"/>
      <c r="J48" s="1140"/>
      <c r="K48" s="1141"/>
      <c r="L48" s="1132"/>
      <c r="M48" s="1132"/>
      <c r="N48" s="1145"/>
      <c r="O48" s="192"/>
      <c r="P48" s="192"/>
      <c r="Q48" s="192"/>
      <c r="R48" s="192"/>
    </row>
    <row r="49" spans="1:19" ht="15.4" customHeight="1">
      <c r="A49" s="1155"/>
      <c r="B49" s="1156"/>
      <c r="C49" s="1160"/>
      <c r="D49" s="1161"/>
      <c r="E49" s="1161"/>
      <c r="F49" s="1161"/>
      <c r="G49" s="1139"/>
      <c r="H49" s="1140"/>
      <c r="I49" s="1140"/>
      <c r="J49" s="1140"/>
      <c r="K49" s="1141"/>
      <c r="L49" s="1132"/>
      <c r="M49" s="1132"/>
      <c r="N49" s="1145"/>
    </row>
    <row r="50" spans="1:19" ht="15.4" customHeight="1">
      <c r="A50" s="1155"/>
      <c r="B50" s="1156"/>
      <c r="C50" s="1160"/>
      <c r="D50" s="1161"/>
      <c r="E50" s="1161"/>
      <c r="F50" s="1161"/>
      <c r="G50" s="1142"/>
      <c r="H50" s="1143"/>
      <c r="I50" s="1143"/>
      <c r="J50" s="1143"/>
      <c r="K50" s="1144"/>
      <c r="L50" s="1132"/>
      <c r="M50" s="1132"/>
      <c r="N50" s="1145"/>
    </row>
    <row r="51" spans="1:19" ht="15" customHeight="1">
      <c r="A51" s="1157"/>
      <c r="B51" s="1158"/>
      <c r="C51" s="1169"/>
      <c r="D51" s="1170"/>
      <c r="E51" s="1170"/>
      <c r="F51" s="1170"/>
      <c r="G51" s="1163" t="s">
        <v>575</v>
      </c>
      <c r="H51" s="1164"/>
      <c r="I51" s="1164"/>
      <c r="J51" s="599"/>
      <c r="K51" s="598" t="s">
        <v>569</v>
      </c>
      <c r="L51" s="1165"/>
      <c r="M51" s="1165"/>
      <c r="N51" s="1166"/>
      <c r="O51" s="192"/>
      <c r="P51" s="192"/>
      <c r="Q51" s="192"/>
      <c r="R51" s="192"/>
    </row>
    <row r="52" spans="1:19" ht="40.15" customHeight="1">
      <c r="A52" s="1153" t="s">
        <v>570</v>
      </c>
      <c r="B52" s="1154"/>
      <c r="C52" s="1187" t="s">
        <v>568</v>
      </c>
      <c r="D52" s="1184"/>
      <c r="E52" s="1184"/>
      <c r="F52" s="1188"/>
      <c r="G52" s="1183" t="s">
        <v>236</v>
      </c>
      <c r="H52" s="1184"/>
      <c r="I52" s="1184"/>
      <c r="J52" s="1184"/>
      <c r="K52" s="1184"/>
      <c r="L52" s="1184"/>
      <c r="M52" s="1184"/>
      <c r="N52" s="559" t="s">
        <v>546</v>
      </c>
    </row>
    <row r="53" spans="1:19" ht="15.4" customHeight="1">
      <c r="A53" s="1155"/>
      <c r="B53" s="1156"/>
      <c r="C53" s="1171"/>
      <c r="D53" s="1172"/>
      <c r="E53" s="1172"/>
      <c r="F53" s="1173"/>
      <c r="G53" s="1136"/>
      <c r="H53" s="1137"/>
      <c r="I53" s="1137"/>
      <c r="J53" s="1137"/>
      <c r="K53" s="1137"/>
      <c r="L53" s="1137"/>
      <c r="M53" s="1137"/>
      <c r="N53" s="1180"/>
      <c r="O53" s="192"/>
      <c r="P53" s="192"/>
      <c r="Q53" s="192"/>
      <c r="R53" s="192"/>
      <c r="S53" s="192"/>
    </row>
    <row r="54" spans="1:19" ht="15.4" customHeight="1">
      <c r="A54" s="1155"/>
      <c r="B54" s="1156"/>
      <c r="C54" s="1174"/>
      <c r="D54" s="1175"/>
      <c r="E54" s="1175"/>
      <c r="F54" s="1176"/>
      <c r="G54" s="1139"/>
      <c r="H54" s="1140"/>
      <c r="I54" s="1140"/>
      <c r="J54" s="1140"/>
      <c r="K54" s="1140"/>
      <c r="L54" s="1140"/>
      <c r="M54" s="1140"/>
      <c r="N54" s="1181"/>
      <c r="O54" s="192"/>
      <c r="P54" s="192"/>
      <c r="Q54" s="192"/>
      <c r="R54" s="192"/>
      <c r="S54" s="192"/>
    </row>
    <row r="55" spans="1:19" ht="15.4" customHeight="1">
      <c r="A55" s="1155"/>
      <c r="B55" s="1156"/>
      <c r="C55" s="1174"/>
      <c r="D55" s="1175"/>
      <c r="E55" s="1175"/>
      <c r="F55" s="1176"/>
      <c r="G55" s="1139"/>
      <c r="H55" s="1140"/>
      <c r="I55" s="1140"/>
      <c r="J55" s="1140"/>
      <c r="K55" s="1140"/>
      <c r="L55" s="1140"/>
      <c r="M55" s="1140"/>
      <c r="N55" s="1181"/>
      <c r="O55" s="192"/>
      <c r="P55" s="192"/>
      <c r="Q55" s="192"/>
      <c r="R55" s="192"/>
      <c r="S55" s="192"/>
    </row>
    <row r="56" spans="1:19" ht="15.4" customHeight="1">
      <c r="A56" s="1155"/>
      <c r="B56" s="1156"/>
      <c r="C56" s="1174"/>
      <c r="D56" s="1175"/>
      <c r="E56" s="1175"/>
      <c r="F56" s="1176"/>
      <c r="G56" s="1139"/>
      <c r="H56" s="1140"/>
      <c r="I56" s="1140"/>
      <c r="J56" s="1140"/>
      <c r="K56" s="1140"/>
      <c r="L56" s="1140"/>
      <c r="M56" s="1140"/>
      <c r="N56" s="1181"/>
      <c r="O56" s="192"/>
      <c r="P56" s="192"/>
      <c r="Q56" s="192"/>
      <c r="R56" s="192"/>
      <c r="S56" s="192"/>
    </row>
    <row r="57" spans="1:19" ht="15.4" customHeight="1">
      <c r="A57" s="1155"/>
      <c r="B57" s="1156"/>
      <c r="C57" s="1174"/>
      <c r="D57" s="1175"/>
      <c r="E57" s="1175"/>
      <c r="F57" s="1176"/>
      <c r="G57" s="1139"/>
      <c r="H57" s="1140"/>
      <c r="I57" s="1140"/>
      <c r="J57" s="1140"/>
      <c r="K57" s="1140"/>
      <c r="L57" s="1140"/>
      <c r="M57" s="1140"/>
      <c r="N57" s="1181"/>
      <c r="O57" s="192"/>
      <c r="P57" s="192"/>
      <c r="Q57" s="192"/>
      <c r="R57" s="192"/>
      <c r="S57" s="192"/>
    </row>
    <row r="58" spans="1:19" ht="15.4" customHeight="1">
      <c r="A58" s="1155"/>
      <c r="B58" s="1156"/>
      <c r="C58" s="1174"/>
      <c r="D58" s="1175"/>
      <c r="E58" s="1175"/>
      <c r="F58" s="1176"/>
      <c r="G58" s="1139"/>
      <c r="H58" s="1140"/>
      <c r="I58" s="1140"/>
      <c r="J58" s="1140"/>
      <c r="K58" s="1140"/>
      <c r="L58" s="1140"/>
      <c r="M58" s="1140"/>
      <c r="N58" s="1181"/>
      <c r="O58" s="192"/>
      <c r="P58" s="192"/>
      <c r="Q58" s="192"/>
      <c r="R58" s="192"/>
      <c r="S58" s="192"/>
    </row>
    <row r="59" spans="1:19" ht="15.4" customHeight="1">
      <c r="A59" s="1155"/>
      <c r="B59" s="1156"/>
      <c r="C59" s="1174"/>
      <c r="D59" s="1175"/>
      <c r="E59" s="1175"/>
      <c r="F59" s="1176"/>
      <c r="G59" s="1139"/>
      <c r="H59" s="1140"/>
      <c r="I59" s="1140"/>
      <c r="J59" s="1140"/>
      <c r="K59" s="1140"/>
      <c r="L59" s="1140"/>
      <c r="M59" s="1140"/>
      <c r="N59" s="1181"/>
      <c r="O59" s="192"/>
      <c r="P59" s="192"/>
      <c r="Q59" s="192"/>
      <c r="R59" s="192"/>
      <c r="S59" s="192"/>
    </row>
    <row r="60" spans="1:19" ht="15.4" customHeight="1">
      <c r="A60" s="1155"/>
      <c r="B60" s="1156"/>
      <c r="C60" s="1174"/>
      <c r="D60" s="1175"/>
      <c r="E60" s="1175"/>
      <c r="F60" s="1176"/>
      <c r="G60" s="1139"/>
      <c r="H60" s="1140"/>
      <c r="I60" s="1140"/>
      <c r="J60" s="1140"/>
      <c r="K60" s="1140"/>
      <c r="L60" s="1140"/>
      <c r="M60" s="1140"/>
      <c r="N60" s="1181"/>
      <c r="O60" s="192"/>
      <c r="P60" s="192"/>
      <c r="Q60" s="192"/>
      <c r="R60" s="192"/>
      <c r="S60" s="192"/>
    </row>
    <row r="61" spans="1:19" ht="15.4" customHeight="1">
      <c r="A61" s="1155"/>
      <c r="B61" s="1156"/>
      <c r="C61" s="1174"/>
      <c r="D61" s="1175"/>
      <c r="E61" s="1175"/>
      <c r="F61" s="1176"/>
      <c r="G61" s="1139"/>
      <c r="H61" s="1140"/>
      <c r="I61" s="1140"/>
      <c r="J61" s="1140"/>
      <c r="K61" s="1140"/>
      <c r="L61" s="1140"/>
      <c r="M61" s="1140"/>
      <c r="N61" s="1181"/>
      <c r="O61" s="192"/>
      <c r="P61" s="192"/>
      <c r="Q61" s="192"/>
      <c r="R61" s="192"/>
      <c r="S61" s="192"/>
    </row>
    <row r="62" spans="1:19" ht="15.4" customHeight="1">
      <c r="A62" s="1155"/>
      <c r="B62" s="1156"/>
      <c r="C62" s="1174"/>
      <c r="D62" s="1175"/>
      <c r="E62" s="1175"/>
      <c r="F62" s="1176"/>
      <c r="G62" s="1139"/>
      <c r="H62" s="1140"/>
      <c r="I62" s="1140"/>
      <c r="J62" s="1140"/>
      <c r="K62" s="1140"/>
      <c r="L62" s="1140"/>
      <c r="M62" s="1140"/>
      <c r="N62" s="1181"/>
      <c r="O62" s="192"/>
      <c r="P62" s="192"/>
      <c r="Q62" s="192"/>
      <c r="R62" s="192"/>
      <c r="S62" s="192"/>
    </row>
    <row r="63" spans="1:19" ht="15.4" customHeight="1" thickBot="1">
      <c r="A63" s="1167"/>
      <c r="B63" s="1168"/>
      <c r="C63" s="1177"/>
      <c r="D63" s="1178"/>
      <c r="E63" s="1178"/>
      <c r="F63" s="1179"/>
      <c r="G63" s="1185"/>
      <c r="H63" s="1186"/>
      <c r="I63" s="1186"/>
      <c r="J63" s="1186"/>
      <c r="K63" s="1186"/>
      <c r="L63" s="1186"/>
      <c r="M63" s="1186"/>
      <c r="N63" s="1182"/>
      <c r="O63" s="192"/>
      <c r="P63" s="192"/>
      <c r="Q63" s="192"/>
      <c r="R63" s="192"/>
      <c r="S63" s="192"/>
    </row>
  </sheetData>
  <sheetProtection algorithmName="SHA-512" hashValue="kzqwDQhzUuTSLe9N4uGvMGaXFvlpQNdphp3NSPz1YMmwsBhwXuYwnnPjcj6uOzN9RnybHPGMuJOeIiHwa1GasA==" saltValue="KiQeqEpPF7umfe86DYmVAg==" spinCount="100000" sheet="1" objects="1" scenarios="1"/>
  <mergeCells count="70">
    <mergeCell ref="G44:K50"/>
    <mergeCell ref="N53:N63"/>
    <mergeCell ref="G52:M52"/>
    <mergeCell ref="G53:M63"/>
    <mergeCell ref="C52:F52"/>
    <mergeCell ref="G51:I51"/>
    <mergeCell ref="A52:B63"/>
    <mergeCell ref="C44:C51"/>
    <mergeCell ref="D44:F51"/>
    <mergeCell ref="C36:C43"/>
    <mergeCell ref="D36:F43"/>
    <mergeCell ref="C53:F63"/>
    <mergeCell ref="O25:P25"/>
    <mergeCell ref="A27:B51"/>
    <mergeCell ref="D27:F27"/>
    <mergeCell ref="G27:K27"/>
    <mergeCell ref="C28:C35"/>
    <mergeCell ref="D28:F35"/>
    <mergeCell ref="L28:L35"/>
    <mergeCell ref="G35:I35"/>
    <mergeCell ref="G43:I43"/>
    <mergeCell ref="G36:K42"/>
    <mergeCell ref="M44:M51"/>
    <mergeCell ref="N44:N51"/>
    <mergeCell ref="M28:M35"/>
    <mergeCell ref="N28:N35"/>
    <mergeCell ref="L36:L43"/>
    <mergeCell ref="L44:L51"/>
    <mergeCell ref="A8:B9"/>
    <mergeCell ref="C8:G9"/>
    <mergeCell ref="H8:I8"/>
    <mergeCell ref="M36:M43"/>
    <mergeCell ref="J16:K16"/>
    <mergeCell ref="J17:K17"/>
    <mergeCell ref="H18:N18"/>
    <mergeCell ref="H19:N23"/>
    <mergeCell ref="G28:K34"/>
    <mergeCell ref="N36:N43"/>
    <mergeCell ref="A24:B26"/>
    <mergeCell ref="C24:N26"/>
    <mergeCell ref="A10:B10"/>
    <mergeCell ref="C10:N10"/>
    <mergeCell ref="A11:B13"/>
    <mergeCell ref="C11:N13"/>
    <mergeCell ref="A14:B23"/>
    <mergeCell ref="C14:G14"/>
    <mergeCell ref="H14:N14"/>
    <mergeCell ref="C15:G21"/>
    <mergeCell ref="H15:N15"/>
    <mergeCell ref="H7:I7"/>
    <mergeCell ref="D22:G22"/>
    <mergeCell ref="D23:G23"/>
    <mergeCell ref="J9:N9"/>
    <mergeCell ref="J7:N7"/>
    <mergeCell ref="O23:W23"/>
    <mergeCell ref="J8:N8"/>
    <mergeCell ref="H9:I9"/>
    <mergeCell ref="A1:G1"/>
    <mergeCell ref="I1:N1"/>
    <mergeCell ref="O2:S3"/>
    <mergeCell ref="L4:N4"/>
    <mergeCell ref="A5:B6"/>
    <mergeCell ref="C5:G6"/>
    <mergeCell ref="H5:I5"/>
    <mergeCell ref="J5:N5"/>
    <mergeCell ref="O5:S9"/>
    <mergeCell ref="H6:I6"/>
    <mergeCell ref="J6:N6"/>
    <mergeCell ref="A7:B7"/>
    <mergeCell ref="F7:G7"/>
  </mergeCells>
  <phoneticPr fontId="23"/>
  <dataValidations count="3">
    <dataValidation type="list" allowBlank="1" showInputMessage="1" showErrorMessage="1" sqref="H1" xr:uid="{A34114E8-309D-4235-8FB4-68861BA361DE}">
      <formula1>"いいえ,はい"</formula1>
    </dataValidation>
    <dataValidation imeMode="halfAlpha" allowBlank="1" showInputMessage="1" showErrorMessage="1" sqref="J7:N8 L28:N51" xr:uid="{C94CA5DA-5D4C-473D-B378-622000E2D433}"/>
    <dataValidation imeMode="halfAlpha" operator="greaterThanOrEqual" allowBlank="1" showInputMessage="1" showErrorMessage="1" sqref="C7 E7" xr:uid="{836B0E94-748E-4FDB-BCCD-E4ECAD05DE51}"/>
  </dataValidations>
  <printOptions horizontalCentered="1"/>
  <pageMargins left="0.70866141732283472" right="0.70866141732283472" top="0.15748031496062992" bottom="0.15748031496062992" header="0.31496062992125984" footer="0.11811023622047245"/>
  <pageSetup paperSize="9" scale="5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4E0DE-C75E-46C0-854D-602AC3FD0450}">
  <sheetPr>
    <pageSetUpPr fitToPage="1"/>
  </sheetPr>
  <dimension ref="A1:AB60"/>
  <sheetViews>
    <sheetView view="pageBreakPreview" topLeftCell="A2" zoomScale="55" zoomScaleNormal="55" zoomScaleSheetLayoutView="55" workbookViewId="0">
      <selection activeCell="J5" sqref="J5:N5"/>
    </sheetView>
  </sheetViews>
  <sheetFormatPr defaultColWidth="9" defaultRowHeight="16.5"/>
  <cols>
    <col min="1" max="2" width="7.75" style="3" customWidth="1"/>
    <col min="3" max="3" width="13.125" style="3" customWidth="1"/>
    <col min="4" max="4" width="9.25" style="3" customWidth="1"/>
    <col min="5" max="5" width="13.125" style="3" customWidth="1"/>
    <col min="6" max="6" width="9.25" style="3" customWidth="1"/>
    <col min="7" max="7" width="11.125" style="3" customWidth="1"/>
    <col min="8" max="8" width="12.75" style="3" customWidth="1"/>
    <col min="9" max="9" width="8" style="3" customWidth="1"/>
    <col min="10" max="10" width="12.625" style="3" customWidth="1"/>
    <col min="11" max="11" width="10.75" style="3" customWidth="1"/>
    <col min="12" max="12" width="11.25" style="3" customWidth="1"/>
    <col min="13" max="13" width="14.25" style="3" customWidth="1"/>
    <col min="14" max="14" width="17.25" style="3" customWidth="1"/>
    <col min="15" max="16384" width="9" style="3"/>
  </cols>
  <sheetData>
    <row r="1" spans="1:28" ht="40.5" customHeight="1">
      <c r="A1" s="520" t="s">
        <v>562</v>
      </c>
      <c r="O1" s="263"/>
      <c r="P1" s="262"/>
      <c r="Q1" s="262"/>
      <c r="R1" s="262"/>
      <c r="S1" s="262"/>
      <c r="T1" s="262"/>
      <c r="U1" s="262"/>
      <c r="V1" s="262"/>
      <c r="W1" s="60"/>
      <c r="X1" s="60"/>
      <c r="Y1" s="60"/>
      <c r="Z1" s="60"/>
      <c r="AA1" s="60"/>
      <c r="AB1" s="60"/>
    </row>
    <row r="2" spans="1:28" ht="22.15" customHeight="1" thickBot="1">
      <c r="A2" s="1189"/>
      <c r="B2" s="1189"/>
      <c r="C2" s="1189"/>
      <c r="D2" s="1189"/>
      <c r="E2" s="1189"/>
      <c r="F2" s="1189"/>
      <c r="G2" s="1189"/>
      <c r="H2" s="1189"/>
      <c r="I2" s="1189"/>
      <c r="J2" s="1189"/>
      <c r="K2" s="1189"/>
      <c r="L2" s="1190"/>
      <c r="M2" s="1190"/>
      <c r="N2" s="1190"/>
      <c r="O2" s="262"/>
      <c r="P2" s="262"/>
      <c r="Q2" s="262"/>
      <c r="R2" s="262"/>
      <c r="S2" s="262"/>
      <c r="T2" s="262"/>
      <c r="U2" s="262"/>
      <c r="V2" s="262"/>
    </row>
    <row r="3" spans="1:28" ht="31.15" customHeight="1">
      <c r="A3" s="1072" t="s">
        <v>41</v>
      </c>
      <c r="B3" s="1073"/>
      <c r="C3" s="1191" t="str">
        <f>IF(⑥団体概要!$H$1="はい",①総表!C10,"")</f>
        <v/>
      </c>
      <c r="D3" s="1191"/>
      <c r="E3" s="1191"/>
      <c r="F3" s="1191"/>
      <c r="G3" s="1191"/>
      <c r="H3" s="1078" t="s">
        <v>167</v>
      </c>
      <c r="I3" s="1079"/>
      <c r="J3" s="1193" t="str">
        <f>IF(⑥団体概要!$H$1="はい",①総表!C11,"")</f>
        <v/>
      </c>
      <c r="K3" s="1194"/>
      <c r="L3" s="1194"/>
      <c r="M3" s="1194"/>
      <c r="N3" s="1195"/>
      <c r="O3" s="1196" t="s">
        <v>540</v>
      </c>
      <c r="P3" s="1084"/>
      <c r="Q3" s="1084"/>
      <c r="R3" s="1084"/>
      <c r="S3" s="1085"/>
      <c r="T3" s="262"/>
      <c r="U3" s="262"/>
      <c r="V3" s="262"/>
    </row>
    <row r="4" spans="1:28" ht="31.5" customHeight="1">
      <c r="A4" s="1074"/>
      <c r="B4" s="1075"/>
      <c r="C4" s="1192"/>
      <c r="D4" s="1192"/>
      <c r="E4" s="1192"/>
      <c r="F4" s="1192"/>
      <c r="G4" s="1192"/>
      <c r="H4" s="1090" t="s">
        <v>12</v>
      </c>
      <c r="I4" s="1091"/>
      <c r="J4" s="1197" t="str">
        <f>IF(⑥団体概要!$H$1="はい",①総表!C12,"")</f>
        <v/>
      </c>
      <c r="K4" s="1198"/>
      <c r="L4" s="1198"/>
      <c r="M4" s="1198"/>
      <c r="N4" s="1199"/>
      <c r="O4" s="1086"/>
      <c r="P4" s="1086"/>
      <c r="Q4" s="1086"/>
      <c r="R4" s="1086"/>
      <c r="S4" s="1087"/>
    </row>
    <row r="5" spans="1:28" ht="30.75" customHeight="1">
      <c r="A5" s="1095" t="s">
        <v>42</v>
      </c>
      <c r="B5" s="1200"/>
      <c r="C5" s="601" t="str">
        <f>IF(⑥団体概要!$H$1="はい",①総表!C6,"")</f>
        <v/>
      </c>
      <c r="D5" s="529" t="s">
        <v>9</v>
      </c>
      <c r="E5" s="602" t="str">
        <f>IF(⑥団体概要!$H$1="はい",①総表!E6,"")</f>
        <v/>
      </c>
      <c r="F5" s="1200"/>
      <c r="G5" s="1201"/>
      <c r="H5" s="1065" t="s">
        <v>166</v>
      </c>
      <c r="I5" s="1066"/>
      <c r="J5" s="1062"/>
      <c r="K5" s="1063"/>
      <c r="L5" s="1063"/>
      <c r="M5" s="1063"/>
      <c r="N5" s="1064"/>
      <c r="O5" s="1086"/>
      <c r="P5" s="1086"/>
      <c r="Q5" s="1086"/>
      <c r="R5" s="1086"/>
      <c r="S5" s="1087"/>
    </row>
    <row r="6" spans="1:28" ht="30.75" customHeight="1">
      <c r="A6" s="1124" t="s">
        <v>43</v>
      </c>
      <c r="B6" s="1125"/>
      <c r="C6" s="1202" t="str">
        <f>IF(⑥団体概要!$H$1="はい",①総表!C8&amp;①総表!D8&amp;①総表!F8,"")</f>
        <v/>
      </c>
      <c r="D6" s="1203"/>
      <c r="E6" s="1203"/>
      <c r="F6" s="1203"/>
      <c r="G6" s="1204"/>
      <c r="H6" s="1208" t="s">
        <v>538</v>
      </c>
      <c r="I6" s="1209"/>
      <c r="J6" s="1211"/>
      <c r="K6" s="1212"/>
      <c r="L6" s="1212"/>
      <c r="M6" s="1212"/>
      <c r="N6" s="1213"/>
      <c r="O6" s="1086"/>
      <c r="P6" s="1086"/>
      <c r="Q6" s="1086"/>
      <c r="R6" s="1086"/>
      <c r="S6" s="1087"/>
    </row>
    <row r="7" spans="1:28" ht="30.75" customHeight="1" thickBot="1">
      <c r="A7" s="1074"/>
      <c r="B7" s="1075"/>
      <c r="C7" s="1205"/>
      <c r="D7" s="1206"/>
      <c r="E7" s="1206"/>
      <c r="F7" s="1206"/>
      <c r="G7" s="1207"/>
      <c r="H7" s="1114"/>
      <c r="I7" s="1210"/>
      <c r="J7" s="1214"/>
      <c r="K7" s="1215"/>
      <c r="L7" s="1215"/>
      <c r="M7" s="1215"/>
      <c r="N7" s="1216"/>
      <c r="O7" s="1088"/>
      <c r="P7" s="1088"/>
      <c r="Q7" s="1088"/>
      <c r="R7" s="1088"/>
      <c r="S7" s="1089"/>
    </row>
    <row r="8" spans="1:28" ht="48.75" customHeight="1">
      <c r="A8" s="1148" t="s">
        <v>47</v>
      </c>
      <c r="B8" s="1112"/>
      <c r="C8" s="996"/>
      <c r="D8" s="997"/>
      <c r="E8" s="997"/>
      <c r="F8" s="997"/>
      <c r="G8" s="997"/>
      <c r="H8" s="997"/>
      <c r="I8" s="997"/>
      <c r="J8" s="997"/>
      <c r="K8" s="997"/>
      <c r="L8" s="997"/>
      <c r="M8" s="997"/>
      <c r="N8" s="998"/>
    </row>
    <row r="9" spans="1:28" ht="48.75" customHeight="1">
      <c r="A9" s="1074"/>
      <c r="B9" s="1075"/>
      <c r="C9" s="1002"/>
      <c r="D9" s="1003"/>
      <c r="E9" s="1003"/>
      <c r="F9" s="1003"/>
      <c r="G9" s="1003"/>
      <c r="H9" s="1003"/>
      <c r="I9" s="1003"/>
      <c r="J9" s="1003"/>
      <c r="K9" s="1003"/>
      <c r="L9" s="1003"/>
      <c r="M9" s="1003"/>
      <c r="N9" s="1004"/>
    </row>
    <row r="10" spans="1:28" ht="27.75" customHeight="1">
      <c r="A10" s="1146" t="s">
        <v>44</v>
      </c>
      <c r="B10" s="1209"/>
      <c r="C10" s="1111" t="s">
        <v>50</v>
      </c>
      <c r="D10" s="1112"/>
      <c r="E10" s="1112"/>
      <c r="F10" s="1112"/>
      <c r="G10" s="1113"/>
      <c r="H10" s="1114" t="s">
        <v>580</v>
      </c>
      <c r="I10" s="1075"/>
      <c r="J10" s="1075"/>
      <c r="K10" s="1075"/>
      <c r="L10" s="1075"/>
      <c r="M10" s="1075"/>
      <c r="N10" s="1115"/>
      <c r="O10" s="623"/>
      <c r="P10" s="622"/>
      <c r="Q10" s="622"/>
      <c r="R10" s="622"/>
      <c r="S10" s="622"/>
    </row>
    <row r="11" spans="1:28" ht="21.75" customHeight="1">
      <c r="A11" s="1148"/>
      <c r="B11" s="1113"/>
      <c r="C11" s="1116"/>
      <c r="D11" s="1117"/>
      <c r="E11" s="1117"/>
      <c r="F11" s="1117"/>
      <c r="G11" s="1118"/>
      <c r="H11" s="1121" t="s">
        <v>51</v>
      </c>
      <c r="I11" s="1122"/>
      <c r="J11" s="1122"/>
      <c r="K11" s="1122"/>
      <c r="L11" s="1122"/>
      <c r="M11" s="1122"/>
      <c r="N11" s="1123"/>
      <c r="O11" s="622"/>
      <c r="P11" s="622"/>
      <c r="Q11" s="622"/>
      <c r="R11" s="622"/>
      <c r="S11" s="622"/>
      <c r="T11" s="195"/>
      <c r="U11" s="195"/>
      <c r="V11" s="195"/>
    </row>
    <row r="12" spans="1:28" ht="36" customHeight="1">
      <c r="A12" s="1148"/>
      <c r="B12" s="1113"/>
      <c r="C12" s="999"/>
      <c r="D12" s="1000"/>
      <c r="E12" s="1000"/>
      <c r="F12" s="1000"/>
      <c r="G12" s="1119"/>
      <c r="H12" s="1217"/>
      <c r="I12" s="1218"/>
      <c r="J12" s="1218"/>
      <c r="K12" s="1218"/>
      <c r="L12" s="1218"/>
      <c r="M12" s="1218"/>
      <c r="N12" s="1219"/>
      <c r="O12" s="622"/>
      <c r="P12" s="622"/>
      <c r="Q12" s="622"/>
      <c r="R12" s="622"/>
      <c r="S12" s="622"/>
      <c r="T12" s="195"/>
      <c r="U12" s="195"/>
      <c r="V12" s="195"/>
    </row>
    <row r="13" spans="1:28" ht="36" customHeight="1">
      <c r="A13" s="1148"/>
      <c r="B13" s="1113"/>
      <c r="C13" s="999"/>
      <c r="D13" s="1000"/>
      <c r="E13" s="1000"/>
      <c r="F13" s="1000"/>
      <c r="G13" s="1119"/>
      <c r="H13" s="1220"/>
      <c r="I13" s="1221"/>
      <c r="J13" s="1221"/>
      <c r="K13" s="1221"/>
      <c r="L13" s="1221"/>
      <c r="M13" s="1221"/>
      <c r="N13" s="1222"/>
      <c r="O13" s="622"/>
      <c r="P13" s="622"/>
      <c r="Q13" s="622"/>
      <c r="R13" s="622"/>
      <c r="S13" s="622"/>
    </row>
    <row r="14" spans="1:28" ht="21.75" customHeight="1">
      <c r="A14" s="1148"/>
      <c r="B14" s="1113"/>
      <c r="C14" s="999"/>
      <c r="D14" s="1000"/>
      <c r="E14" s="1000"/>
      <c r="F14" s="1000"/>
      <c r="G14" s="1119"/>
      <c r="H14" s="1121" t="s">
        <v>581</v>
      </c>
      <c r="I14" s="1122"/>
      <c r="J14" s="1122"/>
      <c r="K14" s="1122"/>
      <c r="L14" s="1122"/>
      <c r="M14" s="1122"/>
      <c r="N14" s="1123"/>
      <c r="O14" s="622"/>
      <c r="P14" s="622"/>
      <c r="Q14" s="622"/>
      <c r="R14" s="622"/>
      <c r="S14" s="622"/>
      <c r="T14" s="191"/>
      <c r="U14" s="191"/>
      <c r="V14" s="191"/>
    </row>
    <row r="15" spans="1:28" ht="36" customHeight="1">
      <c r="A15" s="1148"/>
      <c r="B15" s="1113"/>
      <c r="C15" s="999"/>
      <c r="D15" s="1000"/>
      <c r="E15" s="1000"/>
      <c r="F15" s="1000"/>
      <c r="G15" s="1119"/>
      <c r="H15" s="1116"/>
      <c r="I15" s="1117"/>
      <c r="J15" s="1117"/>
      <c r="K15" s="1117"/>
      <c r="L15" s="1117"/>
      <c r="M15" s="1117"/>
      <c r="N15" s="1135"/>
      <c r="O15" s="622"/>
      <c r="P15" s="622"/>
      <c r="Q15" s="622"/>
      <c r="R15" s="622"/>
      <c r="S15" s="622"/>
      <c r="T15" s="191"/>
      <c r="U15" s="191"/>
      <c r="V15" s="191"/>
    </row>
    <row r="16" spans="1:28" ht="36" customHeight="1">
      <c r="A16" s="1148"/>
      <c r="B16" s="1113"/>
      <c r="C16" s="999"/>
      <c r="D16" s="1000"/>
      <c r="E16" s="1000"/>
      <c r="F16" s="1000"/>
      <c r="G16" s="1119"/>
      <c r="H16" s="999"/>
      <c r="I16" s="1000"/>
      <c r="J16" s="1000"/>
      <c r="K16" s="1000"/>
      <c r="L16" s="1000"/>
      <c r="M16" s="1000"/>
      <c r="N16" s="1001"/>
      <c r="O16" s="622"/>
      <c r="P16" s="622"/>
      <c r="Q16" s="622"/>
      <c r="R16" s="622"/>
      <c r="S16" s="622"/>
    </row>
    <row r="17" spans="1:24" ht="21.75" customHeight="1">
      <c r="A17" s="1148"/>
      <c r="B17" s="1113"/>
      <c r="C17" s="1002"/>
      <c r="D17" s="1003"/>
      <c r="E17" s="1003"/>
      <c r="F17" s="1003"/>
      <c r="G17" s="1120"/>
      <c r="H17" s="1121" t="s">
        <v>52</v>
      </c>
      <c r="I17" s="1122"/>
      <c r="J17" s="1122"/>
      <c r="K17" s="1122"/>
      <c r="L17" s="1122"/>
      <c r="M17" s="1122"/>
      <c r="N17" s="1123"/>
      <c r="O17" s="622"/>
      <c r="P17" s="622"/>
      <c r="Q17" s="622"/>
      <c r="R17" s="622"/>
      <c r="S17" s="622"/>
    </row>
    <row r="18" spans="1:24" ht="36" customHeight="1">
      <c r="A18" s="1148"/>
      <c r="B18" s="1113"/>
      <c r="C18" s="522" t="s">
        <v>45</v>
      </c>
      <c r="D18" s="1099"/>
      <c r="E18" s="1100"/>
      <c r="F18" s="1100"/>
      <c r="G18" s="1101"/>
      <c r="H18" s="1000"/>
      <c r="I18" s="1000"/>
      <c r="J18" s="1000"/>
      <c r="K18" s="1000"/>
      <c r="L18" s="1000"/>
      <c r="M18" s="1000"/>
      <c r="N18" s="1001"/>
      <c r="O18" s="622"/>
      <c r="P18" s="622"/>
      <c r="Q18" s="622"/>
      <c r="R18" s="622"/>
      <c r="S18" s="622"/>
    </row>
    <row r="19" spans="1:24" ht="36" customHeight="1">
      <c r="A19" s="1074"/>
      <c r="B19" s="1210"/>
      <c r="C19" s="522" t="s">
        <v>46</v>
      </c>
      <c r="D19" s="1099"/>
      <c r="E19" s="1100"/>
      <c r="F19" s="1100"/>
      <c r="G19" s="1101"/>
      <c r="H19" s="1002"/>
      <c r="I19" s="1003"/>
      <c r="J19" s="1003"/>
      <c r="K19" s="1003"/>
      <c r="L19" s="1003"/>
      <c r="M19" s="1003"/>
      <c r="N19" s="1004"/>
      <c r="O19" s="771" t="s">
        <v>587</v>
      </c>
      <c r="P19" s="771"/>
      <c r="Q19" s="771"/>
      <c r="R19" s="771"/>
      <c r="S19" s="771"/>
      <c r="T19" s="771"/>
      <c r="U19" s="771"/>
      <c r="V19" s="771"/>
      <c r="W19" s="771"/>
      <c r="X19" s="771"/>
    </row>
    <row r="20" spans="1:24" ht="42.75" customHeight="1">
      <c r="A20" s="1146" t="s">
        <v>48</v>
      </c>
      <c r="B20" s="1147"/>
      <c r="C20" s="996"/>
      <c r="D20" s="997"/>
      <c r="E20" s="997"/>
      <c r="F20" s="997"/>
      <c r="G20" s="997"/>
      <c r="H20" s="997"/>
      <c r="I20" s="997"/>
      <c r="J20" s="997"/>
      <c r="K20" s="997"/>
      <c r="L20" s="997"/>
      <c r="M20" s="997"/>
      <c r="N20" s="998"/>
      <c r="O20" s="261"/>
      <c r="P20" s="261"/>
      <c r="Q20" s="261"/>
      <c r="R20" s="261"/>
      <c r="S20" s="261"/>
      <c r="T20" s="261"/>
    </row>
    <row r="21" spans="1:24" ht="42.75" customHeight="1">
      <c r="A21" s="1148"/>
      <c r="B21" s="1112"/>
      <c r="C21" s="999"/>
      <c r="D21" s="1000"/>
      <c r="E21" s="1000"/>
      <c r="F21" s="1000"/>
      <c r="G21" s="1000"/>
      <c r="H21" s="1000"/>
      <c r="I21" s="1000"/>
      <c r="J21" s="1000"/>
      <c r="K21" s="1000"/>
      <c r="L21" s="1000"/>
      <c r="M21" s="1000"/>
      <c r="N21" s="1001"/>
    </row>
    <row r="22" spans="1:24" ht="42.75" customHeight="1">
      <c r="A22" s="1074"/>
      <c r="B22" s="1075"/>
      <c r="C22" s="1002"/>
      <c r="D22" s="1003"/>
      <c r="E22" s="1003"/>
      <c r="F22" s="1003"/>
      <c r="G22" s="1003"/>
      <c r="H22" s="1003"/>
      <c r="I22" s="1003"/>
      <c r="J22" s="1003"/>
      <c r="K22" s="1003"/>
      <c r="L22" s="1003"/>
      <c r="M22" s="1003"/>
      <c r="N22" s="1004"/>
    </row>
    <row r="23" spans="1:24" ht="66.400000000000006" customHeight="1">
      <c r="A23" s="1153" t="s">
        <v>234</v>
      </c>
      <c r="B23" s="1154"/>
      <c r="C23" s="533" t="s">
        <v>49</v>
      </c>
      <c r="D23" s="1159" t="s">
        <v>235</v>
      </c>
      <c r="E23" s="1159"/>
      <c r="F23" s="1159"/>
      <c r="G23" s="1159" t="s">
        <v>236</v>
      </c>
      <c r="H23" s="1159"/>
      <c r="I23" s="1159"/>
      <c r="J23" s="1159"/>
      <c r="K23" s="1159"/>
      <c r="L23" s="534" t="s">
        <v>237</v>
      </c>
      <c r="M23" s="534" t="s">
        <v>238</v>
      </c>
      <c r="N23" s="535" t="s">
        <v>239</v>
      </c>
    </row>
    <row r="24" spans="1:24" ht="15.4" customHeight="1">
      <c r="A24" s="1155"/>
      <c r="B24" s="1156"/>
      <c r="C24" s="1160" t="s">
        <v>567</v>
      </c>
      <c r="D24" s="1161"/>
      <c r="E24" s="1161"/>
      <c r="F24" s="1161"/>
      <c r="G24" s="1136"/>
      <c r="H24" s="1137"/>
      <c r="I24" s="1137"/>
      <c r="J24" s="1137"/>
      <c r="K24" s="1138"/>
      <c r="L24" s="1132"/>
      <c r="M24" s="1132"/>
      <c r="N24" s="1145"/>
      <c r="O24" s="192"/>
      <c r="P24" s="192"/>
      <c r="Q24" s="192"/>
      <c r="R24" s="192"/>
    </row>
    <row r="25" spans="1:24" ht="15.4" customHeight="1">
      <c r="A25" s="1155"/>
      <c r="B25" s="1156"/>
      <c r="C25" s="1160"/>
      <c r="D25" s="1161"/>
      <c r="E25" s="1161"/>
      <c r="F25" s="1161"/>
      <c r="G25" s="1139"/>
      <c r="H25" s="1140"/>
      <c r="I25" s="1140"/>
      <c r="J25" s="1140"/>
      <c r="K25" s="1141"/>
      <c r="L25" s="1132"/>
      <c r="M25" s="1132"/>
      <c r="N25" s="1145"/>
      <c r="O25" s="192"/>
      <c r="P25" s="192"/>
      <c r="Q25" s="192"/>
      <c r="R25" s="192"/>
    </row>
    <row r="26" spans="1:24" ht="15.4" customHeight="1">
      <c r="A26" s="1155"/>
      <c r="B26" s="1156"/>
      <c r="C26" s="1160"/>
      <c r="D26" s="1161"/>
      <c r="E26" s="1161"/>
      <c r="F26" s="1161"/>
      <c r="G26" s="1139"/>
      <c r="H26" s="1140"/>
      <c r="I26" s="1140"/>
      <c r="J26" s="1140"/>
      <c r="K26" s="1141"/>
      <c r="L26" s="1132"/>
      <c r="M26" s="1132"/>
      <c r="N26" s="1145"/>
      <c r="O26" s="192"/>
      <c r="P26" s="192"/>
      <c r="Q26" s="192"/>
      <c r="R26" s="192"/>
    </row>
    <row r="27" spans="1:24" ht="15.4" customHeight="1">
      <c r="A27" s="1155"/>
      <c r="B27" s="1156"/>
      <c r="C27" s="1160"/>
      <c r="D27" s="1161"/>
      <c r="E27" s="1161"/>
      <c r="F27" s="1161"/>
      <c r="G27" s="1139"/>
      <c r="H27" s="1140"/>
      <c r="I27" s="1140"/>
      <c r="J27" s="1140"/>
      <c r="K27" s="1141"/>
      <c r="L27" s="1132"/>
      <c r="M27" s="1132"/>
      <c r="N27" s="1145"/>
      <c r="O27" s="192"/>
      <c r="P27" s="192"/>
      <c r="Q27" s="192"/>
      <c r="R27" s="192"/>
    </row>
    <row r="28" spans="1:24" ht="15.4" customHeight="1">
      <c r="A28" s="1155"/>
      <c r="B28" s="1156"/>
      <c r="C28" s="1160"/>
      <c r="D28" s="1161"/>
      <c r="E28" s="1161"/>
      <c r="F28" s="1161"/>
      <c r="G28" s="1139"/>
      <c r="H28" s="1140"/>
      <c r="I28" s="1140"/>
      <c r="J28" s="1140"/>
      <c r="K28" s="1141"/>
      <c r="L28" s="1132"/>
      <c r="M28" s="1132"/>
      <c r="N28" s="1145"/>
      <c r="O28" s="192"/>
      <c r="P28" s="192"/>
      <c r="Q28" s="192"/>
      <c r="R28" s="192"/>
    </row>
    <row r="29" spans="1:24" ht="15.4" customHeight="1">
      <c r="A29" s="1155"/>
      <c r="B29" s="1156"/>
      <c r="C29" s="1160"/>
      <c r="D29" s="1161"/>
      <c r="E29" s="1161"/>
      <c r="F29" s="1161"/>
      <c r="G29" s="1139"/>
      <c r="H29" s="1140"/>
      <c r="I29" s="1140"/>
      <c r="J29" s="1140"/>
      <c r="K29" s="1141"/>
      <c r="L29" s="1132"/>
      <c r="M29" s="1132"/>
      <c r="N29" s="1145"/>
      <c r="O29" s="192"/>
      <c r="P29" s="192"/>
      <c r="Q29" s="192"/>
      <c r="R29" s="192"/>
    </row>
    <row r="30" spans="1:24" ht="15.4" customHeight="1">
      <c r="A30" s="1155"/>
      <c r="B30" s="1156"/>
      <c r="C30" s="1160"/>
      <c r="D30" s="1161"/>
      <c r="E30" s="1161"/>
      <c r="F30" s="1161"/>
      <c r="G30" s="1142"/>
      <c r="H30" s="1143"/>
      <c r="I30" s="1143"/>
      <c r="J30" s="1143"/>
      <c r="K30" s="1144"/>
      <c r="L30" s="1132"/>
      <c r="M30" s="1132"/>
      <c r="N30" s="1145"/>
      <c r="O30" s="192"/>
      <c r="P30" s="192"/>
      <c r="Q30" s="192"/>
      <c r="R30" s="192"/>
    </row>
    <row r="31" spans="1:24" ht="15" customHeight="1">
      <c r="A31" s="1155"/>
      <c r="B31" s="1156"/>
      <c r="C31" s="1160"/>
      <c r="D31" s="1161"/>
      <c r="E31" s="1161"/>
      <c r="F31" s="1161"/>
      <c r="G31" s="1163" t="s">
        <v>575</v>
      </c>
      <c r="H31" s="1164"/>
      <c r="I31" s="1164"/>
      <c r="J31" s="599"/>
      <c r="K31" s="598" t="s">
        <v>569</v>
      </c>
      <c r="L31" s="1162"/>
      <c r="M31" s="1132"/>
      <c r="N31" s="1145"/>
      <c r="O31" s="192"/>
      <c r="P31" s="192"/>
      <c r="Q31" s="192"/>
      <c r="R31" s="192"/>
    </row>
    <row r="32" spans="1:24" ht="15.4" customHeight="1">
      <c r="A32" s="1155"/>
      <c r="B32" s="1156"/>
      <c r="C32" s="1160" t="s">
        <v>240</v>
      </c>
      <c r="D32" s="1161"/>
      <c r="E32" s="1161"/>
      <c r="F32" s="1161"/>
      <c r="G32" s="1136"/>
      <c r="H32" s="1137"/>
      <c r="I32" s="1137"/>
      <c r="J32" s="1137"/>
      <c r="K32" s="1138"/>
      <c r="L32" s="1132"/>
      <c r="M32" s="1132"/>
      <c r="N32" s="1145"/>
      <c r="O32" s="192"/>
      <c r="P32" s="192"/>
      <c r="Q32" s="192"/>
      <c r="R32" s="192"/>
    </row>
    <row r="33" spans="1:18" ht="15.4" customHeight="1">
      <c r="A33" s="1155"/>
      <c r="B33" s="1156"/>
      <c r="C33" s="1160"/>
      <c r="D33" s="1161"/>
      <c r="E33" s="1161"/>
      <c r="F33" s="1161"/>
      <c r="G33" s="1139"/>
      <c r="H33" s="1140"/>
      <c r="I33" s="1140"/>
      <c r="J33" s="1140"/>
      <c r="K33" s="1141"/>
      <c r="L33" s="1132"/>
      <c r="M33" s="1132"/>
      <c r="N33" s="1145"/>
      <c r="O33" s="192"/>
      <c r="P33" s="192"/>
      <c r="Q33" s="192"/>
      <c r="R33" s="192"/>
    </row>
    <row r="34" spans="1:18" ht="15.4" customHeight="1">
      <c r="A34" s="1155"/>
      <c r="B34" s="1156"/>
      <c r="C34" s="1160"/>
      <c r="D34" s="1161"/>
      <c r="E34" s="1161"/>
      <c r="F34" s="1161"/>
      <c r="G34" s="1139"/>
      <c r="H34" s="1140"/>
      <c r="I34" s="1140"/>
      <c r="J34" s="1140"/>
      <c r="K34" s="1141"/>
      <c r="L34" s="1132"/>
      <c r="M34" s="1132"/>
      <c r="N34" s="1145"/>
      <c r="O34" s="192"/>
      <c r="P34" s="192"/>
      <c r="Q34" s="192"/>
      <c r="R34" s="192"/>
    </row>
    <row r="35" spans="1:18" ht="15.4" customHeight="1">
      <c r="A35" s="1155"/>
      <c r="B35" s="1156"/>
      <c r="C35" s="1160"/>
      <c r="D35" s="1161"/>
      <c r="E35" s="1161"/>
      <c r="F35" s="1161"/>
      <c r="G35" s="1139"/>
      <c r="H35" s="1140"/>
      <c r="I35" s="1140"/>
      <c r="J35" s="1140"/>
      <c r="K35" s="1141"/>
      <c r="L35" s="1132"/>
      <c r="M35" s="1132"/>
      <c r="N35" s="1145"/>
      <c r="O35" s="192"/>
      <c r="P35" s="192"/>
      <c r="Q35" s="192"/>
      <c r="R35" s="192"/>
    </row>
    <row r="36" spans="1:18" ht="15.4" customHeight="1">
      <c r="A36" s="1155"/>
      <c r="B36" s="1156"/>
      <c r="C36" s="1160"/>
      <c r="D36" s="1161"/>
      <c r="E36" s="1161"/>
      <c r="F36" s="1161"/>
      <c r="G36" s="1139"/>
      <c r="H36" s="1140"/>
      <c r="I36" s="1140"/>
      <c r="J36" s="1140"/>
      <c r="K36" s="1141"/>
      <c r="L36" s="1132"/>
      <c r="M36" s="1132"/>
      <c r="N36" s="1145"/>
      <c r="O36" s="192"/>
      <c r="P36" s="192"/>
      <c r="Q36" s="192"/>
      <c r="R36" s="192"/>
    </row>
    <row r="37" spans="1:18" ht="15.4" customHeight="1">
      <c r="A37" s="1155"/>
      <c r="B37" s="1156"/>
      <c r="C37" s="1160"/>
      <c r="D37" s="1161"/>
      <c r="E37" s="1161"/>
      <c r="F37" s="1161"/>
      <c r="G37" s="1139"/>
      <c r="H37" s="1140"/>
      <c r="I37" s="1140"/>
      <c r="J37" s="1140"/>
      <c r="K37" s="1141"/>
      <c r="L37" s="1132"/>
      <c r="M37" s="1132"/>
      <c r="N37" s="1145"/>
      <c r="O37" s="192"/>
      <c r="P37" s="192"/>
      <c r="Q37" s="192"/>
      <c r="R37" s="192"/>
    </row>
    <row r="38" spans="1:18" ht="15.4" customHeight="1">
      <c r="A38" s="1155"/>
      <c r="B38" s="1156"/>
      <c r="C38" s="1160"/>
      <c r="D38" s="1161"/>
      <c r="E38" s="1161"/>
      <c r="F38" s="1161"/>
      <c r="G38" s="1142"/>
      <c r="H38" s="1143"/>
      <c r="I38" s="1143"/>
      <c r="J38" s="1143"/>
      <c r="K38" s="1144"/>
      <c r="L38" s="1132"/>
      <c r="M38" s="1132"/>
      <c r="N38" s="1145"/>
      <c r="O38" s="192"/>
      <c r="P38" s="192"/>
      <c r="Q38" s="192"/>
      <c r="R38" s="192"/>
    </row>
    <row r="39" spans="1:18" ht="15" customHeight="1">
      <c r="A39" s="1155"/>
      <c r="B39" s="1156"/>
      <c r="C39" s="1160"/>
      <c r="D39" s="1161"/>
      <c r="E39" s="1161"/>
      <c r="F39" s="1161"/>
      <c r="G39" s="1163" t="s">
        <v>575</v>
      </c>
      <c r="H39" s="1164"/>
      <c r="I39" s="1164"/>
      <c r="J39" s="599"/>
      <c r="K39" s="598" t="s">
        <v>569</v>
      </c>
      <c r="L39" s="1132"/>
      <c r="M39" s="1132"/>
      <c r="N39" s="1145"/>
      <c r="O39" s="192"/>
      <c r="P39" s="192"/>
      <c r="Q39" s="192"/>
      <c r="R39" s="192"/>
    </row>
    <row r="40" spans="1:18" ht="15.4" customHeight="1">
      <c r="A40" s="1155"/>
      <c r="B40" s="1156"/>
      <c r="C40" s="1160" t="s">
        <v>453</v>
      </c>
      <c r="D40" s="1161"/>
      <c r="E40" s="1161"/>
      <c r="F40" s="1161"/>
      <c r="G40" s="1136"/>
      <c r="H40" s="1137"/>
      <c r="I40" s="1137"/>
      <c r="J40" s="1137"/>
      <c r="K40" s="1138"/>
      <c r="L40" s="1132"/>
      <c r="M40" s="1132"/>
      <c r="N40" s="1145"/>
      <c r="O40" s="192"/>
      <c r="P40" s="192"/>
      <c r="Q40" s="192"/>
      <c r="R40" s="192"/>
    </row>
    <row r="41" spans="1:18" ht="15.4" customHeight="1">
      <c r="A41" s="1155"/>
      <c r="B41" s="1156"/>
      <c r="C41" s="1160"/>
      <c r="D41" s="1161"/>
      <c r="E41" s="1161"/>
      <c r="F41" s="1161"/>
      <c r="G41" s="1139"/>
      <c r="H41" s="1140"/>
      <c r="I41" s="1140"/>
      <c r="J41" s="1140"/>
      <c r="K41" s="1141"/>
      <c r="L41" s="1132"/>
      <c r="M41" s="1132"/>
      <c r="N41" s="1145"/>
      <c r="O41" s="192"/>
      <c r="P41" s="192"/>
      <c r="Q41" s="192"/>
      <c r="R41" s="192"/>
    </row>
    <row r="42" spans="1:18" ht="15.4" customHeight="1">
      <c r="A42" s="1155"/>
      <c r="B42" s="1156"/>
      <c r="C42" s="1160"/>
      <c r="D42" s="1161"/>
      <c r="E42" s="1161"/>
      <c r="F42" s="1161"/>
      <c r="G42" s="1139"/>
      <c r="H42" s="1140"/>
      <c r="I42" s="1140"/>
      <c r="J42" s="1140"/>
      <c r="K42" s="1141"/>
      <c r="L42" s="1132"/>
      <c r="M42" s="1132"/>
      <c r="N42" s="1145"/>
      <c r="O42" s="192"/>
      <c r="P42" s="192"/>
      <c r="Q42" s="192"/>
      <c r="R42" s="192"/>
    </row>
    <row r="43" spans="1:18" ht="15.4" customHeight="1">
      <c r="A43" s="1155"/>
      <c r="B43" s="1156"/>
      <c r="C43" s="1160"/>
      <c r="D43" s="1161"/>
      <c r="E43" s="1161"/>
      <c r="F43" s="1161"/>
      <c r="G43" s="1139"/>
      <c r="H43" s="1140"/>
      <c r="I43" s="1140"/>
      <c r="J43" s="1140"/>
      <c r="K43" s="1141"/>
      <c r="L43" s="1132"/>
      <c r="M43" s="1132"/>
      <c r="N43" s="1145"/>
      <c r="O43" s="192"/>
      <c r="P43" s="192"/>
      <c r="Q43" s="192"/>
      <c r="R43" s="192"/>
    </row>
    <row r="44" spans="1:18" ht="15.4" customHeight="1">
      <c r="A44" s="1155"/>
      <c r="B44" s="1156"/>
      <c r="C44" s="1160"/>
      <c r="D44" s="1161"/>
      <c r="E44" s="1161"/>
      <c r="F44" s="1161"/>
      <c r="G44" s="1139"/>
      <c r="H44" s="1140"/>
      <c r="I44" s="1140"/>
      <c r="J44" s="1140"/>
      <c r="K44" s="1141"/>
      <c r="L44" s="1132"/>
      <c r="M44" s="1132"/>
      <c r="N44" s="1145"/>
      <c r="O44" s="192"/>
      <c r="P44" s="192"/>
      <c r="Q44" s="192"/>
      <c r="R44" s="192"/>
    </row>
    <row r="45" spans="1:18" ht="15.4" customHeight="1">
      <c r="A45" s="1155"/>
      <c r="B45" s="1156"/>
      <c r="C45" s="1160"/>
      <c r="D45" s="1161"/>
      <c r="E45" s="1161"/>
      <c r="F45" s="1161"/>
      <c r="G45" s="1139"/>
      <c r="H45" s="1140"/>
      <c r="I45" s="1140"/>
      <c r="J45" s="1140"/>
      <c r="K45" s="1141"/>
      <c r="L45" s="1132"/>
      <c r="M45" s="1132"/>
      <c r="N45" s="1145"/>
    </row>
    <row r="46" spans="1:18" ht="15.4" customHeight="1">
      <c r="A46" s="1155"/>
      <c r="B46" s="1156"/>
      <c r="C46" s="1160"/>
      <c r="D46" s="1161"/>
      <c r="E46" s="1161"/>
      <c r="F46" s="1161"/>
      <c r="G46" s="1142"/>
      <c r="H46" s="1143"/>
      <c r="I46" s="1143"/>
      <c r="J46" s="1143"/>
      <c r="K46" s="1144"/>
      <c r="L46" s="1132"/>
      <c r="M46" s="1132"/>
      <c r="N46" s="1145"/>
    </row>
    <row r="47" spans="1:18" ht="15" customHeight="1">
      <c r="A47" s="1157"/>
      <c r="B47" s="1158"/>
      <c r="C47" s="1169"/>
      <c r="D47" s="1170"/>
      <c r="E47" s="1170"/>
      <c r="F47" s="1170"/>
      <c r="G47" s="1163" t="s">
        <v>575</v>
      </c>
      <c r="H47" s="1164"/>
      <c r="I47" s="1164"/>
      <c r="J47" s="599"/>
      <c r="K47" s="598" t="s">
        <v>569</v>
      </c>
      <c r="L47" s="1165"/>
      <c r="M47" s="1165"/>
      <c r="N47" s="1166"/>
      <c r="O47" s="192"/>
      <c r="P47" s="192"/>
      <c r="Q47" s="192"/>
      <c r="R47" s="192"/>
    </row>
    <row r="48" spans="1:18" ht="40.15" customHeight="1">
      <c r="A48" s="1153" t="s">
        <v>570</v>
      </c>
      <c r="B48" s="1154"/>
      <c r="C48" s="1187" t="s">
        <v>568</v>
      </c>
      <c r="D48" s="1184"/>
      <c r="E48" s="1184"/>
      <c r="F48" s="1188"/>
      <c r="G48" s="1183" t="s">
        <v>236</v>
      </c>
      <c r="H48" s="1184"/>
      <c r="I48" s="1184"/>
      <c r="J48" s="1184"/>
      <c r="K48" s="1184"/>
      <c r="L48" s="1184"/>
      <c r="M48" s="1184"/>
      <c r="N48" s="559" t="s">
        <v>546</v>
      </c>
    </row>
    <row r="49" spans="1:19" ht="15.4" customHeight="1">
      <c r="A49" s="1155"/>
      <c r="B49" s="1156"/>
      <c r="C49" s="1171"/>
      <c r="D49" s="1172"/>
      <c r="E49" s="1172"/>
      <c r="F49" s="1173"/>
      <c r="G49" s="1136"/>
      <c r="H49" s="1137"/>
      <c r="I49" s="1137"/>
      <c r="J49" s="1137"/>
      <c r="K49" s="1137"/>
      <c r="L49" s="1137"/>
      <c r="M49" s="1137"/>
      <c r="N49" s="1180"/>
      <c r="O49" s="192"/>
      <c r="P49" s="192"/>
      <c r="Q49" s="192"/>
      <c r="R49" s="192"/>
      <c r="S49" s="192"/>
    </row>
    <row r="50" spans="1:19" ht="15.4" customHeight="1">
      <c r="A50" s="1155"/>
      <c r="B50" s="1156"/>
      <c r="C50" s="1174"/>
      <c r="D50" s="1175"/>
      <c r="E50" s="1175"/>
      <c r="F50" s="1176"/>
      <c r="G50" s="1139"/>
      <c r="H50" s="1140"/>
      <c r="I50" s="1140"/>
      <c r="J50" s="1140"/>
      <c r="K50" s="1140"/>
      <c r="L50" s="1140"/>
      <c r="M50" s="1140"/>
      <c r="N50" s="1181"/>
      <c r="O50" s="192"/>
      <c r="P50" s="192"/>
      <c r="Q50" s="192"/>
      <c r="R50" s="192"/>
      <c r="S50" s="192"/>
    </row>
    <row r="51" spans="1:19" ht="15.4" customHeight="1">
      <c r="A51" s="1155"/>
      <c r="B51" s="1156"/>
      <c r="C51" s="1174"/>
      <c r="D51" s="1175"/>
      <c r="E51" s="1175"/>
      <c r="F51" s="1176"/>
      <c r="G51" s="1139"/>
      <c r="H51" s="1140"/>
      <c r="I51" s="1140"/>
      <c r="J51" s="1140"/>
      <c r="K51" s="1140"/>
      <c r="L51" s="1140"/>
      <c r="M51" s="1140"/>
      <c r="N51" s="1181"/>
      <c r="O51" s="192"/>
      <c r="P51" s="192"/>
      <c r="Q51" s="192"/>
      <c r="R51" s="192"/>
      <c r="S51" s="192"/>
    </row>
    <row r="52" spans="1:19" ht="15.4" customHeight="1">
      <c r="A52" s="1155"/>
      <c r="B52" s="1156"/>
      <c r="C52" s="1174"/>
      <c r="D52" s="1175"/>
      <c r="E52" s="1175"/>
      <c r="F52" s="1176"/>
      <c r="G52" s="1139"/>
      <c r="H52" s="1140"/>
      <c r="I52" s="1140"/>
      <c r="J52" s="1140"/>
      <c r="K52" s="1140"/>
      <c r="L52" s="1140"/>
      <c r="M52" s="1140"/>
      <c r="N52" s="1181"/>
      <c r="O52" s="192"/>
      <c r="P52" s="192"/>
      <c r="Q52" s="192"/>
      <c r="R52" s="192"/>
      <c r="S52" s="192"/>
    </row>
    <row r="53" spans="1:19" ht="15.4" customHeight="1">
      <c r="A53" s="1155"/>
      <c r="B53" s="1156"/>
      <c r="C53" s="1174"/>
      <c r="D53" s="1175"/>
      <c r="E53" s="1175"/>
      <c r="F53" s="1176"/>
      <c r="G53" s="1139"/>
      <c r="H53" s="1140"/>
      <c r="I53" s="1140"/>
      <c r="J53" s="1140"/>
      <c r="K53" s="1140"/>
      <c r="L53" s="1140"/>
      <c r="M53" s="1140"/>
      <c r="N53" s="1181"/>
      <c r="O53" s="192"/>
      <c r="P53" s="192"/>
      <c r="Q53" s="192"/>
      <c r="R53" s="192"/>
      <c r="S53" s="192"/>
    </row>
    <row r="54" spans="1:19" ht="15.4" customHeight="1">
      <c r="A54" s="1155"/>
      <c r="B54" s="1156"/>
      <c r="C54" s="1174"/>
      <c r="D54" s="1175"/>
      <c r="E54" s="1175"/>
      <c r="F54" s="1176"/>
      <c r="G54" s="1139"/>
      <c r="H54" s="1140"/>
      <c r="I54" s="1140"/>
      <c r="J54" s="1140"/>
      <c r="K54" s="1140"/>
      <c r="L54" s="1140"/>
      <c r="M54" s="1140"/>
      <c r="N54" s="1181"/>
      <c r="O54" s="192"/>
      <c r="P54" s="192"/>
      <c r="Q54" s="192"/>
      <c r="R54" s="192"/>
      <c r="S54" s="192"/>
    </row>
    <row r="55" spans="1:19" ht="15.4" customHeight="1">
      <c r="A55" s="1155"/>
      <c r="B55" s="1156"/>
      <c r="C55" s="1174"/>
      <c r="D55" s="1175"/>
      <c r="E55" s="1175"/>
      <c r="F55" s="1176"/>
      <c r="G55" s="1139"/>
      <c r="H55" s="1140"/>
      <c r="I55" s="1140"/>
      <c r="J55" s="1140"/>
      <c r="K55" s="1140"/>
      <c r="L55" s="1140"/>
      <c r="M55" s="1140"/>
      <c r="N55" s="1181"/>
      <c r="O55" s="192"/>
      <c r="P55" s="192"/>
      <c r="Q55" s="192"/>
      <c r="R55" s="192"/>
      <c r="S55" s="192"/>
    </row>
    <row r="56" spans="1:19" ht="15.4" customHeight="1">
      <c r="A56" s="1155"/>
      <c r="B56" s="1156"/>
      <c r="C56" s="1174"/>
      <c r="D56" s="1175"/>
      <c r="E56" s="1175"/>
      <c r="F56" s="1176"/>
      <c r="G56" s="1139"/>
      <c r="H56" s="1140"/>
      <c r="I56" s="1140"/>
      <c r="J56" s="1140"/>
      <c r="K56" s="1140"/>
      <c r="L56" s="1140"/>
      <c r="M56" s="1140"/>
      <c r="N56" s="1181"/>
      <c r="O56" s="192"/>
      <c r="P56" s="192"/>
      <c r="Q56" s="192"/>
      <c r="R56" s="192"/>
      <c r="S56" s="192"/>
    </row>
    <row r="57" spans="1:19" ht="15.4" customHeight="1">
      <c r="A57" s="1155"/>
      <c r="B57" s="1156"/>
      <c r="C57" s="1174"/>
      <c r="D57" s="1175"/>
      <c r="E57" s="1175"/>
      <c r="F57" s="1176"/>
      <c r="G57" s="1139"/>
      <c r="H57" s="1140"/>
      <c r="I57" s="1140"/>
      <c r="J57" s="1140"/>
      <c r="K57" s="1140"/>
      <c r="L57" s="1140"/>
      <c r="M57" s="1140"/>
      <c r="N57" s="1181"/>
      <c r="O57" s="192"/>
      <c r="P57" s="192"/>
      <c r="Q57" s="192"/>
      <c r="R57" s="192"/>
      <c r="S57" s="192"/>
    </row>
    <row r="58" spans="1:19" ht="15.4" customHeight="1">
      <c r="A58" s="1155"/>
      <c r="B58" s="1156"/>
      <c r="C58" s="1174"/>
      <c r="D58" s="1175"/>
      <c r="E58" s="1175"/>
      <c r="F58" s="1176"/>
      <c r="G58" s="1139"/>
      <c r="H58" s="1140"/>
      <c r="I58" s="1140"/>
      <c r="J58" s="1140"/>
      <c r="K58" s="1140"/>
      <c r="L58" s="1140"/>
      <c r="M58" s="1140"/>
      <c r="N58" s="1181"/>
      <c r="O58" s="192"/>
      <c r="P58" s="192"/>
      <c r="Q58" s="192"/>
      <c r="R58" s="192"/>
      <c r="S58" s="192"/>
    </row>
    <row r="59" spans="1:19" ht="15.4" customHeight="1" thickBot="1">
      <c r="A59" s="1167"/>
      <c r="B59" s="1168"/>
      <c r="C59" s="1177"/>
      <c r="D59" s="1178"/>
      <c r="E59" s="1178"/>
      <c r="F59" s="1179"/>
      <c r="G59" s="1185"/>
      <c r="H59" s="1186"/>
      <c r="I59" s="1186"/>
      <c r="J59" s="1186"/>
      <c r="K59" s="1186"/>
      <c r="L59" s="1186"/>
      <c r="M59" s="1186"/>
      <c r="N59" s="1182"/>
      <c r="O59" s="192"/>
      <c r="P59" s="192"/>
      <c r="Q59" s="192"/>
      <c r="R59" s="192"/>
      <c r="S59" s="192"/>
    </row>
    <row r="60" spans="1:19" ht="3" customHeight="1"/>
  </sheetData>
  <sheetProtection algorithmName="SHA-512" hashValue="n2kP0oVgpPaP2zQ2dXFX04rJqhOWDHUO5emlAaUDdo++JtWlupq7COtE59XVPi+w+N4wMCJCf2iwlJFyIIk/eQ==" saltValue="h5ZK6EQ2tkI5dn+8MQfynA==" spinCount="100000" sheet="1" objects="1" scenarios="1"/>
  <mergeCells count="64">
    <mergeCell ref="M40:M47"/>
    <mergeCell ref="N40:N47"/>
    <mergeCell ref="G47:I47"/>
    <mergeCell ref="A48:B59"/>
    <mergeCell ref="C48:F48"/>
    <mergeCell ref="G48:M48"/>
    <mergeCell ref="C49:F59"/>
    <mergeCell ref="G49:M59"/>
    <mergeCell ref="N49:N59"/>
    <mergeCell ref="A23:B47"/>
    <mergeCell ref="D23:F23"/>
    <mergeCell ref="G23:K23"/>
    <mergeCell ref="C40:C47"/>
    <mergeCell ref="D40:F47"/>
    <mergeCell ref="G40:K46"/>
    <mergeCell ref="L40:L47"/>
    <mergeCell ref="O19:X19"/>
    <mergeCell ref="M24:M31"/>
    <mergeCell ref="N24:N31"/>
    <mergeCell ref="G31:I31"/>
    <mergeCell ref="C32:C39"/>
    <mergeCell ref="D32:F39"/>
    <mergeCell ref="G32:K38"/>
    <mergeCell ref="L32:L39"/>
    <mergeCell ref="M32:M39"/>
    <mergeCell ref="N32:N39"/>
    <mergeCell ref="G39:I39"/>
    <mergeCell ref="C24:C31"/>
    <mergeCell ref="D24:F31"/>
    <mergeCell ref="L24:L31"/>
    <mergeCell ref="G24:K30"/>
    <mergeCell ref="A20:B22"/>
    <mergeCell ref="C20:N22"/>
    <mergeCell ref="C11:G17"/>
    <mergeCell ref="H11:N11"/>
    <mergeCell ref="H12:N13"/>
    <mergeCell ref="H14:N14"/>
    <mergeCell ref="H15:N16"/>
    <mergeCell ref="H17:N17"/>
    <mergeCell ref="D18:G18"/>
    <mergeCell ref="H18:N19"/>
    <mergeCell ref="D19:G19"/>
    <mergeCell ref="A8:B9"/>
    <mergeCell ref="C8:N9"/>
    <mergeCell ref="A10:B19"/>
    <mergeCell ref="C10:G10"/>
    <mergeCell ref="H10:N10"/>
    <mergeCell ref="O3:S7"/>
    <mergeCell ref="H4:I4"/>
    <mergeCell ref="J4:N4"/>
    <mergeCell ref="A5:B5"/>
    <mergeCell ref="F5:G5"/>
    <mergeCell ref="H5:I5"/>
    <mergeCell ref="J5:N5"/>
    <mergeCell ref="A6:B7"/>
    <mergeCell ref="C6:G7"/>
    <mergeCell ref="H6:I7"/>
    <mergeCell ref="J6:N7"/>
    <mergeCell ref="A2:K2"/>
    <mergeCell ref="L2:N2"/>
    <mergeCell ref="A3:B4"/>
    <mergeCell ref="C3:G4"/>
    <mergeCell ref="H3:I3"/>
    <mergeCell ref="J3:N3"/>
  </mergeCells>
  <phoneticPr fontId="23"/>
  <dataValidations count="2">
    <dataValidation imeMode="halfAlpha" allowBlank="1" showInputMessage="1" showErrorMessage="1" sqref="J5:N7 L24:N47" xr:uid="{5710DC5F-FCC3-4F81-9665-420FE7C01B8A}"/>
    <dataValidation imeMode="halfAlpha" operator="greaterThanOrEqual" allowBlank="1" showInputMessage="1" showErrorMessage="1" sqref="C5 E5" xr:uid="{CE72FAE8-3B72-439B-BBD5-C5F8B8F79E78}"/>
  </dataValidations>
  <printOptions horizontalCentered="1"/>
  <pageMargins left="0.70866141732283472" right="0.70866141732283472" top="0.15748031496062992" bottom="0.15748031496062992" header="0.31496062992125984" footer="0.11811023622047245"/>
  <pageSetup paperSize="9" scale="5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M44"/>
  <sheetViews>
    <sheetView view="pageBreakPreview" zoomScale="70" zoomScaleNormal="100" zoomScaleSheetLayoutView="70" workbookViewId="0">
      <selection activeCell="B7" sqref="B7"/>
    </sheetView>
  </sheetViews>
  <sheetFormatPr defaultColWidth="9" defaultRowHeight="18.75"/>
  <cols>
    <col min="1" max="1" width="8.25" style="172" customWidth="1"/>
    <col min="2" max="2" width="49.75" style="173" customWidth="1"/>
    <col min="3" max="5" width="14.5" style="172" customWidth="1"/>
    <col min="6" max="6" width="16" style="172" customWidth="1"/>
    <col min="7" max="7" width="4.25" style="172" customWidth="1"/>
    <col min="8" max="8" width="87.25" style="245" customWidth="1"/>
    <col min="9" max="9" width="9" style="172"/>
    <col min="10" max="10" width="88.25" style="172" customWidth="1"/>
    <col min="11" max="16384" width="9" style="172"/>
  </cols>
  <sheetData>
    <row r="1" spans="1:13" ht="20.65" customHeight="1">
      <c r="A1" s="27" t="s">
        <v>563</v>
      </c>
      <c r="B1" s="404"/>
      <c r="C1" s="196"/>
      <c r="D1" s="196"/>
      <c r="E1" s="196"/>
      <c r="F1" s="196"/>
      <c r="J1"/>
      <c r="K1"/>
    </row>
    <row r="2" spans="1:13" ht="20.65" customHeight="1">
      <c r="A2" s="560" t="s">
        <v>173</v>
      </c>
      <c r="B2" s="1045">
        <f>①総表!C10</f>
        <v>0</v>
      </c>
      <c r="C2" s="1045"/>
      <c r="D2" s="1045"/>
      <c r="E2" s="1045"/>
      <c r="F2" s="1045"/>
    </row>
    <row r="3" spans="1:13" ht="20.65" customHeight="1">
      <c r="A3" s="560" t="s">
        <v>93</v>
      </c>
      <c r="B3" s="1045">
        <f>①総表!C22</f>
        <v>0</v>
      </c>
      <c r="C3" s="1045"/>
      <c r="D3" s="1045"/>
      <c r="E3" s="1045"/>
      <c r="F3" s="1045"/>
    </row>
    <row r="4" spans="1:13" ht="10.5" customHeight="1" thickBot="1">
      <c r="A4" s="405"/>
      <c r="B4" s="551"/>
      <c r="C4" s="551"/>
      <c r="D4" s="551"/>
      <c r="E4" s="551"/>
      <c r="F4" s="551"/>
    </row>
    <row r="5" spans="1:13" ht="31.5" customHeight="1">
      <c r="A5" s="1233" t="s">
        <v>541</v>
      </c>
      <c r="B5" s="1234"/>
      <c r="C5" s="1234"/>
      <c r="D5" s="1234"/>
      <c r="E5" s="1234"/>
      <c r="F5" s="1235"/>
    </row>
    <row r="6" spans="1:13" ht="22.5" customHeight="1">
      <c r="A6" s="541" t="s">
        <v>216</v>
      </c>
      <c r="B6" s="580" t="s">
        <v>218</v>
      </c>
      <c r="C6" s="581" t="s">
        <v>219</v>
      </c>
      <c r="D6" s="581" t="s">
        <v>220</v>
      </c>
      <c r="E6" s="582" t="s">
        <v>221</v>
      </c>
      <c r="F6" s="542" t="s">
        <v>217</v>
      </c>
    </row>
    <row r="7" spans="1:13" ht="22.5" customHeight="1">
      <c r="A7" s="1236" t="s">
        <v>344</v>
      </c>
      <c r="B7" s="576"/>
      <c r="C7" s="577"/>
      <c r="D7" s="578"/>
      <c r="E7" s="579" t="str">
        <f t="shared" ref="E7" si="0">IF(ISNUMBER(C7),(PRODUCT(C7,D7)),"")</f>
        <v/>
      </c>
      <c r="F7" s="1238">
        <f>SUM(E7:E21)</f>
        <v>0</v>
      </c>
      <c r="J7" s="1232"/>
      <c r="K7" s="1232"/>
      <c r="L7" s="1232"/>
      <c r="M7" s="1232"/>
    </row>
    <row r="8" spans="1:13" ht="24">
      <c r="A8" s="1237"/>
      <c r="B8" s="397"/>
      <c r="C8" s="398"/>
      <c r="D8" s="399"/>
      <c r="E8" s="400" t="str">
        <f t="shared" ref="E8:E32" si="1">IF(ISNUMBER(C8),(PRODUCT(C8,D8)),"")</f>
        <v/>
      </c>
      <c r="F8" s="1239"/>
    </row>
    <row r="9" spans="1:13" ht="24">
      <c r="A9" s="1237"/>
      <c r="B9" s="401"/>
      <c r="C9" s="402"/>
      <c r="D9" s="403"/>
      <c r="E9" s="400" t="str">
        <f t="shared" si="1"/>
        <v/>
      </c>
      <c r="F9" s="1239"/>
    </row>
    <row r="10" spans="1:13" ht="24">
      <c r="A10" s="1237"/>
      <c r="B10" s="401"/>
      <c r="C10" s="402"/>
      <c r="D10" s="403"/>
      <c r="E10" s="400" t="str">
        <f t="shared" si="1"/>
        <v/>
      </c>
      <c r="F10" s="1239"/>
    </row>
    <row r="11" spans="1:13" ht="24">
      <c r="A11" s="1237"/>
      <c r="B11" s="401"/>
      <c r="C11" s="402"/>
      <c r="D11" s="403"/>
      <c r="E11" s="400" t="str">
        <f t="shared" si="1"/>
        <v/>
      </c>
      <c r="F11" s="1239"/>
    </row>
    <row r="12" spans="1:13" ht="24">
      <c r="A12" s="1237"/>
      <c r="B12" s="401"/>
      <c r="C12" s="402"/>
      <c r="D12" s="403"/>
      <c r="E12" s="400" t="str">
        <f t="shared" si="1"/>
        <v/>
      </c>
      <c r="F12" s="1239"/>
    </row>
    <row r="13" spans="1:13" ht="24">
      <c r="A13" s="1237"/>
      <c r="B13" s="401"/>
      <c r="C13" s="402"/>
      <c r="D13" s="403"/>
      <c r="E13" s="400" t="str">
        <f t="shared" si="1"/>
        <v/>
      </c>
      <c r="F13" s="1239"/>
    </row>
    <row r="14" spans="1:13" ht="24">
      <c r="A14" s="1237"/>
      <c r="B14" s="401"/>
      <c r="C14" s="402"/>
      <c r="D14" s="403"/>
      <c r="E14" s="400" t="str">
        <f t="shared" si="1"/>
        <v/>
      </c>
      <c r="F14" s="1239"/>
    </row>
    <row r="15" spans="1:13" ht="24">
      <c r="A15" s="1237"/>
      <c r="B15" s="401"/>
      <c r="C15" s="402"/>
      <c r="D15" s="403"/>
      <c r="E15" s="400" t="str">
        <f t="shared" si="1"/>
        <v/>
      </c>
      <c r="F15" s="1239"/>
    </row>
    <row r="16" spans="1:13" ht="24">
      <c r="A16" s="1237"/>
      <c r="B16" s="401"/>
      <c r="C16" s="402"/>
      <c r="D16" s="403"/>
      <c r="E16" s="400" t="str">
        <f t="shared" si="1"/>
        <v/>
      </c>
      <c r="F16" s="1239"/>
    </row>
    <row r="17" spans="1:13" ht="24">
      <c r="A17" s="1237"/>
      <c r="B17" s="401"/>
      <c r="C17" s="402"/>
      <c r="D17" s="403"/>
      <c r="E17" s="400" t="str">
        <f t="shared" si="1"/>
        <v/>
      </c>
      <c r="F17" s="1239"/>
    </row>
    <row r="18" spans="1:13" ht="24">
      <c r="A18" s="1237"/>
      <c r="B18" s="401"/>
      <c r="C18" s="402"/>
      <c r="D18" s="403"/>
      <c r="E18" s="400" t="str">
        <f t="shared" si="1"/>
        <v/>
      </c>
      <c r="F18" s="1239"/>
    </row>
    <row r="19" spans="1:13" ht="24">
      <c r="A19" s="1237"/>
      <c r="B19" s="401"/>
      <c r="C19" s="402"/>
      <c r="D19" s="403"/>
      <c r="E19" s="400" t="str">
        <f t="shared" si="1"/>
        <v/>
      </c>
      <c r="F19" s="1239"/>
    </row>
    <row r="20" spans="1:13" ht="24">
      <c r="A20" s="1237"/>
      <c r="B20" s="401"/>
      <c r="C20" s="402"/>
      <c r="D20" s="403"/>
      <c r="E20" s="400" t="str">
        <f t="shared" si="1"/>
        <v/>
      </c>
      <c r="F20" s="1239"/>
    </row>
    <row r="21" spans="1:13" ht="24">
      <c r="A21" s="1237"/>
      <c r="B21" s="401"/>
      <c r="C21" s="402"/>
      <c r="D21" s="403"/>
      <c r="E21" s="400" t="str">
        <f t="shared" si="1"/>
        <v/>
      </c>
      <c r="F21" s="1239"/>
    </row>
    <row r="22" spans="1:13" ht="22.5" customHeight="1">
      <c r="A22" s="541" t="s">
        <v>216</v>
      </c>
      <c r="B22" s="580" t="s">
        <v>218</v>
      </c>
      <c r="C22" s="581" t="s">
        <v>219</v>
      </c>
      <c r="D22" s="581" t="s">
        <v>220</v>
      </c>
      <c r="E22" s="582" t="s">
        <v>221</v>
      </c>
      <c r="F22" s="542" t="s">
        <v>217</v>
      </c>
      <c r="J22" s="1232"/>
      <c r="K22" s="1232"/>
      <c r="L22" s="1232"/>
      <c r="M22" s="1232"/>
    </row>
    <row r="23" spans="1:13" ht="25.5">
      <c r="A23" s="1236" t="s">
        <v>222</v>
      </c>
      <c r="B23" s="397"/>
      <c r="C23" s="398"/>
      <c r="D23" s="399"/>
      <c r="E23" s="400" t="str">
        <f t="shared" si="1"/>
        <v/>
      </c>
      <c r="F23" s="583">
        <f>SUM(E23:E32)</f>
        <v>0</v>
      </c>
    </row>
    <row r="24" spans="1:13" ht="22.15" customHeight="1">
      <c r="A24" s="1237"/>
      <c r="B24" s="401"/>
      <c r="C24" s="402"/>
      <c r="D24" s="403"/>
      <c r="E24" s="400" t="str">
        <f t="shared" si="1"/>
        <v/>
      </c>
      <c r="F24" s="584"/>
    </row>
    <row r="25" spans="1:13" ht="22.15" customHeight="1">
      <c r="A25" s="1237"/>
      <c r="B25" s="401"/>
      <c r="C25" s="402"/>
      <c r="D25" s="403"/>
      <c r="E25" s="400" t="str">
        <f t="shared" si="1"/>
        <v/>
      </c>
      <c r="F25" s="584"/>
    </row>
    <row r="26" spans="1:13" ht="22.15" customHeight="1">
      <c r="A26" s="1237"/>
      <c r="B26" s="401"/>
      <c r="C26" s="402"/>
      <c r="D26" s="403"/>
      <c r="E26" s="400" t="str">
        <f t="shared" si="1"/>
        <v/>
      </c>
      <c r="F26" s="584"/>
    </row>
    <row r="27" spans="1:13" ht="22.15" customHeight="1">
      <c r="A27" s="1237"/>
      <c r="B27" s="401"/>
      <c r="C27" s="402"/>
      <c r="D27" s="403"/>
      <c r="E27" s="400" t="str">
        <f t="shared" si="1"/>
        <v/>
      </c>
      <c r="F27" s="584"/>
    </row>
    <row r="28" spans="1:13" ht="22.15" customHeight="1">
      <c r="A28" s="1237"/>
      <c r="B28" s="401"/>
      <c r="C28" s="402"/>
      <c r="D28" s="403"/>
      <c r="E28" s="400" t="str">
        <f t="shared" si="1"/>
        <v/>
      </c>
      <c r="F28" s="584"/>
    </row>
    <row r="29" spans="1:13" ht="22.15" customHeight="1">
      <c r="A29" s="1237"/>
      <c r="B29" s="401"/>
      <c r="C29" s="402"/>
      <c r="D29" s="403"/>
      <c r="E29" s="400" t="str">
        <f t="shared" si="1"/>
        <v/>
      </c>
      <c r="F29" s="584"/>
    </row>
    <row r="30" spans="1:13" ht="22.15" customHeight="1">
      <c r="A30" s="1237"/>
      <c r="B30" s="401"/>
      <c r="C30" s="402"/>
      <c r="D30" s="403"/>
      <c r="E30" s="400" t="str">
        <f t="shared" si="1"/>
        <v/>
      </c>
      <c r="F30" s="584"/>
    </row>
    <row r="31" spans="1:13" ht="22.15" customHeight="1">
      <c r="A31" s="1237"/>
      <c r="B31" s="401"/>
      <c r="C31" s="402"/>
      <c r="D31" s="403"/>
      <c r="E31" s="400" t="str">
        <f t="shared" si="1"/>
        <v/>
      </c>
      <c r="F31" s="584"/>
    </row>
    <row r="32" spans="1:13" ht="22.9" customHeight="1" thickBot="1">
      <c r="A32" s="1240"/>
      <c r="B32" s="543"/>
      <c r="C32" s="544"/>
      <c r="D32" s="545"/>
      <c r="E32" s="546" t="str">
        <f t="shared" si="1"/>
        <v/>
      </c>
      <c r="F32" s="585"/>
    </row>
    <row r="33" spans="1:13" ht="24.75" thickBot="1">
      <c r="A33" s="395"/>
      <c r="B33" s="396"/>
      <c r="C33" s="395"/>
      <c r="D33" s="395"/>
      <c r="E33" s="395"/>
      <c r="F33" s="395"/>
      <c r="J33" s="1232"/>
      <c r="K33" s="1232"/>
      <c r="L33" s="1232"/>
      <c r="M33" s="1232"/>
    </row>
    <row r="34" spans="1:13" ht="31.9" customHeight="1">
      <c r="A34" s="556" t="s">
        <v>223</v>
      </c>
      <c r="B34" s="547"/>
      <c r="C34" s="548"/>
      <c r="D34" s="548"/>
      <c r="E34" s="548"/>
      <c r="F34" s="549"/>
      <c r="J34" s="173"/>
      <c r="K34" s="173"/>
    </row>
    <row r="35" spans="1:13">
      <c r="A35" s="1223"/>
      <c r="B35" s="1224"/>
      <c r="C35" s="1224"/>
      <c r="D35" s="1224"/>
      <c r="E35" s="1224"/>
      <c r="F35" s="1225"/>
      <c r="J35" s="173"/>
      <c r="K35" s="173"/>
    </row>
    <row r="36" spans="1:13">
      <c r="A36" s="1226"/>
      <c r="B36" s="1227"/>
      <c r="C36" s="1227"/>
      <c r="D36" s="1227"/>
      <c r="E36" s="1227"/>
      <c r="F36" s="1228"/>
      <c r="J36" s="173"/>
      <c r="K36" s="173"/>
    </row>
    <row r="37" spans="1:13">
      <c r="A37" s="1226"/>
      <c r="B37" s="1227"/>
      <c r="C37" s="1227"/>
      <c r="D37" s="1227"/>
      <c r="E37" s="1227"/>
      <c r="F37" s="1228"/>
      <c r="J37" s="173"/>
      <c r="K37" s="173"/>
    </row>
    <row r="38" spans="1:13">
      <c r="A38" s="1226"/>
      <c r="B38" s="1227"/>
      <c r="C38" s="1227"/>
      <c r="D38" s="1227"/>
      <c r="E38" s="1227"/>
      <c r="F38" s="1228"/>
      <c r="J38" s="173"/>
      <c r="K38" s="173"/>
    </row>
    <row r="39" spans="1:13">
      <c r="A39" s="1226"/>
      <c r="B39" s="1227"/>
      <c r="C39" s="1227"/>
      <c r="D39" s="1227"/>
      <c r="E39" s="1227"/>
      <c r="F39" s="1228"/>
      <c r="J39" s="173"/>
      <c r="K39" s="173"/>
    </row>
    <row r="40" spans="1:13">
      <c r="A40" s="1226"/>
      <c r="B40" s="1227"/>
      <c r="C40" s="1227"/>
      <c r="D40" s="1227"/>
      <c r="E40" s="1227"/>
      <c r="F40" s="1228"/>
      <c r="J40" s="173"/>
      <c r="K40" s="173"/>
    </row>
    <row r="41" spans="1:13">
      <c r="A41" s="1226"/>
      <c r="B41" s="1227"/>
      <c r="C41" s="1227"/>
      <c r="D41" s="1227"/>
      <c r="E41" s="1227"/>
      <c r="F41" s="1228"/>
      <c r="J41" s="173"/>
      <c r="K41" s="173"/>
    </row>
    <row r="42" spans="1:13">
      <c r="A42" s="1226"/>
      <c r="B42" s="1227"/>
      <c r="C42" s="1227"/>
      <c r="D42" s="1227"/>
      <c r="E42" s="1227"/>
      <c r="F42" s="1228"/>
      <c r="J42" s="173"/>
      <c r="K42" s="173"/>
    </row>
    <row r="43" spans="1:13">
      <c r="A43" s="1226"/>
      <c r="B43" s="1227"/>
      <c r="C43" s="1227"/>
      <c r="D43" s="1227"/>
      <c r="E43" s="1227"/>
      <c r="F43" s="1228"/>
      <c r="J43" s="173"/>
      <c r="K43" s="173"/>
    </row>
    <row r="44" spans="1:13" ht="19.5" thickBot="1">
      <c r="A44" s="1229"/>
      <c r="B44" s="1230"/>
      <c r="C44" s="1230"/>
      <c r="D44" s="1230"/>
      <c r="E44" s="1230"/>
      <c r="F44" s="1231"/>
      <c r="J44" s="173"/>
      <c r="K44" s="173"/>
    </row>
  </sheetData>
  <sheetProtection algorithmName="SHA-512" hashValue="2LCBe2qP8MzIbit7EIOICc493IIgRYNswYKh/quFmhiFTuHIzN/HUzd8DOQ/DCuBrZxK+zcB+4xdMZrmU8pzAA==" saltValue="O4xXyo+5nts6WdfjG2T+Yg==" spinCount="100000" sheet="1" objects="1" scenarios="1"/>
  <mergeCells count="10">
    <mergeCell ref="A35:F44"/>
    <mergeCell ref="J7:M7"/>
    <mergeCell ref="J22:M22"/>
    <mergeCell ref="B2:F2"/>
    <mergeCell ref="B3:F3"/>
    <mergeCell ref="J33:M33"/>
    <mergeCell ref="A5:F5"/>
    <mergeCell ref="A7:A21"/>
    <mergeCell ref="F7:F21"/>
    <mergeCell ref="A23:A32"/>
  </mergeCells>
  <phoneticPr fontId="23"/>
  <printOptions horizontalCentered="1"/>
  <pageMargins left="0.70866141732283472" right="0.70866141732283472" top="0.15748031496062992" bottom="0.15748031496062992" header="0.31496062992125984" footer="0.11811023622047245"/>
  <pageSetup paperSize="9" scale="68"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56406-EFC9-4D11-A85E-B023B63BC29D}">
  <sheetPr codeName="Sheet2">
    <tabColor theme="0" tint="-4.9989318521683403E-2"/>
    <pageSetUpPr fitToPage="1"/>
  </sheetPr>
  <dimension ref="A1:T127"/>
  <sheetViews>
    <sheetView view="pageBreakPreview" zoomScaleNormal="63" zoomScaleSheetLayoutView="100" zoomScalePageLayoutView="58" workbookViewId="0">
      <selection activeCell="K76" sqref="K76"/>
    </sheetView>
  </sheetViews>
  <sheetFormatPr defaultColWidth="9" defaultRowHeight="16.5"/>
  <cols>
    <col min="1" max="1" width="3.125" style="638" customWidth="1"/>
    <col min="2" max="2" width="4.625" style="638" customWidth="1"/>
    <col min="3" max="3" width="7.125" style="638" customWidth="1"/>
    <col min="4" max="4" width="16.5" style="638" customWidth="1"/>
    <col min="5" max="5" width="13.625" style="638" customWidth="1"/>
    <col min="6" max="6" width="14" style="638" customWidth="1"/>
    <col min="7" max="7" width="13.75" style="638" customWidth="1"/>
    <col min="8" max="8" width="14.25" style="638" customWidth="1"/>
    <col min="9" max="9" width="32.875" style="638" customWidth="1"/>
    <col min="10" max="10" width="4.25" style="638" customWidth="1"/>
    <col min="11" max="11" width="12.125" style="638" customWidth="1"/>
    <col min="12" max="12" width="87.625" style="639" customWidth="1"/>
    <col min="13" max="13" width="2.125" style="638" customWidth="1"/>
    <col min="14" max="18" width="9" style="638"/>
    <col min="19" max="19" width="2.625" style="638" customWidth="1"/>
    <col min="20" max="16384" width="9" style="638"/>
  </cols>
  <sheetData>
    <row r="1" spans="1:12">
      <c r="A1" s="638" t="s">
        <v>591</v>
      </c>
    </row>
    <row r="3" spans="1:12" ht="17.100000000000001" customHeight="1">
      <c r="A3" s="1340" t="s">
        <v>592</v>
      </c>
      <c r="B3" s="1340"/>
      <c r="C3" s="1340"/>
      <c r="D3" s="1340"/>
      <c r="E3" s="1340"/>
      <c r="F3" s="1340"/>
      <c r="G3" s="1340"/>
      <c r="H3" s="1340"/>
      <c r="I3" s="1340"/>
      <c r="J3" s="1340"/>
      <c r="K3" s="640"/>
    </row>
    <row r="4" spans="1:12" ht="17.100000000000001" customHeight="1">
      <c r="A4" s="1341" t="s">
        <v>593</v>
      </c>
      <c r="B4" s="1341"/>
      <c r="C4" s="1341"/>
      <c r="D4" s="1341"/>
      <c r="E4" s="1341"/>
      <c r="F4" s="1341"/>
      <c r="G4" s="1341"/>
      <c r="H4" s="1341"/>
      <c r="I4" s="1341"/>
      <c r="J4" s="1341"/>
      <c r="K4" s="641"/>
    </row>
    <row r="5" spans="1:12" ht="8.25" customHeight="1">
      <c r="A5" s="642"/>
      <c r="B5" s="642"/>
      <c r="C5" s="642"/>
      <c r="D5" s="642"/>
      <c r="E5" s="642"/>
      <c r="F5" s="642"/>
      <c r="G5" s="642"/>
      <c r="H5" s="642"/>
      <c r="I5" s="642"/>
      <c r="J5" s="642"/>
      <c r="K5" s="642"/>
    </row>
    <row r="6" spans="1:12" ht="18.600000000000001" customHeight="1">
      <c r="A6" s="642"/>
      <c r="B6" s="642"/>
      <c r="C6" s="642"/>
      <c r="D6" s="642"/>
      <c r="E6" s="1342" t="s">
        <v>594</v>
      </c>
      <c r="F6" s="1342"/>
      <c r="G6" s="643"/>
      <c r="H6" s="1343">
        <f>①総表!C10</f>
        <v>0</v>
      </c>
      <c r="I6" s="1343"/>
      <c r="J6" s="1343"/>
      <c r="K6" s="1343"/>
    </row>
    <row r="7" spans="1:12" ht="18.600000000000001" customHeight="1">
      <c r="A7" s="642"/>
      <c r="B7" s="642"/>
      <c r="C7" s="642"/>
      <c r="D7" s="642"/>
      <c r="E7" s="1344" t="s">
        <v>595</v>
      </c>
      <c r="F7" s="1344"/>
      <c r="G7" s="644"/>
      <c r="H7" s="1345" t="str">
        <f>①総表!C11&amp;"　"&amp;①総表!C12</f>
        <v>　</v>
      </c>
      <c r="I7" s="1345"/>
      <c r="J7" s="1345"/>
      <c r="K7" s="1345"/>
    </row>
    <row r="8" spans="1:12" ht="6.95" customHeight="1">
      <c r="A8" s="642"/>
      <c r="B8" s="642"/>
      <c r="C8" s="642"/>
      <c r="D8" s="642"/>
      <c r="E8" s="642"/>
      <c r="F8" s="642"/>
      <c r="G8" s="642"/>
      <c r="H8" s="642"/>
      <c r="I8" s="642"/>
      <c r="J8" s="642"/>
      <c r="K8" s="642"/>
    </row>
    <row r="9" spans="1:12" ht="26.45" customHeight="1">
      <c r="A9" s="1335" t="s">
        <v>596</v>
      </c>
      <c r="B9" s="1336"/>
      <c r="C9" s="1336"/>
      <c r="D9" s="1336"/>
      <c r="E9" s="1336"/>
      <c r="F9" s="1336"/>
      <c r="G9" s="1336"/>
      <c r="H9" s="1336"/>
      <c r="I9" s="1336"/>
      <c r="J9" s="1336"/>
      <c r="K9" s="1336"/>
    </row>
    <row r="10" spans="1:12" ht="4.5" customHeight="1">
      <c r="A10" s="642"/>
      <c r="B10" s="642"/>
      <c r="C10" s="642"/>
      <c r="D10" s="642"/>
      <c r="E10" s="642"/>
      <c r="F10" s="642"/>
      <c r="G10" s="642"/>
      <c r="H10" s="642"/>
      <c r="I10" s="642"/>
      <c r="J10" s="642"/>
      <c r="K10" s="642"/>
    </row>
    <row r="11" spans="1:12" ht="18" customHeight="1">
      <c r="A11" s="645" t="s">
        <v>597</v>
      </c>
      <c r="B11" s="642"/>
      <c r="C11" s="642"/>
      <c r="D11" s="642"/>
      <c r="E11" s="642"/>
      <c r="F11" s="642"/>
      <c r="G11" s="642"/>
      <c r="H11" s="642"/>
      <c r="I11" s="642"/>
      <c r="J11" s="642"/>
      <c r="K11" s="642"/>
    </row>
    <row r="12" spans="1:12">
      <c r="A12" s="642" t="s">
        <v>598</v>
      </c>
      <c r="B12" s="1309" t="s">
        <v>599</v>
      </c>
      <c r="C12" s="1309"/>
      <c r="D12" s="1309"/>
      <c r="E12" s="1309"/>
      <c r="F12" s="1309"/>
      <c r="G12" s="1309"/>
      <c r="H12" s="1309"/>
      <c r="I12" s="1309"/>
      <c r="J12" s="1309"/>
      <c r="K12" s="642"/>
    </row>
    <row r="13" spans="1:12" ht="21" customHeight="1">
      <c r="A13" s="642"/>
      <c r="B13" s="1320" t="s">
        <v>600</v>
      </c>
      <c r="C13" s="1320"/>
      <c r="D13" s="1320"/>
      <c r="E13" s="1320"/>
      <c r="F13" s="1320"/>
      <c r="G13" s="1320"/>
      <c r="H13" s="1320"/>
      <c r="I13" s="1320"/>
      <c r="J13" s="1320"/>
      <c r="K13" s="646"/>
    </row>
    <row r="14" spans="1:12" ht="11.25" customHeight="1">
      <c r="A14" s="642"/>
      <c r="B14" s="647"/>
      <c r="C14" s="647"/>
      <c r="D14" s="647"/>
      <c r="E14" s="647"/>
      <c r="F14" s="647"/>
      <c r="G14" s="647"/>
      <c r="H14" s="647"/>
      <c r="I14" s="647"/>
      <c r="J14" s="647"/>
      <c r="K14" s="642"/>
    </row>
    <row r="15" spans="1:12">
      <c r="A15" s="642" t="s">
        <v>601</v>
      </c>
      <c r="B15" s="647"/>
      <c r="C15" s="647"/>
      <c r="D15" s="647"/>
      <c r="E15" s="647"/>
      <c r="F15" s="647"/>
      <c r="G15" s="647"/>
      <c r="H15" s="647"/>
      <c r="I15" s="647"/>
      <c r="J15" s="647"/>
      <c r="K15" s="642"/>
    </row>
    <row r="16" spans="1:12" s="651" customFormat="1" ht="21" customHeight="1">
      <c r="A16" s="648"/>
      <c r="B16" s="1337" t="s">
        <v>602</v>
      </c>
      <c r="C16" s="1338"/>
      <c r="D16" s="1338"/>
      <c r="E16" s="1338"/>
      <c r="F16" s="1338"/>
      <c r="G16" s="1338"/>
      <c r="H16" s="1338"/>
      <c r="I16" s="1338"/>
      <c r="J16" s="1339"/>
      <c r="K16" s="649"/>
      <c r="L16" s="650"/>
    </row>
    <row r="17" spans="1:12" s="651" customFormat="1" ht="21" customHeight="1">
      <c r="A17" s="648"/>
      <c r="B17" s="1332" t="s">
        <v>603</v>
      </c>
      <c r="C17" s="1333"/>
      <c r="D17" s="1333"/>
      <c r="E17" s="1333"/>
      <c r="F17" s="1333"/>
      <c r="G17" s="1333"/>
      <c r="H17" s="1333"/>
      <c r="I17" s="1333"/>
      <c r="J17" s="1334"/>
      <c r="K17" s="652"/>
      <c r="L17" s="650"/>
    </row>
    <row r="18" spans="1:12" s="651" customFormat="1" ht="21" customHeight="1">
      <c r="A18" s="648"/>
      <c r="B18" s="1332" t="s">
        <v>604</v>
      </c>
      <c r="C18" s="1333"/>
      <c r="D18" s="1333"/>
      <c r="E18" s="1333"/>
      <c r="F18" s="1333"/>
      <c r="G18" s="1333"/>
      <c r="H18" s="1333"/>
      <c r="I18" s="1333"/>
      <c r="J18" s="1334"/>
      <c r="K18" s="652"/>
      <c r="L18" s="650"/>
    </row>
    <row r="19" spans="1:12" s="651" customFormat="1" ht="21" customHeight="1">
      <c r="A19" s="648"/>
      <c r="B19" s="1332" t="s">
        <v>605</v>
      </c>
      <c r="C19" s="1333"/>
      <c r="D19" s="1333"/>
      <c r="E19" s="1333"/>
      <c r="F19" s="1333"/>
      <c r="G19" s="1333"/>
      <c r="H19" s="1333"/>
      <c r="I19" s="1333"/>
      <c r="J19" s="1334"/>
      <c r="K19" s="652"/>
      <c r="L19" s="650"/>
    </row>
    <row r="20" spans="1:12" s="651" customFormat="1" ht="4.5" customHeight="1">
      <c r="A20" s="648"/>
      <c r="B20" s="653"/>
      <c r="C20" s="653"/>
      <c r="D20" s="653"/>
      <c r="E20" s="653"/>
      <c r="F20" s="653"/>
      <c r="G20" s="653"/>
      <c r="H20" s="653"/>
      <c r="I20" s="653"/>
      <c r="J20" s="653"/>
      <c r="K20" s="648"/>
      <c r="L20" s="650"/>
    </row>
    <row r="21" spans="1:12" s="651" customFormat="1" ht="18.75" customHeight="1">
      <c r="A21" s="648"/>
      <c r="B21" s="648" t="s">
        <v>606</v>
      </c>
      <c r="C21" s="653"/>
      <c r="D21" s="653"/>
      <c r="E21" s="653"/>
      <c r="F21" s="653"/>
      <c r="G21" s="653"/>
      <c r="H21" s="653"/>
      <c r="I21" s="653"/>
      <c r="J21" s="653"/>
      <c r="K21" s="648"/>
      <c r="L21" s="650"/>
    </row>
    <row r="22" spans="1:12" ht="21" customHeight="1">
      <c r="A22" s="642"/>
      <c r="B22" s="1294" t="s">
        <v>607</v>
      </c>
      <c r="C22" s="1295"/>
      <c r="D22" s="1295"/>
      <c r="E22" s="1295"/>
      <c r="F22" s="1295"/>
      <c r="G22" s="1295"/>
      <c r="H22" s="1295"/>
      <c r="I22" s="1295"/>
      <c r="J22" s="1296"/>
      <c r="K22" s="1289"/>
    </row>
    <row r="23" spans="1:12" ht="21" customHeight="1">
      <c r="A23" s="642"/>
      <c r="B23" s="655"/>
      <c r="C23" s="1248" t="s">
        <v>608</v>
      </c>
      <c r="D23" s="1249"/>
      <c r="E23" s="1249"/>
      <c r="F23" s="1249"/>
      <c r="G23" s="1249"/>
      <c r="H23" s="1249"/>
      <c r="I23" s="1249"/>
      <c r="J23" s="658"/>
      <c r="K23" s="1297"/>
    </row>
    <row r="24" spans="1:12" ht="48.75" customHeight="1">
      <c r="A24" s="642"/>
      <c r="B24" s="655"/>
      <c r="C24" s="1255"/>
      <c r="D24" s="1256"/>
      <c r="E24" s="1256"/>
      <c r="F24" s="1256"/>
      <c r="G24" s="1256"/>
      <c r="H24" s="1256"/>
      <c r="I24" s="1256"/>
      <c r="J24" s="658"/>
      <c r="K24" s="1297"/>
    </row>
    <row r="25" spans="1:12" ht="4.1500000000000004" customHeight="1">
      <c r="A25" s="642"/>
      <c r="B25" s="659"/>
      <c r="C25" s="1300"/>
      <c r="D25" s="1300"/>
      <c r="E25" s="1300"/>
      <c r="F25" s="1300"/>
      <c r="G25" s="1300"/>
      <c r="H25" s="1300"/>
      <c r="I25" s="1300"/>
      <c r="J25" s="1301"/>
      <c r="K25" s="1290"/>
    </row>
    <row r="26" spans="1:12" ht="11.25" customHeight="1">
      <c r="A26" s="642"/>
      <c r="B26" s="647"/>
      <c r="C26" s="647"/>
      <c r="D26" s="647"/>
      <c r="E26" s="647"/>
      <c r="F26" s="647"/>
      <c r="G26" s="647"/>
      <c r="H26" s="647"/>
      <c r="I26" s="647"/>
      <c r="J26" s="647"/>
      <c r="K26" s="642"/>
    </row>
    <row r="27" spans="1:12">
      <c r="A27" s="642" t="s">
        <v>609</v>
      </c>
      <c r="B27" s="661"/>
      <c r="C27" s="661"/>
      <c r="D27" s="661"/>
      <c r="E27" s="661"/>
      <c r="F27" s="661"/>
      <c r="G27" s="661"/>
      <c r="H27" s="661"/>
      <c r="I27" s="661"/>
      <c r="J27" s="661"/>
      <c r="K27" s="642"/>
    </row>
    <row r="28" spans="1:12" ht="21" customHeight="1">
      <c r="A28" s="642"/>
      <c r="B28" s="1319" t="s">
        <v>610</v>
      </c>
      <c r="C28" s="1319"/>
      <c r="D28" s="1319"/>
      <c r="E28" s="1319"/>
      <c r="F28" s="1319"/>
      <c r="G28" s="1319"/>
      <c r="H28" s="1319"/>
      <c r="I28" s="1319"/>
      <c r="J28" s="1319"/>
      <c r="K28" s="646"/>
    </row>
    <row r="29" spans="1:12" ht="21" customHeight="1">
      <c r="A29" s="642"/>
      <c r="B29" s="1319" t="s">
        <v>611</v>
      </c>
      <c r="C29" s="1319"/>
      <c r="D29" s="1319"/>
      <c r="E29" s="1319"/>
      <c r="F29" s="1319"/>
      <c r="G29" s="1319"/>
      <c r="H29" s="1319"/>
      <c r="I29" s="1319"/>
      <c r="J29" s="1319"/>
      <c r="K29" s="646"/>
    </row>
    <row r="30" spans="1:12" ht="21" customHeight="1">
      <c r="A30" s="642"/>
      <c r="B30" s="1319" t="s">
        <v>612</v>
      </c>
      <c r="C30" s="1319"/>
      <c r="D30" s="1319"/>
      <c r="E30" s="1319"/>
      <c r="F30" s="1319"/>
      <c r="G30" s="1319"/>
      <c r="H30" s="1319"/>
      <c r="I30" s="1319"/>
      <c r="J30" s="1319"/>
      <c r="K30" s="646"/>
    </row>
    <row r="31" spans="1:12" ht="21" customHeight="1">
      <c r="A31" s="642"/>
      <c r="B31" s="1329" t="s">
        <v>613</v>
      </c>
      <c r="C31" s="1330"/>
      <c r="D31" s="1330"/>
      <c r="E31" s="1330"/>
      <c r="F31" s="1330"/>
      <c r="G31" s="1330"/>
      <c r="H31" s="1330"/>
      <c r="I31" s="1330"/>
      <c r="J31" s="1331"/>
      <c r="K31" s="646"/>
    </row>
    <row r="32" spans="1:12" ht="21" customHeight="1">
      <c r="A32" s="642"/>
      <c r="B32" s="1294" t="s">
        <v>614</v>
      </c>
      <c r="C32" s="1295"/>
      <c r="D32" s="1295"/>
      <c r="E32" s="1295"/>
      <c r="F32" s="1295"/>
      <c r="G32" s="1295"/>
      <c r="H32" s="1295"/>
      <c r="I32" s="1295"/>
      <c r="J32" s="1296"/>
      <c r="K32" s="1289"/>
    </row>
    <row r="33" spans="1:20" ht="21" customHeight="1">
      <c r="A33" s="642"/>
      <c r="B33" s="655"/>
      <c r="C33" s="1248" t="s">
        <v>615</v>
      </c>
      <c r="D33" s="1249"/>
      <c r="E33" s="1249"/>
      <c r="F33" s="1249"/>
      <c r="G33" s="1249"/>
      <c r="H33" s="1249"/>
      <c r="I33" s="1249"/>
      <c r="J33" s="658"/>
      <c r="K33" s="1297"/>
    </row>
    <row r="34" spans="1:20" ht="48.75" customHeight="1">
      <c r="A34" s="642"/>
      <c r="B34" s="655"/>
      <c r="C34" s="1255"/>
      <c r="D34" s="1256"/>
      <c r="E34" s="1256"/>
      <c r="F34" s="1256"/>
      <c r="G34" s="1256"/>
      <c r="H34" s="1256"/>
      <c r="I34" s="1256"/>
      <c r="J34" s="658"/>
      <c r="K34" s="1297"/>
    </row>
    <row r="35" spans="1:20" ht="4.1500000000000004" customHeight="1">
      <c r="A35" s="642"/>
      <c r="B35" s="659"/>
      <c r="C35" s="1300"/>
      <c r="D35" s="1300"/>
      <c r="E35" s="1300"/>
      <c r="F35" s="1300"/>
      <c r="G35" s="1300"/>
      <c r="H35" s="1300"/>
      <c r="I35" s="1300"/>
      <c r="J35" s="1301"/>
      <c r="K35" s="1290"/>
    </row>
    <row r="36" spans="1:20" ht="23.45" customHeight="1">
      <c r="A36" s="642"/>
      <c r="B36" s="1319" t="s">
        <v>616</v>
      </c>
      <c r="C36" s="1319"/>
      <c r="D36" s="1319"/>
      <c r="E36" s="1319"/>
      <c r="F36" s="1319"/>
      <c r="G36" s="1319"/>
      <c r="H36" s="1319"/>
      <c r="I36" s="1319"/>
      <c r="J36" s="1319"/>
      <c r="K36" s="646"/>
    </row>
    <row r="37" spans="1:20" ht="21" customHeight="1">
      <c r="A37" s="642"/>
      <c r="B37" s="1294" t="s">
        <v>617</v>
      </c>
      <c r="C37" s="1295"/>
      <c r="D37" s="1295"/>
      <c r="E37" s="1295"/>
      <c r="F37" s="1295"/>
      <c r="G37" s="1295"/>
      <c r="H37" s="1295"/>
      <c r="I37" s="1295"/>
      <c r="J37" s="1296"/>
      <c r="K37" s="1289"/>
    </row>
    <row r="38" spans="1:20" ht="18" customHeight="1">
      <c r="A38" s="642"/>
      <c r="B38" s="659"/>
      <c r="C38" s="1292" t="s">
        <v>618</v>
      </c>
      <c r="D38" s="1292"/>
      <c r="E38" s="1292"/>
      <c r="F38" s="1292"/>
      <c r="G38" s="1292"/>
      <c r="H38" s="1292"/>
      <c r="I38" s="1292"/>
      <c r="J38" s="1293"/>
      <c r="K38" s="1290"/>
      <c r="M38" s="1328"/>
      <c r="N38" s="1328"/>
      <c r="O38" s="1328"/>
      <c r="P38" s="1328"/>
      <c r="Q38" s="1328"/>
      <c r="R38" s="1328"/>
      <c r="S38" s="1328"/>
      <c r="T38" s="1328"/>
    </row>
    <row r="39" spans="1:20" ht="21" customHeight="1">
      <c r="A39" s="642"/>
      <c r="B39" s="1319" t="s">
        <v>619</v>
      </c>
      <c r="C39" s="1319"/>
      <c r="D39" s="1319"/>
      <c r="E39" s="1319"/>
      <c r="F39" s="1319"/>
      <c r="G39" s="1319"/>
      <c r="H39" s="1319"/>
      <c r="I39" s="1319"/>
      <c r="J39" s="1319"/>
      <c r="K39" s="646"/>
    </row>
    <row r="40" spans="1:20" ht="21" customHeight="1">
      <c r="A40" s="642"/>
      <c r="B40" s="1319" t="s">
        <v>620</v>
      </c>
      <c r="C40" s="1319"/>
      <c r="D40" s="1319"/>
      <c r="E40" s="1319"/>
      <c r="F40" s="1319"/>
      <c r="G40" s="1319"/>
      <c r="H40" s="1319"/>
      <c r="I40" s="1319"/>
      <c r="J40" s="1319"/>
      <c r="K40" s="660"/>
    </row>
    <row r="41" spans="1:20" ht="11.25" hidden="1" customHeight="1">
      <c r="A41" s="642"/>
      <c r="B41" s="647"/>
      <c r="C41" s="647"/>
      <c r="D41" s="647"/>
      <c r="E41" s="647"/>
      <c r="F41" s="647"/>
      <c r="G41" s="647"/>
      <c r="H41" s="647"/>
      <c r="I41" s="647"/>
      <c r="J41" s="647"/>
      <c r="K41" s="642"/>
    </row>
    <row r="42" spans="1:20" ht="7.5" customHeight="1">
      <c r="A42" s="642"/>
      <c r="B42" s="642"/>
      <c r="C42" s="642"/>
      <c r="D42" s="642"/>
      <c r="E42" s="642"/>
      <c r="F42" s="642"/>
      <c r="G42" s="642"/>
      <c r="H42" s="642"/>
      <c r="I42" s="642"/>
      <c r="J42" s="642"/>
      <c r="K42" s="642"/>
    </row>
    <row r="43" spans="1:20" ht="17.649999999999999" customHeight="1">
      <c r="A43" s="645" t="s">
        <v>621</v>
      </c>
      <c r="B43" s="642"/>
      <c r="C43" s="642"/>
      <c r="D43" s="642"/>
      <c r="E43" s="642"/>
      <c r="F43" s="642"/>
      <c r="G43" s="642"/>
      <c r="H43" s="642"/>
      <c r="I43" s="642"/>
      <c r="J43" s="642"/>
      <c r="K43" s="642"/>
    </row>
    <row r="44" spans="1:20">
      <c r="A44" s="642" t="s">
        <v>622</v>
      </c>
      <c r="B44" s="647"/>
      <c r="C44" s="647"/>
      <c r="D44" s="647"/>
      <c r="E44" s="647"/>
      <c r="F44" s="647"/>
      <c r="G44" s="647"/>
      <c r="H44" s="647"/>
      <c r="I44" s="647"/>
      <c r="J44" s="647"/>
      <c r="K44" s="642"/>
    </row>
    <row r="45" spans="1:20" ht="21" customHeight="1">
      <c r="A45" s="642"/>
      <c r="B45" s="1319" t="s">
        <v>623</v>
      </c>
      <c r="C45" s="1319"/>
      <c r="D45" s="1319"/>
      <c r="E45" s="1319"/>
      <c r="F45" s="1319"/>
      <c r="G45" s="1319"/>
      <c r="H45" s="1319"/>
      <c r="I45" s="1319"/>
      <c r="J45" s="1319"/>
      <c r="K45" s="646"/>
    </row>
    <row r="46" spans="1:20" ht="21" customHeight="1">
      <c r="A46" s="642"/>
      <c r="B46" s="1319" t="s">
        <v>624</v>
      </c>
      <c r="C46" s="1319"/>
      <c r="D46" s="1319"/>
      <c r="E46" s="1319"/>
      <c r="F46" s="1319"/>
      <c r="G46" s="1319"/>
      <c r="H46" s="1319"/>
      <c r="I46" s="1319"/>
      <c r="J46" s="1319"/>
      <c r="K46" s="646"/>
    </row>
    <row r="47" spans="1:20" ht="21" customHeight="1">
      <c r="A47" s="642"/>
      <c r="B47" s="1288" t="s">
        <v>625</v>
      </c>
      <c r="C47" s="1288"/>
      <c r="D47" s="1288"/>
      <c r="E47" s="1288"/>
      <c r="F47" s="1288"/>
      <c r="G47" s="1288"/>
      <c r="H47" s="1288"/>
      <c r="I47" s="1288"/>
      <c r="J47" s="1288"/>
      <c r="K47" s="1289"/>
    </row>
    <row r="48" spans="1:20" ht="16.5" customHeight="1">
      <c r="A48" s="642"/>
      <c r="B48" s="662"/>
      <c r="C48" s="1292" t="s">
        <v>626</v>
      </c>
      <c r="D48" s="1292"/>
      <c r="E48" s="1292"/>
      <c r="F48" s="1292"/>
      <c r="G48" s="1292"/>
      <c r="H48" s="1292"/>
      <c r="I48" s="1292"/>
      <c r="J48" s="1293"/>
      <c r="K48" s="1290"/>
    </row>
    <row r="49" spans="1:20" ht="11.25" customHeight="1">
      <c r="A49" s="642"/>
      <c r="B49" s="647"/>
      <c r="C49" s="647"/>
      <c r="D49" s="647"/>
      <c r="E49" s="647"/>
      <c r="F49" s="647"/>
      <c r="G49" s="647"/>
      <c r="H49" s="647"/>
      <c r="I49" s="647"/>
      <c r="J49" s="647"/>
      <c r="K49" s="642"/>
    </row>
    <row r="50" spans="1:20" s="639" customFormat="1">
      <c r="A50" s="642" t="s">
        <v>627</v>
      </c>
      <c r="B50" s="647"/>
      <c r="C50" s="647"/>
      <c r="D50" s="647"/>
      <c r="E50" s="647"/>
      <c r="F50" s="647"/>
      <c r="G50" s="647"/>
      <c r="H50" s="647"/>
      <c r="I50" s="647"/>
      <c r="J50" s="647"/>
      <c r="K50" s="642"/>
      <c r="M50" s="638"/>
      <c r="N50" s="638"/>
      <c r="O50" s="638"/>
      <c r="P50" s="638"/>
      <c r="Q50" s="638"/>
      <c r="R50" s="638"/>
      <c r="S50" s="638"/>
      <c r="T50" s="638"/>
    </row>
    <row r="51" spans="1:20" s="639" customFormat="1" ht="21" customHeight="1">
      <c r="A51" s="642"/>
      <c r="B51" s="1294" t="s">
        <v>628</v>
      </c>
      <c r="C51" s="1295"/>
      <c r="D51" s="1295"/>
      <c r="E51" s="1295"/>
      <c r="F51" s="1295"/>
      <c r="G51" s="1295"/>
      <c r="H51" s="1295"/>
      <c r="I51" s="1295"/>
      <c r="J51" s="1296"/>
      <c r="K51" s="1289"/>
      <c r="M51" s="638"/>
      <c r="N51" s="638"/>
      <c r="O51" s="638"/>
      <c r="P51" s="638"/>
      <c r="Q51" s="638"/>
      <c r="R51" s="638"/>
      <c r="S51" s="638"/>
      <c r="T51" s="638"/>
    </row>
    <row r="52" spans="1:20" s="639" customFormat="1" ht="12.6" customHeight="1">
      <c r="A52" s="642"/>
      <c r="B52" s="1322" t="s">
        <v>629</v>
      </c>
      <c r="C52" s="1323"/>
      <c r="D52" s="1323"/>
      <c r="E52" s="1323"/>
      <c r="F52" s="1323"/>
      <c r="G52" s="1323"/>
      <c r="H52" s="1323"/>
      <c r="I52" s="1323"/>
      <c r="J52" s="1323"/>
      <c r="K52" s="1297"/>
      <c r="M52" s="638"/>
      <c r="N52" s="638"/>
      <c r="O52" s="638"/>
      <c r="P52" s="638"/>
      <c r="Q52" s="638"/>
      <c r="R52" s="638"/>
      <c r="S52" s="638"/>
      <c r="T52" s="638"/>
    </row>
    <row r="53" spans="1:20" s="639" customFormat="1" ht="21" customHeight="1">
      <c r="A53" s="642"/>
      <c r="B53" s="663"/>
      <c r="C53" s="1324" t="s">
        <v>630</v>
      </c>
      <c r="D53" s="1324"/>
      <c r="E53" s="1324"/>
      <c r="F53" s="1324"/>
      <c r="G53" s="1324"/>
      <c r="H53" s="1324"/>
      <c r="I53" s="1324"/>
      <c r="J53" s="1325"/>
      <c r="K53" s="1297"/>
      <c r="M53" s="638"/>
      <c r="N53" s="638"/>
      <c r="O53" s="638"/>
      <c r="P53" s="638"/>
      <c r="Q53" s="638"/>
      <c r="R53" s="638"/>
      <c r="S53" s="638"/>
      <c r="T53" s="638"/>
    </row>
    <row r="54" spans="1:20" s="639" customFormat="1" ht="21" customHeight="1">
      <c r="A54" s="642"/>
      <c r="B54" s="664"/>
      <c r="C54" s="1326" t="s">
        <v>631</v>
      </c>
      <c r="D54" s="1326"/>
      <c r="E54" s="1326"/>
      <c r="F54" s="1326"/>
      <c r="G54" s="1326"/>
      <c r="H54" s="1326"/>
      <c r="I54" s="1326"/>
      <c r="J54" s="1327"/>
      <c r="K54" s="1297"/>
      <c r="M54" s="638"/>
      <c r="N54" s="638"/>
      <c r="O54" s="638"/>
      <c r="P54" s="638"/>
      <c r="Q54" s="638"/>
      <c r="R54" s="638"/>
      <c r="S54" s="638"/>
      <c r="T54" s="638"/>
    </row>
    <row r="55" spans="1:20" s="639" customFormat="1" ht="21" customHeight="1">
      <c r="A55" s="642"/>
      <c r="B55" s="664"/>
      <c r="C55" s="1326" t="s">
        <v>632</v>
      </c>
      <c r="D55" s="1326"/>
      <c r="E55" s="1326"/>
      <c r="F55" s="1326"/>
      <c r="G55" s="1326"/>
      <c r="H55" s="1326"/>
      <c r="I55" s="1326"/>
      <c r="J55" s="1327"/>
      <c r="K55" s="1297"/>
      <c r="M55" s="638"/>
      <c r="N55" s="638"/>
      <c r="O55" s="638"/>
      <c r="P55" s="638"/>
      <c r="Q55" s="638"/>
      <c r="R55" s="638"/>
      <c r="S55" s="638"/>
      <c r="T55" s="638"/>
    </row>
    <row r="56" spans="1:20" s="639" customFormat="1" ht="6.75" customHeight="1">
      <c r="A56" s="642"/>
      <c r="B56" s="664"/>
      <c r="C56" s="665"/>
      <c r="D56" s="665"/>
      <c r="E56" s="665"/>
      <c r="F56" s="665"/>
      <c r="G56" s="665"/>
      <c r="H56" s="665"/>
      <c r="I56" s="665"/>
      <c r="J56" s="666"/>
      <c r="K56" s="1297"/>
      <c r="M56" s="638"/>
      <c r="N56" s="638"/>
      <c r="O56" s="638"/>
      <c r="P56" s="638"/>
      <c r="Q56" s="638"/>
      <c r="R56" s="638"/>
      <c r="S56" s="638"/>
      <c r="T56" s="638"/>
    </row>
    <row r="57" spans="1:20" s="639" customFormat="1" ht="19.149999999999999" customHeight="1">
      <c r="A57" s="642"/>
      <c r="B57" s="1313" t="s">
        <v>633</v>
      </c>
      <c r="C57" s="1314"/>
      <c r="D57" s="1314"/>
      <c r="E57" s="1314"/>
      <c r="F57" s="1314"/>
      <c r="G57" s="1314"/>
      <c r="H57" s="1314"/>
      <c r="I57" s="1314"/>
      <c r="J57" s="1315"/>
      <c r="K57" s="1297"/>
      <c r="M57" s="638"/>
      <c r="N57" s="638"/>
      <c r="O57" s="638"/>
      <c r="P57" s="638"/>
      <c r="Q57" s="638"/>
      <c r="R57" s="638"/>
      <c r="S57" s="638"/>
      <c r="T57" s="638"/>
    </row>
    <row r="58" spans="1:20" s="639" customFormat="1" ht="19.149999999999999" customHeight="1">
      <c r="A58" s="642"/>
      <c r="B58" s="667"/>
      <c r="C58" s="1320" t="s">
        <v>634</v>
      </c>
      <c r="D58" s="1320"/>
      <c r="E58" s="1320"/>
      <c r="F58" s="1320"/>
      <c r="G58" s="1320"/>
      <c r="H58" s="1320"/>
      <c r="I58" s="1320"/>
      <c r="J58" s="668"/>
      <c r="K58" s="1297"/>
      <c r="M58" s="638"/>
      <c r="N58" s="638"/>
      <c r="O58" s="638"/>
      <c r="P58" s="638"/>
      <c r="Q58" s="638"/>
      <c r="R58" s="638"/>
      <c r="S58" s="638"/>
      <c r="T58" s="638"/>
    </row>
    <row r="59" spans="1:20" s="639" customFormat="1" ht="19.149999999999999" customHeight="1">
      <c r="A59" s="642"/>
      <c r="B59" s="667"/>
      <c r="C59" s="1320" t="s">
        <v>635</v>
      </c>
      <c r="D59" s="1320"/>
      <c r="E59" s="1320"/>
      <c r="F59" s="1321"/>
      <c r="G59" s="1321"/>
      <c r="H59" s="1321"/>
      <c r="I59" s="1321"/>
      <c r="J59" s="668"/>
      <c r="K59" s="1297"/>
      <c r="M59" s="638"/>
      <c r="N59" s="638"/>
      <c r="O59" s="638"/>
      <c r="P59" s="638"/>
      <c r="Q59" s="638"/>
      <c r="R59" s="638"/>
      <c r="S59" s="638"/>
      <c r="T59" s="638"/>
    </row>
    <row r="60" spans="1:20" s="639" customFormat="1" ht="19.149999999999999" customHeight="1">
      <c r="A60" s="642"/>
      <c r="B60" s="667"/>
      <c r="C60" s="1320" t="s">
        <v>636</v>
      </c>
      <c r="D60" s="1320"/>
      <c r="E60" s="1320"/>
      <c r="F60" s="1321" t="s">
        <v>637</v>
      </c>
      <c r="G60" s="1321"/>
      <c r="H60" s="1321"/>
      <c r="I60" s="1321"/>
      <c r="J60" s="668"/>
      <c r="K60" s="1297"/>
      <c r="M60" s="638"/>
      <c r="N60" s="638"/>
      <c r="O60" s="638"/>
      <c r="P60" s="638"/>
      <c r="Q60" s="638"/>
      <c r="R60" s="638"/>
      <c r="S60" s="638"/>
      <c r="T60" s="638"/>
    </row>
    <row r="61" spans="1:20" s="639" customFormat="1" ht="6" customHeight="1">
      <c r="A61" s="642"/>
      <c r="B61" s="667"/>
      <c r="C61" s="665"/>
      <c r="D61" s="665"/>
      <c r="E61" s="665"/>
      <c r="F61" s="665"/>
      <c r="G61" s="665"/>
      <c r="H61" s="665"/>
      <c r="I61" s="665"/>
      <c r="J61" s="668"/>
      <c r="K61" s="1297"/>
      <c r="M61" s="638"/>
      <c r="N61" s="638"/>
      <c r="O61" s="638"/>
      <c r="P61" s="638"/>
      <c r="Q61" s="638"/>
      <c r="R61" s="638"/>
      <c r="S61" s="638"/>
      <c r="T61" s="638"/>
    </row>
    <row r="62" spans="1:20" s="639" customFormat="1" ht="19.149999999999999" customHeight="1">
      <c r="A62" s="642"/>
      <c r="B62" s="667"/>
      <c r="C62" s="1320" t="s">
        <v>638</v>
      </c>
      <c r="D62" s="1320"/>
      <c r="E62" s="1320"/>
      <c r="F62" s="1320"/>
      <c r="G62" s="1320"/>
      <c r="H62" s="1320"/>
      <c r="I62" s="1320"/>
      <c r="J62" s="668"/>
      <c r="K62" s="1297"/>
      <c r="M62" s="638"/>
      <c r="N62" s="638"/>
      <c r="O62" s="638"/>
      <c r="P62" s="638"/>
      <c r="Q62" s="638"/>
      <c r="R62" s="638"/>
      <c r="S62" s="638"/>
      <c r="T62" s="638"/>
    </row>
    <row r="63" spans="1:20" s="639" customFormat="1" ht="19.149999999999999" customHeight="1">
      <c r="A63" s="642"/>
      <c r="B63" s="667"/>
      <c r="C63" s="1320" t="s">
        <v>639</v>
      </c>
      <c r="D63" s="1320"/>
      <c r="E63" s="1320"/>
      <c r="F63" s="1321"/>
      <c r="G63" s="1321"/>
      <c r="H63" s="1321"/>
      <c r="I63" s="1321"/>
      <c r="J63" s="668"/>
      <c r="K63" s="1297"/>
      <c r="M63" s="638"/>
      <c r="N63" s="638"/>
      <c r="O63" s="638"/>
      <c r="P63" s="638"/>
      <c r="Q63" s="638"/>
      <c r="R63" s="638"/>
      <c r="S63" s="638"/>
      <c r="T63" s="638"/>
    </row>
    <row r="64" spans="1:20" s="639" customFormat="1" ht="19.149999999999999" customHeight="1">
      <c r="A64" s="642"/>
      <c r="B64" s="667"/>
      <c r="C64" s="1320" t="s">
        <v>636</v>
      </c>
      <c r="D64" s="1320"/>
      <c r="E64" s="1320"/>
      <c r="F64" s="1321" t="s">
        <v>637</v>
      </c>
      <c r="G64" s="1321"/>
      <c r="H64" s="1321"/>
      <c r="I64" s="1321"/>
      <c r="J64" s="668"/>
      <c r="K64" s="1297"/>
      <c r="M64" s="638"/>
      <c r="N64" s="638"/>
      <c r="O64" s="638"/>
      <c r="P64" s="638"/>
      <c r="Q64" s="638"/>
      <c r="R64" s="638"/>
      <c r="S64" s="638"/>
      <c r="T64" s="638"/>
    </row>
    <row r="65" spans="1:20" s="639" customFormat="1" ht="5.25" customHeight="1">
      <c r="A65" s="642"/>
      <c r="B65" s="667"/>
      <c r="C65" s="665"/>
      <c r="D65" s="665"/>
      <c r="E65" s="665"/>
      <c r="F65" s="665"/>
      <c r="G65" s="665"/>
      <c r="H65" s="665"/>
      <c r="I65" s="665"/>
      <c r="J65" s="668"/>
      <c r="K65" s="1297"/>
      <c r="M65" s="638"/>
      <c r="N65" s="638"/>
      <c r="O65" s="638"/>
      <c r="P65" s="638"/>
      <c r="Q65" s="638"/>
      <c r="R65" s="638"/>
      <c r="S65" s="638"/>
      <c r="T65" s="638"/>
    </row>
    <row r="66" spans="1:20" ht="8.25" customHeight="1">
      <c r="A66" s="642"/>
      <c r="B66" s="667"/>
      <c r="C66" s="665"/>
      <c r="D66" s="665"/>
      <c r="E66" s="665"/>
      <c r="F66" s="665"/>
      <c r="G66" s="665"/>
      <c r="H66" s="665"/>
      <c r="I66" s="665"/>
      <c r="J66" s="668"/>
      <c r="K66" s="1297"/>
    </row>
    <row r="67" spans="1:20" ht="16.5" customHeight="1">
      <c r="A67" s="642"/>
      <c r="B67" s="1313" t="s">
        <v>640</v>
      </c>
      <c r="C67" s="1314"/>
      <c r="D67" s="1314"/>
      <c r="E67" s="1314"/>
      <c r="F67" s="1314"/>
      <c r="G67" s="1314"/>
      <c r="H67" s="1314"/>
      <c r="I67" s="1314"/>
      <c r="J67" s="1315"/>
      <c r="K67" s="1297"/>
    </row>
    <row r="68" spans="1:20" ht="21" customHeight="1">
      <c r="A68" s="642"/>
      <c r="B68" s="669"/>
      <c r="C68" s="1248" t="s">
        <v>641</v>
      </c>
      <c r="D68" s="1249"/>
      <c r="E68" s="1249"/>
      <c r="F68" s="1249"/>
      <c r="G68" s="1249"/>
      <c r="H68" s="1249"/>
      <c r="I68" s="1249"/>
      <c r="J68" s="1316"/>
      <c r="K68" s="1297"/>
    </row>
    <row r="69" spans="1:20" ht="48.75" customHeight="1">
      <c r="A69" s="642"/>
      <c r="B69" s="669"/>
      <c r="C69" s="1255"/>
      <c r="D69" s="1256"/>
      <c r="E69" s="1256"/>
      <c r="F69" s="1256"/>
      <c r="G69" s="1256"/>
      <c r="H69" s="1256"/>
      <c r="I69" s="1256"/>
      <c r="J69" s="1316"/>
      <c r="K69" s="1297"/>
    </row>
    <row r="70" spans="1:20" ht="6" customHeight="1">
      <c r="A70" s="642"/>
      <c r="B70" s="664"/>
      <c r="C70" s="1317"/>
      <c r="D70" s="1317"/>
      <c r="E70" s="1317"/>
      <c r="F70" s="1317"/>
      <c r="G70" s="1317"/>
      <c r="H70" s="1317"/>
      <c r="I70" s="1317"/>
      <c r="J70" s="1318"/>
      <c r="K70" s="1290"/>
      <c r="M70" s="670"/>
    </row>
    <row r="71" spans="1:20" ht="21" customHeight="1">
      <c r="A71" s="642"/>
      <c r="B71" s="1319" t="s">
        <v>642</v>
      </c>
      <c r="C71" s="1319"/>
      <c r="D71" s="1319"/>
      <c r="E71" s="1319"/>
      <c r="F71" s="1319"/>
      <c r="G71" s="1319"/>
      <c r="H71" s="1319"/>
      <c r="I71" s="1319"/>
      <c r="J71" s="1319"/>
      <c r="K71" s="646"/>
    </row>
    <row r="72" spans="1:20" ht="11.25" customHeight="1">
      <c r="A72" s="642"/>
      <c r="B72" s="647"/>
      <c r="C72" s="647"/>
      <c r="D72" s="647"/>
      <c r="E72" s="647"/>
      <c r="F72" s="647"/>
      <c r="G72" s="647"/>
      <c r="H72" s="647"/>
      <c r="I72" s="647"/>
      <c r="J72" s="647"/>
      <c r="K72" s="642"/>
    </row>
    <row r="73" spans="1:20" ht="22.5" customHeight="1">
      <c r="A73" s="645" t="s">
        <v>643</v>
      </c>
      <c r="B73" s="642"/>
      <c r="C73" s="642"/>
      <c r="D73" s="642"/>
      <c r="E73" s="642"/>
      <c r="F73" s="642"/>
      <c r="G73" s="642"/>
      <c r="H73" s="642"/>
      <c r="I73" s="642"/>
      <c r="J73" s="642"/>
      <c r="K73" s="642"/>
    </row>
    <row r="74" spans="1:20" ht="21" customHeight="1">
      <c r="A74" s="642" t="s">
        <v>644</v>
      </c>
      <c r="B74" s="647"/>
      <c r="C74" s="647"/>
      <c r="D74" s="647"/>
      <c r="E74" s="647"/>
      <c r="F74" s="647"/>
      <c r="G74" s="647"/>
      <c r="H74" s="647"/>
      <c r="I74" s="647"/>
      <c r="J74" s="647"/>
      <c r="K74" s="642"/>
    </row>
    <row r="75" spans="1:20" s="673" customFormat="1" ht="21" customHeight="1">
      <c r="A75" s="671"/>
      <c r="B75" s="1251" t="s">
        <v>645</v>
      </c>
      <c r="C75" s="1252"/>
      <c r="D75" s="1252"/>
      <c r="E75" s="1252"/>
      <c r="F75" s="1252"/>
      <c r="G75" s="1252"/>
      <c r="H75" s="1252"/>
      <c r="I75" s="1252"/>
      <c r="J75" s="1284"/>
      <c r="K75" s="672"/>
    </row>
    <row r="76" spans="1:20" s="673" customFormat="1" ht="11.1" customHeight="1">
      <c r="B76" s="674"/>
      <c r="C76" s="674"/>
      <c r="D76" s="674"/>
      <c r="E76" s="674"/>
      <c r="F76" s="674"/>
      <c r="G76" s="674"/>
      <c r="H76" s="674"/>
      <c r="I76" s="674"/>
      <c r="K76" s="1346"/>
    </row>
    <row r="77" spans="1:20" s="673" customFormat="1" ht="21" customHeight="1">
      <c r="B77" s="1275" t="s">
        <v>646</v>
      </c>
      <c r="C77" s="1275"/>
      <c r="D77" s="1275"/>
      <c r="E77" s="1275"/>
      <c r="F77" s="1275"/>
      <c r="G77" s="1275"/>
      <c r="H77" s="1275"/>
      <c r="I77" s="1275"/>
      <c r="J77" s="1275"/>
    </row>
    <row r="78" spans="1:20" ht="21" hidden="1" customHeight="1">
      <c r="A78" s="642"/>
      <c r="B78" s="1245" t="s">
        <v>647</v>
      </c>
      <c r="C78" s="1246"/>
      <c r="D78" s="1246"/>
      <c r="E78" s="1246"/>
      <c r="F78" s="1246"/>
      <c r="G78" s="1246"/>
      <c r="H78" s="1246"/>
      <c r="I78" s="1246"/>
      <c r="J78" s="1246"/>
      <c r="K78" s="1246"/>
    </row>
    <row r="79" spans="1:20" ht="35.25" hidden="1" customHeight="1">
      <c r="A79" s="642"/>
      <c r="B79" s="1248" t="s">
        <v>648</v>
      </c>
      <c r="C79" s="1249"/>
      <c r="D79" s="1249"/>
      <c r="E79" s="1249"/>
      <c r="F79" s="1249"/>
      <c r="G79" s="1249"/>
      <c r="H79" s="1249"/>
      <c r="I79" s="1249"/>
      <c r="J79" s="1250"/>
      <c r="K79" s="646"/>
      <c r="L79" s="1298" t="s">
        <v>649</v>
      </c>
    </row>
    <row r="80" spans="1:20" ht="15.95" hidden="1" customHeight="1">
      <c r="A80" s="642"/>
      <c r="B80" s="1310" t="s">
        <v>650</v>
      </c>
      <c r="C80" s="1311"/>
      <c r="D80" s="1311"/>
      <c r="E80" s="1311"/>
      <c r="F80" s="1311"/>
      <c r="G80" s="1311"/>
      <c r="H80" s="1311"/>
      <c r="I80" s="1311"/>
      <c r="J80" s="1311"/>
      <c r="K80" s="1312"/>
      <c r="L80" s="1298"/>
    </row>
    <row r="81" spans="1:12" ht="15.75" hidden="1" customHeight="1">
      <c r="A81" s="642"/>
      <c r="B81" s="1302" t="s">
        <v>651</v>
      </c>
      <c r="C81" s="1303"/>
      <c r="D81" s="1303"/>
      <c r="E81" s="1303"/>
      <c r="F81" s="1303"/>
      <c r="G81" s="1303"/>
      <c r="H81" s="1303"/>
      <c r="I81" s="1303"/>
      <c r="J81" s="1303"/>
      <c r="K81" s="1304"/>
      <c r="L81" s="1298"/>
    </row>
    <row r="82" spans="1:12" ht="15.95" hidden="1" customHeight="1">
      <c r="A82" s="642"/>
      <c r="B82" s="1302" t="s">
        <v>652</v>
      </c>
      <c r="C82" s="1303"/>
      <c r="D82" s="1303"/>
      <c r="E82" s="1303"/>
      <c r="F82" s="1303"/>
      <c r="G82" s="1303"/>
      <c r="H82" s="1303"/>
      <c r="I82" s="1303"/>
      <c r="J82" s="1303"/>
      <c r="K82" s="1304"/>
      <c r="L82" s="1298"/>
    </row>
    <row r="83" spans="1:12" ht="15.95" hidden="1" customHeight="1">
      <c r="A83" s="642"/>
      <c r="B83" s="1302" t="s">
        <v>653</v>
      </c>
      <c r="C83" s="1303"/>
      <c r="D83" s="1303"/>
      <c r="E83" s="1303"/>
      <c r="F83" s="1303"/>
      <c r="G83" s="1303"/>
      <c r="H83" s="1303"/>
      <c r="I83" s="1303"/>
      <c r="J83" s="1303"/>
      <c r="K83" s="1304"/>
      <c r="L83" s="1298"/>
    </row>
    <row r="84" spans="1:12" ht="73.5" hidden="1" customHeight="1">
      <c r="A84" s="642"/>
      <c r="B84" s="1302" t="s">
        <v>654</v>
      </c>
      <c r="C84" s="1303"/>
      <c r="D84" s="1303"/>
      <c r="E84" s="1303"/>
      <c r="F84" s="1303"/>
      <c r="G84" s="1303"/>
      <c r="H84" s="1303"/>
      <c r="I84" s="1303"/>
      <c r="J84" s="1303"/>
      <c r="K84" s="1304"/>
      <c r="L84" s="1298"/>
    </row>
    <row r="85" spans="1:12" ht="15.95" hidden="1" customHeight="1">
      <c r="A85" s="642"/>
      <c r="B85" s="1302" t="s">
        <v>655</v>
      </c>
      <c r="C85" s="1303"/>
      <c r="D85" s="1303"/>
      <c r="E85" s="1303"/>
      <c r="F85" s="1303"/>
      <c r="G85" s="1303"/>
      <c r="H85" s="1303"/>
      <c r="I85" s="1303"/>
      <c r="J85" s="1303"/>
      <c r="K85" s="1304"/>
      <c r="L85" s="1298"/>
    </row>
    <row r="86" spans="1:12" ht="176.25" hidden="1" customHeight="1">
      <c r="A86" s="642"/>
      <c r="B86" s="1302" t="s">
        <v>656</v>
      </c>
      <c r="C86" s="1303"/>
      <c r="D86" s="1303"/>
      <c r="E86" s="1303"/>
      <c r="F86" s="1303"/>
      <c r="G86" s="1303"/>
      <c r="H86" s="1303"/>
      <c r="I86" s="1303"/>
      <c r="J86" s="1303"/>
      <c r="K86" s="1304"/>
      <c r="L86" s="1298"/>
    </row>
    <row r="87" spans="1:12" ht="15.75" hidden="1" customHeight="1">
      <c r="A87" s="642"/>
      <c r="B87" s="1302" t="s">
        <v>657</v>
      </c>
      <c r="C87" s="1303"/>
      <c r="D87" s="1303"/>
      <c r="E87" s="1303"/>
      <c r="F87" s="1303"/>
      <c r="G87" s="1303"/>
      <c r="H87" s="1303"/>
      <c r="I87" s="1303"/>
      <c r="J87" s="1303"/>
      <c r="K87" s="1304"/>
      <c r="L87" s="1298"/>
    </row>
    <row r="88" spans="1:12" ht="15.95" hidden="1" customHeight="1">
      <c r="A88" s="642"/>
      <c r="B88" s="1305" t="s">
        <v>658</v>
      </c>
      <c r="C88" s="1306"/>
      <c r="D88" s="1306"/>
      <c r="E88" s="1306"/>
      <c r="F88" s="1306"/>
      <c r="G88" s="1306"/>
      <c r="H88" s="1306"/>
      <c r="I88" s="1306"/>
      <c r="J88" s="1306"/>
      <c r="K88" s="1307"/>
      <c r="L88" s="1298"/>
    </row>
    <row r="89" spans="1:12" ht="21" customHeight="1">
      <c r="A89" s="642"/>
      <c r="B89" s="1308" t="s">
        <v>659</v>
      </c>
      <c r="C89" s="1309"/>
      <c r="D89" s="1309"/>
      <c r="E89" s="1309"/>
      <c r="F89" s="1309"/>
      <c r="G89" s="1309"/>
      <c r="H89" s="1309"/>
      <c r="I89" s="1309"/>
      <c r="J89" s="1309"/>
      <c r="K89" s="1309"/>
    </row>
    <row r="90" spans="1:12" ht="57" customHeight="1">
      <c r="A90" s="642"/>
      <c r="B90" s="1294" t="s">
        <v>660</v>
      </c>
      <c r="C90" s="1295"/>
      <c r="D90" s="1295"/>
      <c r="E90" s="1295"/>
      <c r="F90" s="1295"/>
      <c r="G90" s="1295"/>
      <c r="H90" s="1295"/>
      <c r="I90" s="1295"/>
      <c r="J90" s="1296"/>
      <c r="K90" s="654"/>
      <c r="L90" s="675" t="s">
        <v>661</v>
      </c>
    </row>
    <row r="91" spans="1:12" ht="18" customHeight="1">
      <c r="A91" s="642"/>
      <c r="B91" s="1294" t="s">
        <v>662</v>
      </c>
      <c r="C91" s="1295"/>
      <c r="D91" s="1295"/>
      <c r="E91" s="1295"/>
      <c r="F91" s="1295"/>
      <c r="G91" s="1295"/>
      <c r="H91" s="1295"/>
      <c r="I91" s="1295"/>
      <c r="J91" s="1296"/>
      <c r="K91" s="1289"/>
    </row>
    <row r="92" spans="1:12" ht="21" customHeight="1">
      <c r="A92" s="642"/>
      <c r="B92" s="655"/>
      <c r="C92" s="1248" t="s">
        <v>663</v>
      </c>
      <c r="D92" s="1249"/>
      <c r="E92" s="1249"/>
      <c r="F92" s="1249"/>
      <c r="G92" s="1249"/>
      <c r="H92" s="1249"/>
      <c r="I92" s="676"/>
      <c r="J92" s="658"/>
      <c r="K92" s="1297"/>
      <c r="L92" s="1298" t="s">
        <v>664</v>
      </c>
    </row>
    <row r="93" spans="1:12" ht="21" customHeight="1">
      <c r="A93" s="642"/>
      <c r="B93" s="655"/>
      <c r="C93" s="656"/>
      <c r="D93" s="657"/>
      <c r="E93" s="657"/>
      <c r="F93" s="657"/>
      <c r="G93" s="1299" t="s">
        <v>665</v>
      </c>
      <c r="H93" s="1299"/>
      <c r="I93" s="677"/>
      <c r="J93" s="658"/>
      <c r="K93" s="1297"/>
      <c r="L93" s="1298"/>
    </row>
    <row r="94" spans="1:12" ht="6" customHeight="1">
      <c r="A94" s="642"/>
      <c r="B94" s="659"/>
      <c r="C94" s="1300"/>
      <c r="D94" s="1300"/>
      <c r="E94" s="1300"/>
      <c r="F94" s="1300"/>
      <c r="G94" s="1300"/>
      <c r="H94" s="1300"/>
      <c r="I94" s="1300"/>
      <c r="J94" s="1301"/>
      <c r="K94" s="1297"/>
      <c r="L94" s="1298"/>
    </row>
    <row r="95" spans="1:12" ht="16.5" customHeight="1">
      <c r="A95" s="642"/>
      <c r="B95" s="1288" t="s">
        <v>666</v>
      </c>
      <c r="C95" s="1288"/>
      <c r="D95" s="1288"/>
      <c r="E95" s="1288"/>
      <c r="F95" s="1288"/>
      <c r="G95" s="1288"/>
      <c r="H95" s="1288"/>
      <c r="I95" s="1288"/>
      <c r="J95" s="1288"/>
      <c r="K95" s="1289"/>
      <c r="L95" s="678"/>
    </row>
    <row r="96" spans="1:12" ht="23.25" customHeight="1">
      <c r="A96" s="642"/>
      <c r="B96" s="1291" t="s">
        <v>667</v>
      </c>
      <c r="C96" s="1292"/>
      <c r="D96" s="1292"/>
      <c r="E96" s="1292"/>
      <c r="F96" s="1292"/>
      <c r="G96" s="1292"/>
      <c r="H96" s="1292"/>
      <c r="I96" s="1292"/>
      <c r="J96" s="1293"/>
      <c r="K96" s="1290"/>
      <c r="L96" s="678"/>
    </row>
    <row r="97" spans="1:12" ht="16.5" customHeight="1">
      <c r="A97" s="642"/>
      <c r="B97" s="1288" t="s">
        <v>668</v>
      </c>
      <c r="C97" s="1288"/>
      <c r="D97" s="1288"/>
      <c r="E97" s="1288"/>
      <c r="F97" s="1288"/>
      <c r="G97" s="1288"/>
      <c r="H97" s="1288"/>
      <c r="I97" s="1288"/>
      <c r="J97" s="1288"/>
      <c r="K97" s="1289"/>
      <c r="L97" s="1241" t="s">
        <v>669</v>
      </c>
    </row>
    <row r="98" spans="1:12" ht="23.25" customHeight="1">
      <c r="A98" s="642"/>
      <c r="B98" s="1291" t="s">
        <v>670</v>
      </c>
      <c r="C98" s="1292"/>
      <c r="D98" s="1292"/>
      <c r="E98" s="1292"/>
      <c r="F98" s="1292"/>
      <c r="G98" s="1292"/>
      <c r="H98" s="1292"/>
      <c r="I98" s="1292"/>
      <c r="J98" s="1293"/>
      <c r="K98" s="1290"/>
      <c r="L98" s="1241"/>
    </row>
    <row r="99" spans="1:12" ht="16.5" customHeight="1">
      <c r="A99" s="642"/>
      <c r="B99" s="1288" t="s">
        <v>671</v>
      </c>
      <c r="C99" s="1288"/>
      <c r="D99" s="1288"/>
      <c r="E99" s="1288"/>
      <c r="F99" s="1288"/>
      <c r="G99" s="1288"/>
      <c r="H99" s="1288"/>
      <c r="I99" s="1288"/>
      <c r="J99" s="1288"/>
      <c r="K99" s="1289"/>
      <c r="L99" s="1241"/>
    </row>
    <row r="100" spans="1:12" ht="21" customHeight="1">
      <c r="A100" s="642"/>
      <c r="B100" s="1291" t="s">
        <v>670</v>
      </c>
      <c r="C100" s="1292"/>
      <c r="D100" s="1292"/>
      <c r="E100" s="1292"/>
      <c r="F100" s="1292"/>
      <c r="G100" s="1292"/>
      <c r="H100" s="1292"/>
      <c r="I100" s="1292"/>
      <c r="J100" s="1293"/>
      <c r="K100" s="1290"/>
      <c r="L100" s="1241"/>
    </row>
    <row r="101" spans="1:12" ht="11.25" customHeight="1">
      <c r="A101" s="642"/>
      <c r="B101" s="647"/>
      <c r="C101" s="647"/>
      <c r="D101" s="647"/>
      <c r="E101" s="647"/>
      <c r="F101" s="647"/>
      <c r="G101" s="647"/>
      <c r="H101" s="647"/>
      <c r="I101" s="647"/>
      <c r="J101" s="647"/>
      <c r="K101" s="642"/>
    </row>
    <row r="102" spans="1:12" s="673" customFormat="1">
      <c r="B102" s="1275" t="s">
        <v>672</v>
      </c>
      <c r="C102" s="1275"/>
      <c r="D102" s="1275"/>
      <c r="E102" s="1275"/>
      <c r="F102" s="1275"/>
      <c r="G102" s="1275"/>
      <c r="H102" s="1275"/>
      <c r="I102" s="1275"/>
    </row>
    <row r="103" spans="1:12" s="673" customFormat="1" ht="21" customHeight="1">
      <c r="B103" s="1276" t="s">
        <v>673</v>
      </c>
      <c r="C103" s="1277"/>
      <c r="D103" s="1277"/>
      <c r="E103" s="1277"/>
      <c r="F103" s="1277"/>
      <c r="G103" s="1277"/>
      <c r="H103" s="1277"/>
      <c r="I103" s="1277"/>
      <c r="J103" s="1262"/>
      <c r="K103" s="1278"/>
    </row>
    <row r="104" spans="1:12" s="673" customFormat="1" ht="12.6" customHeight="1">
      <c r="B104" s="1281" t="s">
        <v>674</v>
      </c>
      <c r="C104" s="1282"/>
      <c r="D104" s="1282"/>
      <c r="E104" s="1282"/>
      <c r="F104" s="1282"/>
      <c r="G104" s="1282"/>
      <c r="H104" s="1282"/>
      <c r="I104" s="1283"/>
      <c r="J104" s="1263"/>
      <c r="K104" s="1279"/>
    </row>
    <row r="105" spans="1:12" s="673" customFormat="1" ht="4.5" customHeight="1">
      <c r="B105" s="679"/>
      <c r="C105" s="680"/>
      <c r="D105" s="680"/>
      <c r="E105" s="680"/>
      <c r="F105" s="680"/>
      <c r="G105" s="680"/>
      <c r="H105" s="680"/>
      <c r="I105" s="680"/>
      <c r="J105" s="1263"/>
      <c r="K105" s="1279"/>
    </row>
    <row r="106" spans="1:12" s="673" customFormat="1" ht="19.149999999999999" customHeight="1">
      <c r="B106" s="681"/>
      <c r="C106" s="1251" t="s">
        <v>675</v>
      </c>
      <c r="D106" s="1284"/>
      <c r="E106" s="682" t="s">
        <v>676</v>
      </c>
      <c r="F106" s="683" t="s">
        <v>677</v>
      </c>
      <c r="G106" s="683" t="s">
        <v>678</v>
      </c>
      <c r="H106" s="684" t="s">
        <v>679</v>
      </c>
      <c r="I106" s="685" t="s">
        <v>680</v>
      </c>
      <c r="J106" s="1263"/>
      <c r="K106" s="1279"/>
    </row>
    <row r="107" spans="1:12" s="673" customFormat="1" ht="19.149999999999999" customHeight="1">
      <c r="B107" s="681"/>
      <c r="C107" s="1251" t="s">
        <v>681</v>
      </c>
      <c r="D107" s="1284"/>
      <c r="E107" s="682" t="s">
        <v>682</v>
      </c>
      <c r="F107" s="683" t="s">
        <v>683</v>
      </c>
      <c r="G107" s="683" t="s">
        <v>679</v>
      </c>
      <c r="H107" s="1285" t="s">
        <v>684</v>
      </c>
      <c r="I107" s="1286"/>
      <c r="J107" s="1263"/>
      <c r="K107" s="1279"/>
    </row>
    <row r="108" spans="1:12" s="673" customFormat="1" ht="6" customHeight="1">
      <c r="B108" s="686"/>
      <c r="C108" s="1287"/>
      <c r="D108" s="1287"/>
      <c r="E108" s="1287"/>
      <c r="F108" s="1287"/>
      <c r="G108" s="1287"/>
      <c r="H108" s="1287"/>
      <c r="I108" s="1287"/>
      <c r="J108" s="1264"/>
      <c r="K108" s="1280"/>
    </row>
    <row r="109" spans="1:12" s="687" customFormat="1" ht="21" customHeight="1">
      <c r="B109" s="1260" t="s">
        <v>685</v>
      </c>
      <c r="C109" s="1261"/>
      <c r="D109" s="1261"/>
      <c r="E109" s="1261"/>
      <c r="F109" s="1261"/>
      <c r="G109" s="1261"/>
      <c r="H109" s="1261"/>
      <c r="I109" s="1261"/>
      <c r="J109" s="1262"/>
      <c r="K109" s="1265"/>
    </row>
    <row r="110" spans="1:12" s="687" customFormat="1" ht="12.6" customHeight="1">
      <c r="B110" s="1268" t="s">
        <v>686</v>
      </c>
      <c r="C110" s="1269"/>
      <c r="D110" s="1269"/>
      <c r="E110" s="1269"/>
      <c r="F110" s="1269"/>
      <c r="G110" s="1269"/>
      <c r="H110" s="1269"/>
      <c r="I110" s="1270"/>
      <c r="J110" s="1263"/>
      <c r="K110" s="1266"/>
    </row>
    <row r="111" spans="1:12" s="687" customFormat="1" ht="4.5" customHeight="1">
      <c r="B111" s="688"/>
      <c r="C111" s="689"/>
      <c r="D111" s="689"/>
      <c r="E111" s="689"/>
      <c r="F111" s="689"/>
      <c r="G111" s="689"/>
      <c r="H111" s="689"/>
      <c r="I111" s="689"/>
      <c r="J111" s="1263"/>
      <c r="K111" s="1266"/>
    </row>
    <row r="112" spans="1:12" s="687" customFormat="1" ht="19.149999999999999" customHeight="1">
      <c r="B112" s="690"/>
      <c r="C112" s="1271" t="s">
        <v>687</v>
      </c>
      <c r="D112" s="1272"/>
      <c r="E112" s="1272"/>
      <c r="F112" s="1272"/>
      <c r="G112" s="1272"/>
      <c r="H112" s="1272"/>
      <c r="I112" s="1273"/>
      <c r="J112" s="1263"/>
      <c r="K112" s="1266"/>
    </row>
    <row r="113" spans="1:12" s="687" customFormat="1" ht="6" customHeight="1">
      <c r="B113" s="691"/>
      <c r="C113" s="1274"/>
      <c r="D113" s="1274"/>
      <c r="E113" s="1274"/>
      <c r="F113" s="1274"/>
      <c r="G113" s="1274"/>
      <c r="H113" s="1274"/>
      <c r="I113" s="1274"/>
      <c r="J113" s="1264"/>
      <c r="K113" s="1267"/>
    </row>
    <row r="114" spans="1:12" s="673" customFormat="1" ht="11.25" customHeight="1">
      <c r="B114" s="674"/>
      <c r="C114" s="674"/>
      <c r="D114" s="674"/>
      <c r="E114" s="674"/>
      <c r="F114" s="674"/>
      <c r="G114" s="674"/>
      <c r="H114" s="674"/>
      <c r="I114" s="674"/>
    </row>
    <row r="115" spans="1:12" ht="6" customHeight="1">
      <c r="A115" s="642"/>
      <c r="B115" s="642"/>
      <c r="C115" s="642"/>
      <c r="D115" s="642"/>
      <c r="E115" s="642"/>
      <c r="F115" s="642"/>
      <c r="G115" s="642"/>
      <c r="H115" s="642"/>
      <c r="I115" s="642"/>
      <c r="J115" s="642"/>
      <c r="K115" s="642"/>
    </row>
    <row r="116" spans="1:12" ht="21" customHeight="1">
      <c r="A116" s="642"/>
      <c r="B116" s="1245" t="s">
        <v>688</v>
      </c>
      <c r="C116" s="1246"/>
      <c r="D116" s="1246"/>
      <c r="E116" s="1246"/>
      <c r="F116" s="1246"/>
      <c r="G116" s="1246"/>
      <c r="H116" s="1246"/>
      <c r="I116" s="1246"/>
      <c r="J116" s="1246"/>
      <c r="K116" s="1246"/>
    </row>
    <row r="117" spans="1:12" ht="27.75" customHeight="1">
      <c r="A117" s="642"/>
      <c r="B117" s="1248" t="s">
        <v>689</v>
      </c>
      <c r="C117" s="1249"/>
      <c r="D117" s="1249"/>
      <c r="E117" s="1249"/>
      <c r="F117" s="1249"/>
      <c r="G117" s="1249"/>
      <c r="H117" s="1249"/>
      <c r="I117" s="1249"/>
      <c r="J117" s="1250"/>
      <c r="K117" s="646"/>
    </row>
    <row r="118" spans="1:12" s="673" customFormat="1" ht="21" customHeight="1">
      <c r="B118" s="692"/>
      <c r="C118" s="1251" t="s">
        <v>690</v>
      </c>
      <c r="D118" s="1252"/>
      <c r="E118" s="1252"/>
      <c r="F118" s="1252"/>
      <c r="G118" s="1252"/>
      <c r="H118" s="1252"/>
      <c r="I118" s="1253"/>
      <c r="J118" s="1253"/>
      <c r="K118" s="1254"/>
      <c r="L118" s="693"/>
    </row>
    <row r="119" spans="1:12" ht="104.45" customHeight="1">
      <c r="A119" s="642"/>
      <c r="B119" s="655"/>
      <c r="C119" s="1255"/>
      <c r="D119" s="1256"/>
      <c r="E119" s="1256"/>
      <c r="F119" s="1256"/>
      <c r="G119" s="1256"/>
      <c r="H119" s="1256"/>
      <c r="I119" s="1256"/>
      <c r="J119" s="662"/>
      <c r="K119" s="694"/>
    </row>
    <row r="120" spans="1:12" ht="85.5" customHeight="1">
      <c r="A120" s="642"/>
      <c r="B120" s="1257" t="s">
        <v>691</v>
      </c>
      <c r="C120" s="1258"/>
      <c r="D120" s="1258"/>
      <c r="E120" s="1258"/>
      <c r="F120" s="1258"/>
      <c r="G120" s="1258"/>
      <c r="H120" s="1258"/>
      <c r="I120" s="1258"/>
      <c r="J120" s="1258"/>
      <c r="K120" s="1259"/>
      <c r="L120" s="1241" t="s">
        <v>692</v>
      </c>
    </row>
    <row r="121" spans="1:12" ht="237.75" customHeight="1">
      <c r="A121" s="642"/>
      <c r="B121" s="1242" t="s">
        <v>693</v>
      </c>
      <c r="C121" s="1243"/>
      <c r="D121" s="1243"/>
      <c r="E121" s="1243"/>
      <c r="F121" s="1243"/>
      <c r="G121" s="1243"/>
      <c r="H121" s="1243"/>
      <c r="I121" s="1243"/>
      <c r="J121" s="1243"/>
      <c r="K121" s="1244"/>
      <c r="L121" s="1241"/>
    </row>
    <row r="122" spans="1:12" ht="6.75" customHeight="1">
      <c r="A122" s="642"/>
      <c r="B122" s="642"/>
      <c r="C122" s="642"/>
      <c r="D122" s="642"/>
      <c r="E122" s="642"/>
      <c r="F122" s="642"/>
      <c r="G122" s="642"/>
      <c r="H122" s="642"/>
      <c r="I122" s="642"/>
      <c r="J122" s="642"/>
      <c r="K122" s="642"/>
    </row>
    <row r="123" spans="1:12" ht="21" customHeight="1">
      <c r="A123" s="642"/>
      <c r="B123" s="1245" t="s">
        <v>694</v>
      </c>
      <c r="C123" s="1246"/>
      <c r="D123" s="1246"/>
      <c r="E123" s="1246"/>
      <c r="F123" s="1246"/>
      <c r="G123" s="1246"/>
      <c r="H123" s="1246"/>
      <c r="I123" s="1246"/>
      <c r="J123" s="1246"/>
      <c r="K123" s="1246"/>
      <c r="L123" s="1247" t="s">
        <v>695</v>
      </c>
    </row>
    <row r="124" spans="1:12" ht="27.75" customHeight="1">
      <c r="A124" s="642"/>
      <c r="B124" s="1248" t="s">
        <v>696</v>
      </c>
      <c r="C124" s="1249"/>
      <c r="D124" s="1249"/>
      <c r="E124" s="1249"/>
      <c r="F124" s="1249"/>
      <c r="G124" s="1249"/>
      <c r="H124" s="1249"/>
      <c r="I124" s="1249"/>
      <c r="J124" s="1250"/>
      <c r="K124" s="646"/>
      <c r="L124" s="1247"/>
    </row>
    <row r="125" spans="1:12">
      <c r="L125" s="1247"/>
    </row>
    <row r="126" spans="1:12">
      <c r="L126" s="1247"/>
    </row>
    <row r="127" spans="1:12">
      <c r="L127" s="1247"/>
    </row>
  </sheetData>
  <sheetProtection algorithmName="SHA-512" hashValue="OpcHY2IpM/0Pqv5YqcbW5KXOob2WCttO9WTtb6Zz323s1WPsc5K5qhZUTckk+dxRGdLh8G6zuJMRbMJZoaNw3w==" saltValue="Za7SJ1i081iHh0h/QMhfVg==" spinCount="100000" sheet="1" objects="1" scenarios="1"/>
  <mergeCells count="120">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 ref="M38:T38"/>
    <mergeCell ref="B39:J39"/>
    <mergeCell ref="B28:J28"/>
    <mergeCell ref="B29:J29"/>
    <mergeCell ref="B30:J30"/>
    <mergeCell ref="B31:J31"/>
    <mergeCell ref="B32:J32"/>
    <mergeCell ref="K32:K35"/>
    <mergeCell ref="C33:I33"/>
    <mergeCell ref="C34:I34"/>
    <mergeCell ref="C35:J35"/>
    <mergeCell ref="B40:J40"/>
    <mergeCell ref="B45:J45"/>
    <mergeCell ref="B46:J46"/>
    <mergeCell ref="B47:J47"/>
    <mergeCell ref="K47:K48"/>
    <mergeCell ref="C48:J48"/>
    <mergeCell ref="B36:J36"/>
    <mergeCell ref="B37:J37"/>
    <mergeCell ref="K37:K38"/>
    <mergeCell ref="C38:J38"/>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71:J71"/>
    <mergeCell ref="C60:E60"/>
    <mergeCell ref="F60:I60"/>
    <mergeCell ref="C62:I62"/>
    <mergeCell ref="C63:E63"/>
    <mergeCell ref="F63:I63"/>
    <mergeCell ref="C64:E64"/>
    <mergeCell ref="F64:I64"/>
    <mergeCell ref="B75:J75"/>
    <mergeCell ref="B77:J77"/>
    <mergeCell ref="B78:K78"/>
    <mergeCell ref="B79:J79"/>
    <mergeCell ref="L79:L88"/>
    <mergeCell ref="B80:K80"/>
    <mergeCell ref="B81:K81"/>
    <mergeCell ref="B82:K82"/>
    <mergeCell ref="B83:K83"/>
    <mergeCell ref="B84:K84"/>
    <mergeCell ref="B91:J91"/>
    <mergeCell ref="K91:K94"/>
    <mergeCell ref="C92:H92"/>
    <mergeCell ref="L92:L94"/>
    <mergeCell ref="G93:H93"/>
    <mergeCell ref="C94:J94"/>
    <mergeCell ref="B85:K85"/>
    <mergeCell ref="B86:K86"/>
    <mergeCell ref="B87:K87"/>
    <mergeCell ref="B88:K88"/>
    <mergeCell ref="B89:K89"/>
    <mergeCell ref="B90:J90"/>
    <mergeCell ref="B95:J95"/>
    <mergeCell ref="K95:K96"/>
    <mergeCell ref="B96:J96"/>
    <mergeCell ref="B97:J97"/>
    <mergeCell ref="K97:K98"/>
    <mergeCell ref="L97:L100"/>
    <mergeCell ref="B98:J98"/>
    <mergeCell ref="B99:J99"/>
    <mergeCell ref="K99:K100"/>
    <mergeCell ref="B100:J10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L120:L121"/>
    <mergeCell ref="B121:K121"/>
    <mergeCell ref="B123:K123"/>
    <mergeCell ref="L123:L127"/>
    <mergeCell ref="B124:J124"/>
    <mergeCell ref="B116:K116"/>
    <mergeCell ref="B117:J117"/>
    <mergeCell ref="C118:H118"/>
    <mergeCell ref="I118:K118"/>
    <mergeCell ref="C119:I119"/>
    <mergeCell ref="B120:K120"/>
  </mergeCells>
  <phoneticPr fontId="23"/>
  <dataValidations count="3">
    <dataValidation type="list" allowBlank="1" showInputMessage="1" showErrorMessage="1" sqref="I92" xr:uid="{9D92DCB2-9586-4448-962C-151C72F4E8FD}">
      <formula1>"契約書,その他"</formula1>
    </dataValidation>
    <dataValidation type="list" allowBlank="1" showInputMessage="1" showErrorMessage="1" sqref="K95:K100" xr:uid="{4D8D44CC-6AEC-4FD9-87CB-89FE084F682B}">
      <formula1>"はい,いいえ,なし"</formula1>
    </dataValidation>
    <dataValidation type="list" allowBlank="1" showInputMessage="1" showErrorMessage="1" sqref="K36:K37 K28:K32 K13 K39:K40 K16:K19 K22 K45:K47 K71 K51 K79 K124 K117 K90:K94 K75 K109 K103" xr:uid="{7901E1B3-93AA-4CB7-A5EC-294D4744AF8E}">
      <formula1>"はい,いいえ"</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35"/>
  <sheetViews>
    <sheetView showGridLines="0" tabSelected="1" view="pageBreakPreview" zoomScaleNormal="100" zoomScaleSheetLayoutView="100" workbookViewId="0">
      <selection activeCell="J32" sqref="J32"/>
    </sheetView>
  </sheetViews>
  <sheetFormatPr defaultColWidth="8.75" defaultRowHeight="18.75"/>
  <cols>
    <col min="1" max="9" width="8.75" style="66" customWidth="1"/>
  </cols>
  <sheetData>
    <row r="1" spans="1:9" ht="39.75" customHeight="1">
      <c r="A1" s="695" t="s">
        <v>554</v>
      </c>
      <c r="B1" s="696"/>
      <c r="C1" s="696"/>
      <c r="D1" s="696"/>
      <c r="E1" s="696"/>
      <c r="F1" s="696"/>
      <c r="G1" s="696"/>
      <c r="H1" s="696"/>
      <c r="I1" s="696"/>
    </row>
    <row r="2" spans="1:9" ht="5.25" customHeight="1">
      <c r="H2" s="197"/>
      <c r="I2" s="197"/>
    </row>
    <row r="3" spans="1:9" ht="18.75" customHeight="1">
      <c r="A3" s="198" t="s">
        <v>356</v>
      </c>
      <c r="H3" s="197"/>
      <c r="I3" s="197"/>
    </row>
    <row r="4" spans="1:9" ht="5.25" customHeight="1"/>
    <row r="5" spans="1:9">
      <c r="A5" s="199" t="s">
        <v>357</v>
      </c>
      <c r="B5" s="200"/>
      <c r="C5" s="200"/>
      <c r="D5" s="200"/>
      <c r="E5" s="200"/>
      <c r="F5" s="200"/>
      <c r="G5" s="200"/>
      <c r="H5" s="200"/>
      <c r="I5" s="201"/>
    </row>
    <row r="6" spans="1:9">
      <c r="A6" s="205" t="s">
        <v>381</v>
      </c>
      <c r="B6" s="206"/>
      <c r="C6" s="206"/>
      <c r="E6" s="206"/>
      <c r="F6" s="206"/>
      <c r="G6" s="206"/>
      <c r="H6" s="206"/>
      <c r="I6" s="207"/>
    </row>
    <row r="7" spans="1:9">
      <c r="A7" s="202" t="s">
        <v>382</v>
      </c>
      <c r="B7" s="203"/>
      <c r="C7" s="203"/>
      <c r="D7" s="203"/>
      <c r="E7" s="203"/>
      <c r="F7" s="203"/>
      <c r="G7" s="203"/>
      <c r="H7" s="203"/>
      <c r="I7" s="204"/>
    </row>
    <row r="8" spans="1:9">
      <c r="A8" s="202" t="s">
        <v>358</v>
      </c>
      <c r="B8" s="203"/>
      <c r="C8" s="203"/>
      <c r="D8" s="203"/>
      <c r="E8" s="203"/>
      <c r="F8" s="203"/>
      <c r="G8" s="203"/>
      <c r="H8" s="203"/>
      <c r="I8" s="204"/>
    </row>
    <row r="9" spans="1:9" ht="18.600000000000001" customHeight="1">
      <c r="A9" s="205" t="s">
        <v>359</v>
      </c>
      <c r="B9" s="206"/>
      <c r="C9" s="206"/>
      <c r="D9" s="206"/>
      <c r="E9" s="206"/>
      <c r="F9" s="206"/>
      <c r="G9" s="206"/>
      <c r="H9" s="206"/>
      <c r="I9" s="207"/>
    </row>
    <row r="10" spans="1:9" ht="18.600000000000001" customHeight="1">
      <c r="A10" s="208" t="s">
        <v>360</v>
      </c>
      <c r="I10" s="209"/>
    </row>
    <row r="11" spans="1:9" ht="18.600000000000001" customHeight="1">
      <c r="A11" s="202" t="s">
        <v>361</v>
      </c>
      <c r="B11" s="203"/>
      <c r="C11" s="203"/>
      <c r="D11" s="203"/>
      <c r="E11" s="203"/>
      <c r="F11" s="203"/>
      <c r="G11" s="203"/>
      <c r="H11" s="203"/>
      <c r="I11" s="204"/>
    </row>
    <row r="12" spans="1:9" ht="18.75" customHeight="1">
      <c r="A12" s="210" t="s">
        <v>362</v>
      </c>
      <c r="B12" s="206"/>
      <c r="C12" s="206"/>
      <c r="D12" s="206"/>
      <c r="E12" s="206"/>
      <c r="F12" s="206"/>
      <c r="G12" s="206"/>
      <c r="H12" s="206"/>
      <c r="I12" s="207"/>
    </row>
    <row r="13" spans="1:9">
      <c r="A13" s="211" t="s">
        <v>363</v>
      </c>
      <c r="B13" s="203"/>
      <c r="C13" s="203"/>
      <c r="D13" s="203"/>
      <c r="E13" s="203"/>
      <c r="F13" s="203"/>
      <c r="G13" s="203"/>
      <c r="H13" s="203"/>
      <c r="I13" s="204"/>
    </row>
    <row r="14" spans="1:9" ht="18.75" customHeight="1">
      <c r="A14" s="210" t="s">
        <v>364</v>
      </c>
      <c r="B14" s="206"/>
      <c r="C14" s="206"/>
      <c r="D14" s="206"/>
      <c r="E14" s="206"/>
      <c r="F14" s="206"/>
      <c r="G14" s="206"/>
      <c r="H14" s="206"/>
      <c r="I14" s="207"/>
    </row>
    <row r="15" spans="1:9">
      <c r="A15" s="202" t="s">
        <v>365</v>
      </c>
      <c r="B15" s="203"/>
      <c r="C15" s="203"/>
      <c r="D15" s="203"/>
      <c r="E15" s="203"/>
      <c r="F15" s="203"/>
      <c r="G15" s="203"/>
      <c r="H15" s="203"/>
      <c r="I15" s="204"/>
    </row>
    <row r="16" spans="1:9">
      <c r="A16" s="205" t="s">
        <v>366</v>
      </c>
      <c r="B16" s="206"/>
      <c r="C16" s="206"/>
      <c r="D16" s="206"/>
      <c r="E16" s="206"/>
      <c r="F16" s="206"/>
      <c r="G16" s="206"/>
      <c r="H16" s="206"/>
      <c r="I16" s="207"/>
    </row>
    <row r="17" spans="1:9">
      <c r="A17" s="212" t="s">
        <v>367</v>
      </c>
      <c r="B17" s="213"/>
      <c r="C17" s="213"/>
      <c r="D17" s="213"/>
      <c r="E17" s="213"/>
      <c r="F17" s="213"/>
      <c r="G17" s="213"/>
      <c r="H17" s="213"/>
      <c r="I17" s="214"/>
    </row>
    <row r="18" spans="1:9">
      <c r="A18" s="199" t="s">
        <v>368</v>
      </c>
      <c r="B18" s="200"/>
      <c r="C18" s="200"/>
      <c r="D18" s="200"/>
      <c r="E18" s="200"/>
      <c r="F18" s="200"/>
      <c r="G18" s="200"/>
      <c r="H18" s="200"/>
      <c r="I18" s="201"/>
    </row>
    <row r="19" spans="1:9" ht="18.75" customHeight="1">
      <c r="A19" s="205" t="s">
        <v>369</v>
      </c>
      <c r="B19" s="215"/>
      <c r="C19" s="215"/>
      <c r="D19" s="215"/>
      <c r="E19" s="215"/>
      <c r="F19" s="215"/>
      <c r="G19" s="215"/>
      <c r="H19" s="215"/>
      <c r="I19" s="216"/>
    </row>
    <row r="20" spans="1:9">
      <c r="A20" s="202" t="s">
        <v>370</v>
      </c>
      <c r="B20" s="217"/>
      <c r="C20" s="217"/>
      <c r="D20" s="217"/>
      <c r="E20" s="217"/>
      <c r="F20" s="217"/>
      <c r="G20" s="217"/>
      <c r="H20" s="217"/>
      <c r="I20" s="218"/>
    </row>
    <row r="21" spans="1:9">
      <c r="A21" s="219" t="s">
        <v>371</v>
      </c>
      <c r="B21" s="220"/>
      <c r="C21" s="220"/>
      <c r="D21" s="220"/>
      <c r="E21" s="220" t="s">
        <v>372</v>
      </c>
      <c r="F21" s="220"/>
      <c r="G21" s="220"/>
      <c r="H21" s="220"/>
      <c r="I21" s="221"/>
    </row>
    <row r="22" spans="1:9">
      <c r="A22" s="240" t="s">
        <v>373</v>
      </c>
      <c r="B22" s="697" t="s">
        <v>374</v>
      </c>
      <c r="C22" s="698"/>
      <c r="D22" s="222"/>
      <c r="E22" s="222"/>
      <c r="F22" s="222"/>
      <c r="G22" s="222"/>
      <c r="H22" s="222"/>
      <c r="I22" s="223"/>
    </row>
    <row r="23" spans="1:9">
      <c r="A23" s="219" t="s">
        <v>463</v>
      </c>
      <c r="B23" s="220"/>
      <c r="C23" s="220"/>
      <c r="D23" s="220"/>
      <c r="E23" s="220"/>
      <c r="F23" s="220"/>
      <c r="G23" s="220"/>
      <c r="H23" s="220"/>
      <c r="I23" s="221"/>
    </row>
    <row r="24" spans="1:9">
      <c r="A24" s="224" t="s">
        <v>464</v>
      </c>
      <c r="B24" s="222"/>
      <c r="C24" s="222"/>
      <c r="D24" s="222"/>
      <c r="E24" s="222"/>
      <c r="F24" s="222"/>
      <c r="G24" s="222"/>
      <c r="H24" s="222"/>
      <c r="I24" s="223"/>
    </row>
    <row r="25" spans="1:9">
      <c r="A25" s="224"/>
      <c r="B25" s="222"/>
      <c r="C25" s="222"/>
      <c r="D25" s="222"/>
      <c r="E25" s="222"/>
      <c r="F25" s="222"/>
      <c r="G25" s="222"/>
      <c r="H25" s="222"/>
      <c r="I25" s="223"/>
    </row>
    <row r="26" spans="1:9">
      <c r="A26" s="224"/>
      <c r="B26" s="222"/>
      <c r="C26" s="222"/>
      <c r="D26" s="222"/>
      <c r="E26" s="222"/>
      <c r="F26" s="222"/>
      <c r="G26" s="222"/>
      <c r="H26" s="222"/>
      <c r="I26" s="223"/>
    </row>
    <row r="27" spans="1:9">
      <c r="A27" s="224"/>
      <c r="B27" s="222"/>
      <c r="C27" s="222"/>
      <c r="D27" s="222"/>
      <c r="E27" s="222"/>
      <c r="F27" s="222"/>
      <c r="G27" s="222"/>
      <c r="H27" s="222"/>
      <c r="I27" s="223"/>
    </row>
    <row r="28" spans="1:9">
      <c r="A28" s="224"/>
      <c r="B28" s="222"/>
      <c r="C28" s="222"/>
      <c r="D28" s="222"/>
      <c r="E28" s="222"/>
      <c r="F28" s="222"/>
      <c r="G28" s="222"/>
      <c r="H28" s="222"/>
      <c r="I28" s="223"/>
    </row>
    <row r="29" spans="1:9">
      <c r="A29" s="224"/>
      <c r="B29" s="222"/>
      <c r="C29" s="222"/>
      <c r="D29" s="222"/>
      <c r="E29" s="222"/>
      <c r="F29" s="222"/>
      <c r="G29" s="222"/>
      <c r="H29" s="222"/>
      <c r="I29" s="223"/>
    </row>
    <row r="30" spans="1:9">
      <c r="A30" s="225"/>
      <c r="B30" s="226"/>
      <c r="C30" s="226"/>
      <c r="D30" s="226"/>
      <c r="E30" s="226"/>
      <c r="F30" s="226"/>
      <c r="G30" s="226"/>
      <c r="H30" s="226"/>
      <c r="I30" s="227"/>
    </row>
    <row r="31" spans="1:9">
      <c r="A31" s="228" t="s">
        <v>375</v>
      </c>
      <c r="B31" s="229"/>
      <c r="C31" s="229"/>
      <c r="D31" s="229"/>
      <c r="E31" s="229"/>
      <c r="F31" s="229"/>
      <c r="G31" s="229"/>
      <c r="H31" s="229"/>
      <c r="I31" s="230"/>
    </row>
    <row r="32" spans="1:9">
      <c r="A32" s="231" t="s">
        <v>376</v>
      </c>
      <c r="B32" s="232"/>
      <c r="C32" s="200" t="s">
        <v>377</v>
      </c>
      <c r="D32" s="200"/>
      <c r="E32" s="200"/>
      <c r="F32" s="200"/>
      <c r="G32" s="200"/>
      <c r="H32" s="200"/>
      <c r="I32" s="201"/>
    </row>
    <row r="33" spans="1:9">
      <c r="A33" s="205" t="s">
        <v>378</v>
      </c>
      <c r="B33" s="233"/>
      <c r="C33" s="234" t="s">
        <v>379</v>
      </c>
      <c r="D33" s="234"/>
      <c r="E33" s="234"/>
      <c r="F33" s="234"/>
      <c r="G33" s="234"/>
      <c r="H33" s="234"/>
      <c r="I33" s="235"/>
    </row>
    <row r="34" spans="1:9" ht="18.75" customHeight="1">
      <c r="A34" s="236"/>
      <c r="B34" s="237"/>
      <c r="C34" s="699" t="s">
        <v>380</v>
      </c>
      <c r="D34" s="699"/>
      <c r="E34" s="699"/>
      <c r="F34" s="699"/>
      <c r="G34" s="699"/>
      <c r="H34" s="699"/>
      <c r="I34" s="700"/>
    </row>
    <row r="35" spans="1:9">
      <c r="A35" s="238"/>
      <c r="B35" s="239"/>
      <c r="C35" s="701"/>
      <c r="D35" s="701"/>
      <c r="E35" s="701"/>
      <c r="F35" s="701"/>
      <c r="G35" s="701"/>
      <c r="H35" s="701"/>
      <c r="I35" s="702"/>
    </row>
  </sheetData>
  <sheetProtection algorithmName="SHA-512" hashValue="nANX2j2YYtRC+X0sjhciqpvouEhcwpWvkRqGVQ6md3jc6aeEd3VR+Bdu+oUrFsiVWk9yqrI/N+uylZOUjtpr/w==" saltValue="4FByIr5J0E4687otO9CH2Q==" spinCount="100000" sheet="1" objects="1" scenarios="1"/>
  <mergeCells count="3">
    <mergeCell ref="A1:I1"/>
    <mergeCell ref="B22:C22"/>
    <mergeCell ref="C34:I35"/>
  </mergeCells>
  <phoneticPr fontId="23"/>
  <dataValidations count="1">
    <dataValidation type="list" allowBlank="1" showInputMessage="1" showErrorMessage="1" sqref="B22:C22" xr:uid="{00000000-0002-0000-0000-000000000000}">
      <formula1>"　　,    ,"</formula1>
    </dataValidation>
  </dataValidations>
  <printOptions horizontalCentered="1"/>
  <pageMargins left="0.70866141732283472" right="0.70866141732283472" top="0.15748031496062992" bottom="0.15748031496062992" header="0.31496062992125984" footer="0.11811023622047245"/>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44"/>
  <sheetViews>
    <sheetView view="pageBreakPreview" zoomScaleNormal="100" zoomScaleSheetLayoutView="100" workbookViewId="0">
      <selection activeCell="J32" sqref="J32"/>
    </sheetView>
  </sheetViews>
  <sheetFormatPr defaultColWidth="9" defaultRowHeight="18.75"/>
  <cols>
    <col min="1" max="1" width="34.625" style="2" customWidth="1"/>
    <col min="2" max="2" width="25.25" style="100" bestFit="1" customWidth="1"/>
    <col min="3" max="3" width="59.75" style="101" customWidth="1"/>
    <col min="4" max="16384" width="9" style="2"/>
  </cols>
  <sheetData>
    <row r="1" spans="1:3" ht="25.5">
      <c r="A1" s="520" t="s">
        <v>555</v>
      </c>
    </row>
    <row r="2" spans="1:3">
      <c r="A2" s="4" t="s">
        <v>109</v>
      </c>
      <c r="B2" s="4" t="s">
        <v>68</v>
      </c>
      <c r="C2" s="96" t="s">
        <v>57</v>
      </c>
    </row>
    <row r="3" spans="1:3">
      <c r="A3" s="14" t="s">
        <v>175</v>
      </c>
      <c r="B3" s="1" t="s">
        <v>176</v>
      </c>
      <c r="C3" s="97"/>
    </row>
    <row r="4" spans="1:3">
      <c r="A4" s="14" t="s">
        <v>175</v>
      </c>
      <c r="B4" s="1" t="s">
        <v>177</v>
      </c>
      <c r="C4" s="97"/>
    </row>
    <row r="5" spans="1:3">
      <c r="A5" s="14" t="s">
        <v>175</v>
      </c>
      <c r="B5" s="1" t="s">
        <v>178</v>
      </c>
      <c r="C5" s="97"/>
    </row>
    <row r="6" spans="1:3">
      <c r="A6" s="14" t="s">
        <v>175</v>
      </c>
      <c r="B6" s="1" t="s">
        <v>179</v>
      </c>
      <c r="C6" s="97"/>
    </row>
    <row r="7" spans="1:3">
      <c r="A7" s="14" t="s">
        <v>175</v>
      </c>
      <c r="B7" s="1" t="s">
        <v>180</v>
      </c>
      <c r="C7" s="97"/>
    </row>
    <row r="8" spans="1:3">
      <c r="A8" s="14" t="s">
        <v>175</v>
      </c>
      <c r="B8" s="1" t="s">
        <v>181</v>
      </c>
      <c r="C8" s="97"/>
    </row>
    <row r="9" spans="1:3">
      <c r="A9" s="14" t="s">
        <v>175</v>
      </c>
      <c r="B9" s="14" t="s">
        <v>182</v>
      </c>
      <c r="C9" s="97"/>
    </row>
    <row r="10" spans="1:3">
      <c r="A10" s="14" t="s">
        <v>175</v>
      </c>
      <c r="B10" s="1" t="s">
        <v>183</v>
      </c>
      <c r="C10" s="97"/>
    </row>
    <row r="11" spans="1:3">
      <c r="A11" s="14" t="s">
        <v>175</v>
      </c>
      <c r="B11" s="1" t="s">
        <v>184</v>
      </c>
      <c r="C11" s="97"/>
    </row>
    <row r="12" spans="1:3">
      <c r="A12" s="14" t="s">
        <v>175</v>
      </c>
      <c r="B12" s="1" t="s">
        <v>36</v>
      </c>
      <c r="C12" s="97" t="s">
        <v>530</v>
      </c>
    </row>
    <row r="13" spans="1:3">
      <c r="A13" s="14" t="s">
        <v>175</v>
      </c>
      <c r="B13" s="1" t="s">
        <v>37</v>
      </c>
      <c r="C13" s="97" t="s">
        <v>530</v>
      </c>
    </row>
    <row r="14" spans="1:3">
      <c r="A14" s="14" t="s">
        <v>439</v>
      </c>
      <c r="B14" s="1" t="s">
        <v>185</v>
      </c>
      <c r="C14" s="97"/>
    </row>
    <row r="15" spans="1:3">
      <c r="A15" s="14" t="s">
        <v>439</v>
      </c>
      <c r="B15" s="1" t="s">
        <v>186</v>
      </c>
      <c r="C15" s="97"/>
    </row>
    <row r="16" spans="1:3">
      <c r="A16" s="14" t="s">
        <v>439</v>
      </c>
      <c r="B16" s="1" t="s">
        <v>187</v>
      </c>
      <c r="C16" s="97" t="s">
        <v>67</v>
      </c>
    </row>
    <row r="17" spans="1:3">
      <c r="A17" s="14" t="s">
        <v>439</v>
      </c>
      <c r="B17" s="1" t="s">
        <v>188</v>
      </c>
      <c r="C17" s="97"/>
    </row>
    <row r="18" spans="1:3">
      <c r="A18" s="14" t="s">
        <v>439</v>
      </c>
      <c r="B18" s="1" t="s">
        <v>189</v>
      </c>
      <c r="C18" s="97"/>
    </row>
    <row r="19" spans="1:3">
      <c r="A19" s="14" t="s">
        <v>439</v>
      </c>
      <c r="B19" s="1" t="s">
        <v>34</v>
      </c>
      <c r="C19" s="97" t="s">
        <v>67</v>
      </c>
    </row>
    <row r="20" spans="1:3">
      <c r="A20" s="14" t="s">
        <v>439</v>
      </c>
      <c r="B20" s="1" t="s">
        <v>35</v>
      </c>
      <c r="C20" s="97"/>
    </row>
    <row r="21" spans="1:3">
      <c r="A21" s="14" t="s">
        <v>440</v>
      </c>
      <c r="B21" s="14" t="s">
        <v>345</v>
      </c>
      <c r="C21" s="97" t="s">
        <v>190</v>
      </c>
    </row>
    <row r="22" spans="1:3">
      <c r="A22" s="14" t="s">
        <v>440</v>
      </c>
      <c r="B22" s="14" t="s">
        <v>346</v>
      </c>
      <c r="C22" s="97" t="s">
        <v>190</v>
      </c>
    </row>
    <row r="23" spans="1:3">
      <c r="A23" s="1" t="s">
        <v>191</v>
      </c>
      <c r="B23" s="1" t="s">
        <v>192</v>
      </c>
      <c r="C23" s="97" t="s">
        <v>190</v>
      </c>
    </row>
    <row r="24" spans="1:3">
      <c r="A24" s="14" t="s">
        <v>193</v>
      </c>
      <c r="B24" s="14" t="s">
        <v>194</v>
      </c>
      <c r="C24" s="97"/>
    </row>
    <row r="25" spans="1:3">
      <c r="A25" s="14" t="s">
        <v>193</v>
      </c>
      <c r="B25" s="1" t="s">
        <v>195</v>
      </c>
      <c r="C25" s="98" t="s">
        <v>196</v>
      </c>
    </row>
    <row r="26" spans="1:3">
      <c r="A26" s="14" t="s">
        <v>193</v>
      </c>
      <c r="B26" s="1" t="s">
        <v>197</v>
      </c>
      <c r="C26" s="98" t="s">
        <v>441</v>
      </c>
    </row>
    <row r="27" spans="1:3">
      <c r="A27" s="14" t="s">
        <v>198</v>
      </c>
      <c r="B27" s="1" t="s">
        <v>38</v>
      </c>
      <c r="C27" s="98" t="s">
        <v>448</v>
      </c>
    </row>
    <row r="28" spans="1:3">
      <c r="A28" s="14" t="s">
        <v>198</v>
      </c>
      <c r="B28" s="1" t="s">
        <v>39</v>
      </c>
      <c r="C28" s="98" t="s">
        <v>448</v>
      </c>
    </row>
    <row r="29" spans="1:3">
      <c r="A29" s="14" t="s">
        <v>198</v>
      </c>
      <c r="B29" s="1" t="s">
        <v>40</v>
      </c>
      <c r="C29" s="98" t="s">
        <v>199</v>
      </c>
    </row>
    <row r="30" spans="1:3">
      <c r="A30" s="14" t="s">
        <v>198</v>
      </c>
      <c r="B30" s="6" t="s">
        <v>69</v>
      </c>
      <c r="C30" s="5"/>
    </row>
    <row r="31" spans="1:3">
      <c r="A31" s="14" t="s">
        <v>198</v>
      </c>
      <c r="B31" s="6" t="s">
        <v>70</v>
      </c>
      <c r="C31" s="5"/>
    </row>
    <row r="32" spans="1:3">
      <c r="A32" s="14" t="s">
        <v>198</v>
      </c>
      <c r="B32" s="6" t="s">
        <v>71</v>
      </c>
      <c r="C32" s="5"/>
    </row>
    <row r="33" spans="1:3">
      <c r="A33" s="14" t="s">
        <v>200</v>
      </c>
      <c r="B33" s="99" t="s">
        <v>347</v>
      </c>
      <c r="C33" s="97"/>
    </row>
    <row r="34" spans="1:3">
      <c r="A34" s="14" t="s">
        <v>200</v>
      </c>
      <c r="B34" s="14" t="s">
        <v>348</v>
      </c>
      <c r="C34" s="97"/>
    </row>
    <row r="35" spans="1:3">
      <c r="A35" s="14" t="s">
        <v>200</v>
      </c>
      <c r="B35" s="14" t="s">
        <v>201</v>
      </c>
      <c r="C35" s="98" t="s">
        <v>553</v>
      </c>
    </row>
    <row r="36" spans="1:3">
      <c r="A36" s="14" t="s">
        <v>200</v>
      </c>
      <c r="B36" s="1" t="s">
        <v>202</v>
      </c>
      <c r="C36" s="97"/>
    </row>
    <row r="37" spans="1:3">
      <c r="A37" s="14" t="s">
        <v>200</v>
      </c>
      <c r="B37" s="1" t="s">
        <v>203</v>
      </c>
      <c r="C37" s="97" t="s">
        <v>204</v>
      </c>
    </row>
    <row r="38" spans="1:3">
      <c r="A38" s="14" t="s">
        <v>200</v>
      </c>
      <c r="B38" s="14" t="s">
        <v>205</v>
      </c>
      <c r="C38" s="98"/>
    </row>
    <row r="39" spans="1:3">
      <c r="A39" s="14" t="s">
        <v>200</v>
      </c>
      <c r="B39" s="14" t="s">
        <v>206</v>
      </c>
      <c r="C39" s="98"/>
    </row>
    <row r="40" spans="1:3">
      <c r="A40" s="14" t="s">
        <v>200</v>
      </c>
      <c r="B40" s="1" t="s">
        <v>207</v>
      </c>
      <c r="C40" s="98" t="s">
        <v>196</v>
      </c>
    </row>
    <row r="41" spans="1:3">
      <c r="A41" s="14" t="s">
        <v>200</v>
      </c>
      <c r="B41" s="1" t="s">
        <v>208</v>
      </c>
      <c r="C41" s="98" t="s">
        <v>196</v>
      </c>
    </row>
    <row r="42" spans="1:3">
      <c r="A42" s="14" t="s">
        <v>200</v>
      </c>
      <c r="B42" s="14" t="s">
        <v>209</v>
      </c>
      <c r="C42" s="98" t="s">
        <v>196</v>
      </c>
    </row>
    <row r="43" spans="1:3">
      <c r="A43" s="14" t="s">
        <v>200</v>
      </c>
      <c r="B43" s="1" t="s">
        <v>210</v>
      </c>
      <c r="C43" s="98" t="s">
        <v>196</v>
      </c>
    </row>
    <row r="44" spans="1:3">
      <c r="A44" s="14" t="s">
        <v>200</v>
      </c>
      <c r="B44" s="99" t="s">
        <v>211</v>
      </c>
      <c r="C44" s="98" t="s">
        <v>196</v>
      </c>
    </row>
  </sheetData>
  <sheetProtection algorithmName="SHA-512" hashValue="v773XRisaWrRGh1baKrNeDyCPWQC/Vf/HzDxzSfdv/6yL/J3uw8kuSPEgeYYLHC7E10rq4DbY21MfDHmYdoInQ==" saltValue="eUAtpF4p+QoqoRc6+tIe8w==" spinCount="100000" sheet="1" objects="1" scenarios="1"/>
  <autoFilter ref="A2:C44" xr:uid="{00000000-0009-0000-0000-000001000000}"/>
  <phoneticPr fontId="23"/>
  <printOptions horizontalCentered="1"/>
  <pageMargins left="0.70866141732283472" right="0.70866141732283472" top="0.15748031496062992" bottom="0.15748031496062992" header="0.31496062992125984" footer="0.11811023622047245"/>
  <pageSetup paperSize="9"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CD32A-6B23-4E19-8BC5-4F27C2DA1F79}">
  <sheetPr>
    <pageSetUpPr fitToPage="1"/>
  </sheetPr>
  <dimension ref="A1:AA105"/>
  <sheetViews>
    <sheetView showGridLines="0" view="pageBreakPreview" zoomScale="80" zoomScaleNormal="100" zoomScaleSheetLayoutView="80" workbookViewId="0">
      <selection sqref="A1:I1"/>
    </sheetView>
  </sheetViews>
  <sheetFormatPr defaultColWidth="9" defaultRowHeight="18.75"/>
  <cols>
    <col min="1" max="2" width="2.25" style="418" customWidth="1"/>
    <col min="3" max="3" width="3.875" style="418" customWidth="1"/>
    <col min="4" max="4" width="4.75" style="418" customWidth="1"/>
    <col min="5" max="5" width="5.75" style="418" customWidth="1"/>
    <col min="6" max="6" width="15.25" style="418" customWidth="1"/>
    <col min="7" max="7" width="9.75" style="418" customWidth="1"/>
    <col min="8" max="8" width="8.75" style="418" customWidth="1"/>
    <col min="9" max="9" width="3.75" style="418" customWidth="1"/>
    <col min="10" max="10" width="1.75" style="418" customWidth="1"/>
    <col min="11" max="11" width="2.125" style="418" customWidth="1"/>
    <col min="12" max="12" width="5.25" style="418" customWidth="1"/>
    <col min="13" max="13" width="6.625" style="418" customWidth="1"/>
    <col min="14" max="14" width="2.75" style="418" customWidth="1"/>
    <col min="15" max="16" width="6.25" style="418" customWidth="1"/>
    <col min="17" max="17" width="28.625" style="418" customWidth="1"/>
    <col min="18" max="18" width="15.25" style="418" customWidth="1"/>
    <col min="19" max="19" width="2.75" style="418" customWidth="1"/>
    <col min="20" max="20" width="2.25" style="418" customWidth="1"/>
    <col min="21" max="21" width="61.375" style="418" customWidth="1"/>
    <col min="22" max="16384" width="9" style="418"/>
  </cols>
  <sheetData>
    <row r="1" spans="1:24" ht="24.75" customHeight="1" thickBot="1">
      <c r="A1" s="417" t="str">
        <f>IF(OR(①総表!C8="",①総表!C8="選択してください。"),"00",VLOOKUP(①総表!C8,$C$59:$F$105,3,0))</f>
        <v>00</v>
      </c>
      <c r="B1" s="417"/>
      <c r="C1" s="417"/>
      <c r="O1" s="419" t="s">
        <v>74</v>
      </c>
      <c r="P1" s="419"/>
      <c r="Q1" s="420" t="str">
        <f>①総表!I1&amp;" - "&amp;①総表!K1</f>
        <v xml:space="preserve"> - </v>
      </c>
      <c r="R1" s="421"/>
      <c r="T1" s="418" t="s">
        <v>162</v>
      </c>
    </row>
    <row r="2" spans="1:24" ht="25.5" customHeight="1">
      <c r="A2" s="705" t="s">
        <v>572</v>
      </c>
      <c r="B2" s="705"/>
      <c r="C2" s="705"/>
      <c r="D2" s="705"/>
      <c r="E2" s="705"/>
      <c r="F2" s="705"/>
      <c r="G2" s="705"/>
      <c r="H2" s="705"/>
      <c r="I2" s="705"/>
      <c r="J2" s="705"/>
      <c r="K2" s="705"/>
      <c r="L2" s="705"/>
      <c r="M2" s="705"/>
      <c r="N2" s="705"/>
      <c r="O2" s="705"/>
      <c r="P2" s="705"/>
      <c r="Q2" s="705"/>
      <c r="R2" s="705"/>
      <c r="S2" s="705"/>
      <c r="T2" s="422"/>
      <c r="U2" s="706"/>
      <c r="V2" s="706"/>
    </row>
    <row r="3" spans="1:24" ht="19.5" customHeight="1">
      <c r="C3" s="703" t="s">
        <v>76</v>
      </c>
      <c r="D3" s="703"/>
      <c r="E3" s="704">
        <f>①総表!C10</f>
        <v>0</v>
      </c>
      <c r="F3" s="704"/>
      <c r="G3" s="704"/>
      <c r="H3" s="704"/>
      <c r="I3" s="704"/>
      <c r="J3" s="704"/>
      <c r="K3" s="704"/>
      <c r="L3" s="704"/>
      <c r="M3" s="704"/>
      <c r="N3" s="704"/>
      <c r="O3" s="704"/>
      <c r="P3" s="704"/>
      <c r="Q3" s="704"/>
      <c r="R3" s="704"/>
      <c r="S3" s="704"/>
      <c r="T3" s="425"/>
      <c r="U3" s="707"/>
      <c r="V3" s="708"/>
    </row>
    <row r="4" spans="1:24" ht="19.5" customHeight="1">
      <c r="C4" s="703" t="s">
        <v>75</v>
      </c>
      <c r="D4" s="703"/>
      <c r="E4" s="704">
        <f>①総表!C22</f>
        <v>0</v>
      </c>
      <c r="F4" s="704"/>
      <c r="G4" s="704"/>
      <c r="H4" s="704"/>
      <c r="I4" s="704"/>
      <c r="J4" s="704"/>
      <c r="K4" s="704"/>
      <c r="L4" s="704"/>
      <c r="M4" s="704"/>
      <c r="N4" s="704"/>
      <c r="O4" s="704"/>
      <c r="P4" s="704"/>
      <c r="Q4" s="704"/>
      <c r="R4" s="704"/>
      <c r="S4" s="704"/>
      <c r="T4" s="426"/>
      <c r="U4" s="427"/>
      <c r="V4" s="427"/>
    </row>
    <row r="5" spans="1:24" ht="7.5" customHeight="1">
      <c r="C5" s="428"/>
      <c r="D5" s="428"/>
      <c r="E5" s="428"/>
      <c r="F5" s="428"/>
      <c r="G5" s="428"/>
      <c r="H5" s="428"/>
      <c r="I5" s="428"/>
      <c r="J5" s="428"/>
      <c r="K5" s="428"/>
      <c r="L5" s="428"/>
      <c r="M5" s="428"/>
      <c r="N5" s="428"/>
      <c r="O5" s="428"/>
      <c r="P5" s="428"/>
      <c r="Q5" s="428"/>
      <c r="R5" s="428"/>
      <c r="S5" s="428"/>
      <c r="T5" s="428"/>
      <c r="U5" s="422"/>
    </row>
    <row r="6" spans="1:24" s="428" customFormat="1" ht="21.75" customHeight="1">
      <c r="B6" s="429"/>
      <c r="C6" s="430" t="s">
        <v>77</v>
      </c>
      <c r="D6" s="430"/>
      <c r="E6" s="430"/>
      <c r="F6" s="430"/>
      <c r="G6" s="430"/>
      <c r="H6" s="430"/>
      <c r="I6" s="430"/>
      <c r="J6" s="431"/>
      <c r="K6" s="429"/>
      <c r="L6" s="430" t="s">
        <v>78</v>
      </c>
      <c r="M6" s="430"/>
      <c r="N6" s="430"/>
      <c r="O6" s="430"/>
      <c r="P6" s="430"/>
      <c r="Q6" s="430"/>
      <c r="R6" s="430"/>
      <c r="S6" s="431"/>
      <c r="U6" s="432"/>
    </row>
    <row r="7" spans="1:24" s="428" customFormat="1" ht="18.75" customHeight="1">
      <c r="B7" s="433"/>
      <c r="C7" s="428" t="s">
        <v>477</v>
      </c>
      <c r="G7" s="434"/>
      <c r="H7" s="434"/>
      <c r="I7" s="434"/>
      <c r="J7" s="435"/>
      <c r="K7" s="433"/>
      <c r="L7" s="710" t="s">
        <v>478</v>
      </c>
      <c r="M7" s="710"/>
      <c r="N7" s="710"/>
      <c r="O7" s="710"/>
      <c r="S7" s="437"/>
      <c r="T7" s="438"/>
      <c r="U7" s="432"/>
    </row>
    <row r="8" spans="1:24" s="428" customFormat="1" ht="18.75" customHeight="1">
      <c r="B8" s="433"/>
      <c r="D8" s="586" t="s">
        <v>79</v>
      </c>
      <c r="E8" s="704" t="s">
        <v>479</v>
      </c>
      <c r="F8" s="704"/>
      <c r="G8" s="704"/>
      <c r="H8" s="704"/>
      <c r="I8" s="424"/>
      <c r="J8" s="440"/>
      <c r="K8" s="433"/>
      <c r="L8" s="586" t="s">
        <v>79</v>
      </c>
      <c r="M8" s="711" t="s">
        <v>552</v>
      </c>
      <c r="N8" s="712"/>
      <c r="O8" s="712"/>
      <c r="P8" s="712"/>
      <c r="Q8" s="712"/>
      <c r="R8" s="712"/>
      <c r="S8" s="713"/>
      <c r="U8" s="441"/>
    </row>
    <row r="9" spans="1:24" s="428" customFormat="1" ht="18.399999999999999" customHeight="1">
      <c r="B9" s="433"/>
      <c r="D9" s="442"/>
      <c r="E9" s="586" t="s">
        <v>79</v>
      </c>
      <c r="F9" s="704" t="s">
        <v>480</v>
      </c>
      <c r="G9" s="704"/>
      <c r="H9" s="424"/>
      <c r="I9" s="424"/>
      <c r="J9" s="440"/>
      <c r="K9" s="433"/>
      <c r="L9" s="443"/>
      <c r="M9" s="712"/>
      <c r="N9" s="712"/>
      <c r="O9" s="712"/>
      <c r="P9" s="712"/>
      <c r="Q9" s="712"/>
      <c r="R9" s="712"/>
      <c r="S9" s="713"/>
      <c r="U9" s="432"/>
    </row>
    <row r="10" spans="1:24" s="428" customFormat="1" ht="18.399999999999999" customHeight="1">
      <c r="B10" s="433"/>
      <c r="D10" s="442"/>
      <c r="E10" s="586" t="s">
        <v>79</v>
      </c>
      <c r="F10" s="704" t="s">
        <v>481</v>
      </c>
      <c r="G10" s="704"/>
      <c r="H10" s="424"/>
      <c r="I10" s="424"/>
      <c r="J10" s="440"/>
      <c r="K10" s="433"/>
      <c r="M10" s="586" t="s">
        <v>79</v>
      </c>
      <c r="N10" s="710" t="s">
        <v>482</v>
      </c>
      <c r="O10" s="710"/>
      <c r="P10" s="710"/>
      <c r="Q10" s="710"/>
      <c r="R10" s="436"/>
      <c r="S10" s="437"/>
      <c r="U10" s="432"/>
    </row>
    <row r="11" spans="1:24" s="428" customFormat="1" ht="18.399999999999999" customHeight="1">
      <c r="B11" s="433"/>
      <c r="D11" s="442"/>
      <c r="E11" s="586" t="s">
        <v>79</v>
      </c>
      <c r="F11" s="424" t="s">
        <v>483</v>
      </c>
      <c r="G11" s="424"/>
      <c r="H11" s="424"/>
      <c r="I11" s="424"/>
      <c r="J11" s="440"/>
      <c r="K11" s="433"/>
      <c r="M11" s="586" t="s">
        <v>79</v>
      </c>
      <c r="N11" s="436" t="s">
        <v>484</v>
      </c>
      <c r="O11" s="436"/>
      <c r="P11" s="436"/>
      <c r="Q11" s="436"/>
      <c r="R11" s="436"/>
      <c r="S11" s="444"/>
      <c r="T11" s="443"/>
      <c r="X11" s="437"/>
    </row>
    <row r="12" spans="1:24" s="428" customFormat="1" ht="18.399999999999999" customHeight="1">
      <c r="B12" s="433"/>
      <c r="D12" s="442"/>
      <c r="E12" s="586" t="s">
        <v>79</v>
      </c>
      <c r="F12" s="704" t="s">
        <v>549</v>
      </c>
      <c r="G12" s="704"/>
      <c r="H12" s="704"/>
      <c r="I12" s="445"/>
      <c r="J12" s="440"/>
      <c r="K12" s="433"/>
      <c r="M12" s="586" t="s">
        <v>79</v>
      </c>
      <c r="N12" s="709" t="s">
        <v>485</v>
      </c>
      <c r="O12" s="709"/>
      <c r="P12" s="709"/>
      <c r="Q12" s="709"/>
      <c r="R12" s="709"/>
      <c r="S12" s="447"/>
      <c r="T12" s="448"/>
      <c r="U12" s="704"/>
      <c r="V12" s="704"/>
      <c r="W12" s="704"/>
      <c r="X12" s="437"/>
    </row>
    <row r="13" spans="1:24" s="428" customFormat="1" ht="18.399999999999999" customHeight="1">
      <c r="B13" s="433"/>
      <c r="D13" s="442"/>
      <c r="E13" s="442"/>
      <c r="F13" s="704"/>
      <c r="G13" s="704"/>
      <c r="H13" s="704"/>
      <c r="I13" s="445"/>
      <c r="J13" s="440"/>
      <c r="K13" s="433"/>
      <c r="M13" s="586" t="s">
        <v>79</v>
      </c>
      <c r="N13" s="428" t="s">
        <v>486</v>
      </c>
      <c r="P13" s="436"/>
      <c r="Q13" s="588"/>
      <c r="R13" s="436"/>
      <c r="S13" s="437"/>
      <c r="T13" s="443"/>
      <c r="U13" s="709"/>
      <c r="V13" s="709"/>
      <c r="W13" s="709"/>
      <c r="X13" s="714"/>
    </row>
    <row r="14" spans="1:24" s="428" customFormat="1" ht="18.75" customHeight="1">
      <c r="B14" s="433"/>
      <c r="D14" s="586" t="s">
        <v>79</v>
      </c>
      <c r="E14" s="704" t="s">
        <v>487</v>
      </c>
      <c r="F14" s="704"/>
      <c r="G14" s="704"/>
      <c r="H14" s="704"/>
      <c r="J14" s="440"/>
      <c r="K14" s="433"/>
      <c r="N14" s="589" t="s">
        <v>79</v>
      </c>
      <c r="O14" s="761" t="s">
        <v>550</v>
      </c>
      <c r="P14" s="761"/>
      <c r="Q14" s="761"/>
      <c r="R14" s="761"/>
      <c r="S14" s="762"/>
      <c r="T14" s="443"/>
      <c r="U14" s="709"/>
      <c r="V14" s="709"/>
      <c r="W14" s="709"/>
      <c r="X14" s="444"/>
    </row>
    <row r="15" spans="1:24" s="428" customFormat="1" ht="18.75" customHeight="1">
      <c r="B15" s="433"/>
      <c r="D15" s="586" t="s">
        <v>79</v>
      </c>
      <c r="E15" s="704" t="s">
        <v>547</v>
      </c>
      <c r="F15" s="704"/>
      <c r="G15" s="704"/>
      <c r="H15" s="704"/>
      <c r="I15" s="424"/>
      <c r="J15" s="440"/>
      <c r="K15" s="433"/>
      <c r="L15" s="710" t="s">
        <v>488</v>
      </c>
      <c r="M15" s="710"/>
      <c r="N15" s="710"/>
      <c r="O15" s="710"/>
      <c r="P15" s="432"/>
      <c r="Q15" s="443"/>
      <c r="R15" s="443"/>
      <c r="S15" s="437"/>
      <c r="T15" s="443"/>
      <c r="U15" s="709"/>
      <c r="V15" s="709"/>
      <c r="W15" s="709"/>
      <c r="X15" s="714"/>
    </row>
    <row r="16" spans="1:24" s="428" customFormat="1" ht="18.75" customHeight="1">
      <c r="B16" s="433"/>
      <c r="D16" s="586" t="s">
        <v>79</v>
      </c>
      <c r="E16" s="704" t="s">
        <v>490</v>
      </c>
      <c r="F16" s="704"/>
      <c r="G16" s="704"/>
      <c r="H16" s="704"/>
      <c r="I16" s="704"/>
      <c r="J16" s="440"/>
      <c r="K16" s="433"/>
      <c r="M16" s="586" t="s">
        <v>79</v>
      </c>
      <c r="N16" s="428" t="s">
        <v>489</v>
      </c>
      <c r="Q16" s="443"/>
      <c r="R16" s="436"/>
      <c r="S16" s="437"/>
      <c r="T16" s="443"/>
      <c r="U16" s="446"/>
      <c r="V16" s="446"/>
      <c r="W16" s="446"/>
      <c r="X16" s="446"/>
    </row>
    <row r="17" spans="2:27" s="428" customFormat="1" ht="18.75" customHeight="1">
      <c r="B17" s="433"/>
      <c r="D17" s="443"/>
      <c r="E17" s="449"/>
      <c r="F17" s="450"/>
      <c r="G17" s="450"/>
      <c r="H17" s="450"/>
      <c r="I17" s="450"/>
      <c r="J17" s="451"/>
      <c r="K17" s="433"/>
      <c r="M17" s="590"/>
      <c r="O17" s="715"/>
      <c r="P17" s="716"/>
      <c r="Q17" s="717"/>
      <c r="S17" s="437"/>
      <c r="U17" s="432"/>
    </row>
    <row r="18" spans="2:27" s="471" customFormat="1" ht="30.6" customHeight="1">
      <c r="B18" s="494"/>
      <c r="C18" s="561"/>
      <c r="J18" s="472"/>
      <c r="K18" s="494"/>
      <c r="M18" s="591" t="s">
        <v>79</v>
      </c>
      <c r="N18" s="471" t="s">
        <v>491</v>
      </c>
      <c r="O18" s="471" t="s">
        <v>492</v>
      </c>
      <c r="S18" s="472"/>
      <c r="U18" s="452"/>
    </row>
    <row r="19" spans="2:27" s="428" customFormat="1" ht="34.9" customHeight="1">
      <c r="B19" s="433"/>
      <c r="C19" s="443"/>
      <c r="J19" s="437"/>
      <c r="K19" s="433"/>
      <c r="M19" s="591" t="s">
        <v>79</v>
      </c>
      <c r="N19" s="709" t="s">
        <v>493</v>
      </c>
      <c r="O19" s="710"/>
      <c r="P19" s="710"/>
      <c r="Q19" s="710"/>
      <c r="R19" s="710"/>
      <c r="S19" s="437"/>
      <c r="U19" s="432"/>
    </row>
    <row r="20" spans="2:27" s="428" customFormat="1" ht="18.399999999999999" customHeight="1">
      <c r="B20" s="433"/>
      <c r="C20" s="586" t="s">
        <v>79</v>
      </c>
      <c r="D20" s="710" t="s">
        <v>494</v>
      </c>
      <c r="E20" s="710"/>
      <c r="F20" s="710"/>
      <c r="J20" s="437"/>
      <c r="K20" s="433"/>
      <c r="M20" s="586"/>
      <c r="N20" s="710"/>
      <c r="O20" s="710"/>
      <c r="P20" s="710"/>
      <c r="Q20" s="710"/>
      <c r="R20" s="710"/>
      <c r="S20" s="437"/>
      <c r="T20" s="442"/>
      <c r="U20" s="432"/>
    </row>
    <row r="21" spans="2:27" s="428" customFormat="1" ht="18.399999999999999" customHeight="1">
      <c r="B21" s="433"/>
      <c r="C21" s="586" t="s">
        <v>79</v>
      </c>
      <c r="D21" s="710" t="s">
        <v>495</v>
      </c>
      <c r="E21" s="710"/>
      <c r="F21" s="710"/>
      <c r="G21" s="710"/>
      <c r="H21" s="710"/>
      <c r="I21" s="445"/>
      <c r="J21" s="451"/>
      <c r="K21" s="433"/>
      <c r="M21" s="586" t="s">
        <v>79</v>
      </c>
      <c r="N21" s="428" t="s">
        <v>81</v>
      </c>
      <c r="O21" s="452"/>
      <c r="P21" s="452"/>
      <c r="Q21" s="452"/>
      <c r="R21" s="452"/>
      <c r="S21" s="453"/>
      <c r="T21" s="445"/>
      <c r="U21" s="443"/>
      <c r="V21" s="443"/>
      <c r="Z21" s="437"/>
    </row>
    <row r="22" spans="2:27" s="428" customFormat="1" ht="19.5">
      <c r="B22" s="433"/>
      <c r="C22" s="454"/>
      <c r="E22" s="454"/>
      <c r="F22" s="454"/>
      <c r="G22" s="454"/>
      <c r="H22" s="454"/>
      <c r="I22" s="454"/>
      <c r="J22" s="455"/>
      <c r="K22" s="433"/>
      <c r="M22" s="456"/>
      <c r="N22" s="768" t="s">
        <v>496</v>
      </c>
      <c r="O22" s="768"/>
      <c r="P22" s="768"/>
      <c r="Q22" s="768"/>
      <c r="R22" s="768"/>
      <c r="S22" s="453"/>
      <c r="T22" s="436"/>
      <c r="U22" s="443"/>
      <c r="V22" s="443"/>
      <c r="W22" s="709"/>
      <c r="X22" s="709"/>
      <c r="Y22" s="709"/>
      <c r="Z22" s="714"/>
    </row>
    <row r="23" spans="2:27" s="428" customFormat="1" ht="18" customHeight="1">
      <c r="B23" s="429"/>
      <c r="C23" s="428" t="s">
        <v>82</v>
      </c>
      <c r="D23" s="457"/>
      <c r="E23" s="445"/>
      <c r="F23" s="445"/>
      <c r="G23" s="424"/>
      <c r="H23" s="424"/>
      <c r="I23" s="424"/>
      <c r="J23" s="440"/>
      <c r="K23" s="458"/>
      <c r="L23" s="710" t="s">
        <v>497</v>
      </c>
      <c r="M23" s="710"/>
      <c r="N23" s="710"/>
      <c r="O23" s="459"/>
      <c r="P23" s="459"/>
      <c r="Q23" s="459"/>
      <c r="R23" s="459"/>
      <c r="S23" s="460"/>
      <c r="T23" s="436"/>
      <c r="U23" s="443"/>
      <c r="V23" s="443"/>
      <c r="W23" s="709"/>
      <c r="X23" s="709"/>
      <c r="Y23" s="709"/>
      <c r="Z23" s="714"/>
    </row>
    <row r="24" spans="2:27" s="428" customFormat="1" ht="19.5" customHeight="1">
      <c r="B24" s="433"/>
      <c r="C24" s="586" t="s">
        <v>79</v>
      </c>
      <c r="D24" s="428" t="s">
        <v>498</v>
      </c>
      <c r="G24" s="424"/>
      <c r="H24" s="424"/>
      <c r="I24" s="424"/>
      <c r="J24" s="440"/>
      <c r="K24" s="458"/>
      <c r="L24" s="461"/>
      <c r="M24" s="586" t="s">
        <v>79</v>
      </c>
      <c r="N24" s="718" t="s">
        <v>499</v>
      </c>
      <c r="O24" s="718"/>
      <c r="P24" s="718"/>
      <c r="Q24" s="718"/>
      <c r="R24" s="462"/>
      <c r="S24" s="460"/>
      <c r="T24" s="436"/>
      <c r="U24" s="443"/>
      <c r="V24" s="443"/>
      <c r="W24" s="709"/>
      <c r="X24" s="709"/>
      <c r="Y24" s="709"/>
      <c r="Z24" s="714"/>
    </row>
    <row r="25" spans="2:27" s="428" customFormat="1" ht="25.5" customHeight="1">
      <c r="B25" s="433"/>
      <c r="D25" s="710" t="s">
        <v>500</v>
      </c>
      <c r="E25" s="710"/>
      <c r="F25" s="710"/>
      <c r="G25" s="710"/>
      <c r="H25" s="450"/>
      <c r="I25" s="450"/>
      <c r="J25" s="451"/>
      <c r="K25" s="433"/>
      <c r="M25" s="586" t="s">
        <v>79</v>
      </c>
      <c r="N25" s="719" t="s">
        <v>501</v>
      </c>
      <c r="O25" s="719"/>
      <c r="P25" s="719"/>
      <c r="Q25" s="719"/>
      <c r="R25" s="719"/>
      <c r="S25" s="437"/>
      <c r="T25" s="436"/>
      <c r="U25" s="443"/>
      <c r="V25" s="443"/>
      <c r="W25" s="709"/>
      <c r="X25" s="709"/>
      <c r="Y25" s="709"/>
      <c r="Z25" s="714"/>
    </row>
    <row r="26" spans="2:27" s="428" customFormat="1" ht="25.9" customHeight="1">
      <c r="B26" s="433"/>
      <c r="D26" s="463"/>
      <c r="E26" s="502" t="s">
        <v>573</v>
      </c>
      <c r="F26" s="587"/>
      <c r="G26" s="587"/>
      <c r="H26" s="722"/>
      <c r="I26" s="723"/>
      <c r="J26" s="451"/>
      <c r="K26" s="429"/>
      <c r="L26" s="464" t="s">
        <v>502</v>
      </c>
      <c r="M26" s="464"/>
      <c r="N26" s="464"/>
      <c r="O26" s="464"/>
      <c r="P26" s="464"/>
      <c r="Q26" s="464"/>
      <c r="R26" s="464"/>
      <c r="S26" s="465"/>
      <c r="T26" s="436"/>
      <c r="U26" s="718"/>
      <c r="V26" s="718"/>
      <c r="W26" s="718"/>
    </row>
    <row r="27" spans="2:27" s="428" customFormat="1" ht="25.9" customHeight="1">
      <c r="B27" s="433"/>
      <c r="D27" s="463"/>
      <c r="E27" s="502" t="s">
        <v>548</v>
      </c>
      <c r="F27" s="587"/>
      <c r="G27" s="587"/>
      <c r="H27" s="720"/>
      <c r="I27" s="721"/>
      <c r="J27" s="451"/>
      <c r="K27" s="433"/>
      <c r="L27" s="586" t="s">
        <v>79</v>
      </c>
      <c r="M27" s="436" t="s">
        <v>503</v>
      </c>
      <c r="O27" s="586" t="s">
        <v>79</v>
      </c>
      <c r="P27" s="436" t="s">
        <v>504</v>
      </c>
      <c r="Q27" s="466"/>
      <c r="R27" s="466"/>
      <c r="S27" s="453"/>
      <c r="T27" s="467"/>
      <c r="U27" s="718"/>
      <c r="V27" s="718"/>
      <c r="W27" s="718"/>
      <c r="AA27" s="437"/>
    </row>
    <row r="28" spans="2:27" s="428" customFormat="1" ht="25.9" customHeight="1">
      <c r="B28" s="433"/>
      <c r="D28" s="423"/>
      <c r="E28" s="502" t="s">
        <v>574</v>
      </c>
      <c r="F28" s="587"/>
      <c r="G28" s="587"/>
      <c r="H28" s="722"/>
      <c r="I28" s="723"/>
      <c r="J28" s="451"/>
      <c r="K28" s="433"/>
      <c r="L28" s="586" t="s">
        <v>79</v>
      </c>
      <c r="M28" s="436" t="s">
        <v>505</v>
      </c>
      <c r="N28" s="452"/>
      <c r="O28" s="452"/>
      <c r="P28" s="452"/>
      <c r="Q28" s="452"/>
      <c r="R28" s="452"/>
      <c r="S28" s="453"/>
      <c r="T28" s="439"/>
      <c r="U28" s="432"/>
      <c r="V28" s="443"/>
      <c r="X28" s="704"/>
      <c r="Y28" s="704"/>
      <c r="Z28" s="424"/>
      <c r="AA28" s="451"/>
    </row>
    <row r="29" spans="2:27" s="428" customFormat="1" ht="18.75" customHeight="1">
      <c r="B29" s="433"/>
      <c r="D29" s="436" t="s">
        <v>506</v>
      </c>
      <c r="E29" s="436"/>
      <c r="F29" s="436"/>
      <c r="G29" s="436"/>
      <c r="H29" s="468"/>
      <c r="I29" s="469"/>
      <c r="J29" s="470"/>
      <c r="K29" s="433"/>
      <c r="L29" s="471" t="s">
        <v>507</v>
      </c>
      <c r="M29" s="471"/>
      <c r="N29" s="471"/>
      <c r="O29" s="471"/>
      <c r="P29" s="471"/>
      <c r="Q29" s="471"/>
      <c r="R29" s="471"/>
      <c r="S29" s="472"/>
      <c r="T29" s="436"/>
      <c r="U29" s="432"/>
      <c r="X29" s="424"/>
      <c r="Y29" s="424"/>
      <c r="Z29" s="424"/>
      <c r="AA29" s="437"/>
    </row>
    <row r="30" spans="2:27" s="428" customFormat="1" ht="25.9" customHeight="1">
      <c r="B30" s="433"/>
      <c r="D30" s="423"/>
      <c r="E30" s="724"/>
      <c r="F30" s="725"/>
      <c r="G30" s="726"/>
      <c r="H30" s="726"/>
      <c r="I30" s="726"/>
      <c r="J30" s="470"/>
      <c r="K30" s="433"/>
      <c r="L30" s="727"/>
      <c r="M30" s="728"/>
      <c r="N30" s="728"/>
      <c r="O30" s="728"/>
      <c r="P30" s="728"/>
      <c r="Q30" s="728"/>
      <c r="R30" s="729"/>
      <c r="S30" s="472"/>
      <c r="T30" s="436"/>
      <c r="U30" s="432"/>
      <c r="X30" s="445"/>
      <c r="Y30" s="445"/>
      <c r="Z30" s="424"/>
      <c r="AA30" s="437"/>
    </row>
    <row r="31" spans="2:27" s="428" customFormat="1" ht="4.9000000000000004" customHeight="1">
      <c r="B31" s="433"/>
      <c r="D31" s="423"/>
      <c r="E31" s="473"/>
      <c r="F31" s="473"/>
      <c r="G31" s="473"/>
      <c r="H31" s="473"/>
      <c r="I31" s="473"/>
      <c r="J31" s="470"/>
      <c r="K31" s="433"/>
      <c r="L31" s="730"/>
      <c r="M31" s="731"/>
      <c r="N31" s="731"/>
      <c r="O31" s="731"/>
      <c r="P31" s="731"/>
      <c r="Q31" s="731"/>
      <c r="R31" s="732"/>
      <c r="S31" s="472"/>
      <c r="T31" s="436"/>
      <c r="U31" s="432"/>
      <c r="X31" s="445"/>
      <c r="Y31" s="445"/>
      <c r="Z31" s="424"/>
      <c r="AA31" s="437"/>
    </row>
    <row r="32" spans="2:27" s="428" customFormat="1" ht="20.65" customHeight="1">
      <c r="B32" s="433"/>
      <c r="C32" s="586" t="s">
        <v>79</v>
      </c>
      <c r="D32" s="710" t="s">
        <v>508</v>
      </c>
      <c r="E32" s="710"/>
      <c r="F32" s="710"/>
      <c r="G32" s="473"/>
      <c r="H32" s="473"/>
      <c r="I32" s="473"/>
      <c r="J32" s="470"/>
      <c r="K32" s="433"/>
      <c r="L32" s="733"/>
      <c r="M32" s="734"/>
      <c r="N32" s="734"/>
      <c r="O32" s="734"/>
      <c r="P32" s="734"/>
      <c r="Q32" s="734"/>
      <c r="R32" s="735"/>
      <c r="S32" s="472"/>
      <c r="T32" s="436"/>
      <c r="U32" s="432"/>
      <c r="X32" s="445"/>
      <c r="Y32" s="445"/>
      <c r="Z32" s="424"/>
      <c r="AA32" s="437"/>
    </row>
    <row r="33" spans="2:27" s="428" customFormat="1" ht="18.75" customHeight="1">
      <c r="B33" s="474"/>
      <c r="C33" s="454"/>
      <c r="E33" s="475"/>
      <c r="F33" s="475"/>
      <c r="G33" s="475"/>
      <c r="H33" s="476"/>
      <c r="I33" s="476"/>
      <c r="J33" s="477"/>
      <c r="K33" s="474"/>
      <c r="L33" s="478"/>
      <c r="M33" s="478"/>
      <c r="N33" s="478"/>
      <c r="O33" s="478"/>
      <c r="P33" s="478"/>
      <c r="Q33" s="478"/>
      <c r="R33" s="478"/>
      <c r="S33" s="479"/>
      <c r="T33" s="436"/>
      <c r="U33" s="432" t="s">
        <v>509</v>
      </c>
      <c r="V33" s="736"/>
      <c r="W33" s="736"/>
      <c r="X33" s="736"/>
      <c r="Y33" s="736"/>
      <c r="Z33" s="736"/>
      <c r="AA33" s="736"/>
    </row>
    <row r="34" spans="2:27" s="428" customFormat="1" ht="21.75" customHeight="1">
      <c r="B34" s="433"/>
      <c r="C34" s="430" t="s">
        <v>510</v>
      </c>
      <c r="D34" s="430"/>
      <c r="E34" s="480"/>
      <c r="F34" s="481"/>
      <c r="G34" s="481"/>
      <c r="H34" s="481"/>
      <c r="I34" s="481"/>
      <c r="J34" s="481"/>
      <c r="K34" s="481"/>
      <c r="L34" s="481"/>
      <c r="M34" s="481"/>
      <c r="N34" s="481"/>
      <c r="O34" s="481"/>
      <c r="P34" s="481"/>
      <c r="Q34" s="481"/>
      <c r="R34" s="464"/>
      <c r="S34" s="482"/>
      <c r="T34" s="442"/>
      <c r="U34" s="432" t="s">
        <v>511</v>
      </c>
    </row>
    <row r="35" spans="2:27" s="428" customFormat="1" ht="21" customHeight="1">
      <c r="B35" s="433"/>
      <c r="D35" s="737" t="s">
        <v>512</v>
      </c>
      <c r="E35" s="738"/>
      <c r="F35" s="592"/>
      <c r="G35" s="483" t="s">
        <v>513</v>
      </c>
      <c r="H35" s="739" t="s">
        <v>514</v>
      </c>
      <c r="I35" s="740"/>
      <c r="J35" s="740"/>
      <c r="K35" s="741"/>
      <c r="L35" s="742"/>
      <c r="M35" s="743"/>
      <c r="N35" s="743"/>
      <c r="O35" s="744"/>
      <c r="P35" s="484"/>
      <c r="Q35" s="485"/>
      <c r="R35" s="486"/>
      <c r="S35" s="437"/>
      <c r="U35" s="432" t="s">
        <v>515</v>
      </c>
    </row>
    <row r="36" spans="2:27" s="428" customFormat="1" ht="21" customHeight="1">
      <c r="B36" s="433"/>
      <c r="D36" s="745" t="s">
        <v>516</v>
      </c>
      <c r="E36" s="746"/>
      <c r="F36" s="751"/>
      <c r="G36" s="752"/>
      <c r="H36" s="752"/>
      <c r="I36" s="752"/>
      <c r="J36" s="752"/>
      <c r="K36" s="752"/>
      <c r="L36" s="752"/>
      <c r="M36" s="752"/>
      <c r="N36" s="752"/>
      <c r="O36" s="752"/>
      <c r="P36" s="752"/>
      <c r="Q36" s="753"/>
      <c r="R36" s="487"/>
      <c r="S36" s="437"/>
      <c r="U36" s="432" t="s">
        <v>517</v>
      </c>
    </row>
    <row r="37" spans="2:27" s="428" customFormat="1" ht="21" customHeight="1">
      <c r="B37" s="433"/>
      <c r="D37" s="747"/>
      <c r="E37" s="748"/>
      <c r="F37" s="754"/>
      <c r="G37" s="755"/>
      <c r="H37" s="755"/>
      <c r="I37" s="755"/>
      <c r="J37" s="755"/>
      <c r="K37" s="755"/>
      <c r="L37" s="755"/>
      <c r="M37" s="755"/>
      <c r="N37" s="755"/>
      <c r="O37" s="755"/>
      <c r="P37" s="755"/>
      <c r="Q37" s="756"/>
      <c r="R37" s="487"/>
      <c r="S37" s="437"/>
      <c r="U37" s="432" t="s">
        <v>518</v>
      </c>
    </row>
    <row r="38" spans="2:27" s="428" customFormat="1" ht="21" customHeight="1">
      <c r="B38" s="433"/>
      <c r="D38" s="747"/>
      <c r="E38" s="748"/>
      <c r="F38" s="754"/>
      <c r="G38" s="755"/>
      <c r="H38" s="755"/>
      <c r="I38" s="755"/>
      <c r="J38" s="755"/>
      <c r="K38" s="755"/>
      <c r="L38" s="755"/>
      <c r="M38" s="755"/>
      <c r="N38" s="755"/>
      <c r="O38" s="755"/>
      <c r="P38" s="755"/>
      <c r="Q38" s="756"/>
      <c r="R38" s="487"/>
      <c r="S38" s="437"/>
      <c r="U38" s="432" t="s">
        <v>519</v>
      </c>
    </row>
    <row r="39" spans="2:27" s="428" customFormat="1" ht="20.65" customHeight="1">
      <c r="B39" s="433"/>
      <c r="D39" s="749"/>
      <c r="E39" s="750"/>
      <c r="F39" s="757"/>
      <c r="G39" s="758"/>
      <c r="H39" s="758"/>
      <c r="I39" s="758"/>
      <c r="J39" s="758"/>
      <c r="K39" s="758"/>
      <c r="L39" s="758"/>
      <c r="M39" s="758"/>
      <c r="N39" s="758"/>
      <c r="O39" s="758"/>
      <c r="P39" s="758"/>
      <c r="Q39" s="759"/>
      <c r="R39" s="487"/>
      <c r="S39" s="437"/>
      <c r="U39" s="432" t="s">
        <v>520</v>
      </c>
    </row>
    <row r="40" spans="2:27" s="428" customFormat="1" ht="10.5" customHeight="1">
      <c r="B40" s="433"/>
      <c r="S40" s="437"/>
    </row>
    <row r="41" spans="2:27" s="428" customFormat="1" ht="18.75" customHeight="1">
      <c r="B41" s="433"/>
      <c r="D41" s="586" t="s">
        <v>79</v>
      </c>
      <c r="E41" s="436" t="s">
        <v>521</v>
      </c>
      <c r="F41" s="436"/>
      <c r="G41" s="436"/>
      <c r="H41" s="436"/>
      <c r="M41" s="586" t="s">
        <v>79</v>
      </c>
      <c r="N41" s="436" t="s">
        <v>522</v>
      </c>
      <c r="O41" s="436"/>
      <c r="P41" s="436"/>
      <c r="Q41" s="436"/>
      <c r="R41" s="436"/>
      <c r="S41" s="437"/>
    </row>
    <row r="42" spans="2:27" s="428" customFormat="1" ht="16.5" customHeight="1">
      <c r="B42" s="433"/>
      <c r="F42" s="488" t="s">
        <v>523</v>
      </c>
      <c r="G42" s="763"/>
      <c r="H42" s="764"/>
      <c r="I42" s="471"/>
      <c r="J42" s="471"/>
      <c r="N42" s="471" t="s">
        <v>524</v>
      </c>
      <c r="O42" s="471"/>
      <c r="P42" s="471"/>
      <c r="Q42" s="471"/>
      <c r="R42" s="471"/>
      <c r="S42" s="472"/>
    </row>
    <row r="43" spans="2:27" s="428" customFormat="1" ht="18.75" customHeight="1">
      <c r="B43" s="433"/>
      <c r="C43" s="593" t="s">
        <v>525</v>
      </c>
      <c r="D43" s="593"/>
      <c r="E43" s="593"/>
      <c r="F43" s="593"/>
      <c r="G43" s="593"/>
      <c r="H43" s="593"/>
      <c r="I43" s="593"/>
      <c r="J43" s="593"/>
      <c r="K43" s="593"/>
      <c r="L43" s="593"/>
      <c r="M43" s="594"/>
      <c r="N43" s="731"/>
      <c r="O43" s="731"/>
      <c r="P43" s="731"/>
      <c r="Q43" s="731"/>
      <c r="R43" s="731"/>
      <c r="S43" s="472"/>
    </row>
    <row r="44" spans="2:27" s="428" customFormat="1" ht="18.75" customHeight="1">
      <c r="B44" s="433"/>
      <c r="C44" s="731"/>
      <c r="D44" s="731"/>
      <c r="E44" s="731"/>
      <c r="F44" s="731"/>
      <c r="G44" s="731"/>
      <c r="H44" s="731"/>
      <c r="I44" s="731"/>
      <c r="J44" s="731"/>
      <c r="K44" s="731"/>
      <c r="L44" s="731"/>
      <c r="M44" s="594"/>
      <c r="N44" s="731"/>
      <c r="O44" s="731"/>
      <c r="P44" s="731"/>
      <c r="Q44" s="731"/>
      <c r="R44" s="731"/>
      <c r="S44" s="472"/>
    </row>
    <row r="45" spans="2:27" s="428" customFormat="1" ht="18.75" customHeight="1">
      <c r="B45" s="433"/>
      <c r="C45" s="731"/>
      <c r="D45" s="731"/>
      <c r="E45" s="731"/>
      <c r="F45" s="731"/>
      <c r="G45" s="731"/>
      <c r="H45" s="731"/>
      <c r="I45" s="731"/>
      <c r="J45" s="731"/>
      <c r="K45" s="731"/>
      <c r="L45" s="731"/>
      <c r="M45" s="594"/>
      <c r="N45" s="731"/>
      <c r="O45" s="731"/>
      <c r="P45" s="731"/>
      <c r="Q45" s="731"/>
      <c r="R45" s="731"/>
      <c r="S45" s="472"/>
    </row>
    <row r="46" spans="2:27" s="428" customFormat="1" ht="18.399999999999999" customHeight="1">
      <c r="B46" s="433"/>
      <c r="C46" s="731"/>
      <c r="D46" s="731"/>
      <c r="E46" s="731"/>
      <c r="F46" s="731"/>
      <c r="G46" s="731"/>
      <c r="H46" s="731"/>
      <c r="I46" s="731"/>
      <c r="J46" s="731"/>
      <c r="K46" s="731"/>
      <c r="L46" s="731"/>
      <c r="M46" s="593"/>
      <c r="N46" s="731"/>
      <c r="O46" s="731"/>
      <c r="P46" s="731"/>
      <c r="Q46" s="731"/>
      <c r="R46" s="731"/>
      <c r="S46" s="472"/>
    </row>
    <row r="47" spans="2:27" s="428" customFormat="1" ht="8.25" customHeight="1">
      <c r="B47" s="433"/>
      <c r="C47" s="454"/>
      <c r="D47" s="454"/>
      <c r="E47" s="489"/>
      <c r="F47" s="489"/>
      <c r="G47" s="489"/>
      <c r="H47" s="489"/>
      <c r="I47" s="489"/>
      <c r="J47" s="489"/>
      <c r="K47" s="454"/>
      <c r="L47" s="454"/>
      <c r="M47" s="454"/>
      <c r="N47" s="490"/>
      <c r="O47" s="490"/>
      <c r="P47" s="490"/>
      <c r="Q47" s="490"/>
      <c r="R47" s="490"/>
      <c r="S47" s="491"/>
    </row>
    <row r="48" spans="2:27" s="428" customFormat="1" ht="19.5">
      <c r="B48" s="429"/>
      <c r="C48" s="430" t="s">
        <v>83</v>
      </c>
      <c r="D48" s="430"/>
      <c r="E48" s="492"/>
      <c r="F48" s="492"/>
      <c r="G48" s="765" t="s">
        <v>526</v>
      </c>
      <c r="H48" s="766"/>
      <c r="I48" s="492"/>
      <c r="J48" s="492"/>
      <c r="K48" s="430"/>
      <c r="L48" s="430"/>
      <c r="M48" s="430"/>
      <c r="N48" s="430"/>
      <c r="O48" s="430"/>
      <c r="P48" s="430"/>
      <c r="Q48" s="430"/>
      <c r="R48" s="430"/>
      <c r="S48" s="431"/>
      <c r="T48" s="467"/>
    </row>
    <row r="49" spans="1:21" s="428" customFormat="1" ht="21.75" customHeight="1">
      <c r="B49" s="433"/>
      <c r="C49" s="586" t="s">
        <v>79</v>
      </c>
      <c r="D49" s="428" t="s">
        <v>80</v>
      </c>
      <c r="E49" s="586" t="s">
        <v>79</v>
      </c>
      <c r="F49" s="428" t="s">
        <v>527</v>
      </c>
      <c r="G49" s="727"/>
      <c r="H49" s="728"/>
      <c r="I49" s="728"/>
      <c r="J49" s="728"/>
      <c r="K49" s="728"/>
      <c r="L49" s="728"/>
      <c r="M49" s="728"/>
      <c r="N49" s="728"/>
      <c r="O49" s="728"/>
      <c r="P49" s="728"/>
      <c r="Q49" s="728"/>
      <c r="R49" s="729"/>
      <c r="S49" s="437"/>
      <c r="T49" s="439"/>
      <c r="U49" s="446"/>
    </row>
    <row r="50" spans="1:21" s="428" customFormat="1" ht="22.5" customHeight="1">
      <c r="B50" s="433"/>
      <c r="C50" s="586" t="s">
        <v>79</v>
      </c>
      <c r="D50" s="767" t="s">
        <v>505</v>
      </c>
      <c r="E50" s="767"/>
      <c r="F50" s="767"/>
      <c r="G50" s="730"/>
      <c r="H50" s="731"/>
      <c r="I50" s="731"/>
      <c r="J50" s="731"/>
      <c r="K50" s="731"/>
      <c r="L50" s="731"/>
      <c r="M50" s="731"/>
      <c r="N50" s="731"/>
      <c r="O50" s="731"/>
      <c r="P50" s="731"/>
      <c r="Q50" s="731"/>
      <c r="R50" s="732"/>
      <c r="S50" s="437"/>
    </row>
    <row r="51" spans="1:21" s="428" customFormat="1" ht="50.65" customHeight="1">
      <c r="B51" s="433"/>
      <c r="G51" s="733"/>
      <c r="H51" s="734"/>
      <c r="I51" s="734"/>
      <c r="J51" s="734"/>
      <c r="K51" s="734"/>
      <c r="L51" s="734"/>
      <c r="M51" s="734"/>
      <c r="N51" s="734"/>
      <c r="O51" s="734"/>
      <c r="P51" s="734"/>
      <c r="Q51" s="734"/>
      <c r="R51" s="735"/>
      <c r="S51" s="437"/>
    </row>
    <row r="52" spans="1:21" s="428" customFormat="1" ht="7.15" customHeight="1">
      <c r="B52" s="474"/>
      <c r="C52" s="454"/>
      <c r="D52" s="454"/>
      <c r="E52" s="454"/>
      <c r="F52" s="454"/>
      <c r="G52" s="493"/>
      <c r="H52" s="493"/>
      <c r="I52" s="493"/>
      <c r="J52" s="493"/>
      <c r="K52" s="454"/>
      <c r="L52" s="454"/>
      <c r="M52" s="454"/>
      <c r="N52" s="454"/>
      <c r="O52" s="454"/>
      <c r="P52" s="454"/>
      <c r="Q52" s="454"/>
      <c r="R52" s="454"/>
      <c r="S52" s="455"/>
      <c r="T52" s="446"/>
    </row>
    <row r="53" spans="1:21" s="428" customFormat="1" ht="18" customHeight="1">
      <c r="B53" s="433"/>
      <c r="C53" s="428" t="s">
        <v>528</v>
      </c>
      <c r="E53" s="442"/>
      <c r="F53" s="442"/>
      <c r="G53" s="442"/>
      <c r="H53" s="442"/>
      <c r="I53" s="442"/>
      <c r="J53" s="442"/>
      <c r="S53" s="437"/>
    </row>
    <row r="54" spans="1:21" s="428" customFormat="1" ht="18" customHeight="1">
      <c r="B54" s="494"/>
      <c r="C54" s="731"/>
      <c r="D54" s="731"/>
      <c r="E54" s="731"/>
      <c r="F54" s="731"/>
      <c r="G54" s="731"/>
      <c r="H54" s="731"/>
      <c r="I54" s="731"/>
      <c r="J54" s="731"/>
      <c r="K54" s="731"/>
      <c r="L54" s="731"/>
      <c r="M54" s="731"/>
      <c r="N54" s="731"/>
      <c r="O54" s="731"/>
      <c r="P54" s="731"/>
      <c r="Q54" s="731"/>
      <c r="R54" s="731"/>
      <c r="S54" s="472"/>
    </row>
    <row r="55" spans="1:21" s="428" customFormat="1" ht="68.25" customHeight="1">
      <c r="B55" s="495"/>
      <c r="C55" s="760"/>
      <c r="D55" s="760"/>
      <c r="E55" s="760"/>
      <c r="F55" s="760"/>
      <c r="G55" s="760"/>
      <c r="H55" s="760"/>
      <c r="I55" s="760"/>
      <c r="J55" s="760"/>
      <c r="K55" s="760"/>
      <c r="L55" s="760"/>
      <c r="M55" s="760"/>
      <c r="N55" s="760"/>
      <c r="O55" s="760"/>
      <c r="P55" s="760"/>
      <c r="Q55" s="760"/>
      <c r="R55" s="760"/>
      <c r="S55" s="479"/>
    </row>
    <row r="56" spans="1:21">
      <c r="E56" s="496"/>
      <c r="F56" s="496"/>
      <c r="G56" s="496"/>
      <c r="H56" s="496"/>
      <c r="I56" s="496"/>
      <c r="J56" s="496"/>
      <c r="K56" s="497"/>
      <c r="L56" s="497"/>
      <c r="N56" s="497"/>
      <c r="O56" s="497"/>
      <c r="P56" s="497"/>
      <c r="Q56" s="497"/>
      <c r="R56" s="497"/>
      <c r="S56" s="497"/>
    </row>
    <row r="57" spans="1:21" ht="7.5" customHeight="1">
      <c r="T57" s="497"/>
    </row>
    <row r="58" spans="1:21" ht="7.5" customHeight="1">
      <c r="A58" s="418" t="s">
        <v>117</v>
      </c>
    </row>
    <row r="59" spans="1:21">
      <c r="A59" s="498"/>
      <c r="B59" s="498"/>
      <c r="C59" s="499" t="s">
        <v>118</v>
      </c>
      <c r="D59" s="500" t="s">
        <v>383</v>
      </c>
      <c r="E59" s="418" t="str">
        <f>D59&amp;"  "&amp;C59</f>
        <v>01  北海道</v>
      </c>
    </row>
    <row r="60" spans="1:21">
      <c r="A60" s="498"/>
      <c r="B60" s="498"/>
      <c r="C60" s="499" t="s">
        <v>160</v>
      </c>
      <c r="D60" s="500" t="s">
        <v>384</v>
      </c>
      <c r="E60" s="418" t="str">
        <f t="shared" ref="E60:E105" si="0">D60&amp;"  "&amp;C60</f>
        <v>02  青森県</v>
      </c>
    </row>
    <row r="61" spans="1:21">
      <c r="A61" s="498"/>
      <c r="B61" s="498"/>
      <c r="C61" s="499" t="s">
        <v>119</v>
      </c>
      <c r="D61" s="500" t="s">
        <v>385</v>
      </c>
      <c r="E61" s="418" t="str">
        <f t="shared" si="0"/>
        <v>03  岩手県</v>
      </c>
    </row>
    <row r="62" spans="1:21">
      <c r="A62" s="498"/>
      <c r="B62" s="498"/>
      <c r="C62" s="499" t="s">
        <v>120</v>
      </c>
      <c r="D62" s="500" t="s">
        <v>386</v>
      </c>
      <c r="E62" s="418" t="str">
        <f t="shared" si="0"/>
        <v>04  宮城県</v>
      </c>
    </row>
    <row r="63" spans="1:21">
      <c r="A63" s="498"/>
      <c r="B63" s="498"/>
      <c r="C63" s="499" t="s">
        <v>121</v>
      </c>
      <c r="D63" s="500" t="s">
        <v>387</v>
      </c>
      <c r="E63" s="418" t="str">
        <f t="shared" si="0"/>
        <v>05  秋田県</v>
      </c>
    </row>
    <row r="64" spans="1:21">
      <c r="A64" s="498"/>
      <c r="B64" s="498"/>
      <c r="C64" s="499" t="s">
        <v>122</v>
      </c>
      <c r="D64" s="500" t="s">
        <v>388</v>
      </c>
      <c r="E64" s="418" t="str">
        <f t="shared" si="0"/>
        <v>06  山形県</v>
      </c>
    </row>
    <row r="65" spans="1:5">
      <c r="A65" s="498"/>
      <c r="B65" s="498"/>
      <c r="C65" s="499" t="s">
        <v>123</v>
      </c>
      <c r="D65" s="500" t="s">
        <v>389</v>
      </c>
      <c r="E65" s="418" t="str">
        <f t="shared" si="0"/>
        <v>07  福島県</v>
      </c>
    </row>
    <row r="66" spans="1:5">
      <c r="A66" s="498"/>
      <c r="B66" s="498"/>
      <c r="C66" s="499" t="s">
        <v>124</v>
      </c>
      <c r="D66" s="500" t="s">
        <v>390</v>
      </c>
      <c r="E66" s="418" t="str">
        <f t="shared" si="0"/>
        <v>08  茨城県</v>
      </c>
    </row>
    <row r="67" spans="1:5">
      <c r="A67" s="498"/>
      <c r="B67" s="498"/>
      <c r="C67" s="499" t="s">
        <v>125</v>
      </c>
      <c r="D67" s="500" t="s">
        <v>391</v>
      </c>
      <c r="E67" s="418" t="str">
        <f t="shared" si="0"/>
        <v>09  栃木県</v>
      </c>
    </row>
    <row r="68" spans="1:5">
      <c r="A68" s="498"/>
      <c r="B68" s="498"/>
      <c r="C68" s="499" t="s">
        <v>126</v>
      </c>
      <c r="D68" s="500" t="s">
        <v>392</v>
      </c>
      <c r="E68" s="418" t="str">
        <f t="shared" si="0"/>
        <v>10  群馬県</v>
      </c>
    </row>
    <row r="69" spans="1:5">
      <c r="A69" s="498"/>
      <c r="B69" s="498"/>
      <c r="C69" s="499" t="s">
        <v>127</v>
      </c>
      <c r="D69" s="500" t="s">
        <v>393</v>
      </c>
      <c r="E69" s="418" t="str">
        <f t="shared" si="0"/>
        <v>11  埼玉県</v>
      </c>
    </row>
    <row r="70" spans="1:5">
      <c r="A70" s="498"/>
      <c r="B70" s="498"/>
      <c r="C70" s="499" t="s">
        <v>128</v>
      </c>
      <c r="D70" s="500" t="s">
        <v>394</v>
      </c>
      <c r="E70" s="418" t="str">
        <f t="shared" si="0"/>
        <v>12  千葉県</v>
      </c>
    </row>
    <row r="71" spans="1:5">
      <c r="A71" s="498"/>
      <c r="B71" s="498"/>
      <c r="C71" s="499" t="s">
        <v>111</v>
      </c>
      <c r="D71" s="500" t="s">
        <v>395</v>
      </c>
      <c r="E71" s="418" t="str">
        <f t="shared" si="0"/>
        <v>13  東京都</v>
      </c>
    </row>
    <row r="72" spans="1:5" ht="19.5">
      <c r="A72" s="498"/>
      <c r="B72" s="498"/>
      <c r="C72" s="499" t="s">
        <v>105</v>
      </c>
      <c r="D72" s="500" t="s">
        <v>396</v>
      </c>
      <c r="E72" s="418" t="str">
        <f t="shared" si="0"/>
        <v>14  神奈川県</v>
      </c>
    </row>
    <row r="73" spans="1:5">
      <c r="A73" s="498"/>
      <c r="B73" s="498"/>
      <c r="C73" s="499" t="s">
        <v>129</v>
      </c>
      <c r="D73" s="500" t="s">
        <v>397</v>
      </c>
      <c r="E73" s="418" t="str">
        <f t="shared" si="0"/>
        <v>15  新潟県</v>
      </c>
    </row>
    <row r="74" spans="1:5">
      <c r="A74" s="498"/>
      <c r="B74" s="498"/>
      <c r="C74" s="499" t="s">
        <v>130</v>
      </c>
      <c r="D74" s="500" t="s">
        <v>398</v>
      </c>
      <c r="E74" s="418" t="str">
        <f t="shared" si="0"/>
        <v>16  富山県</v>
      </c>
    </row>
    <row r="75" spans="1:5">
      <c r="A75" s="498"/>
      <c r="B75" s="498"/>
      <c r="C75" s="499" t="s">
        <v>131</v>
      </c>
      <c r="D75" s="500" t="s">
        <v>399</v>
      </c>
      <c r="E75" s="418" t="str">
        <f t="shared" si="0"/>
        <v>17  石川県</v>
      </c>
    </row>
    <row r="76" spans="1:5">
      <c r="A76" s="498"/>
      <c r="B76" s="498"/>
      <c r="C76" s="499" t="s">
        <v>132</v>
      </c>
      <c r="D76" s="500" t="s">
        <v>400</v>
      </c>
      <c r="E76" s="418" t="str">
        <f t="shared" si="0"/>
        <v>18  福井県</v>
      </c>
    </row>
    <row r="77" spans="1:5">
      <c r="A77" s="498"/>
      <c r="B77" s="498"/>
      <c r="C77" s="499" t="s">
        <v>133</v>
      </c>
      <c r="D77" s="500" t="s">
        <v>401</v>
      </c>
      <c r="E77" s="418" t="str">
        <f t="shared" si="0"/>
        <v>19  山梨県</v>
      </c>
    </row>
    <row r="78" spans="1:5">
      <c r="A78" s="498"/>
      <c r="B78" s="498"/>
      <c r="C78" s="499" t="s">
        <v>134</v>
      </c>
      <c r="D78" s="500" t="s">
        <v>402</v>
      </c>
      <c r="E78" s="418" t="str">
        <f t="shared" si="0"/>
        <v>20  長野県</v>
      </c>
    </row>
    <row r="79" spans="1:5">
      <c r="A79" s="498"/>
      <c r="B79" s="498"/>
      <c r="C79" s="499" t="s">
        <v>135</v>
      </c>
      <c r="D79" s="500" t="s">
        <v>403</v>
      </c>
      <c r="E79" s="418" t="str">
        <f t="shared" si="0"/>
        <v>21  岐阜県</v>
      </c>
    </row>
    <row r="80" spans="1:5">
      <c r="A80" s="498"/>
      <c r="B80" s="498"/>
      <c r="C80" s="499" t="s">
        <v>136</v>
      </c>
      <c r="D80" s="500" t="s">
        <v>404</v>
      </c>
      <c r="E80" s="418" t="str">
        <f t="shared" si="0"/>
        <v>22  静岡県</v>
      </c>
    </row>
    <row r="81" spans="1:5">
      <c r="A81" s="498"/>
      <c r="B81" s="498"/>
      <c r="C81" s="499" t="s">
        <v>137</v>
      </c>
      <c r="D81" s="500" t="s">
        <v>405</v>
      </c>
      <c r="E81" s="418" t="str">
        <f t="shared" si="0"/>
        <v>23  愛知県</v>
      </c>
    </row>
    <row r="82" spans="1:5">
      <c r="A82" s="498"/>
      <c r="B82" s="498"/>
      <c r="C82" s="499" t="s">
        <v>138</v>
      </c>
      <c r="D82" s="500" t="s">
        <v>406</v>
      </c>
      <c r="E82" s="418" t="str">
        <f t="shared" si="0"/>
        <v>24  三重県</v>
      </c>
    </row>
    <row r="83" spans="1:5">
      <c r="A83" s="498"/>
      <c r="B83" s="498"/>
      <c r="C83" s="499" t="s">
        <v>139</v>
      </c>
      <c r="D83" s="500" t="s">
        <v>407</v>
      </c>
      <c r="E83" s="418" t="str">
        <f t="shared" si="0"/>
        <v>25  滋賀県</v>
      </c>
    </row>
    <row r="84" spans="1:5">
      <c r="A84" s="498"/>
      <c r="B84" s="498"/>
      <c r="C84" s="499" t="s">
        <v>140</v>
      </c>
      <c r="D84" s="500" t="s">
        <v>408</v>
      </c>
      <c r="E84" s="418" t="str">
        <f t="shared" si="0"/>
        <v>26  京都府</v>
      </c>
    </row>
    <row r="85" spans="1:5">
      <c r="A85" s="498"/>
      <c r="B85" s="498"/>
      <c r="C85" s="499" t="s">
        <v>141</v>
      </c>
      <c r="D85" s="500" t="s">
        <v>409</v>
      </c>
      <c r="E85" s="418" t="str">
        <f t="shared" si="0"/>
        <v>27  大阪府</v>
      </c>
    </row>
    <row r="86" spans="1:5">
      <c r="A86" s="498"/>
      <c r="B86" s="498"/>
      <c r="C86" s="499" t="s">
        <v>142</v>
      </c>
      <c r="D86" s="500" t="s">
        <v>410</v>
      </c>
      <c r="E86" s="418" t="str">
        <f t="shared" si="0"/>
        <v>28  兵庫県</v>
      </c>
    </row>
    <row r="87" spans="1:5">
      <c r="A87" s="498"/>
      <c r="B87" s="498"/>
      <c r="C87" s="499" t="s">
        <v>143</v>
      </c>
      <c r="D87" s="500" t="s">
        <v>411</v>
      </c>
      <c r="E87" s="418" t="str">
        <f t="shared" si="0"/>
        <v>29  奈良県</v>
      </c>
    </row>
    <row r="88" spans="1:5" ht="19.5">
      <c r="A88" s="498"/>
      <c r="B88" s="498"/>
      <c r="C88" s="499" t="s">
        <v>106</v>
      </c>
      <c r="D88" s="500" t="s">
        <v>412</v>
      </c>
      <c r="E88" s="418" t="str">
        <f t="shared" si="0"/>
        <v>30  和歌山県</v>
      </c>
    </row>
    <row r="89" spans="1:5">
      <c r="A89" s="498"/>
      <c r="B89" s="498"/>
      <c r="C89" s="499" t="s">
        <v>144</v>
      </c>
      <c r="D89" s="500" t="s">
        <v>413</v>
      </c>
      <c r="E89" s="418" t="str">
        <f t="shared" si="0"/>
        <v>31  鳥取県</v>
      </c>
    </row>
    <row r="90" spans="1:5">
      <c r="A90" s="498"/>
      <c r="B90" s="498"/>
      <c r="C90" s="499" t="s">
        <v>145</v>
      </c>
      <c r="D90" s="500" t="s">
        <v>414</v>
      </c>
      <c r="E90" s="418" t="str">
        <f t="shared" si="0"/>
        <v>32  島根県</v>
      </c>
    </row>
    <row r="91" spans="1:5">
      <c r="A91" s="498"/>
      <c r="B91" s="498"/>
      <c r="C91" s="499" t="s">
        <v>146</v>
      </c>
      <c r="D91" s="500" t="s">
        <v>415</v>
      </c>
      <c r="E91" s="418" t="str">
        <f t="shared" si="0"/>
        <v>33  岡山県</v>
      </c>
    </row>
    <row r="92" spans="1:5">
      <c r="A92" s="498"/>
      <c r="B92" s="498"/>
      <c r="C92" s="499" t="s">
        <v>147</v>
      </c>
      <c r="D92" s="500" t="s">
        <v>416</v>
      </c>
      <c r="E92" s="418" t="str">
        <f t="shared" si="0"/>
        <v>34  広島県</v>
      </c>
    </row>
    <row r="93" spans="1:5">
      <c r="A93" s="498"/>
      <c r="B93" s="498"/>
      <c r="C93" s="499" t="s">
        <v>148</v>
      </c>
      <c r="D93" s="500" t="s">
        <v>417</v>
      </c>
      <c r="E93" s="418" t="str">
        <f t="shared" si="0"/>
        <v>35  山口県</v>
      </c>
    </row>
    <row r="94" spans="1:5">
      <c r="A94" s="498"/>
      <c r="B94" s="498"/>
      <c r="C94" s="499" t="s">
        <v>149</v>
      </c>
      <c r="D94" s="500" t="s">
        <v>418</v>
      </c>
      <c r="E94" s="418" t="str">
        <f t="shared" si="0"/>
        <v>36  徳島県</v>
      </c>
    </row>
    <row r="95" spans="1:5">
      <c r="A95" s="498"/>
      <c r="B95" s="498"/>
      <c r="C95" s="499" t="s">
        <v>150</v>
      </c>
      <c r="D95" s="500" t="s">
        <v>419</v>
      </c>
      <c r="E95" s="418" t="str">
        <f t="shared" si="0"/>
        <v>37  香川県</v>
      </c>
    </row>
    <row r="96" spans="1:5">
      <c r="A96" s="498"/>
      <c r="B96" s="498"/>
      <c r="C96" s="499" t="s">
        <v>151</v>
      </c>
      <c r="D96" s="500" t="s">
        <v>420</v>
      </c>
      <c r="E96" s="418" t="str">
        <f t="shared" si="0"/>
        <v>38  愛媛県</v>
      </c>
    </row>
    <row r="97" spans="1:5">
      <c r="A97" s="498"/>
      <c r="B97" s="498"/>
      <c r="C97" s="499" t="s">
        <v>152</v>
      </c>
      <c r="D97" s="500" t="s">
        <v>421</v>
      </c>
      <c r="E97" s="418" t="str">
        <f t="shared" si="0"/>
        <v>39  高知県</v>
      </c>
    </row>
    <row r="98" spans="1:5">
      <c r="A98" s="498"/>
      <c r="B98" s="498"/>
      <c r="C98" s="499" t="s">
        <v>153</v>
      </c>
      <c r="D98" s="500" t="s">
        <v>422</v>
      </c>
      <c r="E98" s="418" t="str">
        <f t="shared" si="0"/>
        <v>40  福岡県</v>
      </c>
    </row>
    <row r="99" spans="1:5">
      <c r="A99" s="498"/>
      <c r="B99" s="498"/>
      <c r="C99" s="499" t="s">
        <v>154</v>
      </c>
      <c r="D99" s="500" t="s">
        <v>423</v>
      </c>
      <c r="E99" s="418" t="str">
        <f t="shared" si="0"/>
        <v>41  佐賀県</v>
      </c>
    </row>
    <row r="100" spans="1:5">
      <c r="A100" s="498"/>
      <c r="B100" s="498"/>
      <c r="C100" s="499" t="s">
        <v>155</v>
      </c>
      <c r="D100" s="500" t="s">
        <v>424</v>
      </c>
      <c r="E100" s="418" t="str">
        <f t="shared" si="0"/>
        <v>42  長崎県</v>
      </c>
    </row>
    <row r="101" spans="1:5">
      <c r="A101" s="498"/>
      <c r="B101" s="498"/>
      <c r="C101" s="499" t="s">
        <v>156</v>
      </c>
      <c r="D101" s="500" t="s">
        <v>425</v>
      </c>
      <c r="E101" s="418" t="str">
        <f t="shared" si="0"/>
        <v>43  熊本県</v>
      </c>
    </row>
    <row r="102" spans="1:5">
      <c r="A102" s="498"/>
      <c r="B102" s="498"/>
      <c r="C102" s="499" t="s">
        <v>157</v>
      </c>
      <c r="D102" s="500" t="s">
        <v>426</v>
      </c>
      <c r="E102" s="418" t="str">
        <f t="shared" si="0"/>
        <v>44  大分県</v>
      </c>
    </row>
    <row r="103" spans="1:5">
      <c r="A103" s="498"/>
      <c r="B103" s="498"/>
      <c r="C103" s="499" t="s">
        <v>158</v>
      </c>
      <c r="D103" s="500" t="s">
        <v>427</v>
      </c>
      <c r="E103" s="418" t="str">
        <f t="shared" si="0"/>
        <v>45  宮崎県</v>
      </c>
    </row>
    <row r="104" spans="1:5" ht="19.5">
      <c r="A104" s="498"/>
      <c r="B104" s="498"/>
      <c r="C104" s="499" t="s">
        <v>161</v>
      </c>
      <c r="D104" s="500" t="s">
        <v>428</v>
      </c>
      <c r="E104" s="418" t="str">
        <f t="shared" si="0"/>
        <v>46  鹿児島県</v>
      </c>
    </row>
    <row r="105" spans="1:5">
      <c r="A105" s="498"/>
      <c r="B105" s="498"/>
      <c r="C105" s="499" t="s">
        <v>159</v>
      </c>
      <c r="D105" s="500" t="s">
        <v>429</v>
      </c>
      <c r="E105" s="418" t="str">
        <f t="shared" si="0"/>
        <v>47  沖縄県</v>
      </c>
    </row>
  </sheetData>
  <sheetProtection algorithmName="SHA-512" hashValue="cHext+kquW8maJa8oPRMm70PR8MEFCSwPjK3+TqlVS9sCjfmKysPAjl46PmvS7e2RBZmkf5fYxndWxIlMaeCbA==" saltValue="LlmiRunj2vzYiZjbV1tWKw==" spinCount="100000" sheet="1" objects="1" scenarios="1" formatCells="0" formatColumns="0" formatRows="0"/>
  <mergeCells count="58">
    <mergeCell ref="C54:R55"/>
    <mergeCell ref="L15:O15"/>
    <mergeCell ref="O14:S14"/>
    <mergeCell ref="G42:H42"/>
    <mergeCell ref="N43:R46"/>
    <mergeCell ref="C44:L46"/>
    <mergeCell ref="G48:H48"/>
    <mergeCell ref="G49:R51"/>
    <mergeCell ref="D50:F50"/>
    <mergeCell ref="H26:I26"/>
    <mergeCell ref="D21:H21"/>
    <mergeCell ref="N22:R22"/>
    <mergeCell ref="E15:H15"/>
    <mergeCell ref="E14:H14"/>
    <mergeCell ref="V33:AA33"/>
    <mergeCell ref="D35:E35"/>
    <mergeCell ref="H35:K35"/>
    <mergeCell ref="L35:O35"/>
    <mergeCell ref="D36:E39"/>
    <mergeCell ref="F36:Q39"/>
    <mergeCell ref="U26:W27"/>
    <mergeCell ref="H27:I27"/>
    <mergeCell ref="H28:I28"/>
    <mergeCell ref="X28:Y28"/>
    <mergeCell ref="E30:F30"/>
    <mergeCell ref="G30:I30"/>
    <mergeCell ref="L30:R32"/>
    <mergeCell ref="D32:F32"/>
    <mergeCell ref="W22:Z25"/>
    <mergeCell ref="L23:N23"/>
    <mergeCell ref="N24:Q24"/>
    <mergeCell ref="D25:G25"/>
    <mergeCell ref="N25:R25"/>
    <mergeCell ref="U15:V15"/>
    <mergeCell ref="W15:X15"/>
    <mergeCell ref="E16:I16"/>
    <mergeCell ref="N19:R20"/>
    <mergeCell ref="D20:F20"/>
    <mergeCell ref="O17:Q17"/>
    <mergeCell ref="U14:W14"/>
    <mergeCell ref="L7:O7"/>
    <mergeCell ref="E8:H8"/>
    <mergeCell ref="M8:S9"/>
    <mergeCell ref="F9:G9"/>
    <mergeCell ref="F10:G10"/>
    <mergeCell ref="N10:Q10"/>
    <mergeCell ref="F12:H12"/>
    <mergeCell ref="N12:R12"/>
    <mergeCell ref="U12:W12"/>
    <mergeCell ref="F13:H13"/>
    <mergeCell ref="U13:X13"/>
    <mergeCell ref="C4:D4"/>
    <mergeCell ref="E4:S4"/>
    <mergeCell ref="A2:S2"/>
    <mergeCell ref="U2:V2"/>
    <mergeCell ref="C3:D3"/>
    <mergeCell ref="E3:S3"/>
    <mergeCell ref="U3:V3"/>
  </mergeCells>
  <phoneticPr fontId="23"/>
  <dataValidations count="7">
    <dataValidation type="list" allowBlank="1" showInputMessage="1" showErrorMessage="1" sqref="D8 E9:E12 D14:D16 C20:C21 L8 E49 M18:M21 M10:M13 M24:M25 L27:L28 O27 C32 C24 D41 M41 C49:C50 M16 N14" xr:uid="{342D2E01-72F2-449B-A689-E2EA6DF3666D}">
      <formula1>"□,☑"</formula1>
    </dataValidation>
    <dataValidation type="list" allowBlank="1" showInputMessage="1" showErrorMessage="1" sqref="G26:G28" xr:uid="{CFF9DBB5-8FBF-4FC4-8E5E-96BD6C8054C3}">
      <formula1>"取下げ,中止廃止"</formula1>
    </dataValidation>
    <dataValidation type="list" allowBlank="1" showInputMessage="1" showErrorMessage="1" sqref="G48:H48" xr:uid="{229D28CF-95C5-4F1E-ABCF-589EF623AFA6}">
      <formula1>"不適合理由,疑問点の内容"</formula1>
    </dataValidation>
    <dataValidation type="list" allowBlank="1" showInputMessage="1" showErrorMessage="1" sqref="E30:F31" xr:uid="{B9D7ACDA-1754-46CE-B5C9-F535ED04D2BD}">
      <formula1>"採択実績あり,採択実績なし"</formula1>
    </dataValidation>
    <dataValidation type="list" allowBlank="1" showInputMessage="1" showErrorMessage="1" sqref="F26:F28" xr:uid="{294E5E9D-0FCE-4405-95ED-3E910A843C9E}">
      <formula1>"採択,不採択,応募なし"</formula1>
    </dataValidation>
    <dataValidation type="list" allowBlank="1" showInputMessage="1" showErrorMessage="1" prompt="調査の種類を選択" sqref="O17" xr:uid="{60C6D2E8-596F-49C6-B5E0-D69E09F52F3E}">
      <formula1>"伝統的建造物群保存対策調査,文化的景観保護推進事業調査,その他"</formula1>
    </dataValidation>
    <dataValidation type="list" allowBlank="1" showInputMessage="1" showErrorMessage="1" prompt="実行委員会の中核団体について" sqref="Q13" xr:uid="{BD76083C-C4D4-48C9-975B-444B26C90741}">
      <formula1>"中核団体→1.自治体,中核団体→2.法人格あり,中核団体→3.任意団体"</formula1>
    </dataValidation>
  </dataValidations>
  <printOptions horizontalCentered="1"/>
  <pageMargins left="0.70866141732283472" right="0.70866141732283472" top="0.15748031496062992" bottom="0.15748031496062992" header="0.31496062992125984" footer="0.11811023622047245"/>
  <pageSetup paperSize="9" scale="60"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V65"/>
  <sheetViews>
    <sheetView view="pageBreakPreview" zoomScale="70" zoomScaleNormal="70" zoomScaleSheetLayoutView="70" workbookViewId="0">
      <selection activeCell="C6" sqref="C6"/>
    </sheetView>
  </sheetViews>
  <sheetFormatPr defaultColWidth="9" defaultRowHeight="18.75"/>
  <cols>
    <col min="1" max="1" width="5.625" customWidth="1"/>
    <col min="2" max="3" width="19.625" customWidth="1"/>
    <col min="4" max="4" width="3.125" customWidth="1"/>
    <col min="5" max="5" width="19.625" customWidth="1"/>
    <col min="6" max="6" width="8.625" customWidth="1"/>
    <col min="7" max="7" width="11.625" customWidth="1"/>
    <col min="8" max="8" width="25.75" customWidth="1"/>
    <col min="9" max="9" width="9.25" style="162" customWidth="1"/>
    <col min="11" max="11" width="23.625" customWidth="1"/>
    <col min="12" max="12" width="28.75" customWidth="1"/>
    <col min="13" max="13" width="30.25" customWidth="1"/>
    <col min="14" max="14" width="30.5" customWidth="1"/>
    <col min="15" max="15" width="31.125" customWidth="1"/>
  </cols>
  <sheetData>
    <row r="1" spans="1:22" ht="41.65" customHeight="1">
      <c r="A1" s="859" t="s">
        <v>471</v>
      </c>
      <c r="B1" s="859"/>
      <c r="C1" s="859"/>
      <c r="D1" s="859"/>
      <c r="E1" s="859"/>
      <c r="F1" s="859"/>
      <c r="G1" s="859"/>
      <c r="I1" s="604"/>
      <c r="J1" s="161"/>
      <c r="K1" s="92"/>
      <c r="L1" s="416" t="s">
        <v>472</v>
      </c>
    </row>
    <row r="2" spans="1:22" ht="35.65" customHeight="1">
      <c r="A2" s="875" t="s">
        <v>556</v>
      </c>
      <c r="B2" s="875"/>
      <c r="C2" s="875"/>
      <c r="D2" s="875"/>
      <c r="E2" s="875"/>
      <c r="F2" s="875"/>
      <c r="G2" s="875"/>
      <c r="H2" s="875"/>
      <c r="I2" s="773"/>
      <c r="J2" s="773"/>
      <c r="K2" s="773"/>
      <c r="L2" s="773"/>
    </row>
    <row r="3" spans="1:22" ht="33.4" customHeight="1">
      <c r="A3" s="769" t="s">
        <v>469</v>
      </c>
      <c r="B3" s="770"/>
      <c r="C3" s="770"/>
      <c r="D3" s="770"/>
      <c r="E3" s="770"/>
      <c r="F3" s="770"/>
      <c r="G3" s="770"/>
      <c r="H3" s="770"/>
    </row>
    <row r="4" spans="1:22" ht="18.75" customHeight="1" thickBot="1">
      <c r="A4" s="635"/>
      <c r="B4" s="394"/>
      <c r="C4" s="394"/>
      <c r="D4" s="394"/>
      <c r="E4" s="394"/>
      <c r="F4" s="394"/>
      <c r="G4" s="394"/>
      <c r="H4" s="394"/>
    </row>
    <row r="5" spans="1:22" ht="45" customHeight="1" thickBot="1">
      <c r="A5" s="844" t="s">
        <v>112</v>
      </c>
      <c r="B5" s="845"/>
      <c r="C5" s="846" t="s">
        <v>171</v>
      </c>
      <c r="D5" s="847"/>
      <c r="E5" s="847"/>
      <c r="F5" s="847"/>
      <c r="G5" s="847"/>
      <c r="H5" s="848"/>
      <c r="I5" s="774" t="s">
        <v>582</v>
      </c>
      <c r="J5" s="774"/>
      <c r="K5" s="774"/>
      <c r="L5" s="774"/>
      <c r="M5" s="774"/>
    </row>
    <row r="6" spans="1:22" ht="32.1" customHeight="1">
      <c r="A6" s="849" t="s">
        <v>0</v>
      </c>
      <c r="B6" s="355" t="s">
        <v>8</v>
      </c>
      <c r="C6" s="337"/>
      <c r="D6" s="163" t="s">
        <v>9</v>
      </c>
      <c r="E6" s="363"/>
      <c r="F6" s="876"/>
      <c r="G6" s="877"/>
      <c r="H6" s="878"/>
      <c r="I6" s="771"/>
      <c r="J6" s="771"/>
      <c r="K6" s="771"/>
      <c r="L6" s="771"/>
      <c r="M6" s="771"/>
      <c r="N6" s="164"/>
      <c r="O6" s="164"/>
      <c r="P6" s="164"/>
      <c r="Q6" s="164"/>
      <c r="R6" s="164"/>
      <c r="S6" s="164"/>
      <c r="T6" s="164"/>
      <c r="U6" s="164"/>
      <c r="V6" s="164"/>
    </row>
    <row r="7" spans="1:22" ht="13.5" customHeight="1">
      <c r="A7" s="850"/>
      <c r="B7" s="879" t="s">
        <v>10</v>
      </c>
      <c r="C7" s="358" t="s">
        <v>65</v>
      </c>
      <c r="D7" s="778" t="s">
        <v>110</v>
      </c>
      <c r="E7" s="779"/>
      <c r="F7" s="840" t="s">
        <v>66</v>
      </c>
      <c r="G7" s="841"/>
      <c r="H7" s="842"/>
      <c r="I7" s="771"/>
      <c r="J7" s="771"/>
      <c r="K7" s="771"/>
      <c r="L7" s="771"/>
      <c r="M7" s="771"/>
      <c r="N7" s="164"/>
      <c r="O7" s="164"/>
      <c r="P7" s="164"/>
      <c r="Q7" s="164"/>
      <c r="R7" s="164"/>
      <c r="S7" s="164"/>
      <c r="T7" s="164"/>
      <c r="U7" s="164"/>
      <c r="V7" s="164"/>
    </row>
    <row r="8" spans="1:22" ht="40.5" customHeight="1">
      <c r="A8" s="850"/>
      <c r="B8" s="880"/>
      <c r="C8" s="338" t="s">
        <v>466</v>
      </c>
      <c r="D8" s="828"/>
      <c r="E8" s="843"/>
      <c r="F8" s="780"/>
      <c r="G8" s="781"/>
      <c r="H8" s="782"/>
      <c r="I8" s="771"/>
      <c r="J8" s="771"/>
      <c r="K8" s="771"/>
      <c r="L8" s="771"/>
      <c r="M8" s="771"/>
      <c r="N8" s="164"/>
      <c r="O8" s="164"/>
      <c r="P8" s="164"/>
      <c r="Q8" s="164"/>
      <c r="R8" s="164"/>
      <c r="S8" s="164"/>
      <c r="T8" s="164"/>
      <c r="U8" s="164"/>
      <c r="V8" s="164"/>
    </row>
    <row r="9" spans="1:22" ht="22.5" customHeight="1">
      <c r="A9" s="850"/>
      <c r="B9" s="356" t="s">
        <v>101</v>
      </c>
      <c r="C9" s="855"/>
      <c r="D9" s="856"/>
      <c r="E9" s="856"/>
      <c r="F9" s="856"/>
      <c r="G9" s="857"/>
      <c r="H9" s="858"/>
      <c r="I9" s="771"/>
      <c r="J9" s="771"/>
      <c r="K9" s="771"/>
      <c r="L9" s="771"/>
      <c r="M9" s="771"/>
      <c r="N9" s="164"/>
      <c r="O9" s="164"/>
      <c r="P9" s="164"/>
      <c r="Q9" s="164"/>
      <c r="R9" s="164"/>
      <c r="S9" s="164"/>
      <c r="T9" s="164"/>
      <c r="U9" s="164"/>
      <c r="V9" s="164"/>
    </row>
    <row r="10" spans="1:22" ht="32.1" customHeight="1">
      <c r="A10" s="850"/>
      <c r="B10" s="357" t="s">
        <v>92</v>
      </c>
      <c r="C10" s="870"/>
      <c r="D10" s="871"/>
      <c r="E10" s="871"/>
      <c r="F10" s="871"/>
      <c r="G10" s="872"/>
      <c r="H10" s="873"/>
      <c r="I10" s="771"/>
      <c r="J10" s="771"/>
      <c r="K10" s="771"/>
      <c r="L10" s="771"/>
      <c r="M10" s="771"/>
      <c r="N10" s="164"/>
      <c r="O10" s="164"/>
      <c r="P10" s="164"/>
      <c r="Q10" s="164"/>
      <c r="R10" s="164"/>
      <c r="S10" s="164"/>
      <c r="T10" s="164"/>
      <c r="U10" s="164"/>
      <c r="V10" s="164"/>
    </row>
    <row r="11" spans="1:22" ht="32.1" customHeight="1">
      <c r="A11" s="850"/>
      <c r="B11" s="352" t="s">
        <v>11</v>
      </c>
      <c r="C11" s="870"/>
      <c r="D11" s="871"/>
      <c r="E11" s="871"/>
      <c r="F11" s="871"/>
      <c r="G11" s="872"/>
      <c r="H11" s="873"/>
      <c r="I11" s="771"/>
      <c r="J11" s="771"/>
      <c r="K11" s="771"/>
      <c r="L11" s="771"/>
      <c r="M11" s="771"/>
      <c r="N11" s="164"/>
      <c r="O11" s="164"/>
      <c r="P11" s="164"/>
      <c r="Q11" s="164"/>
      <c r="R11" s="164"/>
      <c r="S11" s="164"/>
      <c r="T11" s="164"/>
      <c r="U11" s="164"/>
      <c r="V11" s="164"/>
    </row>
    <row r="12" spans="1:22" ht="32.1" customHeight="1">
      <c r="A12" s="850"/>
      <c r="B12" s="353" t="s">
        <v>12</v>
      </c>
      <c r="C12" s="874"/>
      <c r="D12" s="871"/>
      <c r="E12" s="871"/>
      <c r="F12" s="871"/>
      <c r="G12" s="872"/>
      <c r="H12" s="873"/>
      <c r="I12" s="771"/>
      <c r="J12" s="771"/>
      <c r="K12" s="771"/>
      <c r="L12" s="771"/>
      <c r="M12" s="771"/>
      <c r="N12" s="164"/>
      <c r="O12" s="164"/>
      <c r="P12" s="164"/>
      <c r="Q12" s="164"/>
      <c r="R12" s="164"/>
      <c r="S12" s="164"/>
      <c r="T12" s="164"/>
      <c r="U12" s="164"/>
      <c r="V12" s="164"/>
    </row>
    <row r="13" spans="1:22" ht="32.1" customHeight="1" thickBot="1">
      <c r="A13" s="851"/>
      <c r="B13" s="354" t="s">
        <v>163</v>
      </c>
      <c r="C13" s="852"/>
      <c r="D13" s="853"/>
      <c r="E13" s="853"/>
      <c r="F13" s="853"/>
      <c r="G13" s="853"/>
      <c r="H13" s="854"/>
      <c r="I13" s="771"/>
      <c r="J13" s="771"/>
      <c r="K13" s="771"/>
      <c r="L13" s="771"/>
      <c r="M13" s="771"/>
      <c r="N13" s="164"/>
      <c r="O13" s="164"/>
      <c r="P13" s="164"/>
      <c r="Q13" s="164"/>
      <c r="R13" s="164"/>
      <c r="S13" s="164"/>
      <c r="T13" s="164"/>
      <c r="U13" s="164"/>
      <c r="V13" s="164"/>
    </row>
    <row r="14" spans="1:22" ht="32.1" customHeight="1">
      <c r="A14" s="835" t="s">
        <v>99</v>
      </c>
      <c r="B14" s="359" t="s">
        <v>84</v>
      </c>
      <c r="C14" s="339"/>
      <c r="D14" s="165" t="s">
        <v>100</v>
      </c>
      <c r="E14" s="340"/>
      <c r="F14" s="863"/>
      <c r="G14" s="864"/>
      <c r="H14" s="865"/>
      <c r="I14" s="772"/>
      <c r="J14" s="772"/>
      <c r="K14" s="772"/>
      <c r="L14" s="772"/>
      <c r="M14" s="772"/>
    </row>
    <row r="15" spans="1:22" ht="13.5" customHeight="1">
      <c r="A15" s="836"/>
      <c r="B15" s="805" t="s">
        <v>85</v>
      </c>
      <c r="C15" s="358" t="s">
        <v>65</v>
      </c>
      <c r="D15" s="778" t="s">
        <v>110</v>
      </c>
      <c r="E15" s="779"/>
      <c r="F15" s="840" t="s">
        <v>66</v>
      </c>
      <c r="G15" s="841"/>
      <c r="H15" s="842"/>
      <c r="I15" s="772"/>
      <c r="J15" s="772"/>
      <c r="K15" s="772"/>
      <c r="L15" s="772"/>
      <c r="M15" s="772"/>
    </row>
    <row r="16" spans="1:22" ht="40.5" customHeight="1">
      <c r="A16" s="836"/>
      <c r="B16" s="806"/>
      <c r="C16" s="338" t="s">
        <v>466</v>
      </c>
      <c r="D16" s="828"/>
      <c r="E16" s="843"/>
      <c r="F16" s="780"/>
      <c r="G16" s="781"/>
      <c r="H16" s="782"/>
      <c r="I16" s="772"/>
      <c r="J16" s="772"/>
      <c r="K16" s="772"/>
      <c r="L16" s="772"/>
      <c r="M16" s="772"/>
    </row>
    <row r="17" spans="1:22" ht="32.1" customHeight="1">
      <c r="A17" s="836"/>
      <c r="B17" s="360" t="s">
        <v>98</v>
      </c>
      <c r="C17" s="866"/>
      <c r="D17" s="867"/>
      <c r="E17" s="867"/>
      <c r="F17" s="867"/>
      <c r="G17" s="868"/>
      <c r="H17" s="869"/>
      <c r="I17" s="772"/>
      <c r="J17" s="772"/>
      <c r="K17" s="772"/>
      <c r="L17" s="772"/>
      <c r="M17" s="772"/>
    </row>
    <row r="18" spans="1:22" ht="32.1" customHeight="1">
      <c r="A18" s="836"/>
      <c r="B18" s="361" t="s">
        <v>86</v>
      </c>
      <c r="C18" s="870"/>
      <c r="D18" s="871"/>
      <c r="E18" s="871"/>
      <c r="F18" s="871"/>
      <c r="G18" s="872"/>
      <c r="H18" s="873"/>
      <c r="I18" s="775"/>
      <c r="J18" s="775"/>
      <c r="K18" s="775"/>
      <c r="L18" s="775"/>
      <c r="M18" s="775"/>
    </row>
    <row r="19" spans="1:22" ht="32.1" customHeight="1">
      <c r="A19" s="836"/>
      <c r="B19" s="361" t="s">
        <v>87</v>
      </c>
      <c r="C19" s="784"/>
      <c r="D19" s="785"/>
      <c r="E19" s="785"/>
      <c r="F19" s="785"/>
      <c r="G19" s="785"/>
      <c r="H19" s="786"/>
      <c r="I19" s="776"/>
      <c r="J19" s="776"/>
      <c r="K19" s="776"/>
      <c r="L19" s="776"/>
      <c r="M19" s="776"/>
    </row>
    <row r="20" spans="1:22" ht="32.1" customHeight="1" thickBot="1">
      <c r="A20" s="837"/>
      <c r="B20" s="362" t="s">
        <v>576</v>
      </c>
      <c r="C20" s="860"/>
      <c r="D20" s="861"/>
      <c r="E20" s="861"/>
      <c r="F20" s="861"/>
      <c r="G20" s="861"/>
      <c r="H20" s="862"/>
      <c r="I20" s="783" t="s">
        <v>579</v>
      </c>
      <c r="J20" s="783"/>
      <c r="K20" s="783"/>
      <c r="L20" s="783"/>
      <c r="M20" s="783"/>
      <c r="N20" s="783"/>
    </row>
    <row r="21" spans="1:22" ht="36" customHeight="1">
      <c r="A21" s="807" t="s">
        <v>1</v>
      </c>
      <c r="B21" s="364" t="s">
        <v>2</v>
      </c>
      <c r="C21" s="792"/>
      <c r="D21" s="793"/>
      <c r="E21" s="793"/>
      <c r="F21" s="793"/>
      <c r="G21" s="794"/>
      <c r="H21" s="795"/>
      <c r="I21" s="783"/>
      <c r="J21" s="783"/>
      <c r="K21" s="783"/>
      <c r="L21" s="783"/>
      <c r="M21" s="783"/>
      <c r="N21" s="783"/>
      <c r="O21" s="164"/>
      <c r="P21" s="195"/>
      <c r="Q21" s="164"/>
      <c r="R21" s="164"/>
      <c r="S21" s="164"/>
      <c r="T21" s="164"/>
      <c r="U21" s="164"/>
      <c r="V21" s="164"/>
    </row>
    <row r="22" spans="1:22" s="162" customFormat="1" ht="36" customHeight="1">
      <c r="A22" s="808"/>
      <c r="B22" s="365" t="s">
        <v>3</v>
      </c>
      <c r="C22" s="826"/>
      <c r="D22" s="827"/>
      <c r="E22" s="827"/>
      <c r="F22" s="827"/>
      <c r="G22" s="828"/>
      <c r="H22" s="829"/>
      <c r="I22" s="257"/>
      <c r="J22" s="257"/>
      <c r="K22" s="257"/>
      <c r="L22" s="257"/>
      <c r="M22" s="257"/>
      <c r="N22" s="164"/>
      <c r="O22" s="164"/>
      <c r="P22" s="195"/>
      <c r="Q22" s="164"/>
      <c r="R22" s="164"/>
      <c r="S22" s="164"/>
      <c r="T22" s="164"/>
      <c r="U22" s="164"/>
      <c r="V22" s="164"/>
    </row>
    <row r="23" spans="1:22" ht="37.5" customHeight="1">
      <c r="A23" s="808"/>
      <c r="B23" s="366" t="s">
        <v>4</v>
      </c>
      <c r="C23" s="341"/>
      <c r="D23" s="166" t="s">
        <v>55</v>
      </c>
      <c r="E23" s="342"/>
      <c r="F23" s="800" t="s">
        <v>571</v>
      </c>
      <c r="G23" s="801"/>
      <c r="H23" s="802"/>
      <c r="I23" s="772"/>
      <c r="J23" s="772"/>
      <c r="K23" s="772"/>
      <c r="L23" s="772"/>
      <c r="M23" s="772"/>
    </row>
    <row r="24" spans="1:22" ht="32.1" customHeight="1">
      <c r="A24" s="808"/>
      <c r="B24" s="367" t="s">
        <v>170</v>
      </c>
      <c r="C24" s="832"/>
      <c r="D24" s="833"/>
      <c r="E24" s="833"/>
      <c r="F24" s="833"/>
      <c r="G24" s="833"/>
      <c r="H24" s="834"/>
      <c r="I24" s="772"/>
      <c r="J24" s="772"/>
      <c r="K24" s="772"/>
      <c r="L24" s="772"/>
      <c r="M24" s="772"/>
    </row>
    <row r="25" spans="1:22" ht="13.5" customHeight="1">
      <c r="A25" s="808"/>
      <c r="B25" s="838" t="s">
        <v>172</v>
      </c>
      <c r="C25" s="358" t="s">
        <v>65</v>
      </c>
      <c r="D25" s="778" t="s">
        <v>110</v>
      </c>
      <c r="E25" s="779"/>
      <c r="F25" s="840" t="s">
        <v>66</v>
      </c>
      <c r="G25" s="841"/>
      <c r="H25" s="842"/>
      <c r="I25" s="603"/>
      <c r="J25" s="603"/>
      <c r="K25" s="603"/>
      <c r="L25" s="603"/>
      <c r="M25" s="603"/>
      <c r="N25" s="603"/>
      <c r="O25" s="164"/>
      <c r="P25" s="164"/>
      <c r="Q25" s="164"/>
      <c r="R25" s="164"/>
      <c r="S25" s="164"/>
      <c r="T25" s="164"/>
      <c r="U25" s="164"/>
      <c r="V25" s="164"/>
    </row>
    <row r="26" spans="1:22" ht="40.5" customHeight="1">
      <c r="A26" s="808"/>
      <c r="B26" s="839"/>
      <c r="C26" s="338" t="s">
        <v>466</v>
      </c>
      <c r="D26" s="828"/>
      <c r="E26" s="843"/>
      <c r="F26" s="780"/>
      <c r="G26" s="781"/>
      <c r="H26" s="782"/>
      <c r="I26" s="771"/>
      <c r="J26" s="771"/>
      <c r="K26" s="771"/>
      <c r="L26" s="771"/>
      <c r="M26" s="771"/>
      <c r="N26" s="771"/>
      <c r="O26" s="771"/>
      <c r="P26" s="164"/>
      <c r="Q26" s="164"/>
      <c r="R26" s="164"/>
      <c r="S26" s="164"/>
      <c r="T26" s="164"/>
      <c r="U26" s="164"/>
      <c r="V26" s="164"/>
    </row>
    <row r="27" spans="1:22" ht="15.75" customHeight="1">
      <c r="A27" s="808"/>
      <c r="B27" s="810" t="s">
        <v>5</v>
      </c>
      <c r="C27" s="830" t="s">
        <v>88</v>
      </c>
      <c r="D27" s="831"/>
      <c r="E27" s="831"/>
      <c r="F27" s="789" t="s">
        <v>89</v>
      </c>
      <c r="G27" s="790"/>
      <c r="H27" s="791"/>
      <c r="I27" s="771"/>
      <c r="J27" s="771"/>
      <c r="K27" s="771"/>
      <c r="L27" s="771"/>
      <c r="M27" s="771"/>
      <c r="N27" s="771"/>
      <c r="O27" s="771"/>
    </row>
    <row r="28" spans="1:22" ht="31.9" customHeight="1">
      <c r="A28" s="808"/>
      <c r="B28" s="811"/>
      <c r="C28" s="345" t="s">
        <v>13</v>
      </c>
      <c r="D28" s="822">
        <f>④収入!E6</f>
        <v>0</v>
      </c>
      <c r="E28" s="823"/>
      <c r="F28" s="368" t="s">
        <v>460</v>
      </c>
      <c r="G28" s="552" t="str">
        <f>IF(⑤支出!E8="","",⑤支出!E8)</f>
        <v/>
      </c>
      <c r="H28" s="343" t="str">
        <f>IF(⑤支出!F8="","",⑤支出!F8)</f>
        <v>0</v>
      </c>
      <c r="I28" s="771"/>
      <c r="J28" s="771"/>
      <c r="K28" s="771"/>
      <c r="L28" s="771"/>
      <c r="M28" s="771"/>
      <c r="N28" s="771"/>
      <c r="O28" s="771"/>
    </row>
    <row r="29" spans="1:22" ht="31.9" customHeight="1" thickBot="1">
      <c r="A29" s="808"/>
      <c r="B29" s="811"/>
      <c r="C29" s="346" t="s">
        <v>14</v>
      </c>
      <c r="D29" s="798">
        <f>④収入!E8</f>
        <v>0</v>
      </c>
      <c r="E29" s="799"/>
      <c r="F29" s="369" t="s">
        <v>461</v>
      </c>
      <c r="G29" s="552" t="str">
        <f>IF(⑤支出!E9="","",⑤支出!E9)</f>
        <v/>
      </c>
      <c r="H29" s="343" t="str">
        <f>IF(⑤支出!F9="","",⑤支出!F9)</f>
        <v>0</v>
      </c>
      <c r="I29" s="605" t="s">
        <v>444</v>
      </c>
      <c r="J29" s="247"/>
      <c r="K29" s="247"/>
      <c r="L29" s="247"/>
      <c r="M29" s="247"/>
    </row>
    <row r="30" spans="1:22" ht="31.9" customHeight="1">
      <c r="A30" s="808"/>
      <c r="B30" s="811"/>
      <c r="C30" s="346" t="s">
        <v>7</v>
      </c>
      <c r="D30" s="798">
        <f>④収入!E5</f>
        <v>0</v>
      </c>
      <c r="E30" s="799"/>
      <c r="F30" s="370" t="s">
        <v>462</v>
      </c>
      <c r="G30" s="552" t="str">
        <f>IF(⑤支出!E10="","",⑤支出!E10)</f>
        <v/>
      </c>
      <c r="H30" s="343" t="str">
        <f>IF(⑤支出!F10="","",⑤支出!F10)</f>
        <v>0</v>
      </c>
      <c r="I30" s="188"/>
      <c r="J30" s="248" t="s">
        <v>352</v>
      </c>
      <c r="K30" s="249"/>
      <c r="L30" s="249" t="s">
        <v>430</v>
      </c>
      <c r="M30" s="249" t="s">
        <v>431</v>
      </c>
      <c r="N30" s="249" t="s">
        <v>432</v>
      </c>
      <c r="O30" s="250" t="s">
        <v>433</v>
      </c>
    </row>
    <row r="31" spans="1:22" ht="22.5" customHeight="1">
      <c r="A31" s="808"/>
      <c r="B31" s="811"/>
      <c r="C31" s="346" t="s">
        <v>15</v>
      </c>
      <c r="D31" s="798">
        <f>D32-D30</f>
        <v>0</v>
      </c>
      <c r="E31" s="799"/>
      <c r="F31" s="787" t="s">
        <v>349</v>
      </c>
      <c r="G31" s="788"/>
      <c r="H31" s="344">
        <f>SUM(H27:H30)</f>
        <v>0</v>
      </c>
      <c r="I31" s="188"/>
      <c r="J31" s="251" t="s">
        <v>353</v>
      </c>
      <c r="K31" s="252"/>
      <c r="L31" s="252" t="s">
        <v>431</v>
      </c>
      <c r="M31" s="252" t="s">
        <v>432</v>
      </c>
      <c r="N31" s="252" t="s">
        <v>433</v>
      </c>
      <c r="O31" s="253" t="s">
        <v>434</v>
      </c>
    </row>
    <row r="32" spans="1:22" ht="22.5" customHeight="1" thickBot="1">
      <c r="A32" s="808"/>
      <c r="B32" s="812"/>
      <c r="C32" s="347" t="s">
        <v>16</v>
      </c>
      <c r="D32" s="796">
        <f>H32</f>
        <v>0</v>
      </c>
      <c r="E32" s="797"/>
      <c r="F32" s="803" t="s">
        <v>343</v>
      </c>
      <c r="G32" s="804"/>
      <c r="H32" s="344">
        <f>⑤支出!F5</f>
        <v>0</v>
      </c>
      <c r="I32" s="189"/>
      <c r="J32" s="254" t="s">
        <v>354</v>
      </c>
      <c r="K32" s="255"/>
      <c r="L32" s="255" t="s">
        <v>435</v>
      </c>
      <c r="M32" s="255" t="s">
        <v>436</v>
      </c>
      <c r="N32" s="255" t="s">
        <v>437</v>
      </c>
      <c r="O32" s="256" t="s">
        <v>438</v>
      </c>
    </row>
    <row r="33" spans="1:22" ht="42.75" customHeight="1" thickBot="1">
      <c r="A33" s="808"/>
      <c r="B33" s="813"/>
      <c r="C33" s="167" t="s">
        <v>242</v>
      </c>
      <c r="D33" s="777" t="str">
        <f>IF(AND(H31&gt;=2000,H32&gt;=4000),"（2,000千円（200万円）まで選択できます。）",IF(AND(H31&gt;=1000,H32&gt;=2000),"（1,000千円（100万円）まで選択できます。）",IF(AND(H31&gt;=500,H32&gt;=1000),"（500千円（50万円）まで選択できます。）",IF(AND(H31&gt;=200,H32&gt;=500),"（200千円（20万円）を選択できます。）",IF(OR(H31&lt;=200,H32&lt;=500),"（助成金算定基礎経費の合計額は200千円以上、助成対象経費の総額は500千円以上必要です。）","")))))</f>
        <v>（助成金算定基礎経費の合計額は200千円以上、助成対象経費の総額は500千円以上必要です。）</v>
      </c>
      <c r="E33" s="777"/>
      <c r="F33" s="777"/>
      <c r="G33" s="777"/>
      <c r="H33" s="168" t="s">
        <v>466</v>
      </c>
      <c r="I33" s="605"/>
      <c r="J33" s="188"/>
      <c r="P33" s="162"/>
      <c r="Q33" s="162"/>
      <c r="R33" s="162"/>
      <c r="S33" s="162"/>
      <c r="T33" s="162"/>
      <c r="U33" s="162"/>
      <c r="V33" s="162"/>
    </row>
    <row r="34" spans="1:22" ht="25.5" customHeight="1">
      <c r="A34" s="808"/>
      <c r="B34" s="814" t="s">
        <v>17</v>
      </c>
      <c r="C34" s="816" t="s">
        <v>466</v>
      </c>
      <c r="D34" s="817"/>
      <c r="E34" s="818"/>
      <c r="F34" s="824"/>
      <c r="G34" s="824"/>
      <c r="H34" s="825"/>
      <c r="I34" s="257"/>
      <c r="J34" s="257"/>
      <c r="K34" s="257"/>
      <c r="L34" s="257"/>
      <c r="M34" s="257"/>
      <c r="N34" s="257"/>
      <c r="O34" s="257"/>
      <c r="P34" s="164"/>
      <c r="Q34" s="164"/>
      <c r="R34" s="164"/>
      <c r="S34" s="164"/>
      <c r="T34" s="164"/>
      <c r="U34" s="164"/>
      <c r="V34" s="164"/>
    </row>
    <row r="35" spans="1:22" ht="25.5" customHeight="1" thickBot="1">
      <c r="A35" s="809"/>
      <c r="B35" s="815"/>
      <c r="C35" s="819"/>
      <c r="D35" s="820"/>
      <c r="E35" s="820"/>
      <c r="F35" s="820"/>
      <c r="G35" s="820"/>
      <c r="H35" s="821"/>
      <c r="I35" s="772"/>
      <c r="J35" s="772"/>
      <c r="K35" s="772"/>
      <c r="L35" s="772"/>
      <c r="M35" s="772"/>
      <c r="N35" s="772"/>
      <c r="O35" s="772"/>
      <c r="P35" s="164"/>
      <c r="Q35" s="164"/>
      <c r="R35" s="164"/>
      <c r="S35" s="164"/>
      <c r="T35" s="164"/>
      <c r="U35" s="164"/>
      <c r="V35" s="164"/>
    </row>
    <row r="36" spans="1:22" ht="4.5" customHeight="1">
      <c r="A36" s="606"/>
      <c r="H36" s="607"/>
      <c r="I36" s="772"/>
      <c r="J36" s="772"/>
      <c r="K36" s="772"/>
      <c r="L36" s="772"/>
      <c r="M36" s="772"/>
      <c r="N36" s="772"/>
      <c r="O36" s="772"/>
      <c r="P36" s="164"/>
      <c r="Q36" s="164"/>
      <c r="R36" s="164"/>
      <c r="S36" s="164"/>
      <c r="T36" s="164"/>
      <c r="U36" s="164"/>
      <c r="V36" s="164"/>
    </row>
    <row r="37" spans="1:22">
      <c r="A37" s="608" t="str">
        <f>IF(AND(B38="",B39="",B40=""),"","※　下記の箇所で不備があります。提出前にご確認ください。")</f>
        <v>※　下記の箇所で不備があります。提出前にご確認ください。</v>
      </c>
      <c r="B37" s="103"/>
      <c r="F37" s="128"/>
      <c r="G37" s="128"/>
      <c r="H37" s="607"/>
      <c r="I37" s="772"/>
      <c r="J37" s="772"/>
      <c r="K37" s="772"/>
      <c r="L37" s="772"/>
      <c r="M37" s="772"/>
      <c r="N37" s="772"/>
      <c r="O37" s="772"/>
      <c r="P37" s="164"/>
      <c r="Q37" s="164"/>
      <c r="R37" s="164"/>
      <c r="S37" s="164"/>
      <c r="T37" s="164"/>
      <c r="U37" s="164"/>
      <c r="V37" s="164"/>
    </row>
    <row r="38" spans="1:22">
      <c r="A38" s="606"/>
      <c r="B38" s="103" t="str">
        <f>IF(OR(ISBLANK(#REF!),ISBLANK(C6),ISBLANK(E6),ISBLANK(C8),ISBLANK(D8),ISBLANK(F8),ISBLANK(C9),ISBLANK(C10),ISBLANK(C11),ISBLANK(C12),ISBLANK(C14),,ISBLANK(E14),ISBLANK(C16),ISBLANK(D16),ISBLANK(F16),ISBLANK(C18),ISBLANK(C19),ISBLANK(C20),ISBLANK(C21),ISBLANK(C22),ISBLANK(C23),ISBLANK(E23),ISBLANK(C24),ISBLANK(C26),ISBLANK(D26),ISBLANK(H33)),"総表　記入漏れがないかご確認ください。","")</f>
        <v>総表　記入漏れがないかご確認ください。</v>
      </c>
      <c r="F38" s="609"/>
      <c r="G38" s="609"/>
      <c r="H38" s="610"/>
      <c r="I38" s="772"/>
      <c r="J38" s="772"/>
      <c r="K38" s="772"/>
      <c r="L38" s="772"/>
      <c r="M38" s="772"/>
      <c r="N38" s="772"/>
      <c r="O38" s="772"/>
      <c r="P38" s="162"/>
      <c r="Q38" s="162"/>
    </row>
    <row r="39" spans="1:22">
      <c r="A39" s="606"/>
      <c r="B39" s="103" t="str">
        <f>IF(AND(H31&gt;=2000,H32&gt;=4000,H33=2000),"",IF(AND(H31&gt;=1000,H32&gt;=2000,H33=1000),"",IF(AND(H31&gt;=500,H32&gt;=1000,H33&lt;=500),"",IF(AND(H31&gt;=200,H32&gt;=500,H33=200),"","総表　助成金要望額を確認してください。"))))</f>
        <v>総表　助成金要望額を確認してください。</v>
      </c>
      <c r="F39" s="609"/>
      <c r="G39" s="609"/>
      <c r="H39" s="610"/>
      <c r="I39" s="772"/>
      <c r="J39" s="772"/>
      <c r="K39" s="772"/>
      <c r="L39" s="772"/>
      <c r="M39" s="772"/>
      <c r="N39" s="772"/>
      <c r="O39" s="772"/>
      <c r="P39" s="162"/>
      <c r="Q39" s="162"/>
    </row>
    <row r="40" spans="1:22" ht="19.5" thickBot="1">
      <c r="A40" s="611"/>
      <c r="B40" s="612" t="str">
        <f>IF(⑤支出!I7="","","支出　助成金算定基礎経費の選択を確認してください。")</f>
        <v/>
      </c>
      <c r="C40" s="247"/>
      <c r="D40" s="247"/>
      <c r="E40" s="247"/>
      <c r="F40" s="247"/>
      <c r="G40" s="247"/>
      <c r="H40" s="613"/>
      <c r="I40" s="772"/>
      <c r="J40" s="772"/>
      <c r="K40" s="772"/>
      <c r="L40" s="772"/>
      <c r="M40" s="772"/>
      <c r="N40" s="772"/>
      <c r="O40" s="772"/>
      <c r="P40" s="162"/>
      <c r="Q40" s="162"/>
    </row>
    <row r="41" spans="1:22">
      <c r="B41" s="103"/>
      <c r="I41" s="164"/>
      <c r="J41" s="162"/>
      <c r="K41" s="162"/>
      <c r="L41" s="162"/>
      <c r="M41" s="162"/>
      <c r="N41" s="162"/>
      <c r="O41" s="162"/>
      <c r="P41" s="162"/>
      <c r="Q41" s="162"/>
    </row>
    <row r="42" spans="1:22">
      <c r="B42" s="103"/>
      <c r="I42" s="164"/>
      <c r="J42" s="162"/>
      <c r="K42" s="162"/>
      <c r="L42" s="162"/>
      <c r="M42" s="162"/>
      <c r="N42" s="162"/>
      <c r="O42" s="162"/>
      <c r="P42" s="162"/>
      <c r="Q42" s="162"/>
    </row>
    <row r="43" spans="1:22">
      <c r="I43" s="164"/>
      <c r="J43" s="162"/>
      <c r="K43" s="162"/>
      <c r="L43" s="162"/>
      <c r="M43" s="162"/>
      <c r="N43" s="162"/>
      <c r="O43" s="162"/>
      <c r="P43" s="162"/>
      <c r="Q43" s="162"/>
    </row>
    <row r="44" spans="1:22">
      <c r="I44" s="164"/>
      <c r="J44" s="162"/>
      <c r="K44" s="162"/>
      <c r="L44" s="162"/>
      <c r="M44" s="162"/>
      <c r="N44" s="162"/>
      <c r="O44" s="162"/>
      <c r="P44" s="162"/>
      <c r="Q44" s="162"/>
    </row>
    <row r="45" spans="1:22">
      <c r="I45" s="164"/>
      <c r="J45" s="162"/>
      <c r="K45" s="162"/>
      <c r="L45" s="162"/>
      <c r="M45" s="162"/>
      <c r="N45" s="162"/>
      <c r="O45" s="162"/>
      <c r="P45" s="162"/>
      <c r="Q45" s="162"/>
    </row>
    <row r="46" spans="1:22">
      <c r="I46" s="164"/>
      <c r="J46" s="162"/>
      <c r="K46" s="162"/>
      <c r="L46" s="162"/>
      <c r="M46" s="162"/>
      <c r="N46" s="162"/>
      <c r="O46" s="162"/>
      <c r="P46" s="162"/>
      <c r="Q46" s="162"/>
    </row>
    <row r="47" spans="1:22">
      <c r="I47" s="164"/>
      <c r="J47" s="162"/>
      <c r="K47" s="162"/>
      <c r="L47" s="162"/>
      <c r="M47" s="162"/>
      <c r="N47" s="162"/>
      <c r="O47" s="162"/>
      <c r="P47" s="162"/>
      <c r="Q47" s="162"/>
    </row>
    <row r="48" spans="1:22">
      <c r="I48" s="164"/>
      <c r="J48" s="162"/>
      <c r="K48" s="162"/>
      <c r="L48" s="162"/>
      <c r="M48" s="162"/>
      <c r="N48" s="162"/>
      <c r="O48" s="162"/>
      <c r="P48" s="162"/>
      <c r="Q48" s="162"/>
    </row>
    <row r="49" spans="9:17">
      <c r="I49" s="164"/>
      <c r="J49" s="162"/>
      <c r="K49" s="162"/>
      <c r="L49" s="162"/>
      <c r="M49" s="162"/>
      <c r="N49" s="162"/>
      <c r="O49" s="162"/>
      <c r="P49" s="162"/>
      <c r="Q49" s="162"/>
    </row>
    <row r="50" spans="9:17">
      <c r="I50" s="164"/>
      <c r="J50" s="162"/>
      <c r="K50" s="162"/>
      <c r="L50" s="162"/>
      <c r="M50" s="162"/>
      <c r="N50" s="162"/>
      <c r="O50" s="162"/>
      <c r="P50" s="162"/>
      <c r="Q50" s="162"/>
    </row>
    <row r="51" spans="9:17">
      <c r="I51" s="164"/>
      <c r="J51" s="162"/>
      <c r="K51" s="162"/>
      <c r="L51" s="162"/>
      <c r="M51" s="162"/>
      <c r="N51" s="162"/>
      <c r="O51" s="162"/>
      <c r="P51" s="162"/>
      <c r="Q51" s="162"/>
    </row>
    <row r="52" spans="9:17">
      <c r="I52" s="164"/>
      <c r="J52" s="162"/>
      <c r="K52" s="162"/>
      <c r="L52" s="162"/>
      <c r="M52" s="162"/>
      <c r="N52" s="162"/>
      <c r="O52" s="162"/>
      <c r="P52" s="162"/>
      <c r="Q52" s="162"/>
    </row>
    <row r="53" spans="9:17">
      <c r="I53" s="164"/>
      <c r="J53" s="162"/>
      <c r="K53" s="162"/>
      <c r="L53" s="162"/>
      <c r="M53" s="162"/>
      <c r="N53" s="162"/>
      <c r="O53" s="162"/>
      <c r="P53" s="162"/>
      <c r="Q53" s="162"/>
    </row>
    <row r="54" spans="9:17">
      <c r="I54" s="164"/>
      <c r="J54" s="162"/>
      <c r="K54" s="162"/>
      <c r="L54" s="162"/>
      <c r="M54" s="162"/>
      <c r="N54" s="162"/>
      <c r="O54" s="162"/>
      <c r="P54" s="162"/>
      <c r="Q54" s="162"/>
    </row>
    <row r="55" spans="9:17">
      <c r="I55" s="164"/>
      <c r="J55" s="162"/>
      <c r="K55" s="162"/>
      <c r="L55" s="162"/>
      <c r="M55" s="162"/>
      <c r="N55" s="162"/>
      <c r="O55" s="162"/>
      <c r="P55" s="162"/>
      <c r="Q55" s="162"/>
    </row>
    <row r="56" spans="9:17">
      <c r="I56" s="164"/>
      <c r="J56" s="162"/>
      <c r="K56" s="162"/>
      <c r="L56" s="162"/>
      <c r="M56" s="162"/>
      <c r="N56" s="162"/>
      <c r="O56" s="162"/>
      <c r="P56" s="162"/>
      <c r="Q56" s="162"/>
    </row>
    <row r="57" spans="9:17">
      <c r="I57" s="164"/>
      <c r="J57" s="162"/>
      <c r="K57" s="162"/>
      <c r="L57" s="162"/>
      <c r="M57" s="162"/>
      <c r="N57" s="162"/>
      <c r="O57" s="162"/>
      <c r="P57" s="162"/>
      <c r="Q57" s="162"/>
    </row>
    <row r="58" spans="9:17">
      <c r="I58" s="164"/>
      <c r="J58" s="162"/>
      <c r="K58" s="162"/>
      <c r="L58" s="162"/>
      <c r="M58" s="162"/>
      <c r="N58" s="162"/>
      <c r="O58" s="162"/>
      <c r="P58" s="162"/>
      <c r="Q58" s="162"/>
    </row>
    <row r="59" spans="9:17">
      <c r="I59" s="164"/>
      <c r="J59" s="162"/>
      <c r="K59" s="162"/>
      <c r="L59" s="162"/>
      <c r="M59" s="162"/>
      <c r="N59" s="162"/>
      <c r="O59" s="162"/>
      <c r="P59" s="162"/>
      <c r="Q59" s="162"/>
    </row>
    <row r="60" spans="9:17">
      <c r="I60" s="164"/>
      <c r="J60" s="162"/>
      <c r="K60" s="162"/>
      <c r="L60" s="162"/>
      <c r="M60" s="162"/>
      <c r="N60" s="162"/>
      <c r="O60" s="162"/>
      <c r="P60" s="162"/>
      <c r="Q60" s="162"/>
    </row>
    <row r="61" spans="9:17">
      <c r="I61" s="164"/>
      <c r="J61" s="162"/>
      <c r="K61" s="162"/>
      <c r="L61" s="162"/>
      <c r="M61" s="162"/>
      <c r="N61" s="162"/>
      <c r="O61" s="162"/>
      <c r="P61" s="162"/>
      <c r="Q61" s="162"/>
    </row>
    <row r="62" spans="9:17">
      <c r="I62" s="164"/>
      <c r="J62" s="162"/>
      <c r="K62" s="162"/>
      <c r="L62" s="162"/>
      <c r="M62" s="162"/>
      <c r="N62" s="162"/>
      <c r="O62" s="162"/>
      <c r="P62" s="162"/>
      <c r="Q62" s="162"/>
    </row>
    <row r="63" spans="9:17">
      <c r="I63" s="164"/>
      <c r="J63" s="162"/>
      <c r="K63" s="162"/>
      <c r="L63" s="162"/>
      <c r="M63" s="162"/>
      <c r="N63" s="162"/>
      <c r="O63" s="162"/>
      <c r="P63" s="162"/>
      <c r="Q63" s="162"/>
    </row>
    <row r="64" spans="9:17">
      <c r="I64" s="164"/>
      <c r="J64" s="162"/>
      <c r="K64" s="162"/>
      <c r="L64" s="162"/>
      <c r="M64" s="162"/>
      <c r="N64" s="162"/>
      <c r="O64" s="162"/>
      <c r="P64" s="162"/>
      <c r="Q64" s="162"/>
    </row>
    <row r="65" spans="9:17">
      <c r="I65" s="164"/>
      <c r="J65" s="162"/>
      <c r="K65" s="162"/>
      <c r="L65" s="162"/>
      <c r="M65" s="162"/>
      <c r="N65" s="162"/>
      <c r="O65" s="162"/>
      <c r="P65" s="162"/>
      <c r="Q65" s="162"/>
    </row>
  </sheetData>
  <sheetProtection algorithmName="SHA-512" hashValue="wOQhRkwQwOPiTpmZbmfDq0/FSSobzfrDvxJpbO6hew7qKZzgst8fdZmb65ZlA8hRj4336TMwj1AFP4igSGV6Xg==" saltValue="OwowHGcX+mPHVwXek7Qzlg==" spinCount="100000" sheet="1" objects="1" scenarios="1"/>
  <mergeCells count="64">
    <mergeCell ref="A1:G1"/>
    <mergeCell ref="D8:E8"/>
    <mergeCell ref="F8:H8"/>
    <mergeCell ref="C20:H20"/>
    <mergeCell ref="D16:E16"/>
    <mergeCell ref="F16:H16"/>
    <mergeCell ref="F15:H15"/>
    <mergeCell ref="F14:H14"/>
    <mergeCell ref="C17:H17"/>
    <mergeCell ref="C18:H18"/>
    <mergeCell ref="C12:H12"/>
    <mergeCell ref="A2:H2"/>
    <mergeCell ref="F6:H6"/>
    <mergeCell ref="C10:H10"/>
    <mergeCell ref="C11:H11"/>
    <mergeCell ref="B7:B8"/>
    <mergeCell ref="A5:B5"/>
    <mergeCell ref="C5:H5"/>
    <mergeCell ref="D7:E7"/>
    <mergeCell ref="F7:H7"/>
    <mergeCell ref="A6:A13"/>
    <mergeCell ref="C13:H13"/>
    <mergeCell ref="C9:H9"/>
    <mergeCell ref="B15:B16"/>
    <mergeCell ref="A21:A35"/>
    <mergeCell ref="B27:B33"/>
    <mergeCell ref="B34:B35"/>
    <mergeCell ref="C34:E34"/>
    <mergeCell ref="C35:H35"/>
    <mergeCell ref="D28:E28"/>
    <mergeCell ref="F34:H34"/>
    <mergeCell ref="C22:H22"/>
    <mergeCell ref="C27:E27"/>
    <mergeCell ref="C24:H24"/>
    <mergeCell ref="A14:A20"/>
    <mergeCell ref="B25:B26"/>
    <mergeCell ref="D25:E25"/>
    <mergeCell ref="F25:H25"/>
    <mergeCell ref="D26:E26"/>
    <mergeCell ref="F31:G31"/>
    <mergeCell ref="F27:H27"/>
    <mergeCell ref="C21:H21"/>
    <mergeCell ref="D32:E32"/>
    <mergeCell ref="D29:E29"/>
    <mergeCell ref="D30:E30"/>
    <mergeCell ref="D31:E31"/>
    <mergeCell ref="F23:H23"/>
    <mergeCell ref="F32:G32"/>
    <mergeCell ref="A3:H3"/>
    <mergeCell ref="I26:O28"/>
    <mergeCell ref="I35:O40"/>
    <mergeCell ref="I2:L2"/>
    <mergeCell ref="I5:M5"/>
    <mergeCell ref="I6:M12"/>
    <mergeCell ref="I13:M13"/>
    <mergeCell ref="I14:M17"/>
    <mergeCell ref="I18:M18"/>
    <mergeCell ref="I19:M19"/>
    <mergeCell ref="I23:M24"/>
    <mergeCell ref="D33:G33"/>
    <mergeCell ref="D15:E15"/>
    <mergeCell ref="F26:H26"/>
    <mergeCell ref="I20:N21"/>
    <mergeCell ref="C19:H19"/>
  </mergeCells>
  <phoneticPr fontId="6"/>
  <conditionalFormatting sqref="C35">
    <cfRule type="expression" dxfId="1" priority="2" stopIfTrue="1">
      <formula>OR($C$34="なし",$C$34="選択してください。")</formula>
    </cfRule>
  </conditionalFormatting>
  <conditionalFormatting sqref="F34:H34">
    <cfRule type="expression" dxfId="0" priority="3" stopIfTrue="1">
      <formula>OR($C$34="なし",$C$34="選択してください。")</formula>
    </cfRule>
  </conditionalFormatting>
  <conditionalFormatting sqref="I5:M5">
    <cfRule type="expression" priority="1">
      <formula>CELL("protect",I5)=1</formula>
    </cfRule>
  </conditionalFormatting>
  <dataValidations count="9">
    <dataValidation type="list" allowBlank="1" showInputMessage="1" showErrorMessage="1" promptTitle="文化庁補助事業等への応募" prompt="あり、なしを選択してください。" sqref="C34:E34" xr:uid="{00000000-0002-0000-0400-000000000000}">
      <formula1>"選択してください。,あり,なし"</formula1>
    </dataValidation>
    <dataValidation imeMode="halfAlpha" operator="greaterThanOrEqual" allowBlank="1" showInputMessage="1" showErrorMessage="1" sqref="E6 C25 C6:C7 C14:C15 E14" xr:uid="{00000000-0002-0000-0400-000001000000}"/>
    <dataValidation type="date" allowBlank="1" showInputMessage="1" showErrorMessage="1" sqref="E23 C23" xr:uid="{00000000-0002-0000-0400-000002000000}">
      <formula1>46113</formula1>
      <formula2>46477</formula2>
    </dataValidation>
    <dataValidation type="list" allowBlank="1" showInputMessage="1" showErrorMessage="1" sqref="C16 C26 C8" xr:uid="{00000000-0002-0000-0400-000003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prompt="文化庁補助事業等への応募「あり」の場合は当該活動か他活動を記載してください。" sqref="F34:H34" xr:uid="{00000000-0002-0000-0400-000004000000}">
      <formula1>"当該活動,他活動"</formula1>
    </dataValidation>
    <dataValidation allowBlank="1" showInputMessage="1" showErrorMessage="1" prompt="文化庁補助事業等への応募「あり」の場合は補助事業等の名称を記載してください。" sqref="C35:H35" xr:uid="{00000000-0002-0000-0400-000005000000}"/>
    <dataValidation imeMode="fullKatakana" allowBlank="1" showInputMessage="1" showErrorMessage="1" sqref="C9:H9 C21:H21" xr:uid="{00000000-0002-0000-0400-000006000000}"/>
    <dataValidation type="custom" imeMode="halfAlpha" allowBlank="1" showInputMessage="1" showErrorMessage="1" errorTitle="半角英数字で入力してください。" sqref="C19:H20 C13:H13" xr:uid="{00000000-0002-0000-0400-000008000000}">
      <formula1>LENB(C13)=LEN(C13)</formula1>
    </dataValidation>
    <dataValidation type="list" allowBlank="1" showInputMessage="1" showErrorMessage="1" sqref="H33" xr:uid="{00000000-0002-0000-0400-00000B000000}">
      <formula1>"選択してください。,200,500,1000,2000"</formula1>
    </dataValidation>
  </dataValidations>
  <printOptions horizontalCentered="1"/>
  <pageMargins left="0.70866141732283472" right="0.70866141732283472" top="0.15748031496062992" bottom="0.15748031496062992" header="0.31496062992125984" footer="0.11811023622047245"/>
  <pageSetup paperSize="9" scale="70" orientation="portrait"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U41"/>
  <sheetViews>
    <sheetView view="pageBreakPreview" zoomScale="50" zoomScaleNormal="70" zoomScaleSheetLayoutView="50" zoomScalePageLayoutView="55" workbookViewId="0">
      <selection activeCell="B6" sqref="B6:M11"/>
    </sheetView>
  </sheetViews>
  <sheetFormatPr defaultColWidth="9" defaultRowHeight="30"/>
  <cols>
    <col min="1" max="1" width="3.75" bestFit="1" customWidth="1"/>
    <col min="2" max="2" width="3.5" customWidth="1"/>
    <col min="3" max="4" width="5.75" customWidth="1"/>
    <col min="5" max="5" width="14.75" customWidth="1"/>
    <col min="6" max="7" width="12.25" customWidth="1"/>
    <col min="8" max="8" width="23.125" customWidth="1"/>
    <col min="9" max="9" width="12.25" customWidth="1"/>
    <col min="10" max="10" width="19.25" customWidth="1"/>
    <col min="11" max="11" width="16.75" customWidth="1"/>
    <col min="12" max="12" width="12.25" customWidth="1"/>
    <col min="13" max="13" width="21.125" customWidth="1"/>
    <col min="14" max="14" width="44.125" style="519" customWidth="1"/>
    <col min="15" max="15" width="20.125" customWidth="1"/>
    <col min="16" max="16" width="14.875" customWidth="1"/>
  </cols>
  <sheetData>
    <row r="1" spans="1:20" ht="39.4" customHeight="1">
      <c r="A1" s="27"/>
      <c r="B1" s="519" t="s">
        <v>557</v>
      </c>
      <c r="C1" s="196"/>
      <c r="D1" s="196"/>
      <c r="E1" s="196"/>
      <c r="F1" s="196"/>
      <c r="G1" s="196"/>
      <c r="H1" s="196"/>
      <c r="I1" s="196"/>
      <c r="J1" s="196"/>
      <c r="K1" s="196"/>
      <c r="L1" s="196"/>
      <c r="M1" s="196"/>
      <c r="N1" s="773" t="s">
        <v>445</v>
      </c>
      <c r="O1" s="773"/>
      <c r="P1" s="773"/>
      <c r="Q1" s="773"/>
      <c r="R1" s="773"/>
    </row>
    <row r="2" spans="1:20" s="264" customFormat="1" ht="23.65" customHeight="1">
      <c r="B2" s="919" t="s">
        <v>451</v>
      </c>
      <c r="C2" s="919"/>
      <c r="D2" s="933">
        <f>①総表!C10</f>
        <v>0</v>
      </c>
      <c r="E2" s="933"/>
      <c r="F2" s="933"/>
      <c r="G2" s="933"/>
      <c r="H2" s="933"/>
      <c r="I2" s="933"/>
      <c r="J2" s="933"/>
      <c r="K2" s="933"/>
      <c r="L2" s="933"/>
      <c r="M2" s="933"/>
      <c r="N2" s="773"/>
      <c r="O2" s="773"/>
      <c r="P2" s="773"/>
      <c r="Q2" s="773"/>
      <c r="R2" s="773"/>
    </row>
    <row r="3" spans="1:20" s="264" customFormat="1" ht="23.65" customHeight="1">
      <c r="B3" s="919" t="s">
        <v>452</v>
      </c>
      <c r="C3" s="919"/>
      <c r="D3" s="933">
        <f>①総表!C22</f>
        <v>0</v>
      </c>
      <c r="E3" s="933"/>
      <c r="F3" s="933"/>
      <c r="G3" s="933"/>
      <c r="H3" s="933"/>
      <c r="I3" s="933"/>
      <c r="J3" s="933"/>
      <c r="K3" s="933"/>
      <c r="L3" s="933"/>
      <c r="M3" s="933"/>
      <c r="N3" s="773"/>
      <c r="O3" s="773"/>
      <c r="P3" s="773"/>
      <c r="Q3" s="773"/>
      <c r="R3" s="773"/>
    </row>
    <row r="4" spans="1:20" s="264" customFormat="1" ht="19.899999999999999" customHeight="1" thickBot="1">
      <c r="B4" s="325"/>
      <c r="C4" s="325"/>
      <c r="D4" s="326"/>
      <c r="E4" s="326"/>
      <c r="F4" s="326"/>
      <c r="G4" s="326"/>
      <c r="H4" s="326"/>
      <c r="I4" s="326"/>
      <c r="J4" s="326"/>
      <c r="K4" s="326"/>
      <c r="L4" s="326"/>
      <c r="M4" s="326"/>
      <c r="N4" s="550"/>
      <c r="O4" s="327"/>
      <c r="P4" s="327"/>
    </row>
    <row r="5" spans="1:20" ht="40.15" customHeight="1">
      <c r="B5" s="934" t="s">
        <v>168</v>
      </c>
      <c r="C5" s="935"/>
      <c r="D5" s="935"/>
      <c r="E5" s="935"/>
      <c r="F5" s="935"/>
      <c r="G5" s="935"/>
      <c r="H5" s="935"/>
      <c r="I5" s="935"/>
      <c r="J5" s="935"/>
      <c r="K5" s="935"/>
      <c r="L5" s="936"/>
      <c r="M5" s="937"/>
      <c r="N5" s="550" t="s">
        <v>446</v>
      </c>
    </row>
    <row r="6" spans="1:20" ht="33" customHeight="1">
      <c r="A6" s="196">
        <v>1</v>
      </c>
      <c r="B6" s="884"/>
      <c r="C6" s="885"/>
      <c r="D6" s="885"/>
      <c r="E6" s="885"/>
      <c r="F6" s="885"/>
      <c r="G6" s="885"/>
      <c r="H6" s="885"/>
      <c r="I6" s="885"/>
      <c r="J6" s="885"/>
      <c r="K6" s="885"/>
      <c r="L6" s="885"/>
      <c r="M6" s="886"/>
      <c r="N6" s="773" t="s">
        <v>588</v>
      </c>
      <c r="O6" s="773"/>
      <c r="P6" s="773"/>
      <c r="Q6" s="773"/>
      <c r="R6" s="773"/>
    </row>
    <row r="7" spans="1:20" ht="33" customHeight="1">
      <c r="A7" s="196">
        <v>2</v>
      </c>
      <c r="B7" s="884"/>
      <c r="C7" s="885"/>
      <c r="D7" s="885"/>
      <c r="E7" s="885"/>
      <c r="F7" s="885"/>
      <c r="G7" s="885"/>
      <c r="H7" s="885"/>
      <c r="I7" s="885"/>
      <c r="J7" s="885"/>
      <c r="K7" s="885"/>
      <c r="L7" s="885"/>
      <c r="M7" s="886"/>
      <c r="N7" s="624"/>
      <c r="O7" s="625"/>
      <c r="P7" s="626"/>
    </row>
    <row r="8" spans="1:20" ht="33" customHeight="1">
      <c r="A8" s="196">
        <v>3</v>
      </c>
      <c r="B8" s="884"/>
      <c r="C8" s="885"/>
      <c r="D8" s="885"/>
      <c r="E8" s="885"/>
      <c r="F8" s="885"/>
      <c r="G8" s="885"/>
      <c r="H8" s="885"/>
      <c r="I8" s="885"/>
      <c r="J8" s="885"/>
      <c r="K8" s="885"/>
      <c r="L8" s="885"/>
      <c r="M8" s="886"/>
      <c r="N8" s="624"/>
      <c r="O8" s="164"/>
      <c r="P8" s="245"/>
    </row>
    <row r="9" spans="1:20" ht="33" customHeight="1">
      <c r="A9" s="196">
        <v>4</v>
      </c>
      <c r="B9" s="884"/>
      <c r="C9" s="885"/>
      <c r="D9" s="885"/>
      <c r="E9" s="885"/>
      <c r="F9" s="885"/>
      <c r="G9" s="885"/>
      <c r="H9" s="885"/>
      <c r="I9" s="885"/>
      <c r="J9" s="885"/>
      <c r="K9" s="885"/>
      <c r="L9" s="885"/>
      <c r="M9" s="886"/>
      <c r="N9" s="624"/>
      <c r="O9" s="164"/>
      <c r="P9" s="245"/>
    </row>
    <row r="10" spans="1:20" ht="33" customHeight="1">
      <c r="A10" s="196">
        <v>5</v>
      </c>
      <c r="B10" s="884"/>
      <c r="C10" s="885"/>
      <c r="D10" s="885"/>
      <c r="E10" s="885"/>
      <c r="F10" s="885"/>
      <c r="G10" s="885"/>
      <c r="H10" s="885"/>
      <c r="I10" s="885"/>
      <c r="J10" s="885"/>
      <c r="K10" s="885"/>
      <c r="L10" s="885"/>
      <c r="M10" s="886"/>
      <c r="N10" s="624"/>
      <c r="O10" s="164"/>
      <c r="P10" s="245"/>
    </row>
    <row r="11" spans="1:20" ht="33" customHeight="1" thickBot="1">
      <c r="A11" s="196">
        <v>6</v>
      </c>
      <c r="B11" s="887"/>
      <c r="C11" s="888"/>
      <c r="D11" s="888"/>
      <c r="E11" s="888"/>
      <c r="F11" s="888"/>
      <c r="G11" s="888"/>
      <c r="H11" s="888"/>
      <c r="I11" s="888"/>
      <c r="J11" s="888"/>
      <c r="K11" s="888"/>
      <c r="L11" s="888"/>
      <c r="M11" s="889"/>
      <c r="N11" s="624"/>
      <c r="O11" s="164"/>
      <c r="P11" s="245"/>
    </row>
    <row r="12" spans="1:20" ht="19.899999999999999" customHeight="1" thickBot="1">
      <c r="B12" s="629"/>
      <c r="C12" s="630"/>
      <c r="D12" s="630"/>
      <c r="E12" s="630"/>
      <c r="F12" s="630"/>
      <c r="G12" s="630"/>
      <c r="H12" s="630"/>
      <c r="I12" s="630"/>
      <c r="J12" s="630"/>
      <c r="K12" s="630"/>
      <c r="L12" s="630"/>
      <c r="M12" s="631"/>
      <c r="N12" s="624"/>
      <c r="O12" s="164"/>
      <c r="P12" s="245"/>
    </row>
    <row r="13" spans="1:20" ht="40.15" customHeight="1">
      <c r="B13" s="892" t="s">
        <v>169</v>
      </c>
      <c r="C13" s="893"/>
      <c r="D13" s="893"/>
      <c r="E13" s="893"/>
      <c r="F13" s="893"/>
      <c r="G13" s="893"/>
      <c r="H13" s="893"/>
      <c r="I13" s="893"/>
      <c r="J13" s="893"/>
      <c r="K13" s="893"/>
      <c r="L13" s="894"/>
      <c r="M13" s="895"/>
      <c r="N13" s="627" t="s">
        <v>447</v>
      </c>
    </row>
    <row r="14" spans="1:20" ht="33" customHeight="1">
      <c r="A14">
        <v>1</v>
      </c>
      <c r="B14" s="896"/>
      <c r="C14" s="897"/>
      <c r="D14" s="897"/>
      <c r="E14" s="897"/>
      <c r="F14" s="897"/>
      <c r="G14" s="897"/>
      <c r="H14" s="897"/>
      <c r="I14" s="897"/>
      <c r="J14" s="897"/>
      <c r="K14" s="897"/>
      <c r="L14" s="897"/>
      <c r="M14" s="898"/>
      <c r="N14" s="928" t="s">
        <v>589</v>
      </c>
      <c r="O14" s="928"/>
      <c r="P14" s="928"/>
      <c r="Q14" s="928"/>
      <c r="R14" s="928"/>
      <c r="S14" s="928"/>
      <c r="T14" s="628"/>
    </row>
    <row r="15" spans="1:20" ht="33" customHeight="1">
      <c r="A15">
        <v>2</v>
      </c>
      <c r="B15" s="896"/>
      <c r="C15" s="897"/>
      <c r="D15" s="897"/>
      <c r="E15" s="897"/>
      <c r="F15" s="897"/>
      <c r="G15" s="897"/>
      <c r="H15" s="897"/>
      <c r="I15" s="897"/>
      <c r="J15" s="897"/>
      <c r="K15" s="897"/>
      <c r="L15" s="897"/>
      <c r="M15" s="898"/>
      <c r="N15" s="555"/>
      <c r="O15" s="164"/>
      <c r="P15" s="164"/>
    </row>
    <row r="16" spans="1:20" ht="33" customHeight="1">
      <c r="A16">
        <v>3</v>
      </c>
      <c r="B16" s="896"/>
      <c r="C16" s="897"/>
      <c r="D16" s="897"/>
      <c r="E16" s="897"/>
      <c r="F16" s="897"/>
      <c r="G16" s="897"/>
      <c r="H16" s="897"/>
      <c r="I16" s="897"/>
      <c r="J16" s="897"/>
      <c r="K16" s="897"/>
      <c r="L16" s="897"/>
      <c r="M16" s="898"/>
      <c r="N16" s="555"/>
      <c r="O16" s="164"/>
      <c r="P16" s="164"/>
    </row>
    <row r="17" spans="1:16" ht="33" customHeight="1" thickBot="1">
      <c r="A17">
        <v>4</v>
      </c>
      <c r="B17" s="899"/>
      <c r="C17" s="900"/>
      <c r="D17" s="900"/>
      <c r="E17" s="900"/>
      <c r="F17" s="900"/>
      <c r="G17" s="900"/>
      <c r="H17" s="900"/>
      <c r="I17" s="900"/>
      <c r="J17" s="900"/>
      <c r="K17" s="900"/>
      <c r="L17" s="900"/>
      <c r="M17" s="901"/>
      <c r="N17" s="555"/>
      <c r="O17" s="164"/>
      <c r="P17" s="164"/>
    </row>
    <row r="18" spans="1:16" ht="19.899999999999999" customHeight="1" thickBot="1">
      <c r="B18" s="629"/>
      <c r="C18" s="630"/>
      <c r="D18" s="630"/>
      <c r="E18" s="630"/>
      <c r="F18" s="630"/>
      <c r="G18" s="630"/>
      <c r="H18" s="630"/>
      <c r="I18" s="630"/>
      <c r="J18" s="630"/>
      <c r="K18" s="630"/>
      <c r="L18" s="630"/>
      <c r="M18" s="631"/>
      <c r="N18" s="555"/>
      <c r="O18" s="164"/>
      <c r="P18" s="164"/>
    </row>
    <row r="19" spans="1:16" ht="31.9" customHeight="1">
      <c r="B19" s="925" t="s">
        <v>455</v>
      </c>
      <c r="C19" s="926"/>
      <c r="D19" s="926"/>
      <c r="E19" s="926"/>
      <c r="F19" s="927"/>
      <c r="G19" s="553" t="s">
        <v>467</v>
      </c>
      <c r="H19" s="350" t="s">
        <v>458</v>
      </c>
      <c r="I19" s="929" t="s">
        <v>468</v>
      </c>
      <c r="J19" s="929"/>
      <c r="K19" s="929"/>
      <c r="L19" s="929"/>
      <c r="M19" s="930"/>
      <c r="N19" s="902" t="s">
        <v>537</v>
      </c>
    </row>
    <row r="20" spans="1:16" ht="31.9" customHeight="1">
      <c r="B20" s="501"/>
      <c r="C20" s="922" t="s">
        <v>533</v>
      </c>
      <c r="D20" s="923"/>
      <c r="E20" s="923"/>
      <c r="F20" s="924"/>
      <c r="G20" s="554" t="s">
        <v>467</v>
      </c>
      <c r="H20" s="351" t="s">
        <v>459</v>
      </c>
      <c r="I20" s="371" t="s">
        <v>457</v>
      </c>
      <c r="J20" s="931"/>
      <c r="K20" s="931"/>
      <c r="L20" s="931"/>
      <c r="M20" s="932"/>
      <c r="N20" s="903"/>
    </row>
    <row r="21" spans="1:16" ht="33" customHeight="1">
      <c r="A21" s="196">
        <v>1</v>
      </c>
      <c r="B21" s="890"/>
      <c r="C21" s="891"/>
      <c r="D21" s="891"/>
      <c r="E21" s="891"/>
      <c r="F21" s="891"/>
      <c r="G21" s="885"/>
      <c r="H21" s="885"/>
      <c r="I21" s="885"/>
      <c r="J21" s="885"/>
      <c r="K21" s="885"/>
      <c r="L21" s="885"/>
      <c r="M21" s="886"/>
      <c r="N21" s="903"/>
      <c r="O21" s="164"/>
      <c r="P21" s="164"/>
    </row>
    <row r="22" spans="1:16" ht="33" customHeight="1">
      <c r="A22" s="196">
        <v>2</v>
      </c>
      <c r="B22" s="884"/>
      <c r="C22" s="885"/>
      <c r="D22" s="885"/>
      <c r="E22" s="885"/>
      <c r="F22" s="885"/>
      <c r="G22" s="885"/>
      <c r="H22" s="885"/>
      <c r="I22" s="885"/>
      <c r="J22" s="885"/>
      <c r="K22" s="885"/>
      <c r="L22" s="885"/>
      <c r="M22" s="886"/>
      <c r="N22" s="903"/>
      <c r="O22" s="164"/>
      <c r="P22" s="164"/>
    </row>
    <row r="23" spans="1:16" ht="33" customHeight="1">
      <c r="A23" s="196">
        <v>3</v>
      </c>
      <c r="B23" s="884"/>
      <c r="C23" s="885"/>
      <c r="D23" s="885"/>
      <c r="E23" s="885"/>
      <c r="F23" s="885"/>
      <c r="G23" s="885"/>
      <c r="H23" s="885"/>
      <c r="I23" s="885"/>
      <c r="J23" s="885"/>
      <c r="K23" s="885"/>
      <c r="L23" s="885"/>
      <c r="M23" s="886"/>
      <c r="N23" s="920" t="s">
        <v>531</v>
      </c>
      <c r="O23" s="164"/>
      <c r="P23" s="164"/>
    </row>
    <row r="24" spans="1:16" ht="33" customHeight="1">
      <c r="A24" s="196">
        <v>4</v>
      </c>
      <c r="B24" s="884"/>
      <c r="C24" s="885"/>
      <c r="D24" s="885"/>
      <c r="E24" s="885"/>
      <c r="F24" s="885"/>
      <c r="G24" s="885"/>
      <c r="H24" s="885"/>
      <c r="I24" s="885"/>
      <c r="J24" s="885"/>
      <c r="K24" s="885"/>
      <c r="L24" s="885"/>
      <c r="M24" s="886"/>
      <c r="N24" s="920"/>
      <c r="O24" s="164"/>
      <c r="P24" s="164"/>
    </row>
    <row r="25" spans="1:16" ht="33" customHeight="1">
      <c r="A25" s="196">
        <v>5</v>
      </c>
      <c r="B25" s="884"/>
      <c r="C25" s="885"/>
      <c r="D25" s="885"/>
      <c r="E25" s="885"/>
      <c r="F25" s="885"/>
      <c r="G25" s="885"/>
      <c r="H25" s="885"/>
      <c r="I25" s="885"/>
      <c r="J25" s="885"/>
      <c r="K25" s="885"/>
      <c r="L25" s="885"/>
      <c r="M25" s="886"/>
      <c r="N25" s="920"/>
      <c r="O25" s="164"/>
      <c r="P25" s="164"/>
    </row>
    <row r="26" spans="1:16" ht="33" customHeight="1">
      <c r="A26" s="196">
        <v>6</v>
      </c>
      <c r="B26" s="884"/>
      <c r="C26" s="885"/>
      <c r="D26" s="885"/>
      <c r="E26" s="885"/>
      <c r="F26" s="885"/>
      <c r="G26" s="885"/>
      <c r="H26" s="885"/>
      <c r="I26" s="885"/>
      <c r="J26" s="885"/>
      <c r="K26" s="885"/>
      <c r="L26" s="885"/>
      <c r="M26" s="886"/>
      <c r="N26" s="920"/>
      <c r="O26" s="164"/>
      <c r="P26" s="164"/>
    </row>
    <row r="27" spans="1:16" ht="33" customHeight="1">
      <c r="A27" s="196">
        <v>7</v>
      </c>
      <c r="B27" s="884"/>
      <c r="C27" s="885"/>
      <c r="D27" s="885"/>
      <c r="E27" s="885"/>
      <c r="F27" s="885"/>
      <c r="G27" s="885"/>
      <c r="H27" s="885"/>
      <c r="I27" s="885"/>
      <c r="J27" s="885"/>
      <c r="K27" s="885"/>
      <c r="L27" s="885"/>
      <c r="M27" s="886"/>
      <c r="N27" s="920"/>
      <c r="O27" s="164"/>
      <c r="P27" s="164"/>
    </row>
    <row r="28" spans="1:16" ht="33" customHeight="1">
      <c r="A28" s="196">
        <v>8</v>
      </c>
      <c r="B28" s="884"/>
      <c r="C28" s="885"/>
      <c r="D28" s="885"/>
      <c r="E28" s="885"/>
      <c r="F28" s="885"/>
      <c r="G28" s="885"/>
      <c r="H28" s="885"/>
      <c r="I28" s="885"/>
      <c r="J28" s="885"/>
      <c r="K28" s="885"/>
      <c r="L28" s="885"/>
      <c r="M28" s="886"/>
      <c r="N28" s="920"/>
      <c r="O28" s="164"/>
      <c r="P28" s="164"/>
    </row>
    <row r="29" spans="1:16" ht="33" customHeight="1">
      <c r="A29" s="196">
        <v>9</v>
      </c>
      <c r="B29" s="884"/>
      <c r="C29" s="885"/>
      <c r="D29" s="885"/>
      <c r="E29" s="885"/>
      <c r="F29" s="885"/>
      <c r="G29" s="885"/>
      <c r="H29" s="885"/>
      <c r="I29" s="885"/>
      <c r="J29" s="885"/>
      <c r="K29" s="885"/>
      <c r="L29" s="885"/>
      <c r="M29" s="886"/>
      <c r="N29" s="920"/>
      <c r="O29" s="164"/>
      <c r="P29" s="164"/>
    </row>
    <row r="30" spans="1:16" ht="33" customHeight="1">
      <c r="A30" s="196">
        <v>10</v>
      </c>
      <c r="B30" s="884"/>
      <c r="C30" s="885"/>
      <c r="D30" s="885"/>
      <c r="E30" s="885"/>
      <c r="F30" s="885"/>
      <c r="G30" s="885"/>
      <c r="H30" s="885"/>
      <c r="I30" s="885"/>
      <c r="J30" s="885"/>
      <c r="K30" s="885"/>
      <c r="L30" s="885"/>
      <c r="M30" s="886"/>
      <c r="N30" s="920"/>
      <c r="O30" s="164"/>
      <c r="P30" s="164"/>
    </row>
    <row r="31" spans="1:16" ht="33" customHeight="1">
      <c r="A31" s="196">
        <v>11</v>
      </c>
      <c r="B31" s="884"/>
      <c r="C31" s="885"/>
      <c r="D31" s="885"/>
      <c r="E31" s="885"/>
      <c r="F31" s="885"/>
      <c r="G31" s="885"/>
      <c r="H31" s="885"/>
      <c r="I31" s="885"/>
      <c r="J31" s="885"/>
      <c r="K31" s="885"/>
      <c r="L31" s="885"/>
      <c r="M31" s="886"/>
      <c r="N31" s="920"/>
      <c r="O31" s="164"/>
      <c r="P31" s="164"/>
    </row>
    <row r="32" spans="1:16" ht="33" customHeight="1" thickBot="1">
      <c r="A32" s="196">
        <v>12</v>
      </c>
      <c r="B32" s="887"/>
      <c r="C32" s="888"/>
      <c r="D32" s="888"/>
      <c r="E32" s="888"/>
      <c r="F32" s="888"/>
      <c r="G32" s="888"/>
      <c r="H32" s="888"/>
      <c r="I32" s="888"/>
      <c r="J32" s="888"/>
      <c r="K32" s="888"/>
      <c r="L32" s="888"/>
      <c r="M32" s="889"/>
      <c r="N32" s="921"/>
      <c r="O32" s="164"/>
      <c r="P32" s="164"/>
    </row>
    <row r="33" spans="1:21" ht="21" customHeight="1" thickBot="1">
      <c r="B33" s="632"/>
      <c r="C33" s="633"/>
      <c r="D33" s="633"/>
      <c r="E33" s="633"/>
      <c r="F33" s="633"/>
      <c r="G33" s="633"/>
      <c r="H33" s="633"/>
      <c r="I33" s="633"/>
      <c r="J33" s="633"/>
      <c r="K33" s="633"/>
      <c r="L33" s="633"/>
      <c r="M33" s="634"/>
      <c r="O33" s="190"/>
      <c r="P33" s="190"/>
      <c r="Q33" s="190"/>
      <c r="R33" s="190"/>
      <c r="S33" s="190"/>
      <c r="T33" s="190"/>
      <c r="U33" s="190"/>
    </row>
    <row r="34" spans="1:21" ht="35.1" customHeight="1">
      <c r="B34" s="904" t="s">
        <v>545</v>
      </c>
      <c r="C34" s="905"/>
      <c r="D34" s="905"/>
      <c r="E34" s="906"/>
      <c r="F34" s="596" t="s">
        <v>467</v>
      </c>
      <c r="G34" s="913" t="s">
        <v>536</v>
      </c>
      <c r="H34" s="913"/>
      <c r="I34" s="913"/>
      <c r="J34" s="913"/>
      <c r="K34" s="913"/>
      <c r="L34" s="913"/>
      <c r="M34" s="914"/>
      <c r="N34" s="881" t="s">
        <v>565</v>
      </c>
      <c r="O34" s="190"/>
      <c r="P34" s="190"/>
      <c r="Q34" s="190"/>
      <c r="R34" s="190"/>
      <c r="S34" s="190"/>
      <c r="T34" s="190"/>
      <c r="U34" s="190"/>
    </row>
    <row r="35" spans="1:21" ht="35.1" customHeight="1">
      <c r="B35" s="907"/>
      <c r="C35" s="908"/>
      <c r="D35" s="908"/>
      <c r="E35" s="909"/>
      <c r="F35" s="597" t="s">
        <v>467</v>
      </c>
      <c r="G35" s="915" t="s">
        <v>539</v>
      </c>
      <c r="H35" s="915"/>
      <c r="I35" s="915"/>
      <c r="J35" s="915"/>
      <c r="K35" s="915"/>
      <c r="L35" s="915"/>
      <c r="M35" s="916"/>
      <c r="N35" s="882"/>
      <c r="O35" s="190"/>
      <c r="P35" s="190"/>
      <c r="Q35" s="190"/>
      <c r="R35" s="190"/>
      <c r="S35" s="190"/>
      <c r="T35" s="190"/>
      <c r="U35" s="190"/>
    </row>
    <row r="36" spans="1:21" ht="35.1" customHeight="1">
      <c r="B36" s="910"/>
      <c r="C36" s="911"/>
      <c r="D36" s="911"/>
      <c r="E36" s="912"/>
      <c r="F36" s="595" t="s">
        <v>467</v>
      </c>
      <c r="G36" s="917" t="s">
        <v>564</v>
      </c>
      <c r="H36" s="917"/>
      <c r="I36" s="917"/>
      <c r="J36" s="917"/>
      <c r="K36" s="917"/>
      <c r="L36" s="917"/>
      <c r="M36" s="918"/>
      <c r="N36" s="882"/>
    </row>
    <row r="37" spans="1:21" ht="33" customHeight="1">
      <c r="A37" s="196">
        <v>1</v>
      </c>
      <c r="B37" s="884"/>
      <c r="C37" s="885"/>
      <c r="D37" s="885"/>
      <c r="E37" s="885"/>
      <c r="F37" s="885"/>
      <c r="G37" s="885"/>
      <c r="H37" s="885"/>
      <c r="I37" s="885"/>
      <c r="J37" s="885"/>
      <c r="K37" s="885"/>
      <c r="L37" s="885"/>
      <c r="M37" s="886"/>
      <c r="N37" s="882"/>
      <c r="O37" s="190"/>
      <c r="P37" s="190"/>
      <c r="Q37" s="190"/>
      <c r="R37" s="190"/>
      <c r="S37" s="190"/>
      <c r="T37" s="190"/>
      <c r="U37" s="190"/>
    </row>
    <row r="38" spans="1:21" ht="33" customHeight="1">
      <c r="A38" s="196">
        <v>2</v>
      </c>
      <c r="B38" s="884"/>
      <c r="C38" s="885"/>
      <c r="D38" s="885"/>
      <c r="E38" s="885"/>
      <c r="F38" s="885"/>
      <c r="G38" s="885"/>
      <c r="H38" s="885"/>
      <c r="I38" s="885"/>
      <c r="J38" s="885"/>
      <c r="K38" s="885"/>
      <c r="L38" s="885"/>
      <c r="M38" s="886"/>
      <c r="N38" s="882"/>
      <c r="O38" s="190"/>
      <c r="P38" s="190"/>
      <c r="Q38" s="190"/>
      <c r="R38" s="190"/>
      <c r="S38" s="190"/>
      <c r="T38" s="190"/>
      <c r="U38" s="190"/>
    </row>
    <row r="39" spans="1:21" ht="33" customHeight="1">
      <c r="A39" s="196">
        <v>3</v>
      </c>
      <c r="B39" s="884"/>
      <c r="C39" s="885"/>
      <c r="D39" s="885"/>
      <c r="E39" s="885"/>
      <c r="F39" s="885"/>
      <c r="G39" s="885"/>
      <c r="H39" s="885"/>
      <c r="I39" s="885"/>
      <c r="J39" s="885"/>
      <c r="K39" s="885"/>
      <c r="L39" s="885"/>
      <c r="M39" s="886"/>
      <c r="N39" s="882"/>
      <c r="O39" s="190"/>
      <c r="P39" s="190"/>
      <c r="Q39" s="190"/>
      <c r="R39" s="190"/>
      <c r="S39" s="190"/>
      <c r="T39" s="190"/>
      <c r="U39" s="190"/>
    </row>
    <row r="40" spans="1:21" ht="33" customHeight="1" thickBot="1">
      <c r="A40" s="196">
        <v>4</v>
      </c>
      <c r="B40" s="887"/>
      <c r="C40" s="888"/>
      <c r="D40" s="888"/>
      <c r="E40" s="888"/>
      <c r="F40" s="888"/>
      <c r="G40" s="888"/>
      <c r="H40" s="888"/>
      <c r="I40" s="888"/>
      <c r="J40" s="888"/>
      <c r="K40" s="888"/>
      <c r="L40" s="888"/>
      <c r="M40" s="889"/>
      <c r="N40" s="883"/>
      <c r="O40" s="190"/>
      <c r="P40" s="190"/>
      <c r="Q40" s="190"/>
      <c r="R40" s="190"/>
      <c r="S40" s="190"/>
      <c r="T40" s="190"/>
      <c r="U40" s="190"/>
    </row>
    <row r="41" spans="1:21" ht="19.5" customHeight="1"/>
  </sheetData>
  <sheetProtection algorithmName="SHA-512" hashValue="VCS6PalLI57e8kPcb9m1IXHno3kPgPhBBqrWNQqt7fHbUfValKudxggYozf/RXc+FOCOKI0bqbBEe2aMidEN/w==" saltValue="rekUxkwRq0/HX3+RmKmfXQ==" spinCount="100000" sheet="1" objects="1" scenarios="1"/>
  <mergeCells count="24">
    <mergeCell ref="B2:C2"/>
    <mergeCell ref="B3:C3"/>
    <mergeCell ref="N23:N32"/>
    <mergeCell ref="C20:F20"/>
    <mergeCell ref="B6:M11"/>
    <mergeCell ref="B19:F19"/>
    <mergeCell ref="N1:R3"/>
    <mergeCell ref="N6:R6"/>
    <mergeCell ref="N14:S14"/>
    <mergeCell ref="I19:M19"/>
    <mergeCell ref="J20:M20"/>
    <mergeCell ref="D2:M2"/>
    <mergeCell ref="D3:M3"/>
    <mergeCell ref="B5:M5"/>
    <mergeCell ref="N34:N40"/>
    <mergeCell ref="B37:M40"/>
    <mergeCell ref="B21:M32"/>
    <mergeCell ref="B13:M13"/>
    <mergeCell ref="B14:M17"/>
    <mergeCell ref="N19:N22"/>
    <mergeCell ref="B34:E36"/>
    <mergeCell ref="G34:M34"/>
    <mergeCell ref="G35:M35"/>
    <mergeCell ref="G36:M36"/>
  </mergeCells>
  <phoneticPr fontId="23"/>
  <dataValidations xWindow="1656" yWindow="621" count="5">
    <dataValidation type="list" allowBlank="1" showInputMessage="1" showErrorMessage="1" sqref="G19:G20 F34:F36" xr:uid="{00000000-0002-0000-0600-000004000000}">
      <formula1>"ー,〇"</formula1>
    </dataValidation>
    <dataValidation type="textLength" operator="lessThanOrEqual" allowBlank="1" showInputMessage="1" showErrorMessage="1" errorTitle="字数超過" error="200字・4行以内でご記入ください。" sqref="G19:G20 F34:F36" xr:uid="{00000000-0002-0000-0600-000005000000}">
      <formula1>200</formula1>
    </dataValidation>
    <dataValidation type="textLength" operator="lessThanOrEqual" allowBlank="1" showInputMessage="1" showErrorMessage="1" errorTitle="字数超過" error="200字・4行以下で入力してください。" sqref="G19:G20 F34:F36" xr:uid="{00000000-0002-0000-0600-000006000000}">
      <formula1>200</formula1>
    </dataValidation>
    <dataValidation type="list" allowBlank="1" showInputMessage="1" showErrorMessage="1" sqref="I19" xr:uid="{75BF7CD9-9CB1-4DCF-97A8-3B71D0663DCC}">
      <formula1>"実施した調査の種類,①伝統的建造物群保存対策調査,②文化的景観保護推進事業調査,③その他の調査"</formula1>
    </dataValidation>
    <dataValidation operator="lessThanOrEqual" allowBlank="1" showInputMessage="1" showErrorMessage="1" errorTitle="字数超過" error="200字・4行以下で入力してください。" sqref="G34" xr:uid="{8BFE01EF-3217-4E38-9DEB-AE5153EC4E39}"/>
  </dataValidations>
  <printOptions horizontalCentered="1"/>
  <pageMargins left="0.70866141732283472" right="0.70866141732283472" top="0.15748031496062992" bottom="0.15748031496062992" header="0.31496062992125984" footer="0.11811023622047245"/>
  <pageSetup paperSize="9" scale="50" orientation="portrait" r:id="rId1"/>
  <colBreaks count="1" manualBreakCount="1">
    <brk id="6" max="4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826F-CEB3-44B9-943F-55393EAC2146}">
  <sheetPr codeName="Sheet7">
    <pageSetUpPr fitToPage="1"/>
  </sheetPr>
  <dimension ref="A1:N53"/>
  <sheetViews>
    <sheetView view="pageBreakPreview" zoomScale="60" zoomScaleNormal="70" zoomScalePageLayoutView="55" workbookViewId="0">
      <selection activeCell="B6" sqref="B6:G7"/>
    </sheetView>
  </sheetViews>
  <sheetFormatPr defaultColWidth="9" defaultRowHeight="24"/>
  <cols>
    <col min="1" max="1" width="4.25" style="27" bestFit="1" customWidth="1"/>
    <col min="2" max="2" width="3.625" customWidth="1"/>
    <col min="3" max="4" width="5.75" customWidth="1"/>
    <col min="5" max="11" width="20.625" customWidth="1"/>
    <col min="12" max="12" width="39.125" customWidth="1"/>
    <col min="13" max="13" width="20.125" customWidth="1"/>
  </cols>
  <sheetData>
    <row r="1" spans="1:14" ht="34.15" customHeight="1">
      <c r="B1" s="519" t="s">
        <v>558</v>
      </c>
      <c r="C1" s="519"/>
      <c r="D1" s="519"/>
      <c r="E1" s="519"/>
      <c r="F1" s="519"/>
      <c r="G1" s="519"/>
      <c r="H1" s="519"/>
      <c r="I1" s="519"/>
      <c r="J1" s="519"/>
      <c r="K1" s="519"/>
      <c r="L1" s="772" t="s">
        <v>445</v>
      </c>
      <c r="M1" s="772"/>
      <c r="N1" s="772"/>
    </row>
    <row r="2" spans="1:14" s="264" customFormat="1" ht="25.9" customHeight="1">
      <c r="A2" s="27"/>
      <c r="B2" s="970" t="s">
        <v>451</v>
      </c>
      <c r="C2" s="970"/>
      <c r="D2" s="970"/>
      <c r="E2" s="933">
        <f>①総表!C10</f>
        <v>0</v>
      </c>
      <c r="F2" s="933"/>
      <c r="G2" s="933"/>
      <c r="H2" s="933"/>
      <c r="I2" s="933"/>
      <c r="J2" s="933"/>
      <c r="K2" s="933"/>
      <c r="L2" s="772"/>
      <c r="M2" s="772"/>
      <c r="N2" s="772"/>
    </row>
    <row r="3" spans="1:14" s="264" customFormat="1" ht="25.9" customHeight="1">
      <c r="A3" s="27"/>
      <c r="B3" s="970" t="s">
        <v>452</v>
      </c>
      <c r="C3" s="970"/>
      <c r="D3" s="970"/>
      <c r="E3" s="933">
        <f>①総表!C22</f>
        <v>0</v>
      </c>
      <c r="F3" s="933"/>
      <c r="G3" s="933"/>
      <c r="H3" s="933"/>
      <c r="I3" s="933"/>
      <c r="J3" s="933"/>
      <c r="K3" s="933"/>
      <c r="L3" s="772"/>
      <c r="M3" s="772"/>
      <c r="N3" s="772"/>
    </row>
    <row r="4" spans="1:14" s="264" customFormat="1" ht="7.15" customHeight="1" thickBot="1">
      <c r="A4" s="27"/>
      <c r="B4" s="325"/>
      <c r="C4" s="325"/>
      <c r="D4" s="325"/>
      <c r="E4" s="326"/>
      <c r="F4" s="326"/>
      <c r="G4" s="326"/>
      <c r="H4" s="326"/>
      <c r="I4" s="326"/>
      <c r="J4" s="326"/>
      <c r="K4" s="326"/>
      <c r="L4" s="327"/>
      <c r="M4" s="327"/>
      <c r="N4" s="327"/>
    </row>
    <row r="5" spans="1:14" ht="37.9" customHeight="1">
      <c r="B5" s="965" t="s">
        <v>456</v>
      </c>
      <c r="C5" s="965"/>
      <c r="D5" s="965"/>
      <c r="E5" s="965"/>
      <c r="F5" s="965"/>
      <c r="G5" s="965"/>
      <c r="H5" s="965" t="s">
        <v>170</v>
      </c>
      <c r="I5" s="965"/>
      <c r="J5" s="965"/>
      <c r="K5" s="965"/>
    </row>
    <row r="6" spans="1:14" ht="40.15" customHeight="1">
      <c r="B6" s="966"/>
      <c r="C6" s="966"/>
      <c r="D6" s="966"/>
      <c r="E6" s="966"/>
      <c r="F6" s="966"/>
      <c r="G6" s="966"/>
      <c r="H6" s="968">
        <f>①総表!C24</f>
        <v>0</v>
      </c>
      <c r="I6" s="968"/>
      <c r="J6" s="968"/>
      <c r="K6" s="968"/>
    </row>
    <row r="7" spans="1:14" ht="35.65" customHeight="1" thickBot="1">
      <c r="B7" s="967"/>
      <c r="C7" s="967"/>
      <c r="D7" s="967"/>
      <c r="E7" s="967"/>
      <c r="F7" s="967"/>
      <c r="G7" s="967"/>
      <c r="H7" s="969" t="str">
        <f>"（　"&amp;①総表!C26&amp;①総表!D26&amp;"　）"</f>
        <v>（　選択してください。　）</v>
      </c>
      <c r="I7" s="969"/>
      <c r="J7" s="969"/>
      <c r="K7" s="969"/>
    </row>
    <row r="8" spans="1:14" ht="37.9" customHeight="1">
      <c r="B8" s="950" t="s">
        <v>566</v>
      </c>
      <c r="C8" s="951"/>
      <c r="D8" s="951"/>
      <c r="E8" s="951"/>
      <c r="F8" s="951"/>
      <c r="G8" s="951"/>
      <c r="H8" s="951"/>
      <c r="I8" s="951"/>
      <c r="J8" s="951"/>
      <c r="K8" s="952"/>
      <c r="L8" s="962" t="s">
        <v>551</v>
      </c>
    </row>
    <row r="9" spans="1:14" ht="26.65" customHeight="1">
      <c r="A9" s="27">
        <v>1</v>
      </c>
      <c r="B9" s="953"/>
      <c r="C9" s="954"/>
      <c r="D9" s="955"/>
      <c r="E9" s="955"/>
      <c r="F9" s="955"/>
      <c r="G9" s="955"/>
      <c r="H9" s="955"/>
      <c r="I9" s="955"/>
      <c r="J9" s="955"/>
      <c r="K9" s="956"/>
      <c r="L9" s="963"/>
      <c r="M9" s="190"/>
    </row>
    <row r="10" spans="1:14" ht="26.65" customHeight="1">
      <c r="A10" s="27">
        <v>2</v>
      </c>
      <c r="B10" s="957"/>
      <c r="C10" s="955"/>
      <c r="D10" s="955"/>
      <c r="E10" s="955"/>
      <c r="F10" s="955"/>
      <c r="G10" s="955"/>
      <c r="H10" s="955"/>
      <c r="I10" s="955"/>
      <c r="J10" s="955"/>
      <c r="K10" s="956"/>
      <c r="L10" s="963"/>
      <c r="M10" s="190"/>
    </row>
    <row r="11" spans="1:14" ht="26.65" customHeight="1">
      <c r="A11" s="27">
        <v>3</v>
      </c>
      <c r="B11" s="957"/>
      <c r="C11" s="955"/>
      <c r="D11" s="955"/>
      <c r="E11" s="955"/>
      <c r="F11" s="955"/>
      <c r="G11" s="955"/>
      <c r="H11" s="955"/>
      <c r="I11" s="955"/>
      <c r="J11" s="955"/>
      <c r="K11" s="956"/>
      <c r="L11" s="963"/>
      <c r="M11" s="190"/>
    </row>
    <row r="12" spans="1:14" ht="26.65" customHeight="1">
      <c r="A12" s="27">
        <v>4</v>
      </c>
      <c r="B12" s="957"/>
      <c r="C12" s="955"/>
      <c r="D12" s="955"/>
      <c r="E12" s="955"/>
      <c r="F12" s="955"/>
      <c r="G12" s="955"/>
      <c r="H12" s="955"/>
      <c r="I12" s="955"/>
      <c r="J12" s="955"/>
      <c r="K12" s="956"/>
      <c r="L12" s="963"/>
      <c r="M12" s="190"/>
    </row>
    <row r="13" spans="1:14" ht="26.65" customHeight="1">
      <c r="A13" s="27">
        <v>5</v>
      </c>
      <c r="B13" s="957"/>
      <c r="C13" s="955"/>
      <c r="D13" s="955"/>
      <c r="E13" s="955"/>
      <c r="F13" s="955"/>
      <c r="G13" s="955"/>
      <c r="H13" s="955"/>
      <c r="I13" s="955"/>
      <c r="J13" s="955"/>
      <c r="K13" s="956"/>
      <c r="L13" s="963"/>
      <c r="M13" s="190"/>
    </row>
    <row r="14" spans="1:14" ht="26.65" customHeight="1">
      <c r="A14" s="27">
        <v>6</v>
      </c>
      <c r="B14" s="957"/>
      <c r="C14" s="955"/>
      <c r="D14" s="955"/>
      <c r="E14" s="955"/>
      <c r="F14" s="955"/>
      <c r="G14" s="955"/>
      <c r="H14" s="955"/>
      <c r="I14" s="955"/>
      <c r="J14" s="955"/>
      <c r="K14" s="956"/>
      <c r="L14" s="963"/>
      <c r="M14" s="190"/>
    </row>
    <row r="15" spans="1:14" ht="26.65" customHeight="1">
      <c r="A15" s="27">
        <v>7</v>
      </c>
      <c r="B15" s="957"/>
      <c r="C15" s="955"/>
      <c r="D15" s="955"/>
      <c r="E15" s="955"/>
      <c r="F15" s="955"/>
      <c r="G15" s="955"/>
      <c r="H15" s="955"/>
      <c r="I15" s="955"/>
      <c r="J15" s="955"/>
      <c r="K15" s="956"/>
      <c r="L15" s="963"/>
      <c r="M15" s="190"/>
    </row>
    <row r="16" spans="1:14" ht="26.65" customHeight="1">
      <c r="A16" s="27">
        <v>8</v>
      </c>
      <c r="B16" s="957"/>
      <c r="C16" s="955"/>
      <c r="D16" s="955"/>
      <c r="E16" s="955"/>
      <c r="F16" s="955"/>
      <c r="G16" s="955"/>
      <c r="H16" s="955"/>
      <c r="I16" s="955"/>
      <c r="J16" s="955"/>
      <c r="K16" s="956"/>
      <c r="L16" s="963"/>
      <c r="M16" s="190"/>
    </row>
    <row r="17" spans="1:13" ht="26.65" customHeight="1">
      <c r="A17" s="27">
        <v>9</v>
      </c>
      <c r="B17" s="957"/>
      <c r="C17" s="955"/>
      <c r="D17" s="955"/>
      <c r="E17" s="955"/>
      <c r="F17" s="955"/>
      <c r="G17" s="955"/>
      <c r="H17" s="955"/>
      <c r="I17" s="955"/>
      <c r="J17" s="955"/>
      <c r="K17" s="956"/>
      <c r="L17" s="963"/>
      <c r="M17" s="190"/>
    </row>
    <row r="18" spans="1:13" ht="26.65" customHeight="1">
      <c r="A18" s="27">
        <v>10</v>
      </c>
      <c r="B18" s="957"/>
      <c r="C18" s="955"/>
      <c r="D18" s="955"/>
      <c r="E18" s="955"/>
      <c r="F18" s="955"/>
      <c r="G18" s="955"/>
      <c r="H18" s="955"/>
      <c r="I18" s="955"/>
      <c r="J18" s="955"/>
      <c r="K18" s="956"/>
      <c r="L18" s="963"/>
      <c r="M18" s="190"/>
    </row>
    <row r="19" spans="1:13" ht="26.65" customHeight="1">
      <c r="A19" s="27">
        <v>11</v>
      </c>
      <c r="B19" s="957"/>
      <c r="C19" s="955"/>
      <c r="D19" s="955"/>
      <c r="E19" s="955"/>
      <c r="F19" s="955"/>
      <c r="G19" s="955"/>
      <c r="H19" s="955"/>
      <c r="I19" s="955"/>
      <c r="J19" s="955"/>
      <c r="K19" s="956"/>
      <c r="L19" s="963"/>
      <c r="M19" s="190"/>
    </row>
    <row r="20" spans="1:13" ht="26.65" customHeight="1">
      <c r="A20" s="27">
        <v>12</v>
      </c>
      <c r="B20" s="957"/>
      <c r="C20" s="955"/>
      <c r="D20" s="955"/>
      <c r="E20" s="955"/>
      <c r="F20" s="955"/>
      <c r="G20" s="955"/>
      <c r="H20" s="955"/>
      <c r="I20" s="955"/>
      <c r="J20" s="955"/>
      <c r="K20" s="956"/>
      <c r="L20" s="963"/>
    </row>
    <row r="21" spans="1:13" ht="26.65" customHeight="1">
      <c r="A21" s="27">
        <v>13</v>
      </c>
      <c r="B21" s="957"/>
      <c r="C21" s="955"/>
      <c r="D21" s="955"/>
      <c r="E21" s="955"/>
      <c r="F21" s="955"/>
      <c r="G21" s="955"/>
      <c r="H21" s="955"/>
      <c r="I21" s="955"/>
      <c r="J21" s="955"/>
      <c r="K21" s="956"/>
      <c r="L21" s="963"/>
    </row>
    <row r="22" spans="1:13" ht="26.65" customHeight="1">
      <c r="A22" s="27">
        <v>14</v>
      </c>
      <c r="B22" s="957"/>
      <c r="C22" s="955"/>
      <c r="D22" s="955"/>
      <c r="E22" s="955"/>
      <c r="F22" s="955"/>
      <c r="G22" s="955"/>
      <c r="H22" s="955"/>
      <c r="I22" s="955"/>
      <c r="J22" s="955"/>
      <c r="K22" s="956"/>
      <c r="L22" s="963"/>
    </row>
    <row r="23" spans="1:13" ht="26.65" customHeight="1">
      <c r="A23" s="27">
        <v>15</v>
      </c>
      <c r="B23" s="957"/>
      <c r="C23" s="955"/>
      <c r="D23" s="955"/>
      <c r="E23" s="955"/>
      <c r="F23" s="955"/>
      <c r="G23" s="955"/>
      <c r="H23" s="955"/>
      <c r="I23" s="955"/>
      <c r="J23" s="955"/>
      <c r="K23" s="956"/>
      <c r="L23" s="963"/>
    </row>
    <row r="24" spans="1:13" ht="26.65" customHeight="1">
      <c r="A24" s="27">
        <v>16</v>
      </c>
      <c r="B24" s="957"/>
      <c r="C24" s="955"/>
      <c r="D24" s="955"/>
      <c r="E24" s="955"/>
      <c r="F24" s="955"/>
      <c r="G24" s="955"/>
      <c r="H24" s="955"/>
      <c r="I24" s="955"/>
      <c r="J24" s="955"/>
      <c r="K24" s="956"/>
      <c r="L24" s="963"/>
    </row>
    <row r="25" spans="1:13" ht="26.65" customHeight="1">
      <c r="A25" s="27">
        <v>17</v>
      </c>
      <c r="B25" s="957"/>
      <c r="C25" s="955"/>
      <c r="D25" s="955"/>
      <c r="E25" s="955"/>
      <c r="F25" s="955"/>
      <c r="G25" s="955"/>
      <c r="H25" s="955"/>
      <c r="I25" s="955"/>
      <c r="J25" s="955"/>
      <c r="K25" s="956"/>
      <c r="L25" s="963"/>
    </row>
    <row r="26" spans="1:13" ht="26.65" customHeight="1">
      <c r="A26" s="27">
        <v>18</v>
      </c>
      <c r="B26" s="957"/>
      <c r="C26" s="955"/>
      <c r="D26" s="955"/>
      <c r="E26" s="955"/>
      <c r="F26" s="955"/>
      <c r="G26" s="955"/>
      <c r="H26" s="955"/>
      <c r="I26" s="955"/>
      <c r="J26" s="955"/>
      <c r="K26" s="956"/>
      <c r="L26" s="963"/>
    </row>
    <row r="27" spans="1:13" ht="26.65" customHeight="1">
      <c r="A27" s="27">
        <v>19</v>
      </c>
      <c r="B27" s="957"/>
      <c r="C27" s="955"/>
      <c r="D27" s="955"/>
      <c r="E27" s="955"/>
      <c r="F27" s="955"/>
      <c r="G27" s="955"/>
      <c r="H27" s="955"/>
      <c r="I27" s="955"/>
      <c r="J27" s="955"/>
      <c r="K27" s="956"/>
      <c r="L27" s="963"/>
    </row>
    <row r="28" spans="1:13" ht="26.65" customHeight="1">
      <c r="A28" s="27">
        <v>20</v>
      </c>
      <c r="B28" s="957"/>
      <c r="C28" s="955"/>
      <c r="D28" s="955"/>
      <c r="E28" s="955"/>
      <c r="F28" s="955"/>
      <c r="G28" s="955"/>
      <c r="H28" s="955"/>
      <c r="I28" s="955"/>
      <c r="J28" s="955"/>
      <c r="K28" s="956"/>
      <c r="L28" s="963"/>
    </row>
    <row r="29" spans="1:13" ht="26.65" customHeight="1">
      <c r="A29" s="27">
        <v>21</v>
      </c>
      <c r="B29" s="957"/>
      <c r="C29" s="955"/>
      <c r="D29" s="955"/>
      <c r="E29" s="955"/>
      <c r="F29" s="955"/>
      <c r="G29" s="955"/>
      <c r="H29" s="955"/>
      <c r="I29" s="955"/>
      <c r="J29" s="955"/>
      <c r="K29" s="956"/>
      <c r="L29" s="963"/>
    </row>
    <row r="30" spans="1:13" ht="26.65" customHeight="1">
      <c r="A30" s="27">
        <v>22</v>
      </c>
      <c r="B30" s="957"/>
      <c r="C30" s="955"/>
      <c r="D30" s="955"/>
      <c r="E30" s="955"/>
      <c r="F30" s="955"/>
      <c r="G30" s="955"/>
      <c r="H30" s="955"/>
      <c r="I30" s="955"/>
      <c r="J30" s="955"/>
      <c r="K30" s="956"/>
      <c r="L30" s="963"/>
    </row>
    <row r="31" spans="1:13" ht="26.65" customHeight="1">
      <c r="A31" s="27">
        <v>23</v>
      </c>
      <c r="B31" s="957"/>
      <c r="C31" s="955"/>
      <c r="D31" s="955"/>
      <c r="E31" s="955"/>
      <c r="F31" s="955"/>
      <c r="G31" s="955"/>
      <c r="H31" s="955"/>
      <c r="I31" s="955"/>
      <c r="J31" s="955"/>
      <c r="K31" s="956"/>
      <c r="L31" s="963"/>
    </row>
    <row r="32" spans="1:13" ht="26.65" customHeight="1">
      <c r="A32" s="27">
        <v>24</v>
      </c>
      <c r="B32" s="957"/>
      <c r="C32" s="955"/>
      <c r="D32" s="955"/>
      <c r="E32" s="955"/>
      <c r="F32" s="955"/>
      <c r="G32" s="955"/>
      <c r="H32" s="955"/>
      <c r="I32" s="955"/>
      <c r="J32" s="955"/>
      <c r="K32" s="956"/>
      <c r="L32" s="963"/>
    </row>
    <row r="33" spans="1:13" ht="26.65" customHeight="1">
      <c r="A33" s="27">
        <v>25</v>
      </c>
      <c r="B33" s="957"/>
      <c r="C33" s="955"/>
      <c r="D33" s="955"/>
      <c r="E33" s="955"/>
      <c r="F33" s="955"/>
      <c r="G33" s="955"/>
      <c r="H33" s="955"/>
      <c r="I33" s="955"/>
      <c r="J33" s="955"/>
      <c r="K33" s="956"/>
      <c r="L33" s="963"/>
    </row>
    <row r="34" spans="1:13" ht="26.65" customHeight="1">
      <c r="A34" s="27">
        <v>26</v>
      </c>
      <c r="B34" s="957"/>
      <c r="C34" s="955"/>
      <c r="D34" s="955"/>
      <c r="E34" s="955"/>
      <c r="F34" s="955"/>
      <c r="G34" s="955"/>
      <c r="H34" s="955"/>
      <c r="I34" s="955"/>
      <c r="J34" s="955"/>
      <c r="K34" s="956"/>
      <c r="L34" s="963"/>
    </row>
    <row r="35" spans="1:13" ht="26.65" customHeight="1">
      <c r="A35" s="27">
        <v>27</v>
      </c>
      <c r="B35" s="957"/>
      <c r="C35" s="955"/>
      <c r="D35" s="955"/>
      <c r="E35" s="955"/>
      <c r="F35" s="955"/>
      <c r="G35" s="955"/>
      <c r="H35" s="955"/>
      <c r="I35" s="955"/>
      <c r="J35" s="955"/>
      <c r="K35" s="956"/>
      <c r="L35" s="963"/>
    </row>
    <row r="36" spans="1:13" ht="26.65" customHeight="1">
      <c r="A36" s="27">
        <v>28</v>
      </c>
      <c r="B36" s="957"/>
      <c r="C36" s="955"/>
      <c r="D36" s="955"/>
      <c r="E36" s="955"/>
      <c r="F36" s="955"/>
      <c r="G36" s="955"/>
      <c r="H36" s="955"/>
      <c r="I36" s="955"/>
      <c r="J36" s="955"/>
      <c r="K36" s="956"/>
      <c r="L36" s="963"/>
    </row>
    <row r="37" spans="1:13" ht="26.65" customHeight="1">
      <c r="A37" s="27">
        <v>29</v>
      </c>
      <c r="B37" s="957"/>
      <c r="C37" s="955"/>
      <c r="D37" s="955"/>
      <c r="E37" s="955"/>
      <c r="F37" s="955"/>
      <c r="G37" s="955"/>
      <c r="H37" s="955"/>
      <c r="I37" s="955"/>
      <c r="J37" s="955"/>
      <c r="K37" s="956"/>
      <c r="L37" s="963"/>
    </row>
    <row r="38" spans="1:13" ht="26.65" customHeight="1">
      <c r="A38" s="27">
        <v>30</v>
      </c>
      <c r="B38" s="957"/>
      <c r="C38" s="955"/>
      <c r="D38" s="955"/>
      <c r="E38" s="955"/>
      <c r="F38" s="955"/>
      <c r="G38" s="955"/>
      <c r="H38" s="955"/>
      <c r="I38" s="955"/>
      <c r="J38" s="955"/>
      <c r="K38" s="956"/>
      <c r="L38" s="963"/>
    </row>
    <row r="39" spans="1:13" ht="26.65" customHeight="1">
      <c r="A39" s="27">
        <v>31</v>
      </c>
      <c r="B39" s="957"/>
      <c r="C39" s="955"/>
      <c r="D39" s="955"/>
      <c r="E39" s="955"/>
      <c r="F39" s="955"/>
      <c r="G39" s="955"/>
      <c r="H39" s="955"/>
      <c r="I39" s="955"/>
      <c r="J39" s="955"/>
      <c r="K39" s="956"/>
      <c r="L39" s="963"/>
    </row>
    <row r="40" spans="1:13" ht="26.65" customHeight="1">
      <c r="A40" s="27">
        <v>32</v>
      </c>
      <c r="B40" s="957"/>
      <c r="C40" s="955"/>
      <c r="D40" s="955"/>
      <c r="E40" s="955"/>
      <c r="F40" s="955"/>
      <c r="G40" s="955"/>
      <c r="H40" s="955"/>
      <c r="I40" s="955"/>
      <c r="J40" s="955"/>
      <c r="K40" s="956"/>
      <c r="L40" s="963"/>
    </row>
    <row r="41" spans="1:13" ht="26.65" customHeight="1">
      <c r="A41" s="27">
        <v>33</v>
      </c>
      <c r="B41" s="957"/>
      <c r="C41" s="955"/>
      <c r="D41" s="955"/>
      <c r="E41" s="955"/>
      <c r="F41" s="955"/>
      <c r="G41" s="955"/>
      <c r="H41" s="955"/>
      <c r="I41" s="955"/>
      <c r="J41" s="955"/>
      <c r="K41" s="956"/>
      <c r="L41" s="963"/>
    </row>
    <row r="42" spans="1:13" ht="26.65" customHeight="1">
      <c r="A42" s="27">
        <v>34</v>
      </c>
      <c r="B42" s="957"/>
      <c r="C42" s="955"/>
      <c r="D42" s="955"/>
      <c r="E42" s="955"/>
      <c r="F42" s="955"/>
      <c r="G42" s="955"/>
      <c r="H42" s="955"/>
      <c r="I42" s="955"/>
      <c r="J42" s="955"/>
      <c r="K42" s="956"/>
      <c r="L42" s="963"/>
    </row>
    <row r="43" spans="1:13" ht="26.65" customHeight="1" thickBot="1">
      <c r="A43" s="27">
        <v>35</v>
      </c>
      <c r="B43" s="958"/>
      <c r="C43" s="959"/>
      <c r="D43" s="959"/>
      <c r="E43" s="959"/>
      <c r="F43" s="959"/>
      <c r="G43" s="959"/>
      <c r="H43" s="959"/>
      <c r="I43" s="959"/>
      <c r="J43" s="959"/>
      <c r="K43" s="960"/>
      <c r="L43" s="964"/>
    </row>
    <row r="44" spans="1:13" ht="37.9" customHeight="1" thickBot="1">
      <c r="B44" s="961" t="s">
        <v>449</v>
      </c>
      <c r="C44" s="939"/>
      <c r="D44" s="939"/>
      <c r="E44" s="939"/>
      <c r="F44" s="939"/>
      <c r="G44" s="939"/>
      <c r="H44" s="939"/>
      <c r="I44" s="939"/>
      <c r="J44" s="939"/>
      <c r="K44" s="940"/>
      <c r="L44" s="348" t="s">
        <v>447</v>
      </c>
    </row>
    <row r="45" spans="1:13" ht="26.65" customHeight="1">
      <c r="A45" s="27">
        <v>1</v>
      </c>
      <c r="B45" s="941"/>
      <c r="C45" s="942"/>
      <c r="D45" s="942"/>
      <c r="E45" s="942"/>
      <c r="F45" s="942"/>
      <c r="G45" s="942"/>
      <c r="H45" s="942"/>
      <c r="I45" s="942"/>
      <c r="J45" s="942"/>
      <c r="K45" s="943"/>
      <c r="L45" s="947" t="s">
        <v>355</v>
      </c>
    </row>
    <row r="46" spans="1:13" ht="26.65" customHeight="1">
      <c r="A46" s="27">
        <v>2</v>
      </c>
      <c r="B46" s="941"/>
      <c r="C46" s="942"/>
      <c r="D46" s="942"/>
      <c r="E46" s="942"/>
      <c r="F46" s="942"/>
      <c r="G46" s="942"/>
      <c r="H46" s="942"/>
      <c r="I46" s="942"/>
      <c r="J46" s="942"/>
      <c r="K46" s="943"/>
      <c r="L46" s="948"/>
      <c r="M46" s="190"/>
    </row>
    <row r="47" spans="1:13" ht="26.65" customHeight="1">
      <c r="A47" s="27">
        <v>3</v>
      </c>
      <c r="B47" s="941"/>
      <c r="C47" s="942"/>
      <c r="D47" s="942"/>
      <c r="E47" s="942"/>
      <c r="F47" s="942"/>
      <c r="G47" s="942"/>
      <c r="H47" s="942"/>
      <c r="I47" s="942"/>
      <c r="J47" s="942"/>
      <c r="K47" s="943"/>
      <c r="L47" s="948"/>
    </row>
    <row r="48" spans="1:13" ht="26.65" customHeight="1" thickBot="1">
      <c r="A48" s="27">
        <v>4</v>
      </c>
      <c r="B48" s="944"/>
      <c r="C48" s="945"/>
      <c r="D48" s="945"/>
      <c r="E48" s="945"/>
      <c r="F48" s="945"/>
      <c r="G48" s="945"/>
      <c r="H48" s="945"/>
      <c r="I48" s="945"/>
      <c r="J48" s="945"/>
      <c r="K48" s="946"/>
      <c r="L48" s="949"/>
    </row>
    <row r="49" spans="1:13" ht="37.9" customHeight="1" thickBot="1">
      <c r="B49" s="938" t="s">
        <v>450</v>
      </c>
      <c r="C49" s="913"/>
      <c r="D49" s="939"/>
      <c r="E49" s="939"/>
      <c r="F49" s="939"/>
      <c r="G49" s="939"/>
      <c r="H49" s="939"/>
      <c r="I49" s="939"/>
      <c r="J49" s="939"/>
      <c r="K49" s="940"/>
      <c r="L49" s="348" t="s">
        <v>447</v>
      </c>
    </row>
    <row r="50" spans="1:13" ht="26.65" customHeight="1">
      <c r="A50" s="27">
        <v>1</v>
      </c>
      <c r="B50" s="941"/>
      <c r="C50" s="942"/>
      <c r="D50" s="942"/>
      <c r="E50" s="942"/>
      <c r="F50" s="942"/>
      <c r="G50" s="942"/>
      <c r="H50" s="942"/>
      <c r="I50" s="942"/>
      <c r="J50" s="942"/>
      <c r="K50" s="943"/>
      <c r="L50" s="947" t="s">
        <v>470</v>
      </c>
    </row>
    <row r="51" spans="1:13" ht="26.65" customHeight="1">
      <c r="A51" s="27">
        <v>2</v>
      </c>
      <c r="B51" s="941"/>
      <c r="C51" s="942"/>
      <c r="D51" s="942"/>
      <c r="E51" s="942"/>
      <c r="F51" s="942"/>
      <c r="G51" s="942"/>
      <c r="H51" s="942"/>
      <c r="I51" s="942"/>
      <c r="J51" s="942"/>
      <c r="K51" s="943"/>
      <c r="L51" s="948"/>
      <c r="M51" s="190"/>
    </row>
    <row r="52" spans="1:13" ht="26.65" customHeight="1">
      <c r="A52" s="27">
        <v>3</v>
      </c>
      <c r="B52" s="941"/>
      <c r="C52" s="942"/>
      <c r="D52" s="942"/>
      <c r="E52" s="942"/>
      <c r="F52" s="942"/>
      <c r="G52" s="942"/>
      <c r="H52" s="942"/>
      <c r="I52" s="942"/>
      <c r="J52" s="942"/>
      <c r="K52" s="943"/>
      <c r="L52" s="948"/>
    </row>
    <row r="53" spans="1:13" ht="26.65" customHeight="1" thickBot="1">
      <c r="A53" s="27">
        <v>4</v>
      </c>
      <c r="B53" s="944"/>
      <c r="C53" s="945"/>
      <c r="D53" s="945"/>
      <c r="E53" s="945"/>
      <c r="F53" s="945"/>
      <c r="G53" s="945"/>
      <c r="H53" s="945"/>
      <c r="I53" s="945"/>
      <c r="J53" s="945"/>
      <c r="K53" s="946"/>
      <c r="L53" s="949"/>
    </row>
  </sheetData>
  <sheetProtection algorithmName="SHA-512" hashValue="QbQ+plVGkHGC8Gby2IOO7tFLLZbKzLkz+DWasUbJ6YrJ/NmFnIerN0DSFNUJM3fH7Lzyd/97FjgQt8NUt5uCfA==" saltValue="Rr9f1s3CcF1O78rCo8lAbQ==" spinCount="100000" sheet="1" objects="1" scenarios="1"/>
  <mergeCells count="19">
    <mergeCell ref="L1:N3"/>
    <mergeCell ref="B2:D2"/>
    <mergeCell ref="E2:K2"/>
    <mergeCell ref="B3:D3"/>
    <mergeCell ref="E3:K3"/>
    <mergeCell ref="B5:G5"/>
    <mergeCell ref="H5:K5"/>
    <mergeCell ref="B6:G7"/>
    <mergeCell ref="H6:K6"/>
    <mergeCell ref="H7:K7"/>
    <mergeCell ref="B49:K49"/>
    <mergeCell ref="B50:K53"/>
    <mergeCell ref="L50:L53"/>
    <mergeCell ref="B8:K8"/>
    <mergeCell ref="B9:K43"/>
    <mergeCell ref="B44:K44"/>
    <mergeCell ref="B45:K48"/>
    <mergeCell ref="L45:L48"/>
    <mergeCell ref="L8:L43"/>
  </mergeCells>
  <phoneticPr fontId="23"/>
  <printOptions horizontalCentered="1"/>
  <pageMargins left="0.70866141732283472" right="0.70866141732283472" top="0.15748031496062992" bottom="0.15748031496062992" header="0.31496062992125984" footer="0.11811023622047245"/>
  <pageSetup paperSize="9" scale="5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V75"/>
  <sheetViews>
    <sheetView view="pageBreakPreview" zoomScale="70" zoomScaleNormal="100" zoomScaleSheetLayoutView="70" workbookViewId="0">
      <selection activeCell="D20" sqref="D20"/>
    </sheetView>
  </sheetViews>
  <sheetFormatPr defaultColWidth="9" defaultRowHeight="25.5"/>
  <cols>
    <col min="1" max="2" width="6.75" style="175" customWidth="1"/>
    <col min="3" max="3" width="7.25" style="175" customWidth="1"/>
    <col min="4" max="4" width="39.5" style="101" customWidth="1"/>
    <col min="5" max="5" width="12" style="241" customWidth="1"/>
    <col min="6" max="6" width="3.5" style="241" bestFit="1" customWidth="1"/>
    <col min="7" max="7" width="11" style="241" customWidth="1"/>
    <col min="8" max="8" width="21.25" style="176" bestFit="1" customWidth="1"/>
    <col min="9" max="9" width="17.75" style="309" customWidth="1"/>
    <col min="10" max="10" width="13.25" style="246" customWidth="1"/>
    <col min="11" max="16384" width="9" style="2"/>
  </cols>
  <sheetData>
    <row r="1" spans="1:22">
      <c r="A1" s="520" t="s">
        <v>559</v>
      </c>
      <c r="B1" s="372"/>
      <c r="C1" s="372"/>
      <c r="D1" s="411"/>
      <c r="E1" s="412"/>
      <c r="F1" s="412"/>
      <c r="G1" s="412"/>
      <c r="H1" s="413"/>
      <c r="I1" s="413"/>
    </row>
    <row r="2" spans="1:22" customFormat="1">
      <c r="A2" s="1008" t="s">
        <v>174</v>
      </c>
      <c r="B2" s="1008"/>
      <c r="C2" s="1009">
        <f>①総表!C10</f>
        <v>0</v>
      </c>
      <c r="D2" s="1009"/>
      <c r="E2" s="1009"/>
      <c r="F2" s="1009"/>
      <c r="G2" s="1009"/>
      <c r="H2" s="1009"/>
      <c r="I2" s="1009"/>
      <c r="J2" s="976"/>
      <c r="K2" s="976"/>
      <c r="L2" s="976"/>
      <c r="M2" s="976"/>
    </row>
    <row r="3" spans="1:22" customFormat="1" ht="18.75" customHeight="1">
      <c r="A3" s="1008" t="s">
        <v>93</v>
      </c>
      <c r="B3" s="1008"/>
      <c r="C3" s="1009">
        <f>①総表!C22</f>
        <v>0</v>
      </c>
      <c r="D3" s="1009"/>
      <c r="E3" s="1009"/>
      <c r="F3" s="1009"/>
      <c r="G3" s="1009"/>
      <c r="H3" s="1009"/>
      <c r="I3" s="1009"/>
      <c r="J3" s="976"/>
      <c r="K3" s="976"/>
      <c r="L3" s="976"/>
      <c r="M3" s="976"/>
    </row>
    <row r="4" spans="1:22" ht="24.75" customHeight="1" thickBot="1">
      <c r="G4" s="558" t="s">
        <v>543</v>
      </c>
      <c r="J4" s="980" t="s">
        <v>583</v>
      </c>
      <c r="K4" s="980"/>
      <c r="L4" s="980"/>
      <c r="M4" s="980"/>
      <c r="N4" s="980"/>
      <c r="O4" s="980"/>
      <c r="P4" s="980"/>
      <c r="Q4" s="980"/>
    </row>
    <row r="5" spans="1:22" customFormat="1" ht="25.15" customHeight="1" thickBot="1">
      <c r="A5" s="177"/>
      <c r="B5" s="265" t="s">
        <v>542</v>
      </c>
      <c r="C5" s="266"/>
      <c r="D5" s="267"/>
      <c r="E5" s="1017">
        <f>E6+E7</f>
        <v>0</v>
      </c>
      <c r="F5" s="1017"/>
      <c r="G5" s="1018"/>
      <c r="H5" s="178"/>
      <c r="I5" s="310"/>
      <c r="J5" s="980"/>
      <c r="K5" s="980"/>
      <c r="L5" s="980"/>
      <c r="M5" s="980"/>
      <c r="N5" s="980"/>
      <c r="O5" s="980"/>
      <c r="P5" s="980"/>
      <c r="Q5" s="980"/>
    </row>
    <row r="6" spans="1:22" customFormat="1" ht="25.15" customHeight="1" thickBot="1">
      <c r="A6" s="177"/>
      <c r="B6" s="268"/>
      <c r="C6" s="1019" t="s">
        <v>58</v>
      </c>
      <c r="D6" s="1020"/>
      <c r="E6" s="1026">
        <f>I17</f>
        <v>0</v>
      </c>
      <c r="F6" s="1027"/>
      <c r="G6" s="1028"/>
      <c r="H6" s="179"/>
      <c r="I6" s="311"/>
      <c r="J6" s="980"/>
      <c r="K6" s="980"/>
      <c r="L6" s="980"/>
      <c r="M6" s="980"/>
      <c r="N6" s="980"/>
      <c r="O6" s="980"/>
      <c r="P6" s="980"/>
      <c r="Q6" s="980"/>
    </row>
    <row r="7" spans="1:22" customFormat="1" ht="25.15" customHeight="1" thickBot="1">
      <c r="A7" s="177"/>
      <c r="B7" s="268"/>
      <c r="C7" s="269" t="s">
        <v>59</v>
      </c>
      <c r="D7" s="270"/>
      <c r="E7" s="1021">
        <f>SUM(E8:G13)</f>
        <v>0</v>
      </c>
      <c r="F7" s="1021"/>
      <c r="G7" s="1022"/>
      <c r="H7" s="179"/>
      <c r="I7" s="311"/>
      <c r="J7" s="980"/>
      <c r="K7" s="980"/>
      <c r="L7" s="980"/>
      <c r="M7" s="980"/>
      <c r="N7" s="980"/>
      <c r="O7" s="980"/>
      <c r="P7" s="980"/>
      <c r="Q7" s="980"/>
    </row>
    <row r="8" spans="1:22" customFormat="1" ht="25.15" customHeight="1" thickBot="1">
      <c r="A8" s="177"/>
      <c r="B8" s="268"/>
      <c r="C8" s="271"/>
      <c r="D8" s="272" t="s">
        <v>60</v>
      </c>
      <c r="E8" s="1023">
        <f>I35</f>
        <v>0</v>
      </c>
      <c r="F8" s="1024"/>
      <c r="G8" s="1025"/>
      <c r="H8" s="179"/>
      <c r="I8" s="311"/>
      <c r="J8" s="981" t="s">
        <v>532</v>
      </c>
      <c r="K8" s="772"/>
      <c r="L8" s="772"/>
      <c r="M8" s="772"/>
      <c r="N8" s="772"/>
      <c r="O8" s="772"/>
      <c r="P8" s="772"/>
      <c r="Q8" s="772"/>
      <c r="R8" s="772"/>
      <c r="S8" s="772"/>
      <c r="T8" s="772"/>
      <c r="U8" s="772"/>
      <c r="V8" s="772"/>
    </row>
    <row r="9" spans="1:22" customFormat="1" ht="25.15" customHeight="1">
      <c r="A9" s="177"/>
      <c r="B9" s="268"/>
      <c r="C9" s="271"/>
      <c r="D9" s="273" t="s">
        <v>61</v>
      </c>
      <c r="E9" s="1011">
        <f>I41</f>
        <v>0</v>
      </c>
      <c r="F9" s="1011"/>
      <c r="G9" s="1012"/>
      <c r="H9" s="179"/>
      <c r="I9" s="311"/>
      <c r="J9" s="981"/>
      <c r="K9" s="772"/>
      <c r="L9" s="772"/>
      <c r="M9" s="772"/>
      <c r="N9" s="772"/>
      <c r="O9" s="772"/>
      <c r="P9" s="772"/>
      <c r="Q9" s="772"/>
      <c r="R9" s="772"/>
      <c r="S9" s="772"/>
      <c r="T9" s="772"/>
      <c r="U9" s="772"/>
      <c r="V9" s="772"/>
    </row>
    <row r="10" spans="1:22" customFormat="1" ht="25.15" customHeight="1">
      <c r="A10" s="177"/>
      <c r="B10" s="268"/>
      <c r="C10" s="271"/>
      <c r="D10" s="273" t="s">
        <v>62</v>
      </c>
      <c r="E10" s="1013">
        <f>I47</f>
        <v>0</v>
      </c>
      <c r="F10" s="1013"/>
      <c r="G10" s="1014"/>
      <c r="H10" s="179"/>
      <c r="I10" s="311"/>
      <c r="J10" s="981"/>
      <c r="K10" s="772"/>
      <c r="L10" s="772"/>
      <c r="M10" s="772"/>
      <c r="N10" s="772"/>
      <c r="O10" s="772"/>
      <c r="P10" s="772"/>
      <c r="Q10" s="772"/>
      <c r="R10" s="772"/>
      <c r="S10" s="772"/>
      <c r="T10" s="772"/>
      <c r="U10" s="772"/>
      <c r="V10" s="772"/>
    </row>
    <row r="11" spans="1:22" customFormat="1" ht="25.15" customHeight="1">
      <c r="A11" s="177"/>
      <c r="B11" s="268"/>
      <c r="C11" s="271"/>
      <c r="D11" s="274" t="s">
        <v>534</v>
      </c>
      <c r="E11" s="1013">
        <f>I53</f>
        <v>0</v>
      </c>
      <c r="F11" s="1013"/>
      <c r="G11" s="1014"/>
      <c r="H11" s="179"/>
      <c r="I11" s="311"/>
      <c r="J11" s="981"/>
      <c r="K11" s="772"/>
      <c r="L11" s="772"/>
      <c r="M11" s="772"/>
      <c r="N11" s="772"/>
      <c r="O11" s="772"/>
      <c r="P11" s="772"/>
      <c r="Q11" s="772"/>
      <c r="R11" s="772"/>
      <c r="S11" s="772"/>
      <c r="T11" s="772"/>
      <c r="U11" s="772"/>
      <c r="V11" s="772"/>
    </row>
    <row r="12" spans="1:22" customFormat="1" ht="25.15" customHeight="1">
      <c r="A12" s="177"/>
      <c r="B12" s="268"/>
      <c r="C12" s="271"/>
      <c r="D12" s="274" t="s">
        <v>63</v>
      </c>
      <c r="E12" s="1013">
        <f>I59</f>
        <v>0</v>
      </c>
      <c r="F12" s="1013"/>
      <c r="G12" s="1014"/>
      <c r="H12" s="179"/>
      <c r="I12" s="311"/>
      <c r="J12" s="981"/>
      <c r="K12" s="772"/>
      <c r="L12" s="772"/>
      <c r="M12" s="772"/>
      <c r="N12" s="772"/>
      <c r="O12" s="772"/>
      <c r="P12" s="772"/>
      <c r="Q12" s="772"/>
      <c r="R12" s="772"/>
      <c r="S12" s="772"/>
      <c r="T12" s="772"/>
      <c r="U12" s="772"/>
      <c r="V12" s="772"/>
    </row>
    <row r="13" spans="1:22" customFormat="1" ht="25.15" customHeight="1" thickBot="1">
      <c r="A13" s="177"/>
      <c r="B13" s="275"/>
      <c r="C13" s="276"/>
      <c r="D13" s="277" t="s">
        <v>64</v>
      </c>
      <c r="E13" s="1015">
        <f>I65</f>
        <v>0</v>
      </c>
      <c r="F13" s="1015"/>
      <c r="G13" s="1016"/>
      <c r="H13" s="179"/>
      <c r="I13" s="311"/>
      <c r="J13" s="981"/>
      <c r="K13" s="772"/>
      <c r="L13" s="772"/>
      <c r="M13" s="772"/>
      <c r="N13" s="772"/>
      <c r="O13" s="772"/>
      <c r="P13" s="772"/>
      <c r="Q13" s="772"/>
      <c r="R13" s="772"/>
      <c r="S13" s="772"/>
      <c r="T13" s="772"/>
      <c r="U13" s="772"/>
      <c r="V13" s="772"/>
    </row>
    <row r="14" spans="1:22" ht="26.25" thickBot="1"/>
    <row r="15" spans="1:22" s="180" customFormat="1" ht="20.25" thickBot="1">
      <c r="A15" s="536" t="s">
        <v>18</v>
      </c>
      <c r="B15" s="537" t="s">
        <v>19</v>
      </c>
      <c r="C15" s="537" t="s">
        <v>20</v>
      </c>
      <c r="D15" s="538" t="s">
        <v>21</v>
      </c>
      <c r="E15" s="1010" t="s">
        <v>22</v>
      </c>
      <c r="F15" s="1010"/>
      <c r="G15" s="1010"/>
      <c r="H15" s="539" t="s">
        <v>54</v>
      </c>
      <c r="I15" s="540" t="s">
        <v>23</v>
      </c>
      <c r="J15" s="19"/>
    </row>
    <row r="16" spans="1:22" ht="26.25" thickBot="1">
      <c r="A16" s="983" t="s">
        <v>56</v>
      </c>
      <c r="B16" s="984"/>
      <c r="C16" s="984"/>
      <c r="D16" s="984"/>
      <c r="E16" s="242"/>
      <c r="F16" s="242"/>
      <c r="G16" s="242"/>
      <c r="H16" s="181"/>
      <c r="I16" s="514">
        <f>SUM(I17,I35,I41,I47,I53,I59,I65)</f>
        <v>0</v>
      </c>
      <c r="J16" s="19"/>
    </row>
    <row r="17" spans="1:16" ht="26.25" thickBot="1">
      <c r="A17" s="182" t="s">
        <v>107</v>
      </c>
      <c r="B17" s="557" t="s">
        <v>24</v>
      </c>
      <c r="C17" s="183"/>
      <c r="D17" s="184"/>
      <c r="E17" s="243"/>
      <c r="F17" s="243"/>
      <c r="G17" s="243"/>
      <c r="H17" s="185"/>
      <c r="I17" s="515">
        <f>SUM(I20)</f>
        <v>0</v>
      </c>
      <c r="J17" s="19"/>
    </row>
    <row r="18" spans="1:16" s="59" customFormat="1" ht="13.5" customHeight="1">
      <c r="A18" s="278" t="s">
        <v>107</v>
      </c>
      <c r="B18" s="279"/>
      <c r="C18" s="280"/>
      <c r="D18" s="281"/>
      <c r="E18" s="282"/>
      <c r="F18" s="282"/>
      <c r="G18" s="282"/>
      <c r="H18" s="283"/>
      <c r="I18" s="312"/>
      <c r="J18" s="284"/>
    </row>
    <row r="19" spans="1:16" s="59" customFormat="1">
      <c r="A19" s="278" t="s">
        <v>107</v>
      </c>
      <c r="B19" s="279"/>
      <c r="C19" s="285"/>
      <c r="D19" s="614" t="s">
        <v>72</v>
      </c>
      <c r="E19" s="615" t="s">
        <v>25</v>
      </c>
      <c r="F19" s="615" t="s">
        <v>26</v>
      </c>
      <c r="G19" s="615" t="s">
        <v>27</v>
      </c>
      <c r="H19" s="616"/>
      <c r="I19" s="313"/>
      <c r="J19" s="284"/>
    </row>
    <row r="20" spans="1:16" s="59" customFormat="1">
      <c r="A20" s="278" t="s">
        <v>107</v>
      </c>
      <c r="B20" s="279"/>
      <c r="C20" s="285"/>
      <c r="D20" s="321"/>
      <c r="E20" s="373"/>
      <c r="F20" s="374" t="str">
        <f>IF(E20="","","×")</f>
        <v/>
      </c>
      <c r="G20" s="373"/>
      <c r="H20" s="375">
        <f>E20*G20</f>
        <v>0</v>
      </c>
      <c r="I20" s="314">
        <f>ROUNDDOWN((SUM(H20:H25)),-3)/1000</f>
        <v>0</v>
      </c>
      <c r="J20" s="975"/>
      <c r="K20" s="975"/>
      <c r="L20" s="975"/>
      <c r="M20" s="975"/>
      <c r="N20" s="975"/>
      <c r="O20" s="975"/>
      <c r="P20" s="975"/>
    </row>
    <row r="21" spans="1:16" s="59" customFormat="1">
      <c r="A21" s="278" t="str">
        <f>IF(AND(D21="",E21=""),"",".")</f>
        <v/>
      </c>
      <c r="B21" s="279"/>
      <c r="C21" s="285"/>
      <c r="D21" s="322"/>
      <c r="E21" s="376"/>
      <c r="F21" s="377" t="str">
        <f t="shared" ref="F21:F24" si="0">IF(E21="","","×")</f>
        <v/>
      </c>
      <c r="G21" s="376"/>
      <c r="H21" s="378">
        <f t="shared" ref="H21:H25" si="1">E21*G21</f>
        <v>0</v>
      </c>
      <c r="I21" s="315"/>
      <c r="J21" s="975"/>
      <c r="K21" s="975"/>
      <c r="L21" s="975"/>
      <c r="M21" s="975"/>
      <c r="N21" s="975"/>
      <c r="O21" s="975"/>
      <c r="P21" s="975"/>
    </row>
    <row r="22" spans="1:16" s="59" customFormat="1">
      <c r="A22" s="278" t="str">
        <f t="shared" ref="A22:A24" si="2">IF(AND(D22="",E22=""),"",".")</f>
        <v/>
      </c>
      <c r="B22" s="279"/>
      <c r="C22" s="285"/>
      <c r="D22" s="322"/>
      <c r="E22" s="376"/>
      <c r="F22" s="377" t="str">
        <f t="shared" si="0"/>
        <v/>
      </c>
      <c r="G22" s="376"/>
      <c r="H22" s="378">
        <f t="shared" si="1"/>
        <v>0</v>
      </c>
      <c r="I22" s="315"/>
      <c r="J22" s="975"/>
      <c r="K22" s="975"/>
      <c r="L22" s="975"/>
      <c r="M22" s="975"/>
      <c r="N22" s="975"/>
      <c r="O22" s="975"/>
      <c r="P22" s="975"/>
    </row>
    <row r="23" spans="1:16" s="59" customFormat="1">
      <c r="A23" s="278" t="str">
        <f t="shared" si="2"/>
        <v/>
      </c>
      <c r="B23" s="279"/>
      <c r="C23" s="285"/>
      <c r="D23" s="322"/>
      <c r="E23" s="376"/>
      <c r="F23" s="377" t="str">
        <f t="shared" si="0"/>
        <v/>
      </c>
      <c r="G23" s="376"/>
      <c r="H23" s="378">
        <f t="shared" si="1"/>
        <v>0</v>
      </c>
      <c r="I23" s="315"/>
      <c r="J23" s="286"/>
      <c r="K23" s="286"/>
      <c r="L23" s="286"/>
      <c r="M23" s="286"/>
      <c r="N23" s="286"/>
      <c r="O23" s="286"/>
    </row>
    <row r="24" spans="1:16" s="59" customFormat="1">
      <c r="A24" s="278" t="str">
        <f t="shared" si="2"/>
        <v/>
      </c>
      <c r="B24" s="279"/>
      <c r="C24" s="285"/>
      <c r="D24" s="322"/>
      <c r="E24" s="376"/>
      <c r="F24" s="377" t="str">
        <f t="shared" si="0"/>
        <v/>
      </c>
      <c r="G24" s="376"/>
      <c r="H24" s="378">
        <f t="shared" si="1"/>
        <v>0</v>
      </c>
      <c r="I24" s="315"/>
      <c r="J24" s="286"/>
      <c r="K24" s="286"/>
      <c r="L24" s="286"/>
      <c r="M24" s="286"/>
      <c r="N24" s="286"/>
      <c r="O24" s="286"/>
    </row>
    <row r="25" spans="1:16" s="59" customFormat="1">
      <c r="A25" s="278" t="s">
        <v>107</v>
      </c>
      <c r="B25" s="279"/>
      <c r="C25" s="287"/>
      <c r="D25" s="379" t="s">
        <v>28</v>
      </c>
      <c r="E25" s="380">
        <v>0</v>
      </c>
      <c r="F25" s="381" t="s">
        <v>26</v>
      </c>
      <c r="G25" s="382"/>
      <c r="H25" s="383">
        <f t="shared" si="1"/>
        <v>0</v>
      </c>
      <c r="I25" s="316"/>
      <c r="J25" s="286"/>
    </row>
    <row r="26" spans="1:16" s="59" customFormat="1">
      <c r="A26" s="278" t="s">
        <v>107</v>
      </c>
      <c r="B26" s="279"/>
      <c r="C26" s="187" t="s">
        <v>577</v>
      </c>
      <c r="D26" s="288"/>
      <c r="E26" s="289"/>
      <c r="F26" s="289"/>
      <c r="G26" s="289"/>
      <c r="H26" s="290"/>
      <c r="I26" s="312"/>
      <c r="J26" s="977"/>
      <c r="K26" s="977"/>
      <c r="L26" s="977"/>
      <c r="M26" s="977"/>
    </row>
    <row r="27" spans="1:16" s="59" customFormat="1" ht="21">
      <c r="A27" s="278" t="s">
        <v>107</v>
      </c>
      <c r="B27" s="279"/>
      <c r="C27" s="285"/>
      <c r="D27" s="996"/>
      <c r="E27" s="997"/>
      <c r="F27" s="997"/>
      <c r="G27" s="997"/>
      <c r="H27" s="997"/>
      <c r="I27" s="998"/>
      <c r="J27" s="977"/>
      <c r="K27" s="977"/>
      <c r="L27" s="977"/>
      <c r="M27" s="977"/>
      <c r="N27" s="286"/>
      <c r="O27" s="286"/>
      <c r="P27" s="286"/>
    </row>
    <row r="28" spans="1:16" s="59" customFormat="1" ht="21">
      <c r="A28" s="278" t="s">
        <v>107</v>
      </c>
      <c r="B28" s="279"/>
      <c r="C28" s="285"/>
      <c r="D28" s="999"/>
      <c r="E28" s="1000"/>
      <c r="F28" s="1000"/>
      <c r="G28" s="1000"/>
      <c r="H28" s="1000"/>
      <c r="I28" s="1001"/>
      <c r="J28" s="977"/>
      <c r="K28" s="977"/>
      <c r="L28" s="977"/>
      <c r="M28" s="977"/>
      <c r="N28" s="286"/>
      <c r="O28" s="286"/>
      <c r="P28" s="286"/>
    </row>
    <row r="29" spans="1:16" s="59" customFormat="1" ht="21">
      <c r="A29" s="278" t="s">
        <v>107</v>
      </c>
      <c r="B29" s="279"/>
      <c r="C29" s="285"/>
      <c r="D29" s="999"/>
      <c r="E29" s="1000"/>
      <c r="F29" s="1000"/>
      <c r="G29" s="1000"/>
      <c r="H29" s="1000"/>
      <c r="I29" s="1001"/>
      <c r="J29" s="977"/>
      <c r="K29" s="977"/>
      <c r="L29" s="977"/>
      <c r="M29" s="977"/>
      <c r="N29" s="286"/>
      <c r="O29" s="286"/>
      <c r="P29" s="286"/>
    </row>
    <row r="30" spans="1:16" s="59" customFormat="1" ht="21">
      <c r="A30" s="278" t="s">
        <v>107</v>
      </c>
      <c r="B30" s="279"/>
      <c r="C30" s="285"/>
      <c r="D30" s="999"/>
      <c r="E30" s="1000"/>
      <c r="F30" s="1000"/>
      <c r="G30" s="1000"/>
      <c r="H30" s="1000"/>
      <c r="I30" s="1001"/>
      <c r="J30" s="977"/>
      <c r="K30" s="977"/>
      <c r="L30" s="977"/>
      <c r="M30" s="977"/>
    </row>
    <row r="31" spans="1:16" s="59" customFormat="1" ht="21">
      <c r="A31" s="278" t="s">
        <v>107</v>
      </c>
      <c r="B31" s="291"/>
      <c r="C31" s="292"/>
      <c r="D31" s="1002"/>
      <c r="E31" s="1003"/>
      <c r="F31" s="1003"/>
      <c r="G31" s="1003"/>
      <c r="H31" s="1003"/>
      <c r="I31" s="1004"/>
      <c r="J31" s="977"/>
      <c r="K31" s="977"/>
      <c r="L31" s="977"/>
      <c r="M31" s="977"/>
    </row>
    <row r="32" spans="1:16" s="59" customFormat="1">
      <c r="A32" s="278" t="s">
        <v>107</v>
      </c>
      <c r="B32" s="269" t="s">
        <v>29</v>
      </c>
      <c r="C32" s="293"/>
      <c r="D32" s="294"/>
      <c r="E32" s="295"/>
      <c r="F32" s="617"/>
      <c r="G32" s="295"/>
      <c r="H32" s="618"/>
      <c r="I32" s="317"/>
      <c r="J32" s="296"/>
    </row>
    <row r="33" spans="1:16" s="59" customFormat="1" ht="19.5">
      <c r="A33" s="278"/>
      <c r="B33" s="297"/>
      <c r="C33" s="298"/>
      <c r="D33" s="299" t="s">
        <v>21</v>
      </c>
      <c r="E33" s="1005" t="s">
        <v>22</v>
      </c>
      <c r="F33" s="1006"/>
      <c r="G33" s="1007"/>
      <c r="H33" s="300" t="s">
        <v>54</v>
      </c>
      <c r="I33" s="320"/>
      <c r="J33" s="296"/>
    </row>
    <row r="34" spans="1:16" s="59" customFormat="1">
      <c r="A34" s="278" t="s">
        <v>107</v>
      </c>
      <c r="B34" s="297"/>
      <c r="C34" s="186" t="s">
        <v>6</v>
      </c>
      <c r="D34" s="301"/>
      <c r="E34" s="302"/>
      <c r="F34" s="303"/>
      <c r="G34" s="302"/>
      <c r="H34" s="304"/>
      <c r="I34" s="318"/>
      <c r="J34" s="974"/>
      <c r="K34" s="974"/>
      <c r="L34" s="974"/>
      <c r="M34" s="974"/>
    </row>
    <row r="35" spans="1:16" s="59" customFormat="1" ht="24">
      <c r="A35" s="278" t="s">
        <v>107</v>
      </c>
      <c r="B35" s="279"/>
      <c r="C35" s="285"/>
      <c r="D35" s="321"/>
      <c r="E35" s="990"/>
      <c r="F35" s="990"/>
      <c r="G35" s="990"/>
      <c r="H35" s="384"/>
      <c r="I35" s="991">
        <f>ROUNDDOWN((SUM(H35:H39)),-3)/1000</f>
        <v>0</v>
      </c>
      <c r="J35" s="974"/>
      <c r="K35" s="974"/>
      <c r="L35" s="974"/>
      <c r="M35" s="974"/>
    </row>
    <row r="36" spans="1:16" s="59" customFormat="1" ht="24">
      <c r="A36" s="278" t="str">
        <f>IF(AND(D36="",E36="",H36=""),"",".")</f>
        <v/>
      </c>
      <c r="B36" s="279"/>
      <c r="C36" s="285"/>
      <c r="D36" s="322"/>
      <c r="E36" s="971"/>
      <c r="F36" s="972"/>
      <c r="G36" s="973"/>
      <c r="H36" s="385"/>
      <c r="I36" s="992"/>
      <c r="J36" s="974"/>
      <c r="K36" s="974"/>
      <c r="L36" s="974"/>
      <c r="M36" s="974"/>
    </row>
    <row r="37" spans="1:16" s="59" customFormat="1" ht="24">
      <c r="A37" s="278" t="str">
        <f t="shared" ref="A37:A74" si="3">IF(AND(D37="",E37="",H37=""),"",".")</f>
        <v/>
      </c>
      <c r="B37" s="279"/>
      <c r="C37" s="285"/>
      <c r="D37" s="322"/>
      <c r="E37" s="971"/>
      <c r="F37" s="972"/>
      <c r="G37" s="973"/>
      <c r="H37" s="385"/>
      <c r="I37" s="992"/>
      <c r="J37" s="974"/>
      <c r="K37" s="974"/>
      <c r="L37" s="974"/>
      <c r="M37" s="974"/>
    </row>
    <row r="38" spans="1:16" s="59" customFormat="1" ht="24">
      <c r="A38" s="278" t="str">
        <f t="shared" si="3"/>
        <v/>
      </c>
      <c r="B38" s="279"/>
      <c r="C38" s="285"/>
      <c r="D38" s="322"/>
      <c r="E38" s="971"/>
      <c r="F38" s="972"/>
      <c r="G38" s="973"/>
      <c r="H38" s="385"/>
      <c r="I38" s="992"/>
      <c r="J38" s="974"/>
      <c r="K38" s="974"/>
      <c r="L38" s="974"/>
      <c r="M38" s="974"/>
    </row>
    <row r="39" spans="1:16" s="59" customFormat="1" ht="24">
      <c r="A39" s="278" t="str">
        <f t="shared" si="3"/>
        <v/>
      </c>
      <c r="B39" s="279"/>
      <c r="C39" s="285"/>
      <c r="D39" s="322"/>
      <c r="E39" s="971"/>
      <c r="F39" s="972"/>
      <c r="G39" s="973"/>
      <c r="H39" s="385"/>
      <c r="I39" s="992"/>
      <c r="J39" s="974"/>
      <c r="K39" s="974"/>
      <c r="L39" s="974"/>
      <c r="M39" s="974"/>
    </row>
    <row r="40" spans="1:16" s="59" customFormat="1">
      <c r="A40" s="278" t="s">
        <v>107</v>
      </c>
      <c r="B40" s="982"/>
      <c r="C40" s="187" t="s">
        <v>30</v>
      </c>
      <c r="D40" s="281"/>
      <c r="E40" s="305"/>
      <c r="F40" s="305"/>
      <c r="G40" s="305"/>
      <c r="H40" s="306"/>
      <c r="I40" s="318"/>
      <c r="J40" s="974"/>
      <c r="K40" s="974"/>
      <c r="L40" s="974"/>
      <c r="M40" s="974"/>
    </row>
    <row r="41" spans="1:16" s="59" customFormat="1" ht="24">
      <c r="A41" s="278" t="s">
        <v>107</v>
      </c>
      <c r="B41" s="982"/>
      <c r="C41" s="307"/>
      <c r="D41" s="321"/>
      <c r="E41" s="990"/>
      <c r="F41" s="990"/>
      <c r="G41" s="990"/>
      <c r="H41" s="323"/>
      <c r="I41" s="991">
        <f>ROUNDDOWN((SUM(H41:H45)),-3)/1000</f>
        <v>0</v>
      </c>
      <c r="J41" s="974"/>
      <c r="K41" s="974"/>
      <c r="L41" s="974"/>
      <c r="M41" s="974"/>
      <c r="N41" s="308"/>
      <c r="O41" s="308"/>
    </row>
    <row r="42" spans="1:16" s="59" customFormat="1" ht="24">
      <c r="A42" s="278" t="str">
        <f t="shared" si="3"/>
        <v/>
      </c>
      <c r="B42" s="982"/>
      <c r="C42" s="307"/>
      <c r="D42" s="322"/>
      <c r="E42" s="971"/>
      <c r="F42" s="972"/>
      <c r="G42" s="973"/>
      <c r="H42" s="324"/>
      <c r="I42" s="992"/>
      <c r="J42" s="974"/>
      <c r="K42" s="974"/>
      <c r="L42" s="974"/>
      <c r="M42" s="974"/>
      <c r="N42" s="308"/>
      <c r="O42" s="308"/>
    </row>
    <row r="43" spans="1:16" s="59" customFormat="1" ht="24">
      <c r="A43" s="278" t="str">
        <f t="shared" si="3"/>
        <v/>
      </c>
      <c r="B43" s="982"/>
      <c r="C43" s="307"/>
      <c r="D43" s="322"/>
      <c r="E43" s="971"/>
      <c r="F43" s="972"/>
      <c r="G43" s="973"/>
      <c r="H43" s="324"/>
      <c r="I43" s="992"/>
      <c r="J43" s="974"/>
      <c r="K43" s="974"/>
      <c r="L43" s="974"/>
      <c r="M43" s="974"/>
      <c r="N43" s="308"/>
      <c r="O43" s="308"/>
    </row>
    <row r="44" spans="1:16" s="59" customFormat="1" ht="24">
      <c r="A44" s="278" t="str">
        <f t="shared" si="3"/>
        <v/>
      </c>
      <c r="B44" s="982"/>
      <c r="C44" s="307"/>
      <c r="D44" s="322"/>
      <c r="E44" s="971"/>
      <c r="F44" s="972"/>
      <c r="G44" s="973"/>
      <c r="H44" s="324"/>
      <c r="I44" s="992"/>
      <c r="J44" s="974"/>
      <c r="K44" s="974"/>
      <c r="L44" s="974"/>
      <c r="M44" s="974"/>
      <c r="N44" s="308"/>
      <c r="O44" s="308"/>
    </row>
    <row r="45" spans="1:16" s="59" customFormat="1" ht="24">
      <c r="A45" s="278" t="str">
        <f t="shared" si="3"/>
        <v/>
      </c>
      <c r="B45" s="982"/>
      <c r="C45" s="307"/>
      <c r="D45" s="322"/>
      <c r="E45" s="971"/>
      <c r="F45" s="972"/>
      <c r="G45" s="973"/>
      <c r="H45" s="324"/>
      <c r="I45" s="992"/>
      <c r="J45" s="974"/>
      <c r="K45" s="974"/>
      <c r="L45" s="974"/>
      <c r="M45" s="974"/>
    </row>
    <row r="46" spans="1:16" s="59" customFormat="1">
      <c r="A46" s="278" t="s">
        <v>107</v>
      </c>
      <c r="B46" s="279"/>
      <c r="C46" s="187" t="s">
        <v>31</v>
      </c>
      <c r="D46" s="281"/>
      <c r="E46" s="305"/>
      <c r="F46" s="305"/>
      <c r="G46" s="305"/>
      <c r="H46" s="306"/>
      <c r="I46" s="319"/>
      <c r="J46" s="974"/>
      <c r="K46" s="974"/>
      <c r="L46" s="974"/>
      <c r="M46" s="974"/>
    </row>
    <row r="47" spans="1:16" s="59" customFormat="1" ht="24">
      <c r="A47" s="278" t="s">
        <v>107</v>
      </c>
      <c r="B47" s="279"/>
      <c r="C47" s="285"/>
      <c r="D47" s="321"/>
      <c r="E47" s="990"/>
      <c r="F47" s="990"/>
      <c r="G47" s="990"/>
      <c r="H47" s="323"/>
      <c r="I47" s="991">
        <f>ROUNDDOWN((SUM(H47:H51)),-3)/1000</f>
        <v>0</v>
      </c>
      <c r="J47" s="974"/>
      <c r="K47" s="974"/>
      <c r="L47" s="974"/>
      <c r="M47" s="974"/>
      <c r="N47" s="286"/>
      <c r="O47" s="286"/>
      <c r="P47" s="286"/>
    </row>
    <row r="48" spans="1:16" s="59" customFormat="1" ht="24">
      <c r="A48" s="278" t="str">
        <f t="shared" si="3"/>
        <v/>
      </c>
      <c r="B48" s="279"/>
      <c r="C48" s="285"/>
      <c r="D48" s="322"/>
      <c r="E48" s="971"/>
      <c r="F48" s="972"/>
      <c r="G48" s="973"/>
      <c r="H48" s="324"/>
      <c r="I48" s="992"/>
      <c r="J48" s="974"/>
      <c r="K48" s="974"/>
      <c r="L48" s="974"/>
      <c r="M48" s="974"/>
      <c r="N48" s="286"/>
      <c r="O48" s="286"/>
      <c r="P48" s="286"/>
    </row>
    <row r="49" spans="1:16" s="59" customFormat="1" ht="24">
      <c r="A49" s="278" t="str">
        <f t="shared" si="3"/>
        <v/>
      </c>
      <c r="B49" s="279"/>
      <c r="C49" s="285"/>
      <c r="D49" s="322"/>
      <c r="E49" s="971"/>
      <c r="F49" s="972"/>
      <c r="G49" s="973"/>
      <c r="H49" s="324"/>
      <c r="I49" s="992"/>
      <c r="J49" s="974"/>
      <c r="K49" s="974"/>
      <c r="L49" s="974"/>
      <c r="M49" s="974"/>
      <c r="N49" s="286"/>
      <c r="O49" s="286"/>
      <c r="P49" s="286"/>
    </row>
    <row r="50" spans="1:16" s="59" customFormat="1" ht="24">
      <c r="A50" s="278" t="str">
        <f t="shared" si="3"/>
        <v/>
      </c>
      <c r="B50" s="279"/>
      <c r="C50" s="285"/>
      <c r="D50" s="322"/>
      <c r="E50" s="971"/>
      <c r="F50" s="972"/>
      <c r="G50" s="973"/>
      <c r="H50" s="324"/>
      <c r="I50" s="992"/>
      <c r="J50" s="974"/>
      <c r="K50" s="974"/>
      <c r="L50" s="974"/>
      <c r="M50" s="974"/>
      <c r="N50" s="286"/>
      <c r="O50" s="286"/>
      <c r="P50" s="286"/>
    </row>
    <row r="51" spans="1:16" s="59" customFormat="1" ht="24">
      <c r="A51" s="278" t="str">
        <f t="shared" si="3"/>
        <v/>
      </c>
      <c r="B51" s="279"/>
      <c r="C51" s="285"/>
      <c r="D51" s="322"/>
      <c r="E51" s="971"/>
      <c r="F51" s="972"/>
      <c r="G51" s="973"/>
      <c r="H51" s="324"/>
      <c r="I51" s="992"/>
      <c r="J51" s="974"/>
      <c r="K51" s="974"/>
      <c r="L51" s="974"/>
      <c r="M51" s="974"/>
      <c r="N51" s="286"/>
      <c r="O51" s="286"/>
      <c r="P51" s="286"/>
    </row>
    <row r="52" spans="1:16" s="59" customFormat="1">
      <c r="A52" s="278" t="s">
        <v>107</v>
      </c>
      <c r="B52" s="279"/>
      <c r="C52" s="187" t="s">
        <v>535</v>
      </c>
      <c r="D52" s="386"/>
      <c r="E52" s="994"/>
      <c r="F52" s="994"/>
      <c r="G52" s="994"/>
      <c r="H52" s="388"/>
      <c r="I52" s="312"/>
      <c r="J52" s="978"/>
      <c r="K52" s="979"/>
      <c r="L52" s="979"/>
      <c r="M52" s="979"/>
    </row>
    <row r="53" spans="1:16" s="59" customFormat="1" ht="24">
      <c r="A53" s="278" t="s">
        <v>107</v>
      </c>
      <c r="B53" s="279"/>
      <c r="C53" s="307"/>
      <c r="D53" s="321"/>
      <c r="E53" s="990"/>
      <c r="F53" s="990"/>
      <c r="G53" s="990"/>
      <c r="H53" s="323"/>
      <c r="I53" s="991">
        <f>ROUNDDOWN((SUM(H53:H57)),-3)/1000</f>
        <v>0</v>
      </c>
      <c r="J53" s="979"/>
      <c r="K53" s="979"/>
      <c r="L53" s="979"/>
      <c r="M53" s="979"/>
    </row>
    <row r="54" spans="1:16" s="59" customFormat="1" ht="24">
      <c r="A54" s="278" t="str">
        <f t="shared" si="3"/>
        <v/>
      </c>
      <c r="B54" s="279"/>
      <c r="C54" s="307"/>
      <c r="D54" s="322"/>
      <c r="E54" s="971"/>
      <c r="F54" s="972"/>
      <c r="G54" s="973"/>
      <c r="H54" s="324"/>
      <c r="I54" s="992"/>
      <c r="J54" s="979"/>
      <c r="K54" s="979"/>
      <c r="L54" s="979"/>
      <c r="M54" s="979"/>
    </row>
    <row r="55" spans="1:16" s="59" customFormat="1" ht="24">
      <c r="A55" s="278" t="str">
        <f t="shared" si="3"/>
        <v/>
      </c>
      <c r="B55" s="279"/>
      <c r="C55" s="307"/>
      <c r="D55" s="322"/>
      <c r="E55" s="971"/>
      <c r="F55" s="972"/>
      <c r="G55" s="973"/>
      <c r="H55" s="324"/>
      <c r="I55" s="992"/>
      <c r="J55" s="979"/>
      <c r="K55" s="979"/>
      <c r="L55" s="979"/>
      <c r="M55" s="979"/>
    </row>
    <row r="56" spans="1:16" s="59" customFormat="1" ht="24">
      <c r="A56" s="278" t="str">
        <f t="shared" si="3"/>
        <v/>
      </c>
      <c r="B56" s="279"/>
      <c r="C56" s="307"/>
      <c r="D56" s="322"/>
      <c r="E56" s="971"/>
      <c r="F56" s="972"/>
      <c r="G56" s="973"/>
      <c r="H56" s="324"/>
      <c r="I56" s="992"/>
      <c r="J56" s="979"/>
      <c r="K56" s="979"/>
      <c r="L56" s="979"/>
      <c r="M56" s="979"/>
    </row>
    <row r="57" spans="1:16" s="59" customFormat="1" ht="24">
      <c r="A57" s="278" t="str">
        <f t="shared" si="3"/>
        <v/>
      </c>
      <c r="B57" s="279"/>
      <c r="C57" s="307"/>
      <c r="D57" s="322"/>
      <c r="E57" s="971"/>
      <c r="F57" s="972"/>
      <c r="G57" s="973"/>
      <c r="H57" s="324"/>
      <c r="I57" s="992"/>
      <c r="J57" s="979"/>
      <c r="K57" s="979"/>
      <c r="L57" s="979"/>
      <c r="M57" s="979"/>
    </row>
    <row r="58" spans="1:16" s="59" customFormat="1">
      <c r="A58" s="278" t="s">
        <v>107</v>
      </c>
      <c r="B58" s="279"/>
      <c r="C58" s="187" t="s">
        <v>32</v>
      </c>
      <c r="D58" s="386"/>
      <c r="E58" s="387"/>
      <c r="F58" s="387"/>
      <c r="G58" s="387"/>
      <c r="H58" s="388"/>
      <c r="I58" s="319"/>
      <c r="J58" s="974"/>
      <c r="K58" s="974"/>
      <c r="L58" s="974"/>
      <c r="M58" s="974"/>
    </row>
    <row r="59" spans="1:16" s="59" customFormat="1" ht="24">
      <c r="A59" s="278" t="s">
        <v>107</v>
      </c>
      <c r="B59" s="279"/>
      <c r="C59" s="995"/>
      <c r="D59" s="321"/>
      <c r="E59" s="990"/>
      <c r="F59" s="990"/>
      <c r="G59" s="990"/>
      <c r="H59" s="323"/>
      <c r="I59" s="991">
        <f>ROUNDDOWN((SUM(H59:H63)),-3)/1000</f>
        <v>0</v>
      </c>
      <c r="J59" s="974"/>
      <c r="K59" s="974"/>
      <c r="L59" s="974"/>
      <c r="M59" s="974"/>
      <c r="N59" s="286"/>
      <c r="O59" s="286"/>
    </row>
    <row r="60" spans="1:16" s="59" customFormat="1" ht="24">
      <c r="A60" s="278" t="str">
        <f t="shared" si="3"/>
        <v/>
      </c>
      <c r="B60" s="279"/>
      <c r="C60" s="995"/>
      <c r="D60" s="322"/>
      <c r="E60" s="971"/>
      <c r="F60" s="972"/>
      <c r="G60" s="973"/>
      <c r="H60" s="324"/>
      <c r="I60" s="992"/>
      <c r="J60" s="974"/>
      <c r="K60" s="974"/>
      <c r="L60" s="974"/>
      <c r="M60" s="974"/>
      <c r="N60" s="286"/>
      <c r="O60" s="286"/>
    </row>
    <row r="61" spans="1:16" s="59" customFormat="1" ht="24">
      <c r="A61" s="278" t="str">
        <f t="shared" si="3"/>
        <v/>
      </c>
      <c r="B61" s="279"/>
      <c r="C61" s="995"/>
      <c r="D61" s="322"/>
      <c r="E61" s="971"/>
      <c r="F61" s="972"/>
      <c r="G61" s="973"/>
      <c r="H61" s="324"/>
      <c r="I61" s="992"/>
      <c r="J61" s="974"/>
      <c r="K61" s="974"/>
      <c r="L61" s="974"/>
      <c r="M61" s="974"/>
    </row>
    <row r="62" spans="1:16" s="59" customFormat="1" ht="24">
      <c r="A62" s="278" t="str">
        <f t="shared" si="3"/>
        <v/>
      </c>
      <c r="B62" s="279"/>
      <c r="C62" s="995"/>
      <c r="D62" s="322"/>
      <c r="E62" s="971"/>
      <c r="F62" s="972"/>
      <c r="G62" s="973"/>
      <c r="H62" s="324"/>
      <c r="I62" s="992"/>
      <c r="J62" s="974"/>
      <c r="K62" s="974"/>
      <c r="L62" s="974"/>
      <c r="M62" s="974"/>
    </row>
    <row r="63" spans="1:16" s="59" customFormat="1" ht="24">
      <c r="A63" s="278" t="str">
        <f t="shared" si="3"/>
        <v/>
      </c>
      <c r="B63" s="279"/>
      <c r="C63" s="995"/>
      <c r="D63" s="322"/>
      <c r="E63" s="971"/>
      <c r="F63" s="972"/>
      <c r="G63" s="973"/>
      <c r="H63" s="324"/>
      <c r="I63" s="992"/>
      <c r="J63" s="974"/>
      <c r="K63" s="974"/>
      <c r="L63" s="974"/>
      <c r="M63" s="974"/>
    </row>
    <row r="64" spans="1:16" s="59" customFormat="1">
      <c r="A64" s="278" t="s">
        <v>107</v>
      </c>
      <c r="B64" s="279"/>
      <c r="C64" s="186" t="s">
        <v>33</v>
      </c>
      <c r="D64" s="386"/>
      <c r="E64" s="387"/>
      <c r="F64" s="387"/>
      <c r="G64" s="387"/>
      <c r="H64" s="388"/>
      <c r="I64" s="319"/>
      <c r="J64" s="284"/>
    </row>
    <row r="65" spans="1:10" s="59" customFormat="1" ht="24">
      <c r="A65" s="278" t="s">
        <v>107</v>
      </c>
      <c r="B65" s="279"/>
      <c r="C65" s="307"/>
      <c r="D65" s="321"/>
      <c r="E65" s="990"/>
      <c r="F65" s="990"/>
      <c r="G65" s="990"/>
      <c r="H65" s="323"/>
      <c r="I65" s="991">
        <f>ROUNDDOWN((SUM(H65:H74)),-3)/1000</f>
        <v>0</v>
      </c>
      <c r="J65" s="985"/>
    </row>
    <row r="66" spans="1:10" s="59" customFormat="1" ht="24">
      <c r="A66" s="278" t="str">
        <f t="shared" si="3"/>
        <v/>
      </c>
      <c r="B66" s="279"/>
      <c r="C66" s="307"/>
      <c r="D66" s="516"/>
      <c r="E66" s="971"/>
      <c r="F66" s="972"/>
      <c r="G66" s="973"/>
      <c r="H66" s="517"/>
      <c r="I66" s="992"/>
      <c r="J66" s="985"/>
    </row>
    <row r="67" spans="1:10" s="59" customFormat="1" ht="24">
      <c r="A67" s="278" t="str">
        <f t="shared" si="3"/>
        <v/>
      </c>
      <c r="B67" s="279"/>
      <c r="C67" s="307"/>
      <c r="D67" s="516"/>
      <c r="E67" s="971"/>
      <c r="F67" s="972"/>
      <c r="G67" s="973"/>
      <c r="H67" s="517"/>
      <c r="I67" s="992"/>
      <c r="J67" s="985"/>
    </row>
    <row r="68" spans="1:10" s="59" customFormat="1" ht="24">
      <c r="A68" s="278" t="str">
        <f t="shared" si="3"/>
        <v/>
      </c>
      <c r="B68" s="279"/>
      <c r="C68" s="307"/>
      <c r="D68" s="516"/>
      <c r="E68" s="971"/>
      <c r="F68" s="972"/>
      <c r="G68" s="973"/>
      <c r="H68" s="517"/>
      <c r="I68" s="992"/>
      <c r="J68" s="985"/>
    </row>
    <row r="69" spans="1:10" s="59" customFormat="1" ht="24">
      <c r="A69" s="278" t="str">
        <f t="shared" si="3"/>
        <v/>
      </c>
      <c r="B69" s="279"/>
      <c r="C69" s="307"/>
      <c r="D69" s="516"/>
      <c r="E69" s="971"/>
      <c r="F69" s="972"/>
      <c r="G69" s="973"/>
      <c r="H69" s="517"/>
      <c r="I69" s="992"/>
      <c r="J69" s="985"/>
    </row>
    <row r="70" spans="1:10" s="59" customFormat="1" ht="24">
      <c r="A70" s="278" t="str">
        <f t="shared" si="3"/>
        <v/>
      </c>
      <c r="B70" s="279"/>
      <c r="C70" s="307"/>
      <c r="D70" s="516"/>
      <c r="E70" s="971"/>
      <c r="F70" s="972"/>
      <c r="G70" s="973"/>
      <c r="H70" s="517"/>
      <c r="I70" s="992"/>
      <c r="J70" s="985"/>
    </row>
    <row r="71" spans="1:10" s="59" customFormat="1" ht="24">
      <c r="A71" s="278" t="str">
        <f t="shared" si="3"/>
        <v/>
      </c>
      <c r="B71" s="279"/>
      <c r="C71" s="307"/>
      <c r="D71" s="322"/>
      <c r="E71" s="971"/>
      <c r="F71" s="972"/>
      <c r="G71" s="973"/>
      <c r="H71" s="324"/>
      <c r="I71" s="992"/>
      <c r="J71" s="986"/>
    </row>
    <row r="72" spans="1:10" s="59" customFormat="1" ht="24">
      <c r="A72" s="278" t="str">
        <f t="shared" si="3"/>
        <v/>
      </c>
      <c r="B72" s="279"/>
      <c r="C72" s="307"/>
      <c r="D72" s="322"/>
      <c r="E72" s="971"/>
      <c r="F72" s="972"/>
      <c r="G72" s="973"/>
      <c r="H72" s="324"/>
      <c r="I72" s="992"/>
      <c r="J72" s="986"/>
    </row>
    <row r="73" spans="1:10" s="59" customFormat="1" ht="24">
      <c r="A73" s="278" t="str">
        <f t="shared" si="3"/>
        <v/>
      </c>
      <c r="B73" s="279"/>
      <c r="C73" s="307"/>
      <c r="D73" s="322"/>
      <c r="E73" s="971"/>
      <c r="F73" s="972"/>
      <c r="G73" s="973"/>
      <c r="H73" s="324"/>
      <c r="I73" s="992"/>
      <c r="J73" s="986"/>
    </row>
    <row r="74" spans="1:10" s="59" customFormat="1" ht="24.75" thickBot="1">
      <c r="A74" s="503" t="str">
        <f t="shared" si="3"/>
        <v/>
      </c>
      <c r="B74" s="504"/>
      <c r="C74" s="505"/>
      <c r="D74" s="506"/>
      <c r="E74" s="987"/>
      <c r="F74" s="988"/>
      <c r="G74" s="989"/>
      <c r="H74" s="507"/>
      <c r="I74" s="993"/>
      <c r="J74" s="986"/>
    </row>
    <row r="75" spans="1:10" ht="8.25" customHeight="1">
      <c r="A75" s="564"/>
      <c r="B75" s="564"/>
      <c r="C75" s="564"/>
      <c r="D75" s="565"/>
      <c r="E75" s="566"/>
      <c r="F75" s="566"/>
      <c r="G75" s="566"/>
      <c r="H75" s="567"/>
      <c r="I75" s="568"/>
    </row>
  </sheetData>
  <sheetProtection algorithmName="SHA-512" hashValue="gs7HJaq7lxhxNOmDl3IIpCJi8m7uEBLUvBIKPqaM2Y39yeUjwmW0r1+UoTCPC34JXLP4S/lxTNo0XUnx1K056A==" saltValue="3FrRz2mpah4Y1BAQvVzdNA==" spinCount="100000" sheet="1" formatRows="0" autoFilter="0"/>
  <autoFilter ref="A15:I74" xr:uid="{00000000-0001-0000-0700-000000000000}">
    <filterColumn colId="4" showButton="0"/>
    <filterColumn colId="5" showButton="0"/>
  </autoFilter>
  <mergeCells count="71">
    <mergeCell ref="A2:B2"/>
    <mergeCell ref="A3:B3"/>
    <mergeCell ref="C2:I2"/>
    <mergeCell ref="C3:I3"/>
    <mergeCell ref="E15:G15"/>
    <mergeCell ref="E9:G9"/>
    <mergeCell ref="E10:G10"/>
    <mergeCell ref="E11:G11"/>
    <mergeCell ref="E12:G12"/>
    <mergeCell ref="E13:G13"/>
    <mergeCell ref="E5:G5"/>
    <mergeCell ref="C6:D6"/>
    <mergeCell ref="E7:G7"/>
    <mergeCell ref="E8:G8"/>
    <mergeCell ref="E6:G6"/>
    <mergeCell ref="C59:C63"/>
    <mergeCell ref="E59:G59"/>
    <mergeCell ref="E41:G41"/>
    <mergeCell ref="D27:I31"/>
    <mergeCell ref="E35:G35"/>
    <mergeCell ref="I35:I39"/>
    <mergeCell ref="E33:G33"/>
    <mergeCell ref="I41:I45"/>
    <mergeCell ref="I59:I63"/>
    <mergeCell ref="E61:G61"/>
    <mergeCell ref="E62:G62"/>
    <mergeCell ref="E63:G63"/>
    <mergeCell ref="I47:I51"/>
    <mergeCell ref="E47:G47"/>
    <mergeCell ref="E45:G45"/>
    <mergeCell ref="E42:G42"/>
    <mergeCell ref="I53:I57"/>
    <mergeCell ref="E48:G48"/>
    <mergeCell ref="E49:G49"/>
    <mergeCell ref="E50:G50"/>
    <mergeCell ref="E51:G51"/>
    <mergeCell ref="B40:B45"/>
    <mergeCell ref="A16:D16"/>
    <mergeCell ref="J65:J74"/>
    <mergeCell ref="E71:G71"/>
    <mergeCell ref="E72:G72"/>
    <mergeCell ref="E73:G73"/>
    <mergeCell ref="E74:G74"/>
    <mergeCell ref="E65:G65"/>
    <mergeCell ref="I65:I74"/>
    <mergeCell ref="E52:G52"/>
    <mergeCell ref="E54:G54"/>
    <mergeCell ref="E55:G55"/>
    <mergeCell ref="E56:G56"/>
    <mergeCell ref="E57:G57"/>
    <mergeCell ref="E53:G53"/>
    <mergeCell ref="E60:G60"/>
    <mergeCell ref="E43:G43"/>
    <mergeCell ref="E44:G44"/>
    <mergeCell ref="E36:G36"/>
    <mergeCell ref="E37:G37"/>
    <mergeCell ref="E38:G38"/>
    <mergeCell ref="E39:G39"/>
    <mergeCell ref="J58:M63"/>
    <mergeCell ref="J20:P22"/>
    <mergeCell ref="J2:M3"/>
    <mergeCell ref="J26:M31"/>
    <mergeCell ref="J34:M51"/>
    <mergeCell ref="J52:M57"/>
    <mergeCell ref="J4:Q7"/>
    <mergeCell ref="J8:V13"/>
    <mergeCell ref="E66:G66"/>
    <mergeCell ref="E67:G67"/>
    <mergeCell ref="E68:G68"/>
    <mergeCell ref="E69:G69"/>
    <mergeCell ref="E70:G70"/>
  </mergeCells>
  <phoneticPr fontId="6"/>
  <dataValidations count="3">
    <dataValidation imeMode="halfAlpha" allowBlank="1" showInputMessage="1" showErrorMessage="1" sqref="I33 I75:I65496 I15:I17" xr:uid="{00000000-0002-0000-0700-000000000000}"/>
    <dataValidation type="whole" imeMode="off" operator="greaterThanOrEqual" allowBlank="1" showInputMessage="1" showErrorMessage="1" sqref="E20:E24" xr:uid="{00000000-0002-0000-0700-000001000000}">
      <formula1>0</formula1>
    </dataValidation>
    <dataValidation type="whole" operator="greaterThanOrEqual" allowBlank="1" showInputMessage="1" showErrorMessage="1" sqref="H35:H74" xr:uid="{00000000-0002-0000-0700-000002000000}">
      <formula1>0</formula1>
    </dataValidation>
  </dataValidations>
  <printOptions horizontalCentered="1"/>
  <pageMargins left="0.70866141732283472" right="0.70866141732283472" top="0.15748031496062992" bottom="0.15748031496062992" header="0.31496062992125984" footer="0.11811023622047245"/>
  <pageSetup paperSize="9" scale="46" orientation="portrait" r:id="rId1"/>
  <rowBreaks count="3" manualBreakCount="3">
    <brk id="31" max="8" man="1"/>
    <brk id="45" max="8"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B188"/>
  <sheetViews>
    <sheetView view="pageBreakPreview" zoomScale="70" zoomScaleNormal="85" zoomScaleSheetLayoutView="70" zoomScalePageLayoutView="55" workbookViewId="0">
      <selection activeCell="M54" sqref="M54:Q70"/>
    </sheetView>
  </sheetViews>
  <sheetFormatPr defaultColWidth="9" defaultRowHeight="18.75"/>
  <cols>
    <col min="1" max="1" width="3.25" customWidth="1"/>
    <col min="2" max="2" width="3.25" style="12" customWidth="1"/>
    <col min="3" max="3" width="4.125" customWidth="1"/>
    <col min="4" max="4" width="18.75" style="82" customWidth="1"/>
    <col min="5" max="5" width="40.75" style="13" customWidth="1"/>
    <col min="6" max="6" width="10.125" customWidth="1"/>
    <col min="7" max="7" width="9.125" customWidth="1"/>
    <col min="8" max="8" width="4.75" style="9" customWidth="1"/>
    <col min="9" max="9" width="9.125" style="9" customWidth="1"/>
    <col min="10" max="10" width="4.75" style="10" customWidth="1"/>
    <col min="11" max="11" width="12.75" style="9" customWidth="1"/>
    <col min="12" max="12" width="13.125" style="15" customWidth="1"/>
    <col min="13" max="17" width="10.625" customWidth="1"/>
    <col min="23" max="23" width="11" customWidth="1"/>
  </cols>
  <sheetData>
    <row r="1" spans="1:28" ht="22.35" customHeight="1">
      <c r="B1" s="264" t="s">
        <v>560</v>
      </c>
      <c r="C1" s="406"/>
      <c r="D1" s="407"/>
      <c r="E1" s="196"/>
      <c r="F1" s="408"/>
      <c r="G1" s="196"/>
      <c r="H1" s="196"/>
      <c r="I1" s="409"/>
      <c r="J1" s="409"/>
      <c r="K1" s="410"/>
      <c r="L1" s="409"/>
      <c r="M1" s="61"/>
      <c r="S1" s="162"/>
      <c r="T1" s="162"/>
      <c r="U1" s="162"/>
      <c r="V1" s="162"/>
      <c r="W1" s="162"/>
      <c r="X1" s="162"/>
      <c r="Y1" s="162"/>
      <c r="Z1" s="162"/>
      <c r="AA1" s="162"/>
      <c r="AB1" s="162"/>
    </row>
    <row r="2" spans="1:28" ht="33" customHeight="1">
      <c r="B2" s="1008" t="s">
        <v>174</v>
      </c>
      <c r="C2" s="1008"/>
      <c r="D2" s="1008"/>
      <c r="E2" s="1045">
        <f>①総表!C10</f>
        <v>0</v>
      </c>
      <c r="F2" s="1045"/>
      <c r="G2" s="1045"/>
      <c r="H2" s="1045"/>
      <c r="I2" s="1045"/>
      <c r="J2" s="1045"/>
      <c r="K2" s="1045"/>
      <c r="L2" s="1045"/>
      <c r="M2" s="772" t="s">
        <v>584</v>
      </c>
      <c r="N2" s="772"/>
      <c r="O2" s="772"/>
      <c r="P2" s="772"/>
      <c r="Q2" s="772"/>
      <c r="R2" s="772"/>
      <c r="S2" s="772"/>
      <c r="T2" s="772"/>
      <c r="U2" s="772"/>
      <c r="V2" s="772"/>
      <c r="W2" s="772"/>
      <c r="X2" s="772"/>
      <c r="Y2" s="162"/>
      <c r="Z2" s="162"/>
      <c r="AA2" s="162"/>
      <c r="AB2" s="162"/>
    </row>
    <row r="3" spans="1:28" ht="30" customHeight="1">
      <c r="B3" s="1008" t="s">
        <v>93</v>
      </c>
      <c r="C3" s="1008"/>
      <c r="D3" s="1008"/>
      <c r="E3" s="1045">
        <f>①総表!C22</f>
        <v>0</v>
      </c>
      <c r="F3" s="1045"/>
      <c r="G3" s="1045"/>
      <c r="H3" s="1045"/>
      <c r="I3" s="1045"/>
      <c r="J3" s="1045"/>
      <c r="K3" s="1045"/>
      <c r="L3" s="1045"/>
      <c r="M3" s="772"/>
      <c r="N3" s="772"/>
      <c r="O3" s="772"/>
      <c r="P3" s="772"/>
      <c r="Q3" s="772"/>
      <c r="R3" s="772"/>
      <c r="S3" s="772"/>
      <c r="T3" s="772"/>
      <c r="U3" s="772"/>
      <c r="V3" s="772"/>
      <c r="W3" s="772"/>
      <c r="X3" s="772"/>
      <c r="Y3" s="162"/>
      <c r="Z3" s="162"/>
      <c r="AA3" s="162"/>
      <c r="AB3" s="162"/>
    </row>
    <row r="4" spans="1:28" s="7" customFormat="1" ht="19.899999999999999" customHeight="1" thickBot="1">
      <c r="A4" s="66"/>
      <c r="B4" s="68"/>
      <c r="C4" s="3"/>
      <c r="D4" s="83"/>
      <c r="E4" s="3"/>
      <c r="F4" s="1050" t="s">
        <v>115</v>
      </c>
      <c r="G4" s="1050"/>
      <c r="H4" s="67"/>
      <c r="I4" s="66"/>
      <c r="J4" s="66"/>
      <c r="K4" s="66"/>
      <c r="L4" s="66"/>
      <c r="M4" s="772"/>
      <c r="N4" s="772"/>
      <c r="O4" s="772"/>
      <c r="P4" s="772"/>
      <c r="Q4" s="772"/>
      <c r="R4" s="772"/>
      <c r="S4" s="772"/>
      <c r="T4" s="772"/>
      <c r="U4" s="772"/>
      <c r="V4" s="772"/>
      <c r="W4" s="772"/>
      <c r="X4" s="772"/>
      <c r="Y4" s="162"/>
      <c r="Z4" s="162"/>
      <c r="AA4" s="162"/>
      <c r="AB4" s="162"/>
    </row>
    <row r="5" spans="1:28" ht="32.65" customHeight="1">
      <c r="A5" s="27"/>
      <c r="B5" s="244" t="s">
        <v>241</v>
      </c>
      <c r="C5" s="62"/>
      <c r="D5" s="84"/>
      <c r="E5" s="63"/>
      <c r="F5" s="1051">
        <f>SUM(L13,L30,L52,L53,L55,L72,L89)</f>
        <v>0</v>
      </c>
      <c r="G5" s="1052"/>
      <c r="H5" s="25"/>
      <c r="I5"/>
      <c r="J5"/>
      <c r="K5"/>
      <c r="L5"/>
      <c r="M5" s="772"/>
      <c r="N5" s="772"/>
      <c r="O5" s="772"/>
      <c r="P5" s="772"/>
      <c r="Q5" s="772"/>
      <c r="R5" s="772"/>
      <c r="S5" s="772"/>
      <c r="T5" s="772"/>
      <c r="U5" s="772"/>
      <c r="V5" s="772"/>
      <c r="W5" s="772"/>
      <c r="X5" s="772"/>
      <c r="Y5" s="162"/>
      <c r="Z5" s="162"/>
      <c r="AA5" s="162"/>
      <c r="AB5" s="162"/>
    </row>
    <row r="6" spans="1:28" ht="32.65" customHeight="1">
      <c r="A6" s="27"/>
      <c r="B6" s="69"/>
      <c r="C6" s="328" t="s">
        <v>350</v>
      </c>
      <c r="D6" s="85"/>
      <c r="E6" s="28"/>
      <c r="F6" s="1053">
        <f>SUM(F8:F10)</f>
        <v>0</v>
      </c>
      <c r="G6" s="1054"/>
      <c r="H6" s="25"/>
      <c r="I6"/>
      <c r="J6"/>
      <c r="K6"/>
      <c r="L6"/>
      <c r="M6" s="772"/>
      <c r="N6" s="772"/>
      <c r="O6" s="772"/>
      <c r="P6" s="772"/>
      <c r="Q6" s="772"/>
      <c r="R6" s="772"/>
      <c r="S6" s="772"/>
      <c r="T6" s="772"/>
      <c r="U6" s="772"/>
      <c r="V6" s="772"/>
      <c r="W6" s="772"/>
      <c r="X6" s="772"/>
      <c r="Y6" s="162"/>
      <c r="Z6" s="162"/>
      <c r="AA6" s="162"/>
      <c r="AB6" s="162"/>
    </row>
    <row r="7" spans="1:28" ht="22.5" customHeight="1">
      <c r="A7" s="27"/>
      <c r="B7" s="70"/>
      <c r="C7" s="30"/>
      <c r="D7" s="86"/>
      <c r="E7" s="64" t="s">
        <v>103</v>
      </c>
      <c r="F7" s="1055" t="s">
        <v>91</v>
      </c>
      <c r="G7" s="1056"/>
      <c r="H7" s="31"/>
      <c r="I7" s="29" t="str">
        <f>IF(COUNTIF($E$8:$E$10,$E$8)&gt;1,"同じ項目が選択されています。",IF(COUNTIF($E$8:$E$10,$E$9)&gt;1,"同じ項目が選択されています。",IF(COUNTIF($E$8:$E$10,$E$10)&gt;1,"同じ項目が選択されています。","")))</f>
        <v/>
      </c>
      <c r="J7" s="31"/>
      <c r="K7" s="31"/>
      <c r="L7" s="31"/>
      <c r="M7" s="772"/>
      <c r="N7" s="1061"/>
      <c r="O7" s="1061"/>
      <c r="P7" s="1061"/>
      <c r="Q7" s="1061"/>
      <c r="S7" s="162"/>
      <c r="T7" s="162"/>
      <c r="U7" s="162"/>
      <c r="V7" s="162"/>
      <c r="W7" s="162"/>
      <c r="X7" s="162"/>
      <c r="Y7" s="162"/>
      <c r="Z7" s="162"/>
      <c r="AA7" s="162"/>
      <c r="AB7" s="162"/>
    </row>
    <row r="8" spans="1:28" ht="22.5" customHeight="1">
      <c r="A8" s="27"/>
      <c r="B8" s="71"/>
      <c r="C8" s="32"/>
      <c r="D8" s="87" t="s">
        <v>94</v>
      </c>
      <c r="E8" s="169"/>
      <c r="F8" s="1057" t="str">
        <f>IF(E8="謝金・旅費",$L$13,IF(E8="会場・設営・運搬費",$L$30,IF(E8="資料等購入・資材等購入費",$L$52,IF(E8="保全・補修費",$L$53,IF(E8="調査・資料等作成費",$L$55,IF(E8="記録・配信費",$L$72,IF(E8="宣伝・印刷費",$L$89,"0")))))))</f>
        <v>0</v>
      </c>
      <c r="G8" s="1058"/>
      <c r="H8" s="33"/>
      <c r="I8" s="29" t="str">
        <f>IF(I7="","","項目の選択を確認してください。")</f>
        <v/>
      </c>
      <c r="J8" s="33"/>
      <c r="K8" s="33"/>
      <c r="L8" s="33"/>
      <c r="M8" s="1061"/>
      <c r="N8" s="1061"/>
      <c r="O8" s="1061"/>
      <c r="P8" s="1061"/>
      <c r="Q8" s="1061"/>
      <c r="S8" s="162"/>
      <c r="T8" s="162"/>
      <c r="U8" s="162"/>
      <c r="V8" s="162"/>
      <c r="W8" s="162"/>
      <c r="X8" s="162"/>
      <c r="Y8" s="162"/>
      <c r="Z8" s="162"/>
      <c r="AA8" s="162"/>
      <c r="AB8" s="162"/>
    </row>
    <row r="9" spans="1:28" ht="22.5" customHeight="1">
      <c r="A9" s="27"/>
      <c r="B9" s="71"/>
      <c r="C9" s="32"/>
      <c r="D9" s="88" t="s">
        <v>97</v>
      </c>
      <c r="E9" s="170"/>
      <c r="F9" s="1046" t="str">
        <f>IF(E9="謝金・旅費",$L$13,IF(E9="会場・設営・運搬費",$L$30,IF(E9="資料等購入・資材等購入費",$L$52,IF(E9="保全・補修費",$L$53,IF(E9="調査・資料等作成費",$L$55,IF(E9="記録・配信費",$L$72,IF(E9="宣伝・印刷費",$L$89,"0")))))))</f>
        <v>0</v>
      </c>
      <c r="G9" s="1047"/>
      <c r="H9" s="33"/>
      <c r="I9" s="29"/>
      <c r="J9" s="33"/>
      <c r="K9" s="33"/>
      <c r="L9" s="33"/>
      <c r="M9" s="1061"/>
      <c r="N9" s="1061"/>
      <c r="O9" s="1061"/>
      <c r="P9" s="1061"/>
      <c r="Q9" s="1061"/>
    </row>
    <row r="10" spans="1:28" ht="22.5" customHeight="1" thickBot="1">
      <c r="A10" s="27"/>
      <c r="B10" s="72"/>
      <c r="C10" s="65"/>
      <c r="D10" s="89" t="s">
        <v>95</v>
      </c>
      <c r="E10" s="171"/>
      <c r="F10" s="1048" t="str">
        <f>IF(E10="謝金・旅費",$L$13,IF(E10="会場・設営・運搬費",$L$30,IF(E10="資料等購入・資材等購入費",$L$52,IF(E10="保全・補修費",$L$53,IF(E10="調査・資料等作成費",$L$55,IF(E10="記録・配信費",$L$72,IF(E10="宣伝・印刷費",$L$89,"0")))))))</f>
        <v>0</v>
      </c>
      <c r="G10" s="1049"/>
      <c r="H10" s="26"/>
      <c r="I10"/>
      <c r="J10" s="34"/>
      <c r="K10" s="35"/>
      <c r="L10" s="27"/>
      <c r="M10" s="1061"/>
      <c r="N10" s="1061"/>
      <c r="O10" s="1061"/>
      <c r="P10" s="1061"/>
      <c r="Q10" s="1061"/>
    </row>
    <row r="11" spans="1:28" ht="19.5" customHeight="1" thickBot="1">
      <c r="A11" s="2"/>
      <c r="B11" s="73"/>
      <c r="C11" s="2"/>
      <c r="D11" s="90"/>
      <c r="E11" s="20"/>
      <c r="F11" s="19"/>
      <c r="G11" s="19"/>
      <c r="H11" s="8"/>
      <c r="I11" s="24"/>
      <c r="J11" s="22"/>
      <c r="K11" s="21"/>
      <c r="L11" s="23"/>
      <c r="R11" s="259"/>
      <c r="S11" s="259"/>
    </row>
    <row r="12" spans="1:28" s="24" customFormat="1" ht="22.9" customHeight="1" thickBot="1">
      <c r="A12" s="36" t="s">
        <v>104</v>
      </c>
      <c r="B12" s="75"/>
      <c r="C12" s="81" t="s">
        <v>116</v>
      </c>
      <c r="D12" s="78" t="s">
        <v>108</v>
      </c>
      <c r="E12" s="41" t="s">
        <v>90</v>
      </c>
      <c r="F12" s="79" t="s">
        <v>73</v>
      </c>
      <c r="G12" s="80" t="s">
        <v>473</v>
      </c>
      <c r="H12" s="44" t="s">
        <v>474</v>
      </c>
      <c r="I12" s="43" t="s">
        <v>475</v>
      </c>
      <c r="J12" s="44" t="s">
        <v>476</v>
      </c>
      <c r="K12" s="42" t="s">
        <v>53</v>
      </c>
      <c r="L12" s="45" t="s">
        <v>102</v>
      </c>
      <c r="M12" s="1059" t="s">
        <v>585</v>
      </c>
      <c r="N12" s="1060"/>
      <c r="O12" s="1060"/>
      <c r="P12" s="1060"/>
      <c r="Q12" s="1060"/>
      <c r="R12" s="1060"/>
      <c r="S12" s="1060"/>
      <c r="T12" s="1060"/>
      <c r="U12" s="1060"/>
      <c r="V12" s="1060"/>
      <c r="W12" s="1060"/>
    </row>
    <row r="13" spans="1:28" s="11" customFormat="1" ht="30" customHeight="1">
      <c r="A13"/>
      <c r="B13" s="38" t="str">
        <f>IF($E$8=C13,$D$8,IF($E$9=C13,$D$9,IF($E$10=C13,$D$10,"")))</f>
        <v/>
      </c>
      <c r="C13" s="39" t="s">
        <v>212</v>
      </c>
      <c r="D13" s="91"/>
      <c r="E13" s="47"/>
      <c r="F13" s="40"/>
      <c r="G13" s="40"/>
      <c r="H13" s="48"/>
      <c r="I13" s="48"/>
      <c r="J13" s="48"/>
      <c r="K13" s="50" t="str">
        <f t="shared" ref="K13:K28" si="0">IF(ISNUMBER(F13),(PRODUCT(F13,G13,I13)),"")</f>
        <v/>
      </c>
      <c r="L13" s="52">
        <f>ROUNDDOWN((SUM(K14:K28)),-3)/1000</f>
        <v>0</v>
      </c>
      <c r="M13" s="1059"/>
      <c r="N13" s="1060"/>
      <c r="O13" s="1060"/>
      <c r="P13" s="1060"/>
      <c r="Q13" s="1060"/>
      <c r="R13" s="1060"/>
      <c r="S13" s="1060"/>
      <c r="T13" s="1060"/>
      <c r="U13" s="1060"/>
      <c r="V13" s="1060"/>
      <c r="W13" s="1060"/>
    </row>
    <row r="14" spans="1:28" ht="19.899999999999999" customHeight="1">
      <c r="A14">
        <v>1</v>
      </c>
      <c r="B14" s="76"/>
      <c r="C14" s="55" t="str">
        <f>IF(D14="","",".")</f>
        <v/>
      </c>
      <c r="D14" s="329"/>
      <c r="E14" s="330"/>
      <c r="F14" s="331"/>
      <c r="G14" s="331"/>
      <c r="H14" s="331"/>
      <c r="I14" s="331"/>
      <c r="J14" s="331"/>
      <c r="K14" s="332" t="str">
        <f t="shared" si="0"/>
        <v/>
      </c>
      <c r="L14" s="16"/>
      <c r="M14" s="1059"/>
      <c r="N14" s="1060"/>
      <c r="O14" s="1060"/>
      <c r="P14" s="1060"/>
      <c r="Q14" s="1060"/>
      <c r="R14" s="1060"/>
      <c r="S14" s="1060"/>
      <c r="T14" s="1060"/>
      <c r="U14" s="1060"/>
      <c r="V14" s="1060"/>
      <c r="W14" s="1060"/>
    </row>
    <row r="15" spans="1:28" ht="19.899999999999999" customHeight="1">
      <c r="A15">
        <v>2</v>
      </c>
      <c r="B15" s="76"/>
      <c r="C15" s="55" t="str">
        <f t="shared" ref="C15:C28" si="1">IF(D15="","",".")</f>
        <v/>
      </c>
      <c r="D15" s="333"/>
      <c r="E15" s="334"/>
      <c r="F15" s="335"/>
      <c r="G15" s="335"/>
      <c r="H15" s="335"/>
      <c r="I15" s="335"/>
      <c r="J15" s="335"/>
      <c r="K15" s="336" t="str">
        <f t="shared" si="0"/>
        <v/>
      </c>
      <c r="L15" s="16"/>
      <c r="M15" s="1059"/>
      <c r="N15" s="1060"/>
      <c r="O15" s="1060"/>
      <c r="P15" s="1060"/>
      <c r="Q15" s="1060"/>
      <c r="R15" s="1060"/>
      <c r="S15" s="1060"/>
      <c r="T15" s="1060"/>
      <c r="U15" s="1060"/>
      <c r="V15" s="1060"/>
      <c r="W15" s="1060"/>
    </row>
    <row r="16" spans="1:28" ht="19.899999999999999" customHeight="1">
      <c r="A16">
        <v>3</v>
      </c>
      <c r="B16" s="76"/>
      <c r="C16" s="55" t="str">
        <f t="shared" si="1"/>
        <v/>
      </c>
      <c r="D16" s="333"/>
      <c r="E16" s="334"/>
      <c r="F16" s="335"/>
      <c r="G16" s="335"/>
      <c r="H16" s="335"/>
      <c r="I16" s="335"/>
      <c r="J16" s="335"/>
      <c r="K16" s="336" t="str">
        <f t="shared" si="0"/>
        <v/>
      </c>
      <c r="L16" s="16"/>
      <c r="M16" s="621"/>
      <c r="N16" s="621"/>
      <c r="O16" s="621"/>
      <c r="P16" s="621"/>
      <c r="Q16" s="621"/>
    </row>
    <row r="17" spans="1:17" ht="19.899999999999999" customHeight="1">
      <c r="A17">
        <v>4</v>
      </c>
      <c r="B17" s="76"/>
      <c r="C17" s="55" t="str">
        <f t="shared" si="1"/>
        <v/>
      </c>
      <c r="D17" s="333"/>
      <c r="E17" s="334"/>
      <c r="F17" s="335"/>
      <c r="G17" s="335"/>
      <c r="H17" s="335"/>
      <c r="I17" s="335"/>
      <c r="J17" s="335"/>
      <c r="K17" s="336" t="str">
        <f t="shared" si="0"/>
        <v/>
      </c>
      <c r="L17" s="16"/>
      <c r="M17" s="621"/>
      <c r="N17" s="621"/>
      <c r="O17" s="621"/>
      <c r="P17" s="621"/>
      <c r="Q17" s="621"/>
    </row>
    <row r="18" spans="1:17" ht="19.899999999999999" customHeight="1">
      <c r="A18">
        <v>5</v>
      </c>
      <c r="B18" s="76"/>
      <c r="C18" s="55" t="str">
        <f t="shared" si="1"/>
        <v/>
      </c>
      <c r="D18" s="333"/>
      <c r="E18" s="334"/>
      <c r="F18" s="335"/>
      <c r="G18" s="335"/>
      <c r="H18" s="335"/>
      <c r="I18" s="335"/>
      <c r="J18" s="335"/>
      <c r="K18" s="336" t="str">
        <f t="shared" si="0"/>
        <v/>
      </c>
      <c r="L18" s="16"/>
      <c r="M18" s="621"/>
      <c r="N18" s="621"/>
      <c r="O18" s="621"/>
      <c r="P18" s="621"/>
      <c r="Q18" s="621"/>
    </row>
    <row r="19" spans="1:17" ht="19.899999999999999" customHeight="1">
      <c r="A19">
        <v>6</v>
      </c>
      <c r="B19" s="76"/>
      <c r="C19" s="55" t="str">
        <f t="shared" si="1"/>
        <v/>
      </c>
      <c r="D19" s="333"/>
      <c r="E19" s="334"/>
      <c r="F19" s="335"/>
      <c r="G19" s="335"/>
      <c r="H19" s="335"/>
      <c r="I19" s="335"/>
      <c r="J19" s="335"/>
      <c r="K19" s="336" t="str">
        <f t="shared" si="0"/>
        <v/>
      </c>
      <c r="L19" s="16"/>
      <c r="M19" s="621"/>
      <c r="N19" s="621"/>
      <c r="O19" s="621"/>
      <c r="P19" s="621"/>
      <c r="Q19" s="621"/>
    </row>
    <row r="20" spans="1:17" ht="19.899999999999999" customHeight="1">
      <c r="A20">
        <v>7</v>
      </c>
      <c r="B20" s="76"/>
      <c r="C20" s="55" t="str">
        <f t="shared" si="1"/>
        <v/>
      </c>
      <c r="D20" s="333"/>
      <c r="E20" s="334"/>
      <c r="F20" s="335"/>
      <c r="G20" s="335"/>
      <c r="H20" s="335"/>
      <c r="I20" s="335"/>
      <c r="J20" s="335"/>
      <c r="K20" s="336" t="str">
        <f t="shared" si="0"/>
        <v/>
      </c>
      <c r="L20" s="16"/>
      <c r="M20" s="621"/>
      <c r="N20" s="621"/>
      <c r="O20" s="621"/>
      <c r="P20" s="621"/>
      <c r="Q20" s="621"/>
    </row>
    <row r="21" spans="1:17" ht="19.899999999999999" customHeight="1">
      <c r="A21">
        <v>8</v>
      </c>
      <c r="B21" s="76"/>
      <c r="C21" s="55" t="str">
        <f t="shared" si="1"/>
        <v/>
      </c>
      <c r="D21" s="333"/>
      <c r="E21" s="334"/>
      <c r="F21" s="335"/>
      <c r="G21" s="335"/>
      <c r="H21" s="335"/>
      <c r="I21" s="335"/>
      <c r="J21" s="335"/>
      <c r="K21" s="336" t="str">
        <f t="shared" si="0"/>
        <v/>
      </c>
      <c r="L21" s="16"/>
      <c r="M21" s="621"/>
      <c r="N21" s="621"/>
      <c r="O21" s="621"/>
      <c r="P21" s="621"/>
      <c r="Q21" s="621"/>
    </row>
    <row r="22" spans="1:17" ht="19.899999999999999" customHeight="1">
      <c r="A22">
        <v>9</v>
      </c>
      <c r="B22" s="76"/>
      <c r="C22" s="55" t="str">
        <f t="shared" si="1"/>
        <v/>
      </c>
      <c r="D22" s="333"/>
      <c r="E22" s="334"/>
      <c r="F22" s="335"/>
      <c r="G22" s="335"/>
      <c r="H22" s="335"/>
      <c r="I22" s="335"/>
      <c r="J22" s="335"/>
      <c r="K22" s="336" t="str">
        <f t="shared" si="0"/>
        <v/>
      </c>
      <c r="L22" s="16"/>
      <c r="M22" s="621"/>
      <c r="N22" s="621"/>
      <c r="O22" s="621"/>
      <c r="P22" s="621"/>
      <c r="Q22" s="621"/>
    </row>
    <row r="23" spans="1:17" ht="19.899999999999999" customHeight="1">
      <c r="A23">
        <v>10</v>
      </c>
      <c r="B23" s="76"/>
      <c r="C23" s="55" t="str">
        <f t="shared" si="1"/>
        <v/>
      </c>
      <c r="D23" s="333"/>
      <c r="E23" s="334"/>
      <c r="F23" s="335"/>
      <c r="G23" s="335"/>
      <c r="H23" s="335"/>
      <c r="I23" s="335"/>
      <c r="J23" s="335"/>
      <c r="K23" s="336" t="str">
        <f t="shared" si="0"/>
        <v/>
      </c>
      <c r="L23" s="16"/>
      <c r="M23" s="621"/>
      <c r="N23" s="621"/>
      <c r="O23" s="621"/>
      <c r="P23" s="621"/>
      <c r="Q23" s="621"/>
    </row>
    <row r="24" spans="1:17" ht="19.899999999999999" customHeight="1">
      <c r="A24">
        <v>11</v>
      </c>
      <c r="B24" s="76"/>
      <c r="C24" s="55" t="str">
        <f t="shared" si="1"/>
        <v/>
      </c>
      <c r="D24" s="333"/>
      <c r="E24" s="334"/>
      <c r="F24" s="335"/>
      <c r="G24" s="335"/>
      <c r="H24" s="335"/>
      <c r="I24" s="335"/>
      <c r="J24" s="335"/>
      <c r="K24" s="336" t="str">
        <f t="shared" si="0"/>
        <v/>
      </c>
      <c r="L24" s="16"/>
      <c r="M24" s="621"/>
      <c r="N24" s="621"/>
      <c r="O24" s="621"/>
      <c r="P24" s="621"/>
      <c r="Q24" s="621"/>
    </row>
    <row r="25" spans="1:17" ht="19.899999999999999" customHeight="1">
      <c r="A25">
        <v>12</v>
      </c>
      <c r="B25" s="76"/>
      <c r="C25" s="55" t="str">
        <f t="shared" si="1"/>
        <v/>
      </c>
      <c r="D25" s="333"/>
      <c r="E25" s="334"/>
      <c r="F25" s="335"/>
      <c r="G25" s="335"/>
      <c r="H25" s="335"/>
      <c r="I25" s="335"/>
      <c r="J25" s="335"/>
      <c r="K25" s="336" t="str">
        <f t="shared" si="0"/>
        <v/>
      </c>
      <c r="L25" s="16"/>
      <c r="M25" s="621"/>
      <c r="N25" s="621"/>
      <c r="O25" s="621"/>
      <c r="P25" s="621"/>
      <c r="Q25" s="621"/>
    </row>
    <row r="26" spans="1:17" ht="19.899999999999999" customHeight="1">
      <c r="A26">
        <v>13</v>
      </c>
      <c r="B26" s="76"/>
      <c r="C26" s="55" t="str">
        <f t="shared" si="1"/>
        <v/>
      </c>
      <c r="D26" s="333"/>
      <c r="E26" s="334"/>
      <c r="F26" s="335"/>
      <c r="G26" s="335"/>
      <c r="H26" s="335"/>
      <c r="I26" s="335"/>
      <c r="J26" s="335"/>
      <c r="K26" s="336" t="str">
        <f t="shared" si="0"/>
        <v/>
      </c>
      <c r="L26" s="16"/>
      <c r="M26" s="621"/>
      <c r="N26" s="621"/>
      <c r="O26" s="621"/>
      <c r="P26" s="621"/>
      <c r="Q26" s="621"/>
    </row>
    <row r="27" spans="1:17" ht="19.899999999999999" customHeight="1">
      <c r="A27">
        <v>14</v>
      </c>
      <c r="B27" s="76"/>
      <c r="C27" s="55" t="str">
        <f t="shared" si="1"/>
        <v/>
      </c>
      <c r="D27" s="333"/>
      <c r="E27" s="334"/>
      <c r="F27" s="335"/>
      <c r="G27" s="335"/>
      <c r="H27" s="335"/>
      <c r="I27" s="335"/>
      <c r="J27" s="335"/>
      <c r="K27" s="336" t="str">
        <f t="shared" si="0"/>
        <v/>
      </c>
      <c r="L27" s="16"/>
      <c r="M27" s="621"/>
      <c r="N27" s="621"/>
      <c r="O27" s="621"/>
      <c r="P27" s="621"/>
      <c r="Q27" s="621"/>
    </row>
    <row r="28" spans="1:17" ht="20.45" customHeight="1" thickBot="1">
      <c r="A28">
        <v>15</v>
      </c>
      <c r="B28" s="76"/>
      <c r="C28" s="55" t="str">
        <f t="shared" si="1"/>
        <v/>
      </c>
      <c r="D28" s="333"/>
      <c r="E28" s="334"/>
      <c r="F28" s="335"/>
      <c r="G28" s="335"/>
      <c r="H28" s="335"/>
      <c r="I28" s="335"/>
      <c r="J28" s="335"/>
      <c r="K28" s="336" t="str">
        <f t="shared" si="0"/>
        <v/>
      </c>
      <c r="L28" s="16"/>
      <c r="M28" s="621"/>
      <c r="N28" s="621"/>
      <c r="O28" s="621"/>
      <c r="P28" s="621"/>
      <c r="Q28" s="621"/>
    </row>
    <row r="29" spans="1:17" ht="24.75" thickBot="1">
      <c r="A29" s="36"/>
      <c r="B29" s="74"/>
      <c r="C29" s="51" t="s">
        <v>114</v>
      </c>
      <c r="D29" s="37" t="s">
        <v>113</v>
      </c>
      <c r="E29" s="41" t="s">
        <v>90</v>
      </c>
      <c r="F29" s="42" t="s">
        <v>73</v>
      </c>
      <c r="G29" s="43" t="s">
        <v>473</v>
      </c>
      <c r="H29" s="44" t="s">
        <v>474</v>
      </c>
      <c r="I29" s="43" t="s">
        <v>475</v>
      </c>
      <c r="J29" s="44" t="s">
        <v>529</v>
      </c>
      <c r="K29" s="42" t="s">
        <v>53</v>
      </c>
      <c r="L29" s="45" t="s">
        <v>102</v>
      </c>
      <c r="M29" s="1029" t="s">
        <v>586</v>
      </c>
      <c r="N29" s="1030"/>
      <c r="O29" s="1030"/>
      <c r="P29" s="1030"/>
      <c r="Q29" s="1031"/>
    </row>
    <row r="30" spans="1:17" s="11" customFormat="1" ht="25.5">
      <c r="A30"/>
      <c r="B30" s="38" t="str">
        <f>IF($E$8=C30,$D$8,IF($E$9=C30,$D$9,IF($E$10=C30,$D$10,"")))</f>
        <v/>
      </c>
      <c r="C30" s="54" t="s">
        <v>442</v>
      </c>
      <c r="D30" s="46"/>
      <c r="E30" s="47"/>
      <c r="F30" s="48"/>
      <c r="G30" s="48"/>
      <c r="H30" s="48"/>
      <c r="I30" s="48"/>
      <c r="J30" s="48"/>
      <c r="K30" s="49"/>
      <c r="L30" s="52">
        <f>ROUNDDOWN((SUM(K31:K50)),-3)/1000</f>
        <v>0</v>
      </c>
      <c r="M30" s="1032"/>
      <c r="N30" s="1033"/>
      <c r="O30" s="1033"/>
      <c r="P30" s="1033"/>
      <c r="Q30" s="1034"/>
    </row>
    <row r="31" spans="1:17" ht="19.5">
      <c r="A31">
        <v>1</v>
      </c>
      <c r="B31" s="76"/>
      <c r="C31" s="55" t="str">
        <f>IF(D31="","",".")</f>
        <v/>
      </c>
      <c r="D31" s="329"/>
      <c r="E31" s="330"/>
      <c r="F31" s="331"/>
      <c r="G31" s="331"/>
      <c r="H31" s="331"/>
      <c r="I31" s="331"/>
      <c r="J31" s="331"/>
      <c r="K31" s="332" t="str">
        <f t="shared" ref="K31:K50" si="2">IF(ISNUMBER(F31),(PRODUCT(F31,G31,I31)),"")</f>
        <v/>
      </c>
      <c r="L31" s="16"/>
      <c r="M31" s="1032"/>
      <c r="N31" s="1033"/>
      <c r="O31" s="1033"/>
      <c r="P31" s="1033"/>
      <c r="Q31" s="1034"/>
    </row>
    <row r="32" spans="1:17" ht="19.5">
      <c r="A32">
        <v>2</v>
      </c>
      <c r="B32" s="76"/>
      <c r="C32" s="55" t="str">
        <f t="shared" ref="C32:C50" si="3">IF(D32="","",".")</f>
        <v/>
      </c>
      <c r="D32" s="333"/>
      <c r="E32" s="334"/>
      <c r="F32" s="335"/>
      <c r="G32" s="335"/>
      <c r="H32" s="335"/>
      <c r="I32" s="335"/>
      <c r="J32" s="335"/>
      <c r="K32" s="336" t="str">
        <f t="shared" si="2"/>
        <v/>
      </c>
      <c r="L32" s="16"/>
      <c r="M32" s="1032"/>
      <c r="N32" s="1033"/>
      <c r="O32" s="1033"/>
      <c r="P32" s="1033"/>
      <c r="Q32" s="1034"/>
    </row>
    <row r="33" spans="1:17" ht="19.5">
      <c r="A33">
        <v>3</v>
      </c>
      <c r="B33" s="76"/>
      <c r="C33" s="55" t="str">
        <f t="shared" si="3"/>
        <v/>
      </c>
      <c r="D33" s="333"/>
      <c r="E33" s="334"/>
      <c r="F33" s="335"/>
      <c r="G33" s="335"/>
      <c r="H33" s="335"/>
      <c r="I33" s="335"/>
      <c r="J33" s="335"/>
      <c r="K33" s="336" t="str">
        <f t="shared" si="2"/>
        <v/>
      </c>
      <c r="L33" s="16"/>
      <c r="M33" s="1032"/>
      <c r="N33" s="1033"/>
      <c r="O33" s="1033"/>
      <c r="P33" s="1033"/>
      <c r="Q33" s="1034"/>
    </row>
    <row r="34" spans="1:17" ht="19.5" customHeight="1">
      <c r="A34">
        <v>4</v>
      </c>
      <c r="B34" s="76"/>
      <c r="C34" s="55" t="str">
        <f t="shared" si="3"/>
        <v/>
      </c>
      <c r="D34" s="333"/>
      <c r="E34" s="334"/>
      <c r="F34" s="335"/>
      <c r="G34" s="335"/>
      <c r="H34" s="335"/>
      <c r="I34" s="335"/>
      <c r="J34" s="335"/>
      <c r="K34" s="336" t="str">
        <f t="shared" si="2"/>
        <v/>
      </c>
      <c r="L34" s="16"/>
      <c r="M34" s="1032"/>
      <c r="N34" s="1033"/>
      <c r="O34" s="1033"/>
      <c r="P34" s="1033"/>
      <c r="Q34" s="1034"/>
    </row>
    <row r="35" spans="1:17" ht="19.5">
      <c r="A35">
        <v>5</v>
      </c>
      <c r="B35" s="76"/>
      <c r="C35" s="55" t="str">
        <f t="shared" si="3"/>
        <v/>
      </c>
      <c r="D35" s="333"/>
      <c r="E35" s="334"/>
      <c r="F35" s="335"/>
      <c r="G35" s="335"/>
      <c r="H35" s="335"/>
      <c r="I35" s="335"/>
      <c r="J35" s="335"/>
      <c r="K35" s="336" t="str">
        <f t="shared" si="2"/>
        <v/>
      </c>
      <c r="L35" s="16"/>
      <c r="M35" s="1032"/>
      <c r="N35" s="1033"/>
      <c r="O35" s="1033"/>
      <c r="P35" s="1033"/>
      <c r="Q35" s="1034"/>
    </row>
    <row r="36" spans="1:17" ht="19.5" customHeight="1">
      <c r="A36">
        <v>6</v>
      </c>
      <c r="B36" s="76"/>
      <c r="C36" s="55" t="str">
        <f t="shared" si="3"/>
        <v/>
      </c>
      <c r="D36" s="333"/>
      <c r="E36" s="334"/>
      <c r="F36" s="335"/>
      <c r="G36" s="335"/>
      <c r="H36" s="335"/>
      <c r="I36" s="335"/>
      <c r="J36" s="335"/>
      <c r="K36" s="336" t="str">
        <f t="shared" si="2"/>
        <v/>
      </c>
      <c r="L36" s="16"/>
      <c r="M36" s="1032"/>
      <c r="N36" s="1033"/>
      <c r="O36" s="1033"/>
      <c r="P36" s="1033"/>
      <c r="Q36" s="1034"/>
    </row>
    <row r="37" spans="1:17" ht="19.5" customHeight="1">
      <c r="A37">
        <v>7</v>
      </c>
      <c r="B37" s="76"/>
      <c r="C37" s="55" t="str">
        <f t="shared" si="3"/>
        <v/>
      </c>
      <c r="D37" s="333"/>
      <c r="E37" s="334"/>
      <c r="F37" s="335"/>
      <c r="G37" s="335"/>
      <c r="H37" s="335"/>
      <c r="I37" s="335"/>
      <c r="J37" s="335"/>
      <c r="K37" s="336" t="str">
        <f t="shared" si="2"/>
        <v/>
      </c>
      <c r="L37" s="16"/>
      <c r="M37" s="1032"/>
      <c r="N37" s="1033"/>
      <c r="O37" s="1033"/>
      <c r="P37" s="1033"/>
      <c r="Q37" s="1034"/>
    </row>
    <row r="38" spans="1:17" ht="19.5" customHeight="1">
      <c r="A38">
        <v>8</v>
      </c>
      <c r="B38" s="76"/>
      <c r="C38" s="55" t="str">
        <f t="shared" si="3"/>
        <v/>
      </c>
      <c r="D38" s="333"/>
      <c r="E38" s="334"/>
      <c r="F38" s="335"/>
      <c r="G38" s="335"/>
      <c r="H38" s="335"/>
      <c r="I38" s="335"/>
      <c r="J38" s="335"/>
      <c r="K38" s="336" t="str">
        <f t="shared" si="2"/>
        <v/>
      </c>
      <c r="L38" s="16"/>
      <c r="M38" s="1032"/>
      <c r="N38" s="1033"/>
      <c r="O38" s="1033"/>
      <c r="P38" s="1033"/>
      <c r="Q38" s="1034"/>
    </row>
    <row r="39" spans="1:17" ht="19.5" customHeight="1">
      <c r="A39">
        <v>9</v>
      </c>
      <c r="B39" s="76"/>
      <c r="C39" s="55" t="str">
        <f t="shared" si="3"/>
        <v/>
      </c>
      <c r="D39" s="333"/>
      <c r="E39" s="334"/>
      <c r="F39" s="335"/>
      <c r="G39" s="335"/>
      <c r="H39" s="335"/>
      <c r="I39" s="335"/>
      <c r="J39" s="335"/>
      <c r="K39" s="336" t="str">
        <f t="shared" si="2"/>
        <v/>
      </c>
      <c r="L39" s="16"/>
      <c r="M39" s="1032"/>
      <c r="N39" s="1033"/>
      <c r="O39" s="1033"/>
      <c r="P39" s="1033"/>
      <c r="Q39" s="1034"/>
    </row>
    <row r="40" spans="1:17" ht="19.5">
      <c r="A40">
        <v>10</v>
      </c>
      <c r="B40" s="76"/>
      <c r="C40" s="55" t="str">
        <f t="shared" si="3"/>
        <v/>
      </c>
      <c r="D40" s="333"/>
      <c r="E40" s="334"/>
      <c r="F40" s="335"/>
      <c r="G40" s="335"/>
      <c r="H40" s="335"/>
      <c r="I40" s="335"/>
      <c r="J40" s="335"/>
      <c r="K40" s="336" t="str">
        <f t="shared" si="2"/>
        <v/>
      </c>
      <c r="L40" s="16"/>
      <c r="M40" s="1032"/>
      <c r="N40" s="1033"/>
      <c r="O40" s="1033"/>
      <c r="P40" s="1033"/>
      <c r="Q40" s="1034"/>
    </row>
    <row r="41" spans="1:17" ht="19.5">
      <c r="A41">
        <v>11</v>
      </c>
      <c r="B41" s="76"/>
      <c r="C41" s="55" t="str">
        <f t="shared" si="3"/>
        <v/>
      </c>
      <c r="D41" s="333"/>
      <c r="E41" s="334"/>
      <c r="F41" s="335"/>
      <c r="G41" s="335"/>
      <c r="H41" s="335"/>
      <c r="I41" s="335"/>
      <c r="J41" s="335"/>
      <c r="K41" s="336" t="str">
        <f t="shared" si="2"/>
        <v/>
      </c>
      <c r="L41" s="16"/>
      <c r="M41" s="1032"/>
      <c r="N41" s="1033"/>
      <c r="O41" s="1033"/>
      <c r="P41" s="1033"/>
      <c r="Q41" s="1034"/>
    </row>
    <row r="42" spans="1:17" ht="19.5">
      <c r="A42">
        <v>12</v>
      </c>
      <c r="B42" s="76"/>
      <c r="C42" s="55" t="str">
        <f t="shared" si="3"/>
        <v/>
      </c>
      <c r="D42" s="333"/>
      <c r="E42" s="334"/>
      <c r="F42" s="335"/>
      <c r="G42" s="335"/>
      <c r="H42" s="335"/>
      <c r="I42" s="335"/>
      <c r="J42" s="335"/>
      <c r="K42" s="336" t="str">
        <f t="shared" ref="K42:K46" si="4">IF(ISNUMBER(F42),(PRODUCT(F42,G42,I42)),"")</f>
        <v/>
      </c>
      <c r="L42" s="16"/>
      <c r="M42" s="1032"/>
      <c r="N42" s="1033"/>
      <c r="O42" s="1033"/>
      <c r="P42" s="1033"/>
      <c r="Q42" s="1034"/>
    </row>
    <row r="43" spans="1:17" ht="19.5">
      <c r="A43">
        <v>13</v>
      </c>
      <c r="B43" s="76"/>
      <c r="C43" s="55" t="str">
        <f t="shared" si="3"/>
        <v/>
      </c>
      <c r="D43" s="333"/>
      <c r="E43" s="334"/>
      <c r="F43" s="335"/>
      <c r="G43" s="335"/>
      <c r="H43" s="335"/>
      <c r="I43" s="335"/>
      <c r="J43" s="335"/>
      <c r="K43" s="336" t="str">
        <f t="shared" si="4"/>
        <v/>
      </c>
      <c r="L43" s="16"/>
      <c r="M43" s="1032"/>
      <c r="N43" s="1033"/>
      <c r="O43" s="1033"/>
      <c r="P43" s="1033"/>
      <c r="Q43" s="1034"/>
    </row>
    <row r="44" spans="1:17" ht="19.5">
      <c r="A44">
        <v>14</v>
      </c>
      <c r="B44" s="76"/>
      <c r="C44" s="55" t="str">
        <f t="shared" si="3"/>
        <v/>
      </c>
      <c r="D44" s="333"/>
      <c r="E44" s="334"/>
      <c r="F44" s="335"/>
      <c r="G44" s="335"/>
      <c r="H44" s="335"/>
      <c r="I44" s="335"/>
      <c r="J44" s="335"/>
      <c r="K44" s="336" t="str">
        <f t="shared" si="4"/>
        <v/>
      </c>
      <c r="L44" s="16"/>
      <c r="M44" s="1032"/>
      <c r="N44" s="1033"/>
      <c r="O44" s="1033"/>
      <c r="P44" s="1033"/>
      <c r="Q44" s="1034"/>
    </row>
    <row r="45" spans="1:17" ht="19.5">
      <c r="A45">
        <v>15</v>
      </c>
      <c r="B45" s="76"/>
      <c r="C45" s="55" t="str">
        <f t="shared" si="3"/>
        <v/>
      </c>
      <c r="D45" s="333"/>
      <c r="E45" s="334"/>
      <c r="F45" s="335"/>
      <c r="G45" s="335"/>
      <c r="H45" s="335"/>
      <c r="I45" s="335"/>
      <c r="J45" s="335"/>
      <c r="K45" s="336" t="str">
        <f t="shared" si="4"/>
        <v/>
      </c>
      <c r="L45" s="16"/>
      <c r="M45" s="1032"/>
      <c r="N45" s="1033"/>
      <c r="O45" s="1033"/>
      <c r="P45" s="1033"/>
      <c r="Q45" s="1034"/>
    </row>
    <row r="46" spans="1:17" ht="19.5">
      <c r="A46">
        <v>16</v>
      </c>
      <c r="B46" s="76"/>
      <c r="C46" s="55" t="str">
        <f t="shared" si="3"/>
        <v/>
      </c>
      <c r="D46" s="333"/>
      <c r="E46" s="334"/>
      <c r="F46" s="335"/>
      <c r="G46" s="335"/>
      <c r="H46" s="335"/>
      <c r="I46" s="335"/>
      <c r="J46" s="335"/>
      <c r="K46" s="336" t="str">
        <f t="shared" si="4"/>
        <v/>
      </c>
      <c r="L46" s="16"/>
      <c r="M46" s="1032"/>
      <c r="N46" s="1033"/>
      <c r="O46" s="1033"/>
      <c r="P46" s="1033"/>
      <c r="Q46" s="1034"/>
    </row>
    <row r="47" spans="1:17" ht="19.5">
      <c r="A47">
        <v>17</v>
      </c>
      <c r="B47" s="76"/>
      <c r="C47" s="55" t="str">
        <f t="shared" si="3"/>
        <v/>
      </c>
      <c r="D47" s="333"/>
      <c r="E47" s="334"/>
      <c r="F47" s="335"/>
      <c r="G47" s="335"/>
      <c r="H47" s="335"/>
      <c r="I47" s="335"/>
      <c r="J47" s="335"/>
      <c r="K47" s="336" t="str">
        <f t="shared" si="2"/>
        <v/>
      </c>
      <c r="L47" s="17"/>
      <c r="M47" s="1032"/>
      <c r="N47" s="1033"/>
      <c r="O47" s="1033"/>
      <c r="P47" s="1033"/>
      <c r="Q47" s="1034"/>
    </row>
    <row r="48" spans="1:17" ht="19.5">
      <c r="A48">
        <v>18</v>
      </c>
      <c r="B48" s="76"/>
      <c r="C48" s="55" t="str">
        <f t="shared" si="3"/>
        <v/>
      </c>
      <c r="D48" s="333"/>
      <c r="E48" s="334"/>
      <c r="F48" s="335"/>
      <c r="G48" s="335"/>
      <c r="H48" s="335"/>
      <c r="I48" s="335"/>
      <c r="J48" s="335"/>
      <c r="K48" s="336" t="str">
        <f t="shared" si="2"/>
        <v/>
      </c>
      <c r="L48" s="17"/>
      <c r="M48" s="1032"/>
      <c r="N48" s="1033"/>
      <c r="O48" s="1033"/>
      <c r="P48" s="1033"/>
      <c r="Q48" s="1034"/>
    </row>
    <row r="49" spans="1:23" ht="19.5">
      <c r="A49">
        <v>19</v>
      </c>
      <c r="B49" s="76"/>
      <c r="C49" s="55" t="str">
        <f t="shared" si="3"/>
        <v/>
      </c>
      <c r="D49" s="333"/>
      <c r="E49" s="334"/>
      <c r="F49" s="335"/>
      <c r="G49" s="335"/>
      <c r="H49" s="335"/>
      <c r="I49" s="335"/>
      <c r="J49" s="335"/>
      <c r="K49" s="336" t="str">
        <f t="shared" si="2"/>
        <v/>
      </c>
      <c r="L49" s="17"/>
      <c r="M49" s="1032"/>
      <c r="N49" s="1033"/>
      <c r="O49" s="1033"/>
      <c r="P49" s="1033"/>
      <c r="Q49" s="1034"/>
    </row>
    <row r="50" spans="1:23" ht="20.25" thickBot="1">
      <c r="A50">
        <v>20</v>
      </c>
      <c r="B50" s="77"/>
      <c r="C50" s="56" t="str">
        <f t="shared" si="3"/>
        <v/>
      </c>
      <c r="D50" s="389"/>
      <c r="E50" s="390"/>
      <c r="F50" s="391"/>
      <c r="G50" s="391"/>
      <c r="H50" s="391"/>
      <c r="I50" s="391"/>
      <c r="J50" s="391"/>
      <c r="K50" s="392" t="str">
        <f t="shared" si="2"/>
        <v/>
      </c>
      <c r="L50" s="18"/>
      <c r="M50" s="1035"/>
      <c r="N50" s="1036"/>
      <c r="O50" s="1036"/>
      <c r="P50" s="1036"/>
      <c r="Q50" s="1037"/>
    </row>
    <row r="51" spans="1:23" ht="24.75" thickBot="1">
      <c r="A51" s="36"/>
      <c r="B51" s="74"/>
      <c r="C51" s="51" t="s">
        <v>114</v>
      </c>
      <c r="D51" s="37" t="s">
        <v>113</v>
      </c>
      <c r="E51" s="41" t="s">
        <v>90</v>
      </c>
      <c r="F51" s="42" t="s">
        <v>73</v>
      </c>
      <c r="G51" s="43" t="s">
        <v>473</v>
      </c>
      <c r="H51" s="44" t="s">
        <v>474</v>
      </c>
      <c r="I51" s="43" t="s">
        <v>475</v>
      </c>
      <c r="J51" s="44" t="s">
        <v>529</v>
      </c>
      <c r="K51" s="42" t="s">
        <v>53</v>
      </c>
      <c r="L51" s="45" t="s">
        <v>102</v>
      </c>
      <c r="M51" s="195"/>
      <c r="N51" s="191"/>
      <c r="O51" s="191"/>
      <c r="P51" s="191"/>
      <c r="Q51" s="191"/>
      <c r="R51" s="191"/>
      <c r="S51" s="191"/>
      <c r="T51" s="191"/>
    </row>
    <row r="52" spans="1:23" s="11" customFormat="1" ht="26.25" thickBot="1">
      <c r="A52"/>
      <c r="B52" s="38" t="str">
        <f t="shared" ref="B52" si="5">IF($E$8=C52,$D$8,IF($E$9=C52,$D$9,IF($E$10=C52,$D$10,"")))</f>
        <v/>
      </c>
      <c r="C52" s="54" t="s">
        <v>443</v>
      </c>
      <c r="D52" s="46"/>
      <c r="E52" s="47"/>
      <c r="F52" s="1042" t="s">
        <v>544</v>
      </c>
      <c r="G52" s="1042"/>
      <c r="H52" s="1042"/>
      <c r="I52" s="1042"/>
      <c r="J52" s="1042"/>
      <c r="K52" s="1043"/>
      <c r="L52" s="52">
        <f>ROUNDDOWN((SUM(⑧購入等事由書!F7)),-3)/1000</f>
        <v>0</v>
      </c>
      <c r="M52" s="1038" t="s">
        <v>454</v>
      </c>
      <c r="N52" s="1039"/>
      <c r="O52" s="1039"/>
      <c r="P52" s="1039"/>
      <c r="Q52" s="947"/>
      <c r="R52" s="260"/>
      <c r="S52" s="260"/>
      <c r="T52" s="191"/>
      <c r="W52"/>
    </row>
    <row r="53" spans="1:23" s="11" customFormat="1" ht="26.25" thickBot="1">
      <c r="A53"/>
      <c r="B53" s="512" t="str">
        <f t="shared" ref="B53" si="6">IF($E$8=C53,$D$8,IF($E$9=C53,$D$9,IF($E$10=C53,$D$10,"")))</f>
        <v/>
      </c>
      <c r="C53" s="562" t="s">
        <v>224</v>
      </c>
      <c r="D53" s="508"/>
      <c r="E53" s="509"/>
      <c r="F53" s="1042" t="s">
        <v>544</v>
      </c>
      <c r="G53" s="1042"/>
      <c r="H53" s="1042"/>
      <c r="I53" s="1042"/>
      <c r="J53" s="1042"/>
      <c r="K53" s="1043"/>
      <c r="L53" s="510">
        <f>ROUNDDOWN((SUM(⑧購入等事由書!F23)),-3)/1000</f>
        <v>0</v>
      </c>
      <c r="M53" s="1040"/>
      <c r="N53" s="1041"/>
      <c r="O53" s="1041"/>
      <c r="P53" s="1041"/>
      <c r="Q53" s="949"/>
      <c r="R53" s="260"/>
      <c r="S53" s="260"/>
      <c r="T53" s="191"/>
      <c r="W53"/>
    </row>
    <row r="54" spans="1:23" ht="24.75" thickBot="1">
      <c r="A54" s="36"/>
      <c r="B54" s="513"/>
      <c r="C54" s="563" t="s">
        <v>114</v>
      </c>
      <c r="D54" s="78" t="s">
        <v>113</v>
      </c>
      <c r="E54" s="78" t="s">
        <v>90</v>
      </c>
      <c r="F54" s="42" t="s">
        <v>73</v>
      </c>
      <c r="G54" s="43" t="s">
        <v>473</v>
      </c>
      <c r="H54" s="44" t="s">
        <v>474</v>
      </c>
      <c r="I54" s="43" t="s">
        <v>475</v>
      </c>
      <c r="J54" s="44" t="s">
        <v>529</v>
      </c>
      <c r="K54" s="42" t="s">
        <v>53</v>
      </c>
      <c r="L54" s="511" t="s">
        <v>102</v>
      </c>
      <c r="M54" s="1044"/>
      <c r="N54" s="1044"/>
      <c r="O54" s="1044"/>
      <c r="P54" s="1044"/>
      <c r="Q54" s="1044"/>
    </row>
    <row r="55" spans="1:23" s="11" customFormat="1" ht="25.5">
      <c r="A55"/>
      <c r="B55" s="38" t="str">
        <f t="shared" ref="B55" si="7">IF($E$8=C55,$D$8,IF($E$9=C55,$D$9,IF($E$10=C55,$D$10,"")))</f>
        <v/>
      </c>
      <c r="C55" s="54" t="s">
        <v>213</v>
      </c>
      <c r="D55" s="46"/>
      <c r="E55" s="47"/>
      <c r="F55" s="48"/>
      <c r="G55" s="48"/>
      <c r="H55" s="48"/>
      <c r="I55" s="48"/>
      <c r="J55" s="48"/>
      <c r="K55" s="50"/>
      <c r="L55" s="52">
        <f>ROUNDDOWN((SUM(K56:K70)),-3)/1000</f>
        <v>0</v>
      </c>
      <c r="M55" s="1044"/>
      <c r="N55" s="1044"/>
      <c r="O55" s="1044"/>
      <c r="P55" s="1044"/>
      <c r="Q55" s="1044"/>
      <c r="W55"/>
    </row>
    <row r="56" spans="1:23" ht="19.5">
      <c r="A56">
        <v>1</v>
      </c>
      <c r="B56" s="76"/>
      <c r="C56" s="57" t="str">
        <f>IF(D56="","",".")</f>
        <v/>
      </c>
      <c r="D56" s="329"/>
      <c r="E56" s="330"/>
      <c r="F56" s="331"/>
      <c r="G56" s="331"/>
      <c r="H56" s="331"/>
      <c r="I56" s="331"/>
      <c r="J56" s="331"/>
      <c r="K56" s="332" t="str">
        <f t="shared" ref="K56:K86" si="8">IF(ISNUMBER(F56),(PRODUCT(F56,G56,I56)),"")</f>
        <v/>
      </c>
      <c r="L56" s="16"/>
      <c r="M56" s="1044"/>
      <c r="N56" s="1044"/>
      <c r="O56" s="1044"/>
      <c r="P56" s="1044"/>
      <c r="Q56" s="1044"/>
      <c r="R56" s="191"/>
      <c r="S56" s="191"/>
    </row>
    <row r="57" spans="1:23" ht="25.5">
      <c r="A57">
        <v>2</v>
      </c>
      <c r="B57" s="76"/>
      <c r="C57" s="57" t="str">
        <f t="shared" ref="C57:C70" si="9">IF(D57="","",".")</f>
        <v/>
      </c>
      <c r="D57" s="333"/>
      <c r="E57" s="334"/>
      <c r="F57" s="335"/>
      <c r="G57" s="335"/>
      <c r="H57" s="335"/>
      <c r="I57" s="335"/>
      <c r="J57" s="335"/>
      <c r="K57" s="336" t="str">
        <f t="shared" si="8"/>
        <v/>
      </c>
      <c r="L57" s="16"/>
      <c r="M57" s="1044"/>
      <c r="N57" s="1044"/>
      <c r="O57" s="1044"/>
      <c r="P57" s="1044"/>
      <c r="Q57" s="1044"/>
      <c r="R57" s="191"/>
      <c r="S57" s="191"/>
      <c r="W57" s="620"/>
    </row>
    <row r="58" spans="1:23" ht="19.5">
      <c r="A58">
        <v>3</v>
      </c>
      <c r="B58" s="76"/>
      <c r="C58" s="57" t="str">
        <f t="shared" si="9"/>
        <v/>
      </c>
      <c r="D58" s="333"/>
      <c r="E58" s="334"/>
      <c r="F58" s="335"/>
      <c r="G58" s="335"/>
      <c r="H58" s="335"/>
      <c r="I58" s="335"/>
      <c r="J58" s="335"/>
      <c r="K58" s="336" t="str">
        <f t="shared" si="8"/>
        <v/>
      </c>
      <c r="L58" s="16"/>
      <c r="M58" s="1044"/>
      <c r="N58" s="1044"/>
      <c r="O58" s="1044"/>
      <c r="P58" s="1044"/>
      <c r="Q58" s="1044"/>
      <c r="R58" s="191"/>
      <c r="S58" s="191"/>
    </row>
    <row r="59" spans="1:23" ht="19.5">
      <c r="A59">
        <v>4</v>
      </c>
      <c r="B59" s="76"/>
      <c r="C59" s="57" t="str">
        <f t="shared" si="9"/>
        <v/>
      </c>
      <c r="D59" s="333"/>
      <c r="E59" s="334"/>
      <c r="F59" s="335"/>
      <c r="G59" s="335"/>
      <c r="H59" s="335"/>
      <c r="I59" s="335"/>
      <c r="J59" s="335"/>
      <c r="K59" s="336" t="str">
        <f t="shared" si="8"/>
        <v/>
      </c>
      <c r="L59" s="16"/>
      <c r="M59" s="1044"/>
      <c r="N59" s="1044"/>
      <c r="O59" s="1044"/>
      <c r="P59" s="1044"/>
      <c r="Q59" s="1044"/>
      <c r="R59" s="191"/>
      <c r="S59" s="191"/>
    </row>
    <row r="60" spans="1:23" ht="19.5">
      <c r="A60">
        <v>5</v>
      </c>
      <c r="B60" s="76"/>
      <c r="C60" s="57" t="str">
        <f t="shared" si="9"/>
        <v/>
      </c>
      <c r="D60" s="333"/>
      <c r="E60" s="334"/>
      <c r="F60" s="335"/>
      <c r="G60" s="335"/>
      <c r="H60" s="335"/>
      <c r="I60" s="335"/>
      <c r="J60" s="335"/>
      <c r="K60" s="336" t="str">
        <f t="shared" si="8"/>
        <v/>
      </c>
      <c r="L60" s="16"/>
      <c r="M60" s="1044"/>
      <c r="N60" s="1044"/>
      <c r="O60" s="1044"/>
      <c r="P60" s="1044"/>
      <c r="Q60" s="1044"/>
    </row>
    <row r="61" spans="1:23" ht="19.5">
      <c r="A61">
        <v>6</v>
      </c>
      <c r="B61" s="76"/>
      <c r="C61" s="57" t="str">
        <f t="shared" si="9"/>
        <v/>
      </c>
      <c r="D61" s="333"/>
      <c r="E61" s="334"/>
      <c r="F61" s="335"/>
      <c r="G61" s="335"/>
      <c r="H61" s="335"/>
      <c r="I61" s="335"/>
      <c r="J61" s="335"/>
      <c r="K61" s="336" t="str">
        <f t="shared" si="8"/>
        <v/>
      </c>
      <c r="L61" s="16"/>
      <c r="M61" s="1044"/>
      <c r="N61" s="1044"/>
      <c r="O61" s="1044"/>
      <c r="P61" s="1044"/>
      <c r="Q61" s="1044"/>
    </row>
    <row r="62" spans="1:23" ht="19.5">
      <c r="A62">
        <v>7</v>
      </c>
      <c r="B62" s="76"/>
      <c r="C62" s="57" t="str">
        <f t="shared" si="9"/>
        <v/>
      </c>
      <c r="D62" s="333"/>
      <c r="E62" s="334"/>
      <c r="F62" s="335"/>
      <c r="G62" s="335"/>
      <c r="H62" s="335"/>
      <c r="I62" s="335"/>
      <c r="J62" s="335"/>
      <c r="K62" s="336" t="str">
        <f t="shared" si="8"/>
        <v/>
      </c>
      <c r="L62" s="16"/>
      <c r="M62" s="1044"/>
      <c r="N62" s="1044"/>
      <c r="O62" s="1044"/>
      <c r="P62" s="1044"/>
      <c r="Q62" s="1044"/>
    </row>
    <row r="63" spans="1:23" ht="19.5">
      <c r="A63">
        <v>8</v>
      </c>
      <c r="B63" s="76"/>
      <c r="C63" s="57" t="str">
        <f t="shared" si="9"/>
        <v/>
      </c>
      <c r="D63" s="333"/>
      <c r="E63" s="334"/>
      <c r="F63" s="335"/>
      <c r="G63" s="335"/>
      <c r="H63" s="335"/>
      <c r="I63" s="335"/>
      <c r="J63" s="335"/>
      <c r="K63" s="336" t="str">
        <f t="shared" si="8"/>
        <v/>
      </c>
      <c r="L63" s="16"/>
      <c r="M63" s="1044"/>
      <c r="N63" s="1044"/>
      <c r="O63" s="1044"/>
      <c r="P63" s="1044"/>
      <c r="Q63" s="1044"/>
    </row>
    <row r="64" spans="1:23" ht="19.5">
      <c r="A64">
        <v>9</v>
      </c>
      <c r="B64" s="76"/>
      <c r="C64" s="57" t="str">
        <f t="shared" si="9"/>
        <v/>
      </c>
      <c r="D64" s="333"/>
      <c r="E64" s="334"/>
      <c r="F64" s="335"/>
      <c r="G64" s="335"/>
      <c r="H64" s="335"/>
      <c r="I64" s="335"/>
      <c r="J64" s="335"/>
      <c r="K64" s="336" t="str">
        <f t="shared" si="8"/>
        <v/>
      </c>
      <c r="L64" s="16"/>
      <c r="M64" s="1044"/>
      <c r="N64" s="1044"/>
      <c r="O64" s="1044"/>
      <c r="P64" s="1044"/>
      <c r="Q64" s="1044"/>
    </row>
    <row r="65" spans="1:23" ht="19.5">
      <c r="A65">
        <v>10</v>
      </c>
      <c r="B65" s="76"/>
      <c r="C65" s="57" t="str">
        <f t="shared" si="9"/>
        <v/>
      </c>
      <c r="D65" s="333"/>
      <c r="E65" s="334"/>
      <c r="F65" s="335"/>
      <c r="G65" s="335"/>
      <c r="H65" s="335"/>
      <c r="I65" s="335"/>
      <c r="J65" s="335"/>
      <c r="K65" s="336" t="str">
        <f t="shared" si="8"/>
        <v/>
      </c>
      <c r="L65" s="16"/>
      <c r="M65" s="1044"/>
      <c r="N65" s="1044"/>
      <c r="O65" s="1044"/>
      <c r="P65" s="1044"/>
      <c r="Q65" s="1044"/>
    </row>
    <row r="66" spans="1:23" ht="19.5">
      <c r="A66">
        <v>11</v>
      </c>
      <c r="B66" s="76"/>
      <c r="C66" s="57" t="str">
        <f t="shared" si="9"/>
        <v/>
      </c>
      <c r="D66" s="333"/>
      <c r="E66" s="334"/>
      <c r="F66" s="335"/>
      <c r="G66" s="335"/>
      <c r="H66" s="335"/>
      <c r="I66" s="335"/>
      <c r="J66" s="335"/>
      <c r="K66" s="336" t="str">
        <f t="shared" ref="K66:K70" si="10">IF(ISNUMBER(F66),(PRODUCT(F66,G66,I66)),"")</f>
        <v/>
      </c>
      <c r="L66" s="16"/>
      <c r="M66" s="1044"/>
      <c r="N66" s="1044"/>
      <c r="O66" s="1044"/>
      <c r="P66" s="1044"/>
      <c r="Q66" s="1044"/>
    </row>
    <row r="67" spans="1:23" ht="19.5">
      <c r="A67">
        <v>12</v>
      </c>
      <c r="B67" s="76"/>
      <c r="C67" s="57" t="str">
        <f t="shared" si="9"/>
        <v/>
      </c>
      <c r="D67" s="333"/>
      <c r="E67" s="334"/>
      <c r="F67" s="335"/>
      <c r="G67" s="335"/>
      <c r="H67" s="335"/>
      <c r="I67" s="335"/>
      <c r="J67" s="335"/>
      <c r="K67" s="336" t="str">
        <f t="shared" si="10"/>
        <v/>
      </c>
      <c r="L67" s="16"/>
      <c r="M67" s="1044"/>
      <c r="N67" s="1044"/>
      <c r="O67" s="1044"/>
      <c r="P67" s="1044"/>
      <c r="Q67" s="1044"/>
    </row>
    <row r="68" spans="1:23" ht="19.5">
      <c r="A68">
        <v>13</v>
      </c>
      <c r="B68" s="76"/>
      <c r="C68" s="57" t="str">
        <f t="shared" si="9"/>
        <v/>
      </c>
      <c r="D68" s="333"/>
      <c r="E68" s="334"/>
      <c r="F68" s="335"/>
      <c r="G68" s="335"/>
      <c r="H68" s="335"/>
      <c r="I68" s="335"/>
      <c r="J68" s="335"/>
      <c r="K68" s="336" t="str">
        <f t="shared" si="10"/>
        <v/>
      </c>
      <c r="L68" s="16"/>
      <c r="M68" s="1044"/>
      <c r="N68" s="1044"/>
      <c r="O68" s="1044"/>
      <c r="P68" s="1044"/>
      <c r="Q68" s="1044"/>
    </row>
    <row r="69" spans="1:23" ht="19.5">
      <c r="A69">
        <v>14</v>
      </c>
      <c r="B69" s="76"/>
      <c r="C69" s="57"/>
      <c r="D69" s="333"/>
      <c r="E69" s="334"/>
      <c r="F69" s="335"/>
      <c r="G69" s="335"/>
      <c r="H69" s="335"/>
      <c r="I69" s="335"/>
      <c r="J69" s="335"/>
      <c r="K69" s="336" t="str">
        <f t="shared" si="10"/>
        <v/>
      </c>
      <c r="L69" s="16"/>
      <c r="M69" s="1044"/>
      <c r="N69" s="1044"/>
      <c r="O69" s="1044"/>
      <c r="P69" s="1044"/>
      <c r="Q69" s="1044"/>
    </row>
    <row r="70" spans="1:23" ht="20.25" thickBot="1">
      <c r="A70">
        <v>15</v>
      </c>
      <c r="B70" s="76"/>
      <c r="C70" s="57" t="str">
        <f t="shared" si="9"/>
        <v/>
      </c>
      <c r="D70" s="333"/>
      <c r="E70" s="334"/>
      <c r="F70" s="335"/>
      <c r="G70" s="335"/>
      <c r="H70" s="335"/>
      <c r="I70" s="335"/>
      <c r="J70" s="335"/>
      <c r="K70" s="336" t="str">
        <f t="shared" si="10"/>
        <v/>
      </c>
      <c r="L70" s="16"/>
      <c r="M70" s="1044"/>
      <c r="N70" s="1044"/>
      <c r="O70" s="1044"/>
      <c r="P70" s="1044"/>
      <c r="Q70" s="1044"/>
    </row>
    <row r="71" spans="1:23" ht="24.75" thickBot="1">
      <c r="A71" s="36"/>
      <c r="B71" s="74"/>
      <c r="C71" s="51" t="s">
        <v>114</v>
      </c>
      <c r="D71" s="37" t="s">
        <v>113</v>
      </c>
      <c r="E71" s="41" t="s">
        <v>90</v>
      </c>
      <c r="F71" s="42" t="s">
        <v>73</v>
      </c>
      <c r="G71" s="43" t="s">
        <v>473</v>
      </c>
      <c r="H71" s="44" t="s">
        <v>474</v>
      </c>
      <c r="I71" s="43" t="s">
        <v>475</v>
      </c>
      <c r="J71" s="44" t="s">
        <v>529</v>
      </c>
      <c r="K71" s="42" t="s">
        <v>53</v>
      </c>
      <c r="L71" s="45" t="s">
        <v>102</v>
      </c>
      <c r="M71" s="258"/>
      <c r="N71" s="258"/>
      <c r="O71" s="258"/>
      <c r="P71" s="258"/>
      <c r="Q71" s="258"/>
    </row>
    <row r="72" spans="1:23" s="11" customFormat="1" ht="25.5">
      <c r="A72"/>
      <c r="B72" s="38" t="str">
        <f t="shared" ref="B72" si="11">IF($E$8=C72,$D$8,IF($E$9=C72,$D$9,IF($E$10=C72,$D$10,"")))</f>
        <v/>
      </c>
      <c r="C72" s="53" t="s">
        <v>214</v>
      </c>
      <c r="D72" s="46"/>
      <c r="E72" s="47"/>
      <c r="F72" s="48"/>
      <c r="G72" s="48"/>
      <c r="H72" s="48"/>
      <c r="I72" s="48"/>
      <c r="J72" s="48"/>
      <c r="K72" s="49"/>
      <c r="L72" s="52">
        <f>ROUNDDOWN((SUM(K73:K87)),-3)/1000</f>
        <v>0</v>
      </c>
      <c r="M72" s="258"/>
      <c r="N72" s="258"/>
      <c r="O72" s="258"/>
      <c r="P72" s="258"/>
      <c r="Q72" s="258"/>
      <c r="W72"/>
    </row>
    <row r="73" spans="1:23" ht="24">
      <c r="A73">
        <v>1</v>
      </c>
      <c r="B73" s="76"/>
      <c r="C73" s="58" t="str">
        <f>IF(D73="","",".")</f>
        <v/>
      </c>
      <c r="D73" s="329"/>
      <c r="E73" s="330"/>
      <c r="F73" s="331"/>
      <c r="G73" s="331"/>
      <c r="H73" s="331"/>
      <c r="I73" s="331"/>
      <c r="J73" s="331"/>
      <c r="K73" s="332" t="str">
        <f t="shared" si="8"/>
        <v/>
      </c>
      <c r="L73" s="16"/>
      <c r="M73" s="258"/>
      <c r="N73" s="258"/>
      <c r="O73" s="258"/>
      <c r="P73" s="258"/>
      <c r="Q73" s="258"/>
      <c r="R73" s="195"/>
      <c r="S73" s="195"/>
      <c r="T73" s="195"/>
    </row>
    <row r="74" spans="1:23" ht="24">
      <c r="A74">
        <v>2</v>
      </c>
      <c r="B74" s="76"/>
      <c r="C74" s="58" t="str">
        <f t="shared" ref="C74:C87" si="12">IF(D74="","",".")</f>
        <v/>
      </c>
      <c r="D74" s="333"/>
      <c r="E74" s="334"/>
      <c r="F74" s="335"/>
      <c r="G74" s="335"/>
      <c r="H74" s="335"/>
      <c r="I74" s="335"/>
      <c r="J74" s="335"/>
      <c r="K74" s="336" t="str">
        <f t="shared" si="8"/>
        <v/>
      </c>
      <c r="L74" s="16"/>
      <c r="M74" s="258"/>
      <c r="N74" s="258"/>
      <c r="O74" s="258"/>
      <c r="P74" s="258"/>
      <c r="Q74" s="258"/>
      <c r="R74" s="195"/>
      <c r="S74" s="195"/>
      <c r="T74" s="195"/>
    </row>
    <row r="75" spans="1:23" ht="24">
      <c r="A75">
        <v>3</v>
      </c>
      <c r="B75" s="76"/>
      <c r="C75" s="58" t="str">
        <f t="shared" si="12"/>
        <v/>
      </c>
      <c r="D75" s="333"/>
      <c r="E75" s="334"/>
      <c r="F75" s="335"/>
      <c r="G75" s="335"/>
      <c r="H75" s="335"/>
      <c r="I75" s="335"/>
      <c r="J75" s="335"/>
      <c r="K75" s="336" t="str">
        <f t="shared" si="8"/>
        <v/>
      </c>
      <c r="L75" s="16"/>
      <c r="M75" s="258"/>
      <c r="N75" s="258"/>
      <c r="O75" s="258"/>
      <c r="P75" s="258"/>
      <c r="Q75" s="258"/>
      <c r="R75" s="195"/>
      <c r="S75" s="195"/>
      <c r="T75" s="195"/>
    </row>
    <row r="76" spans="1:23" ht="24">
      <c r="A76">
        <v>4</v>
      </c>
      <c r="B76" s="76"/>
      <c r="C76" s="58" t="str">
        <f t="shared" si="12"/>
        <v/>
      </c>
      <c r="D76" s="333"/>
      <c r="E76" s="334"/>
      <c r="F76" s="335"/>
      <c r="G76" s="335"/>
      <c r="H76" s="335"/>
      <c r="I76" s="335"/>
      <c r="J76" s="335"/>
      <c r="K76" s="336" t="str">
        <f t="shared" si="8"/>
        <v/>
      </c>
      <c r="L76" s="16"/>
      <c r="M76" s="258"/>
      <c r="N76" s="258"/>
      <c r="O76" s="258"/>
      <c r="P76" s="258"/>
      <c r="Q76" s="258"/>
      <c r="R76" s="195"/>
      <c r="S76" s="195"/>
      <c r="T76" s="195"/>
    </row>
    <row r="77" spans="1:23" ht="24">
      <c r="A77">
        <v>5</v>
      </c>
      <c r="B77" s="76"/>
      <c r="C77" s="58" t="str">
        <f t="shared" si="12"/>
        <v/>
      </c>
      <c r="D77" s="333"/>
      <c r="E77" s="334"/>
      <c r="F77" s="335"/>
      <c r="G77" s="335"/>
      <c r="H77" s="335"/>
      <c r="I77" s="335"/>
      <c r="J77" s="335"/>
      <c r="K77" s="336" t="str">
        <f t="shared" si="8"/>
        <v/>
      </c>
      <c r="L77" s="16"/>
      <c r="M77" s="258"/>
      <c r="N77" s="258"/>
      <c r="O77" s="258"/>
      <c r="P77" s="258"/>
      <c r="Q77" s="258"/>
      <c r="R77" s="195"/>
      <c r="S77" s="195"/>
      <c r="T77" s="195"/>
    </row>
    <row r="78" spans="1:23" ht="24">
      <c r="A78">
        <v>6</v>
      </c>
      <c r="B78" s="76"/>
      <c r="C78" s="58" t="str">
        <f t="shared" si="12"/>
        <v/>
      </c>
      <c r="D78" s="333"/>
      <c r="E78" s="334"/>
      <c r="F78" s="335"/>
      <c r="G78" s="335"/>
      <c r="H78" s="335"/>
      <c r="I78" s="335"/>
      <c r="J78" s="335"/>
      <c r="K78" s="336" t="str">
        <f t="shared" si="8"/>
        <v/>
      </c>
      <c r="L78" s="16"/>
      <c r="M78" s="258"/>
      <c r="N78" s="258"/>
      <c r="O78" s="258"/>
      <c r="P78" s="258"/>
      <c r="Q78" s="258"/>
      <c r="R78" s="191"/>
      <c r="S78" s="191"/>
      <c r="T78" s="191"/>
    </row>
    <row r="79" spans="1:23" ht="25.5">
      <c r="A79">
        <v>7</v>
      </c>
      <c r="B79" s="76"/>
      <c r="C79" s="58" t="str">
        <f t="shared" si="12"/>
        <v/>
      </c>
      <c r="D79" s="333"/>
      <c r="E79" s="334"/>
      <c r="F79" s="335"/>
      <c r="G79" s="335"/>
      <c r="H79" s="335"/>
      <c r="I79" s="335"/>
      <c r="J79" s="335"/>
      <c r="K79" s="336" t="str">
        <f t="shared" si="8"/>
        <v/>
      </c>
      <c r="L79" s="16"/>
      <c r="M79" s="258"/>
      <c r="N79" s="258"/>
      <c r="O79" s="258"/>
      <c r="P79" s="258"/>
      <c r="Q79" s="258"/>
      <c r="R79" s="191"/>
      <c r="S79" s="191"/>
      <c r="T79" s="191"/>
      <c r="W79" s="620"/>
    </row>
    <row r="80" spans="1:23" ht="24">
      <c r="A80">
        <v>8</v>
      </c>
      <c r="B80" s="76"/>
      <c r="C80" s="58" t="str">
        <f t="shared" si="12"/>
        <v/>
      </c>
      <c r="D80" s="333"/>
      <c r="E80" s="334"/>
      <c r="F80" s="335"/>
      <c r="G80" s="335"/>
      <c r="H80" s="335"/>
      <c r="I80" s="335"/>
      <c r="J80" s="335"/>
      <c r="K80" s="336" t="str">
        <f t="shared" si="8"/>
        <v/>
      </c>
      <c r="L80" s="16"/>
      <c r="M80" s="258"/>
      <c r="N80" s="258"/>
      <c r="O80" s="258"/>
      <c r="P80" s="258"/>
      <c r="Q80" s="258"/>
      <c r="R80" s="191"/>
      <c r="S80" s="191"/>
      <c r="T80" s="191"/>
    </row>
    <row r="81" spans="1:23" ht="24">
      <c r="A81">
        <v>9</v>
      </c>
      <c r="B81" s="76"/>
      <c r="C81" s="58" t="str">
        <f t="shared" si="12"/>
        <v/>
      </c>
      <c r="D81" s="333"/>
      <c r="E81" s="334"/>
      <c r="F81" s="335"/>
      <c r="G81" s="335"/>
      <c r="H81" s="335"/>
      <c r="I81" s="335"/>
      <c r="J81" s="335"/>
      <c r="K81" s="336" t="str">
        <f t="shared" si="8"/>
        <v/>
      </c>
      <c r="L81" s="16"/>
      <c r="M81" s="258"/>
      <c r="N81" s="258"/>
      <c r="O81" s="258"/>
      <c r="P81" s="258"/>
      <c r="Q81" s="258"/>
    </row>
    <row r="82" spans="1:23" ht="24">
      <c r="A82">
        <v>10</v>
      </c>
      <c r="B82" s="76"/>
      <c r="C82" s="58" t="str">
        <f t="shared" si="12"/>
        <v/>
      </c>
      <c r="D82" s="333"/>
      <c r="E82" s="334"/>
      <c r="F82" s="335"/>
      <c r="G82" s="335"/>
      <c r="H82" s="335"/>
      <c r="I82" s="335"/>
      <c r="J82" s="335"/>
      <c r="K82" s="336" t="str">
        <f t="shared" si="8"/>
        <v/>
      </c>
      <c r="L82" s="16"/>
      <c r="M82" s="258"/>
      <c r="N82" s="258"/>
      <c r="O82" s="258"/>
      <c r="P82" s="258"/>
      <c r="Q82" s="258"/>
    </row>
    <row r="83" spans="1:23" ht="24">
      <c r="A83">
        <v>11</v>
      </c>
      <c r="B83" s="76"/>
      <c r="C83" s="58" t="str">
        <f t="shared" si="12"/>
        <v/>
      </c>
      <c r="D83" s="333"/>
      <c r="E83" s="334"/>
      <c r="F83" s="335"/>
      <c r="G83" s="335"/>
      <c r="H83" s="335"/>
      <c r="I83" s="335"/>
      <c r="J83" s="335"/>
      <c r="K83" s="336" t="str">
        <f t="shared" si="8"/>
        <v/>
      </c>
      <c r="L83" s="16"/>
      <c r="M83" s="258"/>
      <c r="N83" s="258"/>
      <c r="O83" s="258"/>
      <c r="P83" s="258"/>
      <c r="Q83" s="258"/>
    </row>
    <row r="84" spans="1:23" ht="24">
      <c r="A84">
        <v>12</v>
      </c>
      <c r="B84" s="76"/>
      <c r="C84" s="58" t="str">
        <f t="shared" si="12"/>
        <v/>
      </c>
      <c r="D84" s="333"/>
      <c r="E84" s="334"/>
      <c r="F84" s="335"/>
      <c r="G84" s="335"/>
      <c r="H84" s="335"/>
      <c r="I84" s="335"/>
      <c r="J84" s="335"/>
      <c r="K84" s="336" t="str">
        <f t="shared" si="8"/>
        <v/>
      </c>
      <c r="L84" s="17"/>
      <c r="M84" s="258"/>
      <c r="N84" s="258"/>
      <c r="O84" s="258"/>
      <c r="P84" s="258"/>
      <c r="Q84" s="258"/>
    </row>
    <row r="85" spans="1:23" ht="24">
      <c r="A85">
        <v>13</v>
      </c>
      <c r="B85" s="76"/>
      <c r="C85" s="58" t="str">
        <f t="shared" si="12"/>
        <v/>
      </c>
      <c r="D85" s="333"/>
      <c r="E85" s="334"/>
      <c r="F85" s="335"/>
      <c r="G85" s="335"/>
      <c r="H85" s="335"/>
      <c r="I85" s="335"/>
      <c r="J85" s="335"/>
      <c r="K85" s="336" t="str">
        <f t="shared" si="8"/>
        <v/>
      </c>
      <c r="L85" s="17"/>
      <c r="M85" s="258"/>
      <c r="N85" s="258"/>
      <c r="O85" s="258"/>
      <c r="P85" s="258"/>
      <c r="Q85" s="258"/>
    </row>
    <row r="86" spans="1:23" ht="24">
      <c r="A86">
        <v>14</v>
      </c>
      <c r="B86" s="76"/>
      <c r="C86" s="58" t="str">
        <f t="shared" si="12"/>
        <v/>
      </c>
      <c r="D86" s="333"/>
      <c r="E86" s="334"/>
      <c r="F86" s="335"/>
      <c r="G86" s="335"/>
      <c r="H86" s="335"/>
      <c r="I86" s="335"/>
      <c r="J86" s="335"/>
      <c r="K86" s="336" t="str">
        <f t="shared" si="8"/>
        <v/>
      </c>
      <c r="L86" s="17"/>
      <c r="M86" s="258"/>
      <c r="N86" s="258"/>
      <c r="O86" s="258"/>
      <c r="P86" s="258"/>
      <c r="Q86" s="258"/>
    </row>
    <row r="87" spans="1:23" ht="24.75" thickBot="1">
      <c r="A87">
        <v>15</v>
      </c>
      <c r="B87" s="76"/>
      <c r="C87" s="58" t="str">
        <f t="shared" si="12"/>
        <v/>
      </c>
      <c r="D87" s="333"/>
      <c r="E87" s="334"/>
      <c r="F87" s="335"/>
      <c r="G87" s="335"/>
      <c r="H87" s="335"/>
      <c r="I87" s="335"/>
      <c r="J87" s="335"/>
      <c r="K87" s="336" t="str">
        <f t="shared" ref="K87" si="13">IF(ISNUMBER(F87),(PRODUCT(F87,G87,I87)),"")</f>
        <v/>
      </c>
      <c r="L87" s="16"/>
      <c r="M87" s="258"/>
      <c r="N87" s="258"/>
      <c r="O87" s="258"/>
      <c r="P87" s="258"/>
      <c r="Q87" s="258"/>
    </row>
    <row r="88" spans="1:23" ht="24.75" thickBot="1">
      <c r="A88" s="36"/>
      <c r="B88" s="74"/>
      <c r="C88" s="51" t="s">
        <v>114</v>
      </c>
      <c r="D88" s="37" t="s">
        <v>113</v>
      </c>
      <c r="E88" s="41" t="s">
        <v>90</v>
      </c>
      <c r="F88" s="42" t="s">
        <v>73</v>
      </c>
      <c r="G88" s="43" t="s">
        <v>473</v>
      </c>
      <c r="H88" s="44" t="s">
        <v>474</v>
      </c>
      <c r="I88" s="43" t="s">
        <v>475</v>
      </c>
      <c r="J88" s="44" t="s">
        <v>529</v>
      </c>
      <c r="K88" s="42" t="s">
        <v>53</v>
      </c>
      <c r="L88" s="45" t="s">
        <v>102</v>
      </c>
      <c r="M88" s="1044"/>
      <c r="N88" s="1044"/>
      <c r="O88" s="1044"/>
      <c r="P88" s="1044"/>
      <c r="Q88" s="1044"/>
    </row>
    <row r="89" spans="1:23" s="11" customFormat="1" ht="25.5">
      <c r="A89"/>
      <c r="B89" s="38" t="str">
        <f t="shared" ref="B89" si="14">IF($E$8=C89,$D$8,IF($E$9=C89,$D$9,IF($E$10=C89,$D$10,"")))</f>
        <v/>
      </c>
      <c r="C89" s="53" t="s">
        <v>215</v>
      </c>
      <c r="D89" s="46"/>
      <c r="E89" s="47"/>
      <c r="F89" s="48"/>
      <c r="G89" s="48"/>
      <c r="H89" s="48"/>
      <c r="I89" s="48"/>
      <c r="J89" s="48"/>
      <c r="K89" s="49"/>
      <c r="L89" s="52">
        <f>ROUNDDOWN((SUM(K90:K104)),-3)/1000</f>
        <v>0</v>
      </c>
      <c r="M89" s="1044"/>
      <c r="N89" s="1044"/>
      <c r="O89" s="1044"/>
      <c r="P89" s="1044"/>
      <c r="Q89" s="1044"/>
      <c r="W89"/>
    </row>
    <row r="90" spans="1:23" ht="19.5">
      <c r="A90">
        <v>1</v>
      </c>
      <c r="B90" s="76"/>
      <c r="C90" s="58" t="str">
        <f>IF(D90="","",".")</f>
        <v/>
      </c>
      <c r="D90" s="329"/>
      <c r="E90" s="330"/>
      <c r="F90" s="331"/>
      <c r="G90" s="331"/>
      <c r="H90" s="331"/>
      <c r="I90" s="331"/>
      <c r="J90" s="331"/>
      <c r="K90" s="332" t="str">
        <f t="shared" ref="K90:K100" si="15">IF(ISNUMBER(F90),(PRODUCT(F90,G90,I90)),"")</f>
        <v/>
      </c>
      <c r="L90" s="16"/>
      <c r="M90" s="1044"/>
      <c r="N90" s="1044"/>
      <c r="O90" s="1044"/>
      <c r="P90" s="1044"/>
      <c r="Q90" s="1044"/>
    </row>
    <row r="91" spans="1:23" ht="19.5">
      <c r="A91">
        <v>2</v>
      </c>
      <c r="B91" s="76"/>
      <c r="C91" s="58" t="str">
        <f t="shared" ref="C91:C104" si="16">IF(D91="","",".")</f>
        <v/>
      </c>
      <c r="D91" s="333"/>
      <c r="E91" s="334"/>
      <c r="F91" s="335"/>
      <c r="G91" s="335"/>
      <c r="H91" s="335"/>
      <c r="I91" s="335"/>
      <c r="J91" s="335"/>
      <c r="K91" s="336" t="str">
        <f t="shared" si="15"/>
        <v/>
      </c>
      <c r="L91" s="16"/>
      <c r="M91" s="1044"/>
      <c r="N91" s="1044"/>
      <c r="O91" s="1044"/>
      <c r="P91" s="1044"/>
      <c r="Q91" s="1044"/>
    </row>
    <row r="92" spans="1:23" ht="19.5">
      <c r="A92">
        <v>3</v>
      </c>
      <c r="B92" s="76"/>
      <c r="C92" s="58" t="str">
        <f t="shared" si="16"/>
        <v/>
      </c>
      <c r="D92" s="333"/>
      <c r="E92" s="334"/>
      <c r="F92" s="335"/>
      <c r="G92" s="335"/>
      <c r="H92" s="335"/>
      <c r="I92" s="335"/>
      <c r="J92" s="335"/>
      <c r="K92" s="336" t="str">
        <f t="shared" si="15"/>
        <v/>
      </c>
      <c r="L92" s="16"/>
      <c r="M92" s="1044"/>
      <c r="N92" s="1044"/>
      <c r="O92" s="1044"/>
      <c r="P92" s="1044"/>
      <c r="Q92" s="1044"/>
    </row>
    <row r="93" spans="1:23" ht="19.5">
      <c r="A93">
        <v>4</v>
      </c>
      <c r="B93" s="76"/>
      <c r="C93" s="58" t="str">
        <f t="shared" si="16"/>
        <v/>
      </c>
      <c r="D93" s="333"/>
      <c r="E93" s="334"/>
      <c r="F93" s="335"/>
      <c r="G93" s="335"/>
      <c r="H93" s="335"/>
      <c r="I93" s="335"/>
      <c r="J93" s="335"/>
      <c r="K93" s="336" t="str">
        <f t="shared" si="15"/>
        <v/>
      </c>
      <c r="L93" s="16"/>
      <c r="M93" s="1044"/>
      <c r="N93" s="1044"/>
      <c r="O93" s="1044"/>
      <c r="P93" s="1044"/>
      <c r="Q93" s="1044"/>
    </row>
    <row r="94" spans="1:23" ht="19.5">
      <c r="A94">
        <v>5</v>
      </c>
      <c r="B94" s="76"/>
      <c r="C94" s="58" t="str">
        <f t="shared" si="16"/>
        <v/>
      </c>
      <c r="D94" s="333"/>
      <c r="E94" s="334"/>
      <c r="F94" s="335"/>
      <c r="G94" s="335"/>
      <c r="H94" s="335"/>
      <c r="I94" s="335"/>
      <c r="J94" s="335"/>
      <c r="K94" s="336" t="str">
        <f t="shared" si="15"/>
        <v/>
      </c>
      <c r="L94" s="16"/>
      <c r="M94" s="1044"/>
      <c r="N94" s="1044"/>
      <c r="O94" s="1044"/>
      <c r="P94" s="1044"/>
      <c r="Q94" s="1044"/>
    </row>
    <row r="95" spans="1:23" ht="19.5">
      <c r="A95">
        <v>6</v>
      </c>
      <c r="B95" s="76"/>
      <c r="C95" s="58" t="str">
        <f t="shared" si="16"/>
        <v/>
      </c>
      <c r="D95" s="333"/>
      <c r="E95" s="334"/>
      <c r="F95" s="335"/>
      <c r="G95" s="335"/>
      <c r="H95" s="335"/>
      <c r="I95" s="335"/>
      <c r="J95" s="335"/>
      <c r="K95" s="336" t="str">
        <f t="shared" si="15"/>
        <v/>
      </c>
      <c r="L95" s="16"/>
      <c r="M95" s="1044"/>
      <c r="N95" s="1044"/>
      <c r="O95" s="1044"/>
      <c r="P95" s="1044"/>
      <c r="Q95" s="1044"/>
    </row>
    <row r="96" spans="1:23" ht="19.5">
      <c r="A96">
        <v>7</v>
      </c>
      <c r="B96" s="76"/>
      <c r="C96" s="58" t="str">
        <f t="shared" si="16"/>
        <v/>
      </c>
      <c r="D96" s="333"/>
      <c r="E96" s="334"/>
      <c r="F96" s="335"/>
      <c r="G96" s="335"/>
      <c r="H96" s="335"/>
      <c r="I96" s="335"/>
      <c r="J96" s="335"/>
      <c r="K96" s="336" t="str">
        <f t="shared" si="15"/>
        <v/>
      </c>
      <c r="L96" s="16"/>
      <c r="M96" s="1044"/>
      <c r="N96" s="1044"/>
      <c r="O96" s="1044"/>
      <c r="P96" s="1044"/>
      <c r="Q96" s="1044"/>
    </row>
    <row r="97" spans="1:23" ht="19.5">
      <c r="A97">
        <v>8</v>
      </c>
      <c r="B97" s="76"/>
      <c r="C97" s="58" t="str">
        <f t="shared" si="16"/>
        <v/>
      </c>
      <c r="D97" s="333"/>
      <c r="E97" s="334"/>
      <c r="F97" s="335"/>
      <c r="G97" s="335"/>
      <c r="H97" s="335"/>
      <c r="I97" s="335"/>
      <c r="J97" s="335"/>
      <c r="K97" s="336" t="str">
        <f t="shared" si="15"/>
        <v/>
      </c>
      <c r="L97" s="16"/>
      <c r="M97" s="1044"/>
      <c r="N97" s="1044"/>
      <c r="O97" s="1044"/>
      <c r="P97" s="1044"/>
      <c r="Q97" s="1044"/>
    </row>
    <row r="98" spans="1:23" ht="19.5">
      <c r="A98">
        <v>9</v>
      </c>
      <c r="B98" s="76"/>
      <c r="C98" s="58" t="str">
        <f t="shared" si="16"/>
        <v/>
      </c>
      <c r="D98" s="333"/>
      <c r="E98" s="334"/>
      <c r="F98" s="335"/>
      <c r="G98" s="335"/>
      <c r="H98" s="335"/>
      <c r="I98" s="335"/>
      <c r="J98" s="335"/>
      <c r="K98" s="336" t="str">
        <f t="shared" si="15"/>
        <v/>
      </c>
      <c r="L98" s="16"/>
      <c r="M98" s="1044"/>
      <c r="N98" s="1044"/>
      <c r="O98" s="1044"/>
      <c r="P98" s="1044"/>
      <c r="Q98" s="1044"/>
    </row>
    <row r="99" spans="1:23" ht="19.5">
      <c r="A99">
        <v>10</v>
      </c>
      <c r="B99" s="76"/>
      <c r="C99" s="58" t="str">
        <f t="shared" si="16"/>
        <v/>
      </c>
      <c r="D99" s="333"/>
      <c r="E99" s="334"/>
      <c r="F99" s="335"/>
      <c r="G99" s="335"/>
      <c r="H99" s="335"/>
      <c r="I99" s="335"/>
      <c r="J99" s="335"/>
      <c r="K99" s="336" t="str">
        <f t="shared" si="15"/>
        <v/>
      </c>
      <c r="L99" s="16"/>
      <c r="M99" s="1044"/>
      <c r="N99" s="1044"/>
      <c r="O99" s="1044"/>
      <c r="P99" s="1044"/>
      <c r="Q99" s="1044"/>
    </row>
    <row r="100" spans="1:23" ht="19.5">
      <c r="A100">
        <v>11</v>
      </c>
      <c r="B100" s="76"/>
      <c r="C100" s="58" t="str">
        <f t="shared" si="16"/>
        <v/>
      </c>
      <c r="D100" s="333"/>
      <c r="E100" s="334"/>
      <c r="F100" s="335"/>
      <c r="G100" s="335"/>
      <c r="H100" s="335"/>
      <c r="I100" s="335"/>
      <c r="J100" s="335"/>
      <c r="K100" s="336" t="str">
        <f t="shared" si="15"/>
        <v/>
      </c>
      <c r="L100" s="16"/>
      <c r="M100" s="1044"/>
      <c r="N100" s="1044"/>
      <c r="O100" s="1044"/>
      <c r="P100" s="1044"/>
      <c r="Q100" s="1044"/>
    </row>
    <row r="101" spans="1:23" ht="25.5">
      <c r="A101">
        <v>12</v>
      </c>
      <c r="B101" s="76"/>
      <c r="C101" s="58" t="str">
        <f t="shared" si="16"/>
        <v/>
      </c>
      <c r="D101" s="333"/>
      <c r="E101" s="334"/>
      <c r="F101" s="335"/>
      <c r="G101" s="335"/>
      <c r="H101" s="335"/>
      <c r="I101" s="335"/>
      <c r="J101" s="335"/>
      <c r="K101" s="336" t="str">
        <f t="shared" ref="K101:K104" si="17">IF(ISNUMBER(F101),(PRODUCT(F101,G101,I101)),"")</f>
        <v/>
      </c>
      <c r="L101" s="16"/>
      <c r="M101" s="1044"/>
      <c r="N101" s="1044"/>
      <c r="O101" s="1044"/>
      <c r="P101" s="1044"/>
      <c r="Q101" s="1044"/>
      <c r="W101" s="620"/>
    </row>
    <row r="102" spans="1:23" ht="19.5">
      <c r="A102">
        <v>13</v>
      </c>
      <c r="B102" s="76"/>
      <c r="C102" s="58" t="str">
        <f t="shared" si="16"/>
        <v/>
      </c>
      <c r="D102" s="333"/>
      <c r="E102" s="334"/>
      <c r="F102" s="335"/>
      <c r="G102" s="335"/>
      <c r="H102" s="335"/>
      <c r="I102" s="335"/>
      <c r="J102" s="335"/>
      <c r="K102" s="336" t="str">
        <f t="shared" si="17"/>
        <v/>
      </c>
      <c r="L102" s="16"/>
      <c r="M102" s="1044"/>
      <c r="N102" s="1044"/>
      <c r="O102" s="1044"/>
      <c r="P102" s="1044"/>
      <c r="Q102" s="1044"/>
    </row>
    <row r="103" spans="1:23" ht="19.5">
      <c r="A103">
        <v>14</v>
      </c>
      <c r="B103" s="76"/>
      <c r="C103" s="58" t="str">
        <f t="shared" si="16"/>
        <v/>
      </c>
      <c r="D103" s="333"/>
      <c r="E103" s="334"/>
      <c r="F103" s="335"/>
      <c r="G103" s="335"/>
      <c r="H103" s="335"/>
      <c r="I103" s="335"/>
      <c r="J103" s="335"/>
      <c r="K103" s="336" t="str">
        <f t="shared" si="17"/>
        <v/>
      </c>
      <c r="L103" s="16"/>
      <c r="M103" s="1044"/>
      <c r="N103" s="1044"/>
      <c r="O103" s="1044"/>
      <c r="P103" s="1044"/>
      <c r="Q103" s="1044"/>
    </row>
    <row r="104" spans="1:23" ht="20.25" thickBot="1">
      <c r="A104">
        <v>15</v>
      </c>
      <c r="B104" s="77"/>
      <c r="C104" s="518" t="str">
        <f t="shared" si="16"/>
        <v/>
      </c>
      <c r="D104" s="389"/>
      <c r="E104" s="390"/>
      <c r="F104" s="391"/>
      <c r="G104" s="391"/>
      <c r="H104" s="391"/>
      <c r="I104" s="391"/>
      <c r="J104" s="391"/>
      <c r="K104" s="392" t="str">
        <f t="shared" si="17"/>
        <v/>
      </c>
      <c r="L104" s="393"/>
      <c r="M104" s="1044"/>
      <c r="N104" s="1044"/>
      <c r="O104" s="1044"/>
      <c r="P104" s="1044"/>
      <c r="Q104" s="1044"/>
    </row>
    <row r="105" spans="1:23" ht="9" customHeight="1">
      <c r="B105" s="569"/>
      <c r="C105" s="570"/>
      <c r="D105" s="571"/>
      <c r="E105" s="572"/>
      <c r="F105" s="570"/>
      <c r="G105" s="570"/>
      <c r="H105" s="573"/>
      <c r="I105" s="573"/>
      <c r="J105" s="574"/>
      <c r="K105" s="573"/>
      <c r="L105" s="575"/>
    </row>
    <row r="122" spans="23:23" ht="25.5">
      <c r="W122" s="620"/>
    </row>
    <row r="144" spans="23:23" ht="25.5">
      <c r="W144" s="620"/>
    </row>
    <row r="166" spans="23:23" ht="25.5">
      <c r="W166" s="620"/>
    </row>
    <row r="167" spans="23:23" ht="24" customHeight="1"/>
    <row r="173" spans="23:23" ht="24">
      <c r="W173" s="600"/>
    </row>
    <row r="188" spans="23:23" ht="25.5">
      <c r="W188" s="620"/>
    </row>
  </sheetData>
  <sheetProtection algorithmName="SHA-512" hashValue="dYdDQ+uZAxbG0GLRW6FAViTQavgNvFfKVw+2VLbHfjuQty5I3q7fjiDkf4dLUbxb1EALqMcRZlsa+LJK8+dM2w==" saltValue="+Vbsg6Z7Vi5bz1szwuxkcw==" spinCount="100000" sheet="1" formatRows="0" autoFilter="0"/>
  <autoFilter ref="B12:L104" xr:uid="{00000000-0009-0000-0000-000008000000}"/>
  <sortState xmlns:xlrd2="http://schemas.microsoft.com/office/spreadsheetml/2017/richdata2" caseSensitive="1" ref="B203:N207">
    <sortCondition ref="C203:C207" customList="①,②,③,ー,／,　"/>
    <sortCondition ref="D203:D207" customList="出演費,音楽費,文芸費,舞台費,運搬費,謝金,旅費,通信費,宣伝費,印刷費,記録・配信費,感染症対策経費"/>
    <sortCondition ref="E203:E207"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20">
    <mergeCell ref="M88:Q104"/>
    <mergeCell ref="B2:D2"/>
    <mergeCell ref="B3:D3"/>
    <mergeCell ref="E2:L2"/>
    <mergeCell ref="E3:L3"/>
    <mergeCell ref="F9:G9"/>
    <mergeCell ref="F10:G10"/>
    <mergeCell ref="F4:G4"/>
    <mergeCell ref="F5:G5"/>
    <mergeCell ref="F6:G6"/>
    <mergeCell ref="F7:G7"/>
    <mergeCell ref="F8:G8"/>
    <mergeCell ref="M2:X6"/>
    <mergeCell ref="M12:W15"/>
    <mergeCell ref="M7:Q10"/>
    <mergeCell ref="M29:Q50"/>
    <mergeCell ref="M52:Q53"/>
    <mergeCell ref="F52:K52"/>
    <mergeCell ref="F53:K53"/>
    <mergeCell ref="M54:Q70"/>
  </mergeCells>
  <phoneticPr fontId="23"/>
  <dataValidations count="12">
    <dataValidation type="list" allowBlank="1" showInputMessage="1" showErrorMessage="1" sqref="E8:E10" xr:uid="{00000000-0002-0000-0800-000000000000}">
      <formula1>"謝金・旅費,会場・設営・運搬費,資料等購入・資材等購入費,保全・補修費,調査・資料等作成費,記録・配信費,宣伝・印刷費"</formula1>
    </dataValidation>
    <dataValidation type="list" allowBlank="1" showInputMessage="1" showErrorMessage="1" sqref="D14:D28" xr:uid="{00000000-0002-0000-0800-000001000000}">
      <formula1>"講師謝金,指導謝金,原稿執筆謝金,会場整理謝金,託児謝金,駐車場整理謝金,医師・看護師謝金,手話通訳謝金,要約筆記謝金,交通費,宿泊費"</formula1>
    </dataValidation>
    <dataValidation type="list" allowBlank="1" showInputMessage="1" showErrorMessage="1" sqref="D31:D50" xr:uid="{00000000-0002-0000-0800-000002000000}">
      <formula1>"会場使用料,付帯設備使用料,機材借料,会場設営費,会場撤去費,字幕費・音声ガイド費,道具運搬費"</formula1>
    </dataValidation>
    <dataValidation type="list" allowBlank="1" showInputMessage="1" showErrorMessage="1" sqref="D56:D70" xr:uid="{00000000-0002-0000-0800-000003000000}">
      <formula1>"調査委託費,資料印刷費,報告書印刷費"</formula1>
    </dataValidation>
    <dataValidation type="list" allowBlank="1" showInputMessage="1" showErrorMessage="1" sqref="D73:D87" xr:uid="{00000000-0002-0000-0800-000004000000}">
      <formula1>"録画費,録音費,写真費,配信用録音録画・編集費,配信用機材借料,配信用サイト作成・利用料"</formula1>
    </dataValidation>
    <dataValidation type="list" allowBlank="1" showInputMessage="1" showErrorMessage="1" sqref="D90:D104" xr:uid="{00000000-0002-0000-0800-000005000000}">
      <formula1>"宣伝物送付料,成果物送付料,広告宣伝費,立看板費,ウェブサイト作成料,入場券販売手数料,各種デザイン料,チラシ印刷費,ポスター印刷費,プログラム印刷費,入場券印刷費,アンケート用紙印刷費"</formula1>
    </dataValidation>
    <dataValidation imeMode="halfAlpha" allowBlank="1" showInputMessage="1" showErrorMessage="1" sqref="K106:K65519 K105 H105:I105 H106:I65519" xr:uid="{00000000-0002-0000-0800-000007000000}"/>
    <dataValidation type="textLength" operator="lessThanOrEqual" allowBlank="1" showInputMessage="1" showErrorMessage="1" errorTitle="文字数超過" error="30字以下で入力してください。" sqref="F105:G105 F106:G65519" xr:uid="{00000000-0002-0000-0800-000008000000}">
      <formula1>30</formula1>
    </dataValidation>
    <dataValidation type="custom" showInputMessage="1" showErrorMessage="1" errorTitle="細目未選択" error="細目を選択し入力してください。" sqref="E13" xr:uid="{00000000-0002-0000-0800-000009000000}">
      <formula1>D13&lt;&gt;""</formula1>
    </dataValidation>
    <dataValidation type="custom" imeMode="halfAlpha" operator="greaterThanOrEqual" showInputMessage="1" showErrorMessage="1" errorTitle="細目未選択" error="細目を選択し入力してください。" sqref="F54 F13:F29 F31:F51 F56:F71 F73:F88 F90:F104" xr:uid="{00000000-0002-0000-0800-00000A000000}">
      <formula1>D13&lt;&gt;""</formula1>
    </dataValidation>
    <dataValidation type="custom" imeMode="halfAlpha" operator="greaterThanOrEqual" showInputMessage="1" showErrorMessage="1" errorTitle="単価未入力。" error="単価を入力してから記入してください。" sqref="G54 G13:G29 G31:G51 G56:G71 G73:G88 G90:G104" xr:uid="{00000000-0002-0000-0800-00000B000000}">
      <formula1>F13&lt;&gt;""</formula1>
    </dataValidation>
    <dataValidation type="custom" imeMode="halfAlpha" operator="greaterThanOrEqual" showInputMessage="1" showErrorMessage="1" errorTitle="単価未入力。" error="単価を入力してから記入してください。" sqref="I54 I13:I29 I31:I51 I56:I71 I73:I88 I90:I104" xr:uid="{00000000-0002-0000-0800-00000C000000}">
      <formula1>F13&lt;&gt;""</formula1>
    </dataValidation>
  </dataValidations>
  <printOptions horizontalCentered="1"/>
  <pageMargins left="0.70866141732283472" right="0.70866141732283472" top="0.15748031496062992" bottom="0.15748031496062992" header="0.31496062992125984" footer="0.11811023622047245"/>
  <pageSetup paperSize="9" scale="36" orientation="portrait" r:id="rId1"/>
  <rowBreaks count="1" manualBreakCount="1">
    <brk id="53" min="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datas</vt:lpstr>
      <vt:lpstr>※初めにお読みください</vt:lpstr>
      <vt:lpstr>記載可能経費一覧</vt:lpstr>
      <vt:lpstr>チェックシート（町並）</vt:lpstr>
      <vt:lpstr>①総表</vt:lpstr>
      <vt:lpstr>②個表１</vt:lpstr>
      <vt:lpstr>③個表２</vt:lpstr>
      <vt:lpstr>④収入</vt:lpstr>
      <vt:lpstr>⑤支出</vt:lpstr>
      <vt:lpstr>⑥団体概要</vt:lpstr>
      <vt:lpstr>⑦実行委員会等概要</vt:lpstr>
      <vt:lpstr>⑧購入等事由書</vt:lpstr>
      <vt:lpstr>⑨自己申告書</vt:lpstr>
      <vt:lpstr>※初めにお読みください!Print_Area</vt:lpstr>
      <vt:lpstr>①総表!Print_Area</vt:lpstr>
      <vt:lpstr>②個表１!Print_Area</vt:lpstr>
      <vt:lpstr>③個表２!Print_Area</vt:lpstr>
      <vt:lpstr>④収入!Print_Area</vt:lpstr>
      <vt:lpstr>⑤支出!Print_Area</vt:lpstr>
      <vt:lpstr>⑥団体概要!Print_Area</vt:lpstr>
      <vt:lpstr>⑦実行委員会等概要!Print_Area</vt:lpstr>
      <vt:lpstr>⑧購入等事由書!Print_Area</vt:lpstr>
      <vt:lpstr>⑨自己申告書!Print_Area</vt:lpstr>
      <vt:lpstr>'チェックシート（町並）'!Print_Area</vt:lpstr>
      <vt:lpstr>'チェックシート（町並）'!Print_Titles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2025-09-19T10:47:38Z</cp:lastPrinted>
  <dcterms:created xsi:type="dcterms:W3CDTF">2020-08-12T01:57:30Z</dcterms:created>
  <dcterms:modified xsi:type="dcterms:W3CDTF">2025-09-30T01:30:20Z</dcterms:modified>
</cp:coreProperties>
</file>