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mc:AlternateContent xmlns:mc="http://schemas.openxmlformats.org/markup-compatibility/2006">
    <mc:Choice Requires="x15">
      <x15ac:absPath xmlns:x15ac="http://schemas.microsoft.com/office/spreadsheetml/2010/11/ac" url="K:\企画部\基金・助成事務局\地域文化助成課\【第１係】基金\11．募集案内\R8年度募集\様式\"/>
    </mc:Choice>
  </mc:AlternateContent>
  <xr:revisionPtr revIDLastSave="0" documentId="13_ncr:1_{EB107504-B9BE-44F5-AB27-24B62A100614}" xr6:coauthVersionLast="47" xr6:coauthVersionMax="47" xr10:uidLastSave="{00000000-0000-0000-0000-000000000000}"/>
  <workbookProtection workbookAlgorithmName="SHA-512" workbookHashValue="LP5uqXAdz/CpgXJRh8Ub3dT95m3JRP59xRA1MpTKozYcl8ic+fPDdLehDYlZ5WXZE+JcFB7sirITMBtWAYBu0g==" workbookSaltValue="v+2a8WcIHywSsidem1GscQ==" workbookSpinCount="100000" lockStructure="1"/>
  <bookViews>
    <workbookView xWindow="-120" yWindow="-120" windowWidth="29040" windowHeight="15840" tabRatio="815" firstSheet="1" activeTab="1" xr2:uid="{00000000-000D-0000-FFFF-FFFF00000000}"/>
  </bookViews>
  <sheets>
    <sheet name="datas" sheetId="46" state="hidden" r:id="rId1"/>
    <sheet name="※初めにお読みください" sheetId="48" r:id="rId2"/>
    <sheet name="記載可能経費一覧" sheetId="33" r:id="rId3"/>
    <sheet name="チェック表" sheetId="47" state="hidden" r:id="rId4"/>
    <sheet name="①総表" sheetId="12" r:id="rId5"/>
    <sheet name="②個表１" sheetId="23" r:id="rId6"/>
    <sheet name="③個表２" sheetId="50" r:id="rId7"/>
    <sheet name="④収入" sheetId="14" r:id="rId8"/>
    <sheet name="⑤支出" sheetId="43" r:id="rId9"/>
    <sheet name="⑥団体施設概要" sheetId="16" r:id="rId10"/>
    <sheet name="⑦実行委員会等概要" sheetId="17" r:id="rId11"/>
    <sheet name="⑧自己申告書" sheetId="51" r:id="rId12"/>
  </sheets>
  <externalReferences>
    <externalReference r:id="rId13"/>
    <externalReference r:id="rId14"/>
    <externalReference r:id="rId15"/>
    <externalReference r:id="rId16"/>
    <externalReference r:id="rId17"/>
    <externalReference r:id="rId18"/>
  </externalReferences>
  <definedNames>
    <definedName name="_xlnm._FilterDatabase" localSheetId="7" hidden="1">④収入!$A$15:$I$129</definedName>
    <definedName name="_xlnm._FilterDatabase" localSheetId="8" hidden="1">⑤支出!$B$12:$L$187</definedName>
    <definedName name="_xlnm._FilterDatabase" localSheetId="2" hidden="1">記載可能経費一覧!$A$2:$C$84</definedName>
    <definedName name="_xlnm.Print_Area" localSheetId="1">※初めにお読みください!$A$1:$I$35</definedName>
    <definedName name="_xlnm.Print_Area" localSheetId="4">①総表!$A$1:$H$42</definedName>
    <definedName name="_xlnm.Print_Area" localSheetId="5">②個表１!$B$1:$M$43</definedName>
    <definedName name="_xlnm.Print_Area" localSheetId="6">③個表２!$B$1:$K$67</definedName>
    <definedName name="_xlnm.Print_Area" localSheetId="7">④収入!$A$1:$I$130</definedName>
    <definedName name="_xlnm.Print_Area" localSheetId="8">⑤支出!$B$1:$L$188</definedName>
    <definedName name="_xlnm.Print_Area" localSheetId="9">⑥団体施設概要!$A$1:$N$50</definedName>
    <definedName name="_xlnm.Print_Area" localSheetId="10">⑦実行委員会等概要!$A$1:$N$36</definedName>
    <definedName name="_xlnm.Print_Area" localSheetId="11">⑧自己申告書!$A$1:$K$124</definedName>
    <definedName name="_xlnm.Print_Area" localSheetId="3">チェック表!$A$1:$S$55</definedName>
    <definedName name="_xlnm.Print_Area" localSheetId="2">記載可能経費一覧!$A$1:$C$84</definedName>
    <definedName name="_xlnm.Print_Titles" localSheetId="3">チェック表!$2:$4</definedName>
    <definedName name="応募分野" localSheetId="11">[1]【非表示】分野・ジャンル!$A$1:$E$1</definedName>
    <definedName name="応募分野">[2]【非表示】分野・ジャンル!$A$1:$E$1</definedName>
    <definedName name="会場費">[2]【非表示】経費一覧!$C$183:$C$184</definedName>
    <definedName name="感染症対策経費" localSheetId="11">[2]【非表示】経費一覧!$C$211:$C$215</definedName>
    <definedName name="感染症対策経費">[3]④支出!$U$13:$U$17</definedName>
    <definedName name="記録費" localSheetId="1">#REF!</definedName>
    <definedName name="記録費">#REF!</definedName>
    <definedName name="稽古費">[2]【非表示】経費一覧!$C$2:$C$3</definedName>
    <definedName name="謝金・旅費・宣伝費等" localSheetId="1">#REF!</definedName>
    <definedName name="謝金・旅費・宣伝費等">#REF!</definedName>
    <definedName name="出演費・音楽費・文芸費" localSheetId="1">#REF!</definedName>
    <definedName name="出演費・音楽費・文芸費">#REF!</definedName>
    <definedName name="多_音楽費" localSheetId="11">[4]《非表示》記載可能経費一覧!$B$60:$B$74</definedName>
    <definedName name="多_音楽費">[5]《非表示》記載可能経費一覧!$B$60:$B$74</definedName>
    <definedName name="多_作品料" localSheetId="11">[4]《非表示》記載可能経費一覧!$B$249:$B$253</definedName>
    <definedName name="多_作品料">[5]《非表示》記載可能経費一覧!$B$249:$B$253</definedName>
    <definedName name="多_出演費" localSheetId="11">[4]《非表示》記載可能経費一覧!$B$15:$B$19</definedName>
    <definedName name="多_出演費">[5]《非表示》記載可能経費一覧!$B$15:$B$19</definedName>
    <definedName name="多_文芸費" localSheetId="11">[4]《非表示》記載可能経費一覧!$B$155:$B$188</definedName>
    <definedName name="多_文芸費">[5]《非表示》記載可能経費一覧!$B$155:$B$188</definedName>
    <definedName name="不適合理由">'[6]チェック表(文化会館)'!$P$7:$P$24</definedName>
    <definedName name="舞台費">[2]【非表示】経費一覧!$C$185:$C$203</definedName>
    <definedName name="舞台費・運搬費" localSheetId="1">#REF!</definedName>
    <definedName name="舞台費・運搬費">#REF!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7" i="51" l="1"/>
  <c r="H6" i="51"/>
  <c r="E23" i="14"/>
  <c r="E25" i="14"/>
  <c r="I120" i="14"/>
  <c r="I109" i="14"/>
  <c r="I100" i="14"/>
  <c r="I89" i="14"/>
  <c r="I78" i="14"/>
  <c r="I69" i="14"/>
  <c r="H29" i="14"/>
  <c r="H50" i="14"/>
  <c r="H51" i="14"/>
  <c r="I29" i="14"/>
  <c r="D4" i="47"/>
  <c r="A129" i="14"/>
  <c r="C5" i="16"/>
  <c r="C3" i="17"/>
  <c r="J5" i="16"/>
  <c r="J3" i="17"/>
  <c r="D3" i="47"/>
  <c r="D106" i="47"/>
  <c r="D105" i="47"/>
  <c r="D104" i="47"/>
  <c r="D103" i="47"/>
  <c r="D102" i="47"/>
  <c r="D101" i="47"/>
  <c r="D100" i="47"/>
  <c r="D99" i="47"/>
  <c r="D98" i="47"/>
  <c r="D97" i="47"/>
  <c r="D96" i="47"/>
  <c r="D95" i="47"/>
  <c r="D94" i="47"/>
  <c r="D93" i="47"/>
  <c r="D92" i="47"/>
  <c r="D91" i="47"/>
  <c r="D90" i="47"/>
  <c r="D89" i="47"/>
  <c r="D88" i="47"/>
  <c r="D87" i="47"/>
  <c r="D86" i="47"/>
  <c r="D85" i="47"/>
  <c r="D84" i="47"/>
  <c r="D83" i="47"/>
  <c r="D82" i="47"/>
  <c r="D81" i="47"/>
  <c r="D80" i="47"/>
  <c r="D79" i="47"/>
  <c r="D78" i="47"/>
  <c r="D77" i="47"/>
  <c r="D76" i="47"/>
  <c r="D75" i="47"/>
  <c r="D74" i="47"/>
  <c r="D73" i="47"/>
  <c r="D72" i="47"/>
  <c r="D71" i="47"/>
  <c r="D70" i="47"/>
  <c r="D69" i="47"/>
  <c r="D68" i="47"/>
  <c r="D67" i="47"/>
  <c r="D66" i="47"/>
  <c r="D65" i="47"/>
  <c r="D64" i="47"/>
  <c r="D63" i="47"/>
  <c r="D62" i="47"/>
  <c r="D61" i="47"/>
  <c r="D60" i="47"/>
  <c r="D59" i="47"/>
  <c r="D58" i="47"/>
  <c r="I1" i="16"/>
  <c r="F29" i="14"/>
  <c r="B40" i="12"/>
  <c r="J6" i="16"/>
  <c r="C21" i="16"/>
  <c r="E23" i="16"/>
  <c r="C23" i="16"/>
  <c r="C24" i="16"/>
  <c r="H57" i="50"/>
  <c r="E57" i="50"/>
  <c r="E12" i="50"/>
  <c r="J8" i="50"/>
  <c r="J6" i="50"/>
  <c r="D3" i="50"/>
  <c r="D2" i="50"/>
  <c r="R1" i="47"/>
  <c r="D5" i="47"/>
  <c r="A1" i="47"/>
  <c r="A76" i="14"/>
  <c r="A79" i="14"/>
  <c r="A80" i="14"/>
  <c r="A81" i="14"/>
  <c r="A82" i="14"/>
  <c r="A83" i="14"/>
  <c r="A84" i="14"/>
  <c r="A85" i="14"/>
  <c r="A86" i="14"/>
  <c r="A87" i="14"/>
  <c r="A90" i="14"/>
  <c r="A91" i="14"/>
  <c r="A92" i="14"/>
  <c r="A93" i="14"/>
  <c r="A94" i="14"/>
  <c r="A95" i="14"/>
  <c r="A96" i="14"/>
  <c r="A97" i="14"/>
  <c r="A98" i="14"/>
  <c r="A101" i="14"/>
  <c r="A102" i="14"/>
  <c r="A103" i="14"/>
  <c r="A104" i="14"/>
  <c r="A105" i="14"/>
  <c r="A106" i="14"/>
  <c r="A107" i="14"/>
  <c r="A110" i="14"/>
  <c r="A111" i="14"/>
  <c r="A112" i="14"/>
  <c r="A113" i="14"/>
  <c r="A114" i="14"/>
  <c r="A115" i="14"/>
  <c r="A116" i="14"/>
  <c r="A117" i="14"/>
  <c r="A118" i="14"/>
  <c r="A121" i="14"/>
  <c r="A122" i="14"/>
  <c r="A123" i="14"/>
  <c r="A124" i="14"/>
  <c r="A125" i="14"/>
  <c r="A126" i="14"/>
  <c r="A127" i="14"/>
  <c r="A128" i="14"/>
  <c r="A75" i="14"/>
  <c r="A71" i="14"/>
  <c r="A72" i="14"/>
  <c r="A73" i="14"/>
  <c r="A74" i="14"/>
  <c r="A70" i="14"/>
  <c r="A31" i="14"/>
  <c r="A32" i="14"/>
  <c r="A33" i="14"/>
  <c r="A34" i="14"/>
  <c r="A35" i="14"/>
  <c r="A36" i="14"/>
  <c r="A37" i="14"/>
  <c r="A38" i="14"/>
  <c r="A39" i="14"/>
  <c r="A40" i="14"/>
  <c r="A41" i="14"/>
  <c r="A42" i="14"/>
  <c r="A43" i="14"/>
  <c r="A44" i="14"/>
  <c r="A45" i="14"/>
  <c r="A46" i="14"/>
  <c r="A47" i="14"/>
  <c r="A48" i="14"/>
  <c r="A49" i="14"/>
  <c r="A30" i="14"/>
  <c r="E2" i="43"/>
  <c r="C2" i="14"/>
  <c r="E2" i="23"/>
  <c r="H30" i="14"/>
  <c r="H31" i="14"/>
  <c r="H32" i="14"/>
  <c r="H33" i="16"/>
  <c r="H34" i="17"/>
  <c r="D91" i="46" a="1"/>
  <c r="D91" i="46" s="1"/>
  <c r="D89" i="46" a="1"/>
  <c r="D89" i="46" s="1"/>
  <c r="D77" i="46" a="1"/>
  <c r="D77" i="46" s="1"/>
  <c r="D75" i="46" a="1"/>
  <c r="D75" i="46" s="1"/>
  <c r="D73" i="46" a="1"/>
  <c r="D73" i="46" s="1"/>
  <c r="D71" i="46" a="1"/>
  <c r="D71" i="46" s="1"/>
  <c r="D69" i="46" a="1"/>
  <c r="D69" i="46" s="1"/>
  <c r="D67" i="46" a="1"/>
  <c r="D67" i="46" s="1"/>
  <c r="D65" i="46" a="1"/>
  <c r="D65" i="46" s="1"/>
  <c r="D63" i="46" a="1"/>
  <c r="D63" i="46" s="1"/>
  <c r="D61" i="46" a="1"/>
  <c r="D61" i="46" s="1"/>
  <c r="D59" i="46" a="1"/>
  <c r="D59" i="46" s="1"/>
  <c r="D57" i="46" a="1"/>
  <c r="D57" i="46" s="1"/>
  <c r="D55" i="46" a="1"/>
  <c r="D55" i="46" s="1"/>
  <c r="D53" i="46" a="1"/>
  <c r="D53" i="46" s="1"/>
  <c r="D51" i="46" a="1"/>
  <c r="D51" i="46" s="1"/>
  <c r="D49" i="46" a="1"/>
  <c r="D49" i="46" s="1"/>
  <c r="D47" i="46" a="1"/>
  <c r="D47" i="46" s="1"/>
  <c r="D45" i="46" a="1"/>
  <c r="D45" i="46" s="1"/>
  <c r="D43" i="46" a="1"/>
  <c r="D43" i="46" s="1"/>
  <c r="D41" i="46" a="1"/>
  <c r="D41" i="46" s="1"/>
  <c r="D39" i="46" a="1"/>
  <c r="D39" i="46" s="1"/>
  <c r="D37" i="46" a="1"/>
  <c r="D37" i="46" s="1"/>
  <c r="D27" i="46" a="1"/>
  <c r="D27" i="46" s="1"/>
  <c r="D25" i="46" a="1"/>
  <c r="D25" i="46" s="1"/>
  <c r="D23" i="46" a="1"/>
  <c r="D23" i="46" s="1"/>
  <c r="D21" i="46" a="1"/>
  <c r="D21" i="46" s="1"/>
  <c r="D19" i="46" a="1"/>
  <c r="D19" i="46" s="1"/>
  <c r="D17" i="46" a="1"/>
  <c r="D17" i="46" s="1"/>
  <c r="D15" i="46" a="1"/>
  <c r="D15" i="46" s="1"/>
  <c r="D7" i="46" a="1"/>
  <c r="D7" i="46" s="1"/>
  <c r="D101" i="46" a="1"/>
  <c r="D101" i="46" s="1"/>
  <c r="D46" i="46" a="1"/>
  <c r="D46" i="46" s="1"/>
  <c r="D42" i="46" a="1"/>
  <c r="D42" i="46" s="1"/>
  <c r="D38" i="46" a="1"/>
  <c r="D38" i="46" s="1"/>
  <c r="D24" i="46" a="1"/>
  <c r="D24" i="46" s="1"/>
  <c r="D20" i="46" a="1"/>
  <c r="D20" i="46" s="1"/>
  <c r="D18" i="46" a="1"/>
  <c r="D18" i="46" s="1"/>
  <c r="D14" i="46" a="1"/>
  <c r="D14" i="46" s="1"/>
  <c r="D88" i="46" a="1"/>
  <c r="D88" i="46" s="1"/>
  <c r="D76" i="46" a="1"/>
  <c r="D76" i="46" s="1"/>
  <c r="D74" i="46" a="1"/>
  <c r="D74" i="46" s="1"/>
  <c r="D72" i="46" a="1"/>
  <c r="D72" i="46" s="1"/>
  <c r="D70" i="46" a="1"/>
  <c r="D70" i="46" s="1"/>
  <c r="D68" i="46" a="1"/>
  <c r="D68" i="46" s="1"/>
  <c r="D66" i="46" a="1"/>
  <c r="D66" i="46" s="1"/>
  <c r="D64" i="46" a="1"/>
  <c r="D64" i="46" s="1"/>
  <c r="D62" i="46" a="1"/>
  <c r="D62" i="46" s="1"/>
  <c r="D60" i="46" a="1"/>
  <c r="D60" i="46" s="1"/>
  <c r="D58" i="46" a="1"/>
  <c r="D58" i="46" s="1"/>
  <c r="D56" i="46" a="1"/>
  <c r="D56" i="46" s="1"/>
  <c r="D54" i="46" a="1"/>
  <c r="D54" i="46" s="1"/>
  <c r="D52" i="46" a="1"/>
  <c r="D52" i="46" s="1"/>
  <c r="D50" i="46" a="1"/>
  <c r="D50" i="46" s="1"/>
  <c r="D48" i="46" a="1"/>
  <c r="D48" i="46" s="1"/>
  <c r="D44" i="46" a="1"/>
  <c r="D44" i="46" s="1"/>
  <c r="D40" i="46" a="1"/>
  <c r="D40" i="46" s="1"/>
  <c r="D36" i="46" a="1"/>
  <c r="D26" i="46" a="1"/>
  <c r="D26" i="46" s="1"/>
  <c r="D22" i="46" a="1"/>
  <c r="D22" i="46" s="1"/>
  <c r="D16" i="46" a="1"/>
  <c r="D16" i="46" s="1"/>
  <c r="D87" i="46" a="1"/>
  <c r="D87" i="46" s="1"/>
  <c r="D104" i="46" a="1"/>
  <c r="D104" i="46" s="1"/>
  <c r="D31" i="46" a="1"/>
  <c r="D31" i="46" s="1"/>
  <c r="D32" i="46" a="1"/>
  <c r="D32" i="46" s="1"/>
  <c r="D36" i="46"/>
  <c r="J4" i="17"/>
  <c r="C8" i="16"/>
  <c r="C6" i="17"/>
  <c r="E5" i="17"/>
  <c r="C5" i="17"/>
  <c r="E3" i="23"/>
  <c r="C3" i="14"/>
  <c r="I7" i="43"/>
  <c r="I8" i="43" s="1"/>
  <c r="E7" i="16"/>
  <c r="C7" i="16"/>
  <c r="C169" i="43"/>
  <c r="C170" i="43"/>
  <c r="C171" i="43"/>
  <c r="C172" i="43"/>
  <c r="C173" i="43"/>
  <c r="C174" i="43"/>
  <c r="C175" i="43"/>
  <c r="C176" i="43"/>
  <c r="C177" i="43"/>
  <c r="C178" i="43"/>
  <c r="C179" i="43"/>
  <c r="C180" i="43"/>
  <c r="C181" i="43"/>
  <c r="C182" i="43"/>
  <c r="C183" i="43"/>
  <c r="C184" i="43"/>
  <c r="C185" i="43"/>
  <c r="C186" i="43"/>
  <c r="C187" i="43"/>
  <c r="C168" i="43"/>
  <c r="C147" i="43"/>
  <c r="C148" i="43"/>
  <c r="C149" i="43"/>
  <c r="C150" i="43"/>
  <c r="C151" i="43"/>
  <c r="C152" i="43"/>
  <c r="C153" i="43"/>
  <c r="C154" i="43"/>
  <c r="C155" i="43"/>
  <c r="C156" i="43"/>
  <c r="C157" i="43"/>
  <c r="C158" i="43"/>
  <c r="C159" i="43"/>
  <c r="C160" i="43"/>
  <c r="C161" i="43"/>
  <c r="C162" i="43"/>
  <c r="C163" i="43"/>
  <c r="C164" i="43"/>
  <c r="C165" i="43"/>
  <c r="C146" i="43"/>
  <c r="C125" i="43"/>
  <c r="C126" i="43"/>
  <c r="C127" i="43"/>
  <c r="C128" i="43"/>
  <c r="C129" i="43"/>
  <c r="C130" i="43"/>
  <c r="C131" i="43"/>
  <c r="C132" i="43"/>
  <c r="C133" i="43"/>
  <c r="C134" i="43"/>
  <c r="C135" i="43"/>
  <c r="C136" i="43"/>
  <c r="C137" i="43"/>
  <c r="C138" i="43"/>
  <c r="C139" i="43"/>
  <c r="C140" i="43"/>
  <c r="C141" i="43"/>
  <c r="C142" i="43"/>
  <c r="C143" i="43"/>
  <c r="C124" i="43"/>
  <c r="C103" i="43"/>
  <c r="C104" i="43"/>
  <c r="C105" i="43"/>
  <c r="C106" i="43"/>
  <c r="C107" i="43"/>
  <c r="C108" i="43"/>
  <c r="C109" i="43"/>
  <c r="C110" i="43"/>
  <c r="C111" i="43"/>
  <c r="C112" i="43"/>
  <c r="C113" i="43"/>
  <c r="C114" i="43"/>
  <c r="C115" i="43"/>
  <c r="C116" i="43"/>
  <c r="C117" i="43"/>
  <c r="C118" i="43"/>
  <c r="C119" i="43"/>
  <c r="C120" i="43"/>
  <c r="C121" i="43"/>
  <c r="C102" i="43"/>
  <c r="C81" i="43"/>
  <c r="C82" i="43"/>
  <c r="C83" i="43"/>
  <c r="C84" i="43"/>
  <c r="C85" i="43"/>
  <c r="C86" i="43"/>
  <c r="C87" i="43"/>
  <c r="C88" i="43"/>
  <c r="C89" i="43"/>
  <c r="C90" i="43"/>
  <c r="C91" i="43"/>
  <c r="C92" i="43"/>
  <c r="C93" i="43"/>
  <c r="C94" i="43"/>
  <c r="C95" i="43"/>
  <c r="C96" i="43"/>
  <c r="C97" i="43"/>
  <c r="C98" i="43"/>
  <c r="C99" i="43"/>
  <c r="C80" i="43"/>
  <c r="C59" i="43"/>
  <c r="C60" i="43"/>
  <c r="C61" i="43"/>
  <c r="C62" i="43"/>
  <c r="C63" i="43"/>
  <c r="C64" i="43"/>
  <c r="C65" i="43"/>
  <c r="C66" i="43"/>
  <c r="C67" i="43"/>
  <c r="C68" i="43"/>
  <c r="C69" i="43"/>
  <c r="C70" i="43"/>
  <c r="C71" i="43"/>
  <c r="C72" i="43"/>
  <c r="C73" i="43"/>
  <c r="C74" i="43"/>
  <c r="C75" i="43"/>
  <c r="C76" i="43"/>
  <c r="C77" i="43"/>
  <c r="C58" i="43"/>
  <c r="C37" i="43"/>
  <c r="C38" i="43"/>
  <c r="C39" i="43"/>
  <c r="C40" i="43"/>
  <c r="C41" i="43"/>
  <c r="C42" i="43"/>
  <c r="C43" i="43"/>
  <c r="C44" i="43"/>
  <c r="C45" i="43"/>
  <c r="C46" i="43"/>
  <c r="C47" i="43"/>
  <c r="C48" i="43"/>
  <c r="C49" i="43"/>
  <c r="C50" i="43"/>
  <c r="C51" i="43"/>
  <c r="C52" i="43"/>
  <c r="C53" i="43"/>
  <c r="C54" i="43"/>
  <c r="C55" i="43"/>
  <c r="C36" i="43"/>
  <c r="C15" i="43"/>
  <c r="C16" i="43"/>
  <c r="C17" i="43"/>
  <c r="C18" i="43"/>
  <c r="C19" i="43"/>
  <c r="C20" i="43"/>
  <c r="C21" i="43"/>
  <c r="C22" i="43"/>
  <c r="C23" i="43"/>
  <c r="C24" i="43"/>
  <c r="C25" i="43"/>
  <c r="C26" i="43"/>
  <c r="C27" i="43"/>
  <c r="C28" i="43"/>
  <c r="C29" i="43"/>
  <c r="C30" i="43"/>
  <c r="C31" i="43"/>
  <c r="C32" i="43"/>
  <c r="C33" i="43"/>
  <c r="C14" i="43"/>
  <c r="K183" i="43"/>
  <c r="K182" i="43"/>
  <c r="K181" i="43"/>
  <c r="K180" i="43"/>
  <c r="K179" i="43"/>
  <c r="K164" i="43"/>
  <c r="K163" i="43"/>
  <c r="K162" i="43"/>
  <c r="K161" i="43"/>
  <c r="K160" i="43"/>
  <c r="K138" i="43"/>
  <c r="K137" i="43"/>
  <c r="K136" i="43"/>
  <c r="K135" i="43"/>
  <c r="K134" i="43"/>
  <c r="K119" i="43"/>
  <c r="K118" i="43"/>
  <c r="K117" i="43"/>
  <c r="K116" i="43"/>
  <c r="K115" i="43"/>
  <c r="K97" i="43"/>
  <c r="K96" i="43"/>
  <c r="K95" i="43"/>
  <c r="K94" i="43"/>
  <c r="K93" i="43"/>
  <c r="K75" i="43"/>
  <c r="K74" i="43"/>
  <c r="K73" i="43"/>
  <c r="K72" i="43"/>
  <c r="K71" i="43"/>
  <c r="K51" i="43"/>
  <c r="K50" i="43"/>
  <c r="K49" i="43"/>
  <c r="K48" i="43"/>
  <c r="K47" i="43"/>
  <c r="K33" i="43"/>
  <c r="K20" i="43"/>
  <c r="K21" i="43"/>
  <c r="K22" i="43"/>
  <c r="K23" i="43"/>
  <c r="K24" i="43"/>
  <c r="K25" i="43"/>
  <c r="K26" i="43"/>
  <c r="K27" i="43"/>
  <c r="K28" i="43"/>
  <c r="K29" i="43"/>
  <c r="K30" i="43"/>
  <c r="K31" i="43"/>
  <c r="K32" i="43"/>
  <c r="B123" i="43"/>
  <c r="K168" i="43"/>
  <c r="K146" i="43"/>
  <c r="K147" i="43"/>
  <c r="K124" i="43"/>
  <c r="K125" i="43"/>
  <c r="K126" i="43"/>
  <c r="K102" i="43"/>
  <c r="K80" i="43"/>
  <c r="K58" i="43"/>
  <c r="B35" i="43"/>
  <c r="K36" i="43"/>
  <c r="B13" i="43"/>
  <c r="E3" i="43"/>
  <c r="G31" i="12"/>
  <c r="G32" i="12"/>
  <c r="G30" i="12"/>
  <c r="B57" i="43"/>
  <c r="B79" i="43"/>
  <c r="B101" i="43"/>
  <c r="B145" i="43"/>
  <c r="B167" i="43"/>
  <c r="K187" i="43"/>
  <c r="K186" i="43"/>
  <c r="K185" i="43"/>
  <c r="K184" i="43"/>
  <c r="K178" i="43"/>
  <c r="K177" i="43"/>
  <c r="K176" i="43"/>
  <c r="K175" i="43"/>
  <c r="K174" i="43"/>
  <c r="K173" i="43"/>
  <c r="K172" i="43"/>
  <c r="K171" i="43"/>
  <c r="K170" i="43"/>
  <c r="K169" i="43"/>
  <c r="K165" i="43"/>
  <c r="K159" i="43"/>
  <c r="K158" i="43"/>
  <c r="K157" i="43"/>
  <c r="K156" i="43"/>
  <c r="K155" i="43"/>
  <c r="K154" i="43"/>
  <c r="K153" i="43"/>
  <c r="K152" i="43"/>
  <c r="K151" i="43"/>
  <c r="K150" i="43"/>
  <c r="K149" i="43"/>
  <c r="K148" i="43"/>
  <c r="K143" i="43"/>
  <c r="K142" i="43"/>
  <c r="K141" i="43"/>
  <c r="K140" i="43"/>
  <c r="K139" i="43"/>
  <c r="K133" i="43"/>
  <c r="K132" i="43"/>
  <c r="K131" i="43"/>
  <c r="K130" i="43"/>
  <c r="K129" i="43"/>
  <c r="K128" i="43"/>
  <c r="K127" i="43"/>
  <c r="K121" i="43"/>
  <c r="K120" i="43"/>
  <c r="K114" i="43"/>
  <c r="K113" i="43"/>
  <c r="K112" i="43"/>
  <c r="K111" i="43"/>
  <c r="K110" i="43"/>
  <c r="K109" i="43"/>
  <c r="K108" i="43"/>
  <c r="K107" i="43"/>
  <c r="K106" i="43"/>
  <c r="K105" i="43"/>
  <c r="K104" i="43"/>
  <c r="K103" i="43"/>
  <c r="K99" i="43"/>
  <c r="K98" i="43"/>
  <c r="K92" i="43"/>
  <c r="K91" i="43"/>
  <c r="K90" i="43"/>
  <c r="K89" i="43"/>
  <c r="K88" i="43"/>
  <c r="K87" i="43"/>
  <c r="K86" i="43"/>
  <c r="K85" i="43"/>
  <c r="K84" i="43"/>
  <c r="K83" i="43"/>
  <c r="K82" i="43"/>
  <c r="K81" i="43"/>
  <c r="K77" i="43"/>
  <c r="K76" i="43"/>
  <c r="K70" i="43"/>
  <c r="K69" i="43"/>
  <c r="K68" i="43"/>
  <c r="K67" i="43"/>
  <c r="K66" i="43"/>
  <c r="K65" i="43"/>
  <c r="K64" i="43"/>
  <c r="K63" i="43"/>
  <c r="K62" i="43"/>
  <c r="K61" i="43"/>
  <c r="K60" i="43"/>
  <c r="K59" i="43"/>
  <c r="K55" i="43"/>
  <c r="K54" i="43"/>
  <c r="K53" i="43"/>
  <c r="K52" i="43"/>
  <c r="K46" i="43"/>
  <c r="K45" i="43"/>
  <c r="K44" i="43"/>
  <c r="K43" i="43"/>
  <c r="K42" i="43"/>
  <c r="K41" i="43"/>
  <c r="K40" i="43"/>
  <c r="K39" i="43"/>
  <c r="K38" i="43"/>
  <c r="K37" i="43"/>
  <c r="K14" i="43"/>
  <c r="K15" i="43"/>
  <c r="K16" i="43"/>
  <c r="K17" i="43"/>
  <c r="K18" i="43"/>
  <c r="K19" i="43"/>
  <c r="L167" i="43"/>
  <c r="L145" i="43"/>
  <c r="L123" i="43"/>
  <c r="L101" i="43"/>
  <c r="L79" i="43"/>
  <c r="L57" i="43"/>
  <c r="L35" i="43"/>
  <c r="L13" i="43"/>
  <c r="F9" i="43"/>
  <c r="H31" i="12" s="1"/>
  <c r="F5" i="43"/>
  <c r="F10" i="43"/>
  <c r="H32" i="12"/>
  <c r="F8" i="43"/>
  <c r="H30" i="12"/>
  <c r="H33" i="12" s="1"/>
  <c r="H34" i="12"/>
  <c r="K13" i="43"/>
  <c r="D34" i="12"/>
  <c r="H35" i="17"/>
  <c r="H36" i="17"/>
  <c r="H49" i="16"/>
  <c r="H50" i="16"/>
  <c r="H48" i="16"/>
  <c r="E19" i="14"/>
  <c r="F30" i="14"/>
  <c r="F31" i="14"/>
  <c r="F32" i="14"/>
  <c r="F33" i="14"/>
  <c r="F34" i="14"/>
  <c r="F35" i="14"/>
  <c r="F36" i="14"/>
  <c r="F37" i="14"/>
  <c r="F38" i="14"/>
  <c r="F39" i="14"/>
  <c r="F40" i="14"/>
  <c r="F41" i="14"/>
  <c r="F42" i="14"/>
  <c r="F43" i="14"/>
  <c r="F44" i="14"/>
  <c r="F45" i="14"/>
  <c r="F46" i="14"/>
  <c r="F47" i="14"/>
  <c r="F48" i="14"/>
  <c r="F49" i="14"/>
  <c r="H49" i="14"/>
  <c r="H48" i="14"/>
  <c r="H47" i="14"/>
  <c r="H46" i="14"/>
  <c r="H45" i="14"/>
  <c r="H44" i="14"/>
  <c r="H43" i="14"/>
  <c r="H42" i="14"/>
  <c r="H41" i="14"/>
  <c r="H40" i="14"/>
  <c r="H39" i="14"/>
  <c r="H38" i="14"/>
  <c r="H37" i="14"/>
  <c r="H36" i="14"/>
  <c r="H35" i="14"/>
  <c r="H34" i="14"/>
  <c r="H33" i="14"/>
  <c r="E12" i="14"/>
  <c r="E11" i="14"/>
  <c r="E8" i="14"/>
  <c r="E10" i="14"/>
  <c r="E13" i="14"/>
  <c r="E9" i="14"/>
  <c r="I17" i="14"/>
  <c r="I16" i="14"/>
  <c r="D31" i="12"/>
  <c r="E7" i="14"/>
  <c r="E6" i="14"/>
  <c r="D30" i="12"/>
  <c r="E5" i="14"/>
  <c r="D32" i="12"/>
  <c r="D33" i="12"/>
  <c r="D92" i="46"/>
  <c r="D5" i="46" a="1"/>
  <c r="D9" i="46" a="1"/>
  <c r="D13" i="46"/>
  <c r="D103" i="46" a="1"/>
  <c r="D99" i="46" a="1"/>
  <c r="D78" i="46" a="1"/>
  <c r="D11" i="46"/>
  <c r="D95" i="46" a="1"/>
  <c r="D93" i="46" a="1"/>
  <c r="D79" i="46" a="1"/>
  <c r="D107" i="46" a="1"/>
  <c r="D33" i="46" a="1"/>
  <c r="D34" i="46" a="1"/>
  <c r="D28" i="46" a="1"/>
  <c r="D98" i="46" a="1"/>
  <c r="D12" i="46"/>
  <c r="D4" i="46" a="1"/>
  <c r="D90" i="46" a="1"/>
  <c r="D97" i="46" a="1"/>
  <c r="D30" i="46" a="1"/>
  <c r="D109" i="46" a="1"/>
  <c r="D100" i="46" a="1"/>
  <c r="D85" i="46" a="1"/>
  <c r="D86" i="46" a="1"/>
  <c r="D10" i="46" a="1"/>
  <c r="D96" i="46" a="1"/>
  <c r="D81" i="46" a="1"/>
  <c r="D29" i="46" a="1"/>
  <c r="D94" i="46" a="1"/>
  <c r="D82" i="46" a="1"/>
  <c r="D8" i="46" a="1"/>
  <c r="D84" i="46" a="1"/>
  <c r="D35" i="46"/>
  <c r="D102" i="46" a="1"/>
  <c r="D83" i="46" a="1"/>
  <c r="D6" i="46" a="1"/>
  <c r="D105" i="46" a="1"/>
  <c r="D80" i="46" a="1"/>
  <c r="D35" i="12" l="1"/>
  <c r="B41" i="12"/>
  <c r="B42" i="12"/>
  <c r="F6" i="43"/>
  <c r="D8" i="46"/>
  <c r="D34" i="46"/>
  <c r="D90" i="46"/>
  <c r="D102" i="46"/>
  <c r="D96" i="46"/>
  <c r="D107" i="46"/>
  <c r="D4" i="46"/>
  <c r="D29" i="46"/>
  <c r="D80" i="46"/>
  <c r="D82" i="46"/>
  <c r="D78" i="46"/>
  <c r="D109" i="46"/>
  <c r="D95" i="46"/>
  <c r="D5" i="46"/>
  <c r="D86" i="46"/>
  <c r="D97" i="46"/>
  <c r="D84" i="46"/>
  <c r="D103" i="46"/>
  <c r="D100" i="46"/>
  <c r="D28" i="46"/>
  <c r="D81" i="46"/>
  <c r="D33" i="46"/>
  <c r="D79" i="46"/>
  <c r="D105" i="46"/>
  <c r="D9" i="46"/>
  <c r="D6" i="46"/>
  <c r="D10" i="46"/>
  <c r="D85" i="46"/>
  <c r="D83" i="46"/>
  <c r="D99" i="46"/>
  <c r="D30" i="46"/>
  <c r="D93" i="46"/>
  <c r="D94" i="46"/>
  <c r="D98" i="46"/>
  <c r="A39" i="12" l="1"/>
</calcChain>
</file>

<file path=xl/sharedStrings.xml><?xml version="1.0" encoding="utf-8"?>
<sst xmlns="http://schemas.openxmlformats.org/spreadsheetml/2006/main" count="1184" uniqueCount="787">
  <si>
    <t>団体情報</t>
    <rPh sb="0" eb="2">
      <t>ダンタイ</t>
    </rPh>
    <rPh sb="2" eb="4">
      <t>ジョウホウ</t>
    </rPh>
    <phoneticPr fontId="5"/>
  </si>
  <si>
    <t>要望内容</t>
    <rPh sb="0" eb="2">
      <t>ヨウボウ</t>
    </rPh>
    <rPh sb="2" eb="4">
      <t>ナイヨウ</t>
    </rPh>
    <phoneticPr fontId="5"/>
  </si>
  <si>
    <t>活動名（フリガナ）</t>
    <rPh sb="0" eb="2">
      <t>カツドウ</t>
    </rPh>
    <rPh sb="2" eb="3">
      <t>メイ</t>
    </rPh>
    <phoneticPr fontId="5"/>
  </si>
  <si>
    <t>活動名</t>
    <rPh sb="0" eb="2">
      <t>カツドウ</t>
    </rPh>
    <rPh sb="2" eb="3">
      <t>メイ</t>
    </rPh>
    <phoneticPr fontId="5"/>
  </si>
  <si>
    <t>実施時期</t>
    <rPh sb="0" eb="2">
      <t>ジッシ</t>
    </rPh>
    <rPh sb="2" eb="4">
      <t>ジキ</t>
    </rPh>
    <phoneticPr fontId="5"/>
  </si>
  <si>
    <t>収支予算（千円）</t>
    <rPh sb="0" eb="2">
      <t>シュウシ</t>
    </rPh>
    <rPh sb="2" eb="4">
      <t>ヨサン</t>
    </rPh>
    <rPh sb="5" eb="7">
      <t>センエン</t>
    </rPh>
    <phoneticPr fontId="5"/>
  </si>
  <si>
    <t>共催者負担金</t>
    <phoneticPr fontId="5"/>
  </si>
  <si>
    <t>（イ） 収入小計</t>
    <rPh sb="4" eb="6">
      <t>シュウニュウ</t>
    </rPh>
    <phoneticPr fontId="5"/>
  </si>
  <si>
    <t>団体住所（所在地）〒</t>
  </si>
  <si>
    <t>-</t>
  </si>
  <si>
    <t>団体住所（所在地）</t>
  </si>
  <si>
    <t>代表者役職名</t>
  </si>
  <si>
    <t>代表者氏名</t>
  </si>
  <si>
    <t>入場料</t>
  </si>
  <si>
    <t>共催者負担金</t>
  </si>
  <si>
    <t>文化庁補助事業等への応募（予定を含む。）</t>
  </si>
  <si>
    <t>活動名</t>
  </si>
  <si>
    <t>区分</t>
    <rPh sb="0" eb="2">
      <t>クブン</t>
    </rPh>
    <phoneticPr fontId="5"/>
  </si>
  <si>
    <t>項目</t>
    <rPh sb="0" eb="2">
      <t>コウモク</t>
    </rPh>
    <phoneticPr fontId="5"/>
  </si>
  <si>
    <t>細目</t>
    <rPh sb="0" eb="2">
      <t>サイモク</t>
    </rPh>
    <phoneticPr fontId="5"/>
  </si>
  <si>
    <t>内訳</t>
    <rPh sb="0" eb="2">
      <t>ウチワケ</t>
    </rPh>
    <phoneticPr fontId="5"/>
  </si>
  <si>
    <t>内訳詳細</t>
    <rPh sb="0" eb="2">
      <t>ウチワケ</t>
    </rPh>
    <rPh sb="2" eb="4">
      <t>ショウサイ</t>
    </rPh>
    <phoneticPr fontId="5"/>
  </si>
  <si>
    <t>小計（千円）</t>
    <rPh sb="0" eb="2">
      <t>ショウケイ</t>
    </rPh>
    <rPh sb="3" eb="5">
      <t>センエン</t>
    </rPh>
    <phoneticPr fontId="5"/>
  </si>
  <si>
    <t>入場料収入</t>
    <phoneticPr fontId="5"/>
  </si>
  <si>
    <t>会場名</t>
    <rPh sb="0" eb="2">
      <t>カイジョウ</t>
    </rPh>
    <rPh sb="2" eb="3">
      <t>メイ</t>
    </rPh>
    <phoneticPr fontId="5"/>
  </si>
  <si>
    <t>席</t>
    <rPh sb="0" eb="1">
      <t>セキ</t>
    </rPh>
    <phoneticPr fontId="5"/>
  </si>
  <si>
    <t>公演回数</t>
    <rPh sb="0" eb="2">
      <t>コウエン</t>
    </rPh>
    <rPh sb="2" eb="4">
      <t>カイスウ</t>
    </rPh>
    <phoneticPr fontId="5"/>
  </si>
  <si>
    <t>回</t>
    <rPh sb="0" eb="1">
      <t>カイ</t>
    </rPh>
    <phoneticPr fontId="5"/>
  </si>
  <si>
    <t>有料入場率</t>
    <rPh sb="0" eb="2">
      <t>ユウリョウ</t>
    </rPh>
    <rPh sb="2" eb="4">
      <t>ニュウジョウ</t>
    </rPh>
    <rPh sb="4" eb="5">
      <t>リツ</t>
    </rPh>
    <phoneticPr fontId="5"/>
  </si>
  <si>
    <t>％</t>
    <phoneticPr fontId="5"/>
  </si>
  <si>
    <t>単価</t>
    <rPh sb="0" eb="2">
      <t>タンカ</t>
    </rPh>
    <phoneticPr fontId="5"/>
  </si>
  <si>
    <t>×</t>
    <phoneticPr fontId="5"/>
  </si>
  <si>
    <t>枚数</t>
    <rPh sb="0" eb="2">
      <t>マイスウ</t>
    </rPh>
    <phoneticPr fontId="5"/>
  </si>
  <si>
    <t>単価×枚数</t>
    <rPh sb="0" eb="2">
      <t>タンカ</t>
    </rPh>
    <rPh sb="3" eb="5">
      <t>マイスウ</t>
    </rPh>
    <phoneticPr fontId="5"/>
  </si>
  <si>
    <t>（招待）</t>
    <rPh sb="1" eb="3">
      <t>ショウタイ</t>
    </rPh>
    <phoneticPr fontId="5"/>
  </si>
  <si>
    <t>その他の収入</t>
    <rPh sb="2" eb="3">
      <t>タ</t>
    </rPh>
    <rPh sb="4" eb="6">
      <t>シュウニュウ</t>
    </rPh>
    <phoneticPr fontId="5"/>
  </si>
  <si>
    <t>共催者以外の補助金・助成金</t>
    <phoneticPr fontId="5"/>
  </si>
  <si>
    <t>寄付金・協賛金</t>
    <phoneticPr fontId="5"/>
  </si>
  <si>
    <t>プログラム等売上収入</t>
    <phoneticPr fontId="5"/>
  </si>
  <si>
    <t>参加費</t>
    <phoneticPr fontId="5"/>
  </si>
  <si>
    <t>広告料・その他の収入</t>
    <phoneticPr fontId="5"/>
  </si>
  <si>
    <t>指揮料</t>
  </si>
  <si>
    <t>出演費</t>
  </si>
  <si>
    <t>演奏料</t>
  </si>
  <si>
    <t>ソリスト料</t>
  </si>
  <si>
    <t>合唱料</t>
  </si>
  <si>
    <t>出演料</t>
  </si>
  <si>
    <t>作曲料</t>
  </si>
  <si>
    <t>音楽費</t>
  </si>
  <si>
    <t>作詞料</t>
  </si>
  <si>
    <t>副指揮料</t>
  </si>
  <si>
    <t>楽器借料</t>
  </si>
  <si>
    <t>楽譜借料</t>
  </si>
  <si>
    <t>写譜料</t>
  </si>
  <si>
    <t>楽譜製作料</t>
  </si>
  <si>
    <t>調律料</t>
  </si>
  <si>
    <t>コレペティ料</t>
  </si>
  <si>
    <t>音楽制作料</t>
  </si>
  <si>
    <t>演出料</t>
  </si>
  <si>
    <t>文芸費</t>
  </si>
  <si>
    <t>監修料</t>
  </si>
  <si>
    <t>振付料</t>
  </si>
  <si>
    <t>舞台監督料</t>
  </si>
  <si>
    <t>音響プラン料</t>
  </si>
  <si>
    <t>照明プラン料</t>
  </si>
  <si>
    <t>台本料</t>
  </si>
  <si>
    <t>翻訳料</t>
  </si>
  <si>
    <t>企画制作料</t>
  </si>
  <si>
    <t>大道具費</t>
  </si>
  <si>
    <t>小道具費</t>
  </si>
  <si>
    <t>衣裳費</t>
  </si>
  <si>
    <t>床山・かつら費</t>
  </si>
  <si>
    <t>履物費</t>
  </si>
  <si>
    <t>メイク費</t>
  </si>
  <si>
    <t>舞台スタッフ費</t>
  </si>
  <si>
    <t>照明費</t>
  </si>
  <si>
    <t>映像費</t>
  </si>
  <si>
    <t>舞台美術費</t>
  </si>
  <si>
    <t>機材借料</t>
  </si>
  <si>
    <t>字幕費・音声ガイド費</t>
  </si>
  <si>
    <t>道具運搬費</t>
  </si>
  <si>
    <t>楽器運搬費</t>
  </si>
  <si>
    <t>プログラム編集謝金</t>
  </si>
  <si>
    <t>謝金</t>
  </si>
  <si>
    <t>プログラム原稿執筆謝金</t>
  </si>
  <si>
    <t>会場整理謝金</t>
  </si>
  <si>
    <t>託児謝金</t>
  </si>
  <si>
    <t>駐車場整理謝金</t>
  </si>
  <si>
    <t>医師・看護師謝金</t>
  </si>
  <si>
    <t>手話通訳謝金</t>
  </si>
  <si>
    <t>要約筆記謝金</t>
  </si>
  <si>
    <t>交通費</t>
  </si>
  <si>
    <t>旅費</t>
  </si>
  <si>
    <t>宿泊費</t>
  </si>
  <si>
    <t>広告宣伝費</t>
  </si>
  <si>
    <t>入場券販売手数料</t>
  </si>
  <si>
    <t>立看板費</t>
  </si>
  <si>
    <t>ウェブサイト作成料</t>
  </si>
  <si>
    <t>チラシ印刷費</t>
  </si>
  <si>
    <t>ポスター印刷費</t>
  </si>
  <si>
    <t>プログラム印刷費</t>
  </si>
  <si>
    <t>台本印刷費</t>
  </si>
  <si>
    <t>楽譜印刷費</t>
  </si>
  <si>
    <t>入場券印刷費</t>
  </si>
  <si>
    <t>アンケート用紙印刷費</t>
  </si>
  <si>
    <t>録画費</t>
  </si>
  <si>
    <t>録音費</t>
  </si>
  <si>
    <t>写真費</t>
  </si>
  <si>
    <t>（団体概要）</t>
    <phoneticPr fontId="5"/>
  </si>
  <si>
    <t>団体名</t>
  </si>
  <si>
    <t>住所〒</t>
    <phoneticPr fontId="5"/>
  </si>
  <si>
    <t>住所</t>
    <rPh sb="0" eb="2">
      <t>ジュウショ</t>
    </rPh>
    <phoneticPr fontId="5"/>
  </si>
  <si>
    <t>組　織</t>
  </si>
  <si>
    <t>経理担当者</t>
  </si>
  <si>
    <t>監査担当者</t>
  </si>
  <si>
    <t>（施設概要）</t>
  </si>
  <si>
    <t>施設名</t>
    <rPh sb="0" eb="2">
      <t>シセツ</t>
    </rPh>
    <rPh sb="2" eb="3">
      <t>メイ</t>
    </rPh>
    <phoneticPr fontId="5"/>
  </si>
  <si>
    <t>施設住所〒</t>
    <phoneticPr fontId="5"/>
  </si>
  <si>
    <t>ﾎｰﾑﾍﾟｰｼﾞｱﾄﾞﾚｽ</t>
    <phoneticPr fontId="5"/>
  </si>
  <si>
    <t>施設住所</t>
    <phoneticPr fontId="5"/>
  </si>
  <si>
    <t>目　的</t>
  </si>
  <si>
    <t xml:space="preserve">施　　設　　役　　職　　員 </t>
  </si>
  <si>
    <t>〔施設の設置条例等〕</t>
    <phoneticPr fontId="5"/>
  </si>
  <si>
    <t>〔施設の管理形態〕</t>
    <phoneticPr fontId="5"/>
  </si>
  <si>
    <t>沿　革</t>
  </si>
  <si>
    <t>年度</t>
  </si>
  <si>
    <t>回数
（回）</t>
    <rPh sb="4" eb="5">
      <t>カイ</t>
    </rPh>
    <phoneticPr fontId="5"/>
  </si>
  <si>
    <t>観客数
（人）</t>
    <rPh sb="5" eb="6">
      <t>ニン</t>
    </rPh>
    <phoneticPr fontId="5"/>
  </si>
  <si>
    <t>事業費
（千円）</t>
    <rPh sb="5" eb="7">
      <t>センエン</t>
    </rPh>
    <phoneticPr fontId="5"/>
  </si>
  <si>
    <t>助成金・補助金名</t>
    <rPh sb="7" eb="8">
      <t>メイ</t>
    </rPh>
    <phoneticPr fontId="5"/>
  </si>
  <si>
    <t>施設の財務状況</t>
  </si>
  <si>
    <t>総収入（A）（千円）</t>
    <rPh sb="7" eb="9">
      <t>センエン</t>
    </rPh>
    <phoneticPr fontId="5"/>
  </si>
  <si>
    <t>上記以外の助成金・補助金名</t>
    <phoneticPr fontId="5"/>
  </si>
  <si>
    <t>（実行委員会等概要）</t>
    <phoneticPr fontId="5"/>
  </si>
  <si>
    <t>役　　職　　員</t>
    <phoneticPr fontId="5"/>
  </si>
  <si>
    <t>〔中核団体名〕</t>
    <phoneticPr fontId="5"/>
  </si>
  <si>
    <t>〔加入条件〕</t>
    <phoneticPr fontId="5"/>
  </si>
  <si>
    <t>主 催 し た 主 な 公 演 実 績</t>
    <phoneticPr fontId="5"/>
  </si>
  <si>
    <t>財務状況</t>
    <phoneticPr fontId="5"/>
  </si>
  <si>
    <t>金額（円）</t>
    <rPh sb="3" eb="4">
      <t>エン</t>
    </rPh>
    <phoneticPr fontId="5"/>
  </si>
  <si>
    <t>編曲料</t>
  </si>
  <si>
    <t>上記以外の助成金・補助金（千円）</t>
    <phoneticPr fontId="5"/>
  </si>
  <si>
    <t>助成金・補助金
（千円）</t>
    <phoneticPr fontId="5"/>
  </si>
  <si>
    <t>実施時期</t>
    <rPh sb="0" eb="2">
      <t>ジッシ</t>
    </rPh>
    <rPh sb="2" eb="4">
      <t>ジキ</t>
    </rPh>
    <phoneticPr fontId="4"/>
  </si>
  <si>
    <t>実施回数</t>
    <phoneticPr fontId="4"/>
  </si>
  <si>
    <t>日数</t>
    <phoneticPr fontId="4"/>
  </si>
  <si>
    <t>実施ホール名</t>
    <phoneticPr fontId="4"/>
  </si>
  <si>
    <t>その他</t>
    <rPh sb="2" eb="3">
      <t>タ</t>
    </rPh>
    <phoneticPr fontId="4"/>
  </si>
  <si>
    <t>企画制作</t>
    <rPh sb="0" eb="2">
      <t>キカク</t>
    </rPh>
    <rPh sb="2" eb="4">
      <t>セイサク</t>
    </rPh>
    <phoneticPr fontId="4"/>
  </si>
  <si>
    <t>舞台設営</t>
    <rPh sb="0" eb="2">
      <t>ブタイ</t>
    </rPh>
    <rPh sb="2" eb="4">
      <t>セツエイ</t>
    </rPh>
    <phoneticPr fontId="4"/>
  </si>
  <si>
    <t>広報</t>
    <rPh sb="0" eb="2">
      <t>コウホウ</t>
    </rPh>
    <phoneticPr fontId="4"/>
  </si>
  <si>
    <t>金額（円）</t>
    <rPh sb="0" eb="2">
      <t>キンガク</t>
    </rPh>
    <rPh sb="3" eb="4">
      <t>エン</t>
    </rPh>
    <phoneticPr fontId="5"/>
  </si>
  <si>
    <t>～</t>
    <phoneticPr fontId="4"/>
  </si>
  <si>
    <t>総支出（B）（千円）</t>
    <phoneticPr fontId="5"/>
  </si>
  <si>
    <t>収支差（A-B）（千円）</t>
    <rPh sb="9" eb="11">
      <t>センエン</t>
    </rPh>
    <phoneticPr fontId="5"/>
  </si>
  <si>
    <t>施 設 で 主 催 し た
 主 な 公 演 実 績</t>
    <phoneticPr fontId="4"/>
  </si>
  <si>
    <t>収入総額</t>
    <rPh sb="2" eb="4">
      <t>ソウガク</t>
    </rPh>
    <phoneticPr fontId="5"/>
  </si>
  <si>
    <t>記入要領</t>
    <phoneticPr fontId="4"/>
  </si>
  <si>
    <t>収入総額（千円）</t>
    <rPh sb="0" eb="2">
      <t>シュウニュウ</t>
    </rPh>
    <phoneticPr fontId="4"/>
  </si>
  <si>
    <t>入場料収入</t>
    <phoneticPr fontId="4"/>
  </si>
  <si>
    <t>その他の収入</t>
    <rPh sb="2" eb="3">
      <t>タ</t>
    </rPh>
    <rPh sb="4" eb="6">
      <t>シュウニュウ</t>
    </rPh>
    <phoneticPr fontId="4"/>
  </si>
  <si>
    <t>共催者負担金</t>
    <rPh sb="0" eb="2">
      <t>キョウサイ</t>
    </rPh>
    <rPh sb="2" eb="3">
      <t>シャ</t>
    </rPh>
    <rPh sb="3" eb="6">
      <t>フタンキン</t>
    </rPh>
    <phoneticPr fontId="4"/>
  </si>
  <si>
    <t>共催者以外の補助金・助成金</t>
    <rPh sb="0" eb="2">
      <t>キョウサイ</t>
    </rPh>
    <rPh sb="2" eb="3">
      <t>シャ</t>
    </rPh>
    <rPh sb="3" eb="5">
      <t>イガイ</t>
    </rPh>
    <rPh sb="6" eb="9">
      <t>ホジョキン</t>
    </rPh>
    <rPh sb="10" eb="13">
      <t>ジョセイキン</t>
    </rPh>
    <phoneticPr fontId="4"/>
  </si>
  <si>
    <t>寄付金・協賛金</t>
    <rPh sb="0" eb="3">
      <t>キフキン</t>
    </rPh>
    <rPh sb="4" eb="7">
      <t>キョウサンキン</t>
    </rPh>
    <phoneticPr fontId="4"/>
  </si>
  <si>
    <t>プログラム等売上収入</t>
    <phoneticPr fontId="4"/>
  </si>
  <si>
    <t>参加費</t>
    <phoneticPr fontId="4"/>
  </si>
  <si>
    <t>広告料・その他の収入</t>
    <phoneticPr fontId="4"/>
  </si>
  <si>
    <t>実施文化施設名</t>
    <phoneticPr fontId="4"/>
  </si>
  <si>
    <t>実施文化施設住所〒</t>
    <phoneticPr fontId="4"/>
  </si>
  <si>
    <t>実施文化施設住所</t>
    <rPh sb="6" eb="8">
      <t>ジュウショ</t>
    </rPh>
    <phoneticPr fontId="4"/>
  </si>
  <si>
    <t>都道府県</t>
    <rPh sb="0" eb="4">
      <t>トドウフケン</t>
    </rPh>
    <phoneticPr fontId="4"/>
  </si>
  <si>
    <t>左記以外</t>
    <rPh sb="0" eb="2">
      <t>サキ</t>
    </rPh>
    <rPh sb="2" eb="4">
      <t>イガイ</t>
    </rPh>
    <phoneticPr fontId="4"/>
  </si>
  <si>
    <t>当該活動の広告用</t>
    <rPh sb="0" eb="2">
      <t>トウガイ</t>
    </rPh>
    <rPh sb="2" eb="4">
      <t>カツドウ</t>
    </rPh>
    <rPh sb="5" eb="8">
      <t>コウコクヨウ</t>
    </rPh>
    <phoneticPr fontId="4"/>
  </si>
  <si>
    <t>細目</t>
    <rPh sb="0" eb="2">
      <t>サイモク</t>
    </rPh>
    <phoneticPr fontId="4"/>
  </si>
  <si>
    <t>（有料入場率＝有料チケット総販売予定数／（使用座席数×公演回数））</t>
    <phoneticPr fontId="4"/>
  </si>
  <si>
    <t>使用座席数</t>
    <rPh sb="0" eb="2">
      <t>シヨウ</t>
    </rPh>
    <rPh sb="2" eb="5">
      <t>ザセキスウ</t>
    </rPh>
    <phoneticPr fontId="4"/>
  </si>
  <si>
    <t>記録・配信費</t>
    <rPh sb="0" eb="2">
      <t>キロク</t>
    </rPh>
    <rPh sb="3" eb="5">
      <t>ハイシン</t>
    </rPh>
    <rPh sb="5" eb="6">
      <t>ヒ</t>
    </rPh>
    <phoneticPr fontId="4"/>
  </si>
  <si>
    <t>配信用録音録画・編集費</t>
    <rPh sb="0" eb="2">
      <t>ハイシン</t>
    </rPh>
    <rPh sb="2" eb="3">
      <t>ヨウ</t>
    </rPh>
    <rPh sb="3" eb="5">
      <t>ロクオン</t>
    </rPh>
    <rPh sb="5" eb="7">
      <t>ロクガ</t>
    </rPh>
    <rPh sb="10" eb="11">
      <t>ヒ</t>
    </rPh>
    <phoneticPr fontId="4"/>
  </si>
  <si>
    <t>配信用機材借料</t>
    <rPh sb="0" eb="2">
      <t>ハイシン</t>
    </rPh>
    <rPh sb="2" eb="3">
      <t>ヨウ</t>
    </rPh>
    <rPh sb="3" eb="5">
      <t>キザイ</t>
    </rPh>
    <rPh sb="5" eb="7">
      <t>シャクリョウ</t>
    </rPh>
    <phoneticPr fontId="4"/>
  </si>
  <si>
    <t>配信用サイト作成・利用料</t>
    <rPh sb="2" eb="3">
      <t>ヨウ</t>
    </rPh>
    <rPh sb="6" eb="8">
      <t>サクセイ</t>
    </rPh>
    <rPh sb="9" eb="12">
      <t>リヨウリョウ</t>
    </rPh>
    <phoneticPr fontId="4"/>
  </si>
  <si>
    <t>券種</t>
    <rPh sb="0" eb="1">
      <t>ケン</t>
    </rPh>
    <rPh sb="1" eb="2">
      <t>シュ</t>
    </rPh>
    <phoneticPr fontId="5"/>
  </si>
  <si>
    <t>会場の席数（定員）</t>
    <rPh sb="0" eb="2">
      <t>カイジョウ</t>
    </rPh>
    <rPh sb="3" eb="4">
      <t>セキ</t>
    </rPh>
    <rPh sb="4" eb="5">
      <t>スウ</t>
    </rPh>
    <rPh sb="6" eb="8">
      <t>テイイン</t>
    </rPh>
    <phoneticPr fontId="5"/>
  </si>
  <si>
    <t>売止席数</t>
    <rPh sb="0" eb="1">
      <t>ウ</t>
    </rPh>
    <rPh sb="1" eb="2">
      <t>ド</t>
    </rPh>
    <rPh sb="2" eb="3">
      <t>セキ</t>
    </rPh>
    <rPh sb="3" eb="4">
      <t>スウ</t>
    </rPh>
    <phoneticPr fontId="4"/>
  </si>
  <si>
    <t>席    (会場の席数ー売止席数）</t>
    <rPh sb="0" eb="1">
      <t>セキ</t>
    </rPh>
    <rPh sb="15" eb="16">
      <t>スウ</t>
    </rPh>
    <phoneticPr fontId="5"/>
  </si>
  <si>
    <t>単価等（円）</t>
    <rPh sb="0" eb="2">
      <t>タンカ</t>
    </rPh>
    <rPh sb="2" eb="3">
      <t>トウ</t>
    </rPh>
    <rPh sb="4" eb="5">
      <t>エン</t>
    </rPh>
    <phoneticPr fontId="5"/>
  </si>
  <si>
    <t>【注意】本シートを編集・削除しないでください。</t>
    <rPh sb="1" eb="3">
      <t>チュウイ</t>
    </rPh>
    <rPh sb="4" eb="5">
      <t>ホン</t>
    </rPh>
    <rPh sb="9" eb="11">
      <t>ヘンシュウ</t>
    </rPh>
    <rPh sb="12" eb="14">
      <t>サクジョ</t>
    </rPh>
    <phoneticPr fontId="21"/>
  </si>
  <si>
    <t>連携先</t>
    <rPh sb="0" eb="2">
      <t>レンケイ</t>
    </rPh>
    <rPh sb="2" eb="3">
      <t>サキ</t>
    </rPh>
    <phoneticPr fontId="21"/>
  </si>
  <si>
    <t>行</t>
    <rPh sb="0" eb="1">
      <t>ギョウ</t>
    </rPh>
    <phoneticPr fontId="21"/>
  </si>
  <si>
    <t>連携元</t>
    <rPh sb="0" eb="2">
      <t>レンケイ</t>
    </rPh>
    <rPh sb="2" eb="3">
      <t>モト</t>
    </rPh>
    <phoneticPr fontId="21"/>
  </si>
  <si>
    <t>連携内容</t>
    <rPh sb="0" eb="2">
      <t>レンケイ</t>
    </rPh>
    <rPh sb="2" eb="4">
      <t>ナイヨウ</t>
    </rPh>
    <phoneticPr fontId="21"/>
  </si>
  <si>
    <t>様式の種類</t>
    <rPh sb="0" eb="2">
      <t>ヨウシキ</t>
    </rPh>
    <rPh sb="3" eb="5">
      <t>シュルイ</t>
    </rPh>
    <phoneticPr fontId="21"/>
  </si>
  <si>
    <t>要望書登録/要望内容/活動名</t>
    <rPh sb="0" eb="3">
      <t>ヨウボウショ</t>
    </rPh>
    <rPh sb="3" eb="5">
      <t>トウロク</t>
    </rPh>
    <rPh sb="6" eb="8">
      <t>ヨウボウ</t>
    </rPh>
    <rPh sb="8" eb="10">
      <t>ナイヨウ</t>
    </rPh>
    <rPh sb="11" eb="13">
      <t>カツドウ</t>
    </rPh>
    <rPh sb="13" eb="14">
      <t>メイ</t>
    </rPh>
    <phoneticPr fontId="4"/>
  </si>
  <si>
    <t>要望書登録/要望内容/入場料</t>
    <rPh sb="0" eb="3">
      <t>ヨウボウショ</t>
    </rPh>
    <rPh sb="3" eb="5">
      <t>トウロク</t>
    </rPh>
    <rPh sb="6" eb="8">
      <t>ヨウボウ</t>
    </rPh>
    <rPh sb="8" eb="10">
      <t>ナイヨウ</t>
    </rPh>
    <rPh sb="11" eb="14">
      <t>ニュウジョウリョウ</t>
    </rPh>
    <phoneticPr fontId="4"/>
  </si>
  <si>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4"/>
  </si>
  <si>
    <t>要望書登録/要望内容/(ｲ)小計</t>
    <rPh sb="0" eb="3">
      <t>ヨウボウショ</t>
    </rPh>
    <rPh sb="3" eb="5">
      <t>トウロク</t>
    </rPh>
    <rPh sb="6" eb="8">
      <t>ヨウボウ</t>
    </rPh>
    <rPh sb="8" eb="10">
      <t>ナイヨウ</t>
    </rPh>
    <rPh sb="14" eb="16">
      <t>ショウケイ</t>
    </rPh>
    <phoneticPr fontId="4"/>
  </si>
  <si>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4"/>
  </si>
  <si>
    <t>要望書登録/要望内容/要望額</t>
    <rPh sb="0" eb="3">
      <t>ヨウボウショ</t>
    </rPh>
    <rPh sb="3" eb="5">
      <t>トウロク</t>
    </rPh>
    <rPh sb="6" eb="8">
      <t>ヨウボウ</t>
    </rPh>
    <rPh sb="8" eb="10">
      <t>ナイヨウ</t>
    </rPh>
    <rPh sb="11" eb="13">
      <t>ヨウボウ</t>
    </rPh>
    <rPh sb="13" eb="14">
      <t>ガク</t>
    </rPh>
    <phoneticPr fontId="4"/>
  </si>
  <si>
    <t>要望書登録/要望内容/文化庁チェック</t>
    <rPh sb="0" eb="3">
      <t>ヨウボウショ</t>
    </rPh>
    <rPh sb="3" eb="5">
      <t>トウロク</t>
    </rPh>
    <rPh sb="6" eb="8">
      <t>ヨウボウ</t>
    </rPh>
    <rPh sb="8" eb="10">
      <t>ナイヨウ</t>
    </rPh>
    <rPh sb="11" eb="14">
      <t>ブンカチョウ</t>
    </rPh>
    <phoneticPr fontId="4"/>
  </si>
  <si>
    <t>-</t>
    <phoneticPr fontId="21"/>
  </si>
  <si>
    <t>要望書登録/映画製作/時間</t>
    <rPh sb="0" eb="3">
      <t>ヨウボウショ</t>
    </rPh>
    <rPh sb="3" eb="5">
      <t>トウロク</t>
    </rPh>
    <rPh sb="6" eb="8">
      <t>エイガ</t>
    </rPh>
    <rPh sb="8" eb="10">
      <t>セイサク</t>
    </rPh>
    <rPh sb="11" eb="13">
      <t>ジカン</t>
    </rPh>
    <phoneticPr fontId="4"/>
  </si>
  <si>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4"/>
  </si>
  <si>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4"/>
  </si>
  <si>
    <t>要望書登録/映画製作/完成形態</t>
    <rPh sb="0" eb="3">
      <t>ヨウボウショ</t>
    </rPh>
    <rPh sb="3" eb="5">
      <t>トウロク</t>
    </rPh>
    <rPh sb="6" eb="8">
      <t>エイガ</t>
    </rPh>
    <rPh sb="8" eb="10">
      <t>セイサク</t>
    </rPh>
    <rPh sb="11" eb="13">
      <t>カンセイ</t>
    </rPh>
    <rPh sb="13" eb="15">
      <t>ケイタイ</t>
    </rPh>
    <phoneticPr fontId="4"/>
  </si>
  <si>
    <t>要望書登録/映画製作/監督</t>
    <rPh sb="0" eb="3">
      <t>ヨウボウショ</t>
    </rPh>
    <rPh sb="3" eb="5">
      <t>トウロク</t>
    </rPh>
    <rPh sb="6" eb="8">
      <t>エイガ</t>
    </rPh>
    <rPh sb="8" eb="10">
      <t>セイサク</t>
    </rPh>
    <rPh sb="11" eb="13">
      <t>カントク</t>
    </rPh>
    <phoneticPr fontId="4"/>
  </si>
  <si>
    <t>要望書登録/映画製作/脚本</t>
    <rPh sb="0" eb="3">
      <t>ヨウボウショ</t>
    </rPh>
    <rPh sb="3" eb="5">
      <t>トウロク</t>
    </rPh>
    <rPh sb="6" eb="8">
      <t>エイガ</t>
    </rPh>
    <rPh sb="8" eb="10">
      <t>セイサク</t>
    </rPh>
    <rPh sb="11" eb="13">
      <t>キャクホン</t>
    </rPh>
    <phoneticPr fontId="4"/>
  </si>
  <si>
    <t>要望書登録/映画製作/撮影</t>
    <rPh sb="0" eb="3">
      <t>ヨウボウショ</t>
    </rPh>
    <rPh sb="3" eb="5">
      <t>トウロク</t>
    </rPh>
    <rPh sb="6" eb="8">
      <t>エイガ</t>
    </rPh>
    <rPh sb="8" eb="10">
      <t>セイサク</t>
    </rPh>
    <rPh sb="11" eb="13">
      <t>サツエイ</t>
    </rPh>
    <phoneticPr fontId="4"/>
  </si>
  <si>
    <t>要望書登録/映画製作/出演者</t>
    <rPh sb="0" eb="3">
      <t>ヨウボウショ</t>
    </rPh>
    <rPh sb="3" eb="5">
      <t>トウロク</t>
    </rPh>
    <rPh sb="6" eb="8">
      <t>エイガ</t>
    </rPh>
    <rPh sb="8" eb="10">
      <t>セイサク</t>
    </rPh>
    <rPh sb="11" eb="14">
      <t>シュツエンシャ</t>
    </rPh>
    <phoneticPr fontId="4"/>
  </si>
  <si>
    <t>要望書登録/映画製作/配給会社</t>
    <rPh sb="0" eb="3">
      <t>ヨウボウショ</t>
    </rPh>
    <rPh sb="3" eb="5">
      <t>トウロク</t>
    </rPh>
    <rPh sb="6" eb="8">
      <t>エイガ</t>
    </rPh>
    <rPh sb="8" eb="10">
      <t>セイサク</t>
    </rPh>
    <rPh sb="11" eb="13">
      <t>ハイキュウ</t>
    </rPh>
    <rPh sb="13" eb="15">
      <t>ガイシャ</t>
    </rPh>
    <phoneticPr fontId="4"/>
  </si>
  <si>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4"/>
  </si>
  <si>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4"/>
  </si>
  <si>
    <t>要望書登録/基金/県NO</t>
    <rPh sb="0" eb="3">
      <t>ヨウボウショ</t>
    </rPh>
    <rPh sb="3" eb="5">
      <t>トウロク</t>
    </rPh>
    <rPh sb="6" eb="8">
      <t>キキン</t>
    </rPh>
    <rPh sb="9" eb="10">
      <t>ケン</t>
    </rPh>
    <phoneticPr fontId="4"/>
  </si>
  <si>
    <t>要望書登録/補助金/単位</t>
    <rPh sb="0" eb="3">
      <t>ヨウボウショ</t>
    </rPh>
    <rPh sb="3" eb="5">
      <t>トウロク</t>
    </rPh>
    <rPh sb="6" eb="9">
      <t>ホジョキン</t>
    </rPh>
    <rPh sb="10" eb="12">
      <t>タンイ</t>
    </rPh>
    <phoneticPr fontId="4"/>
  </si>
  <si>
    <t>要望書登録/補助金/個表番号</t>
    <rPh sb="0" eb="3">
      <t>ヨウボウショ</t>
    </rPh>
    <rPh sb="3" eb="5">
      <t>トウロク</t>
    </rPh>
    <rPh sb="6" eb="9">
      <t>ホジョキン</t>
    </rPh>
    <rPh sb="10" eb="12">
      <t>コヒョウ</t>
    </rPh>
    <rPh sb="12" eb="14">
      <t>バンゴウ</t>
    </rPh>
    <phoneticPr fontId="4"/>
  </si>
  <si>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4"/>
  </si>
  <si>
    <t>要望書登録/基金/分野
要望書登録/補助金/分野</t>
    <rPh sb="0" eb="3">
      <t>ヨウボウショ</t>
    </rPh>
    <rPh sb="3" eb="5">
      <t>トウロク</t>
    </rPh>
    <rPh sb="6" eb="8">
      <t>キキン</t>
    </rPh>
    <rPh sb="9" eb="11">
      <t>ブンヤ</t>
    </rPh>
    <rPh sb="18" eb="21">
      <t>ホジョキン</t>
    </rPh>
    <phoneticPr fontId="4"/>
  </si>
  <si>
    <t>要望書登録/基金/ジャンル
要望書登録/補助金/ジャンル</t>
    <phoneticPr fontId="21"/>
  </si>
  <si>
    <t>要望書登録/基金/提出日
要望書登録/補助金/提出日</t>
    <rPh sb="0" eb="3">
      <t>ヨウボウショ</t>
    </rPh>
    <rPh sb="3" eb="5">
      <t>トウロク</t>
    </rPh>
    <rPh sb="6" eb="8">
      <t>キキン</t>
    </rPh>
    <rPh sb="9" eb="11">
      <t>テイシュツ</t>
    </rPh>
    <rPh sb="11" eb="12">
      <t>ビ</t>
    </rPh>
    <phoneticPr fontId="4"/>
  </si>
  <si>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4"/>
  </si>
  <si>
    <t>要望書登録/活動場所/開始日</t>
    <rPh sb="0" eb="3">
      <t>ヨウボウショ</t>
    </rPh>
    <rPh sb="3" eb="5">
      <t>トウロク</t>
    </rPh>
    <rPh sb="6" eb="8">
      <t>カツドウ</t>
    </rPh>
    <rPh sb="8" eb="10">
      <t>バショ</t>
    </rPh>
    <rPh sb="11" eb="14">
      <t>カイシビ</t>
    </rPh>
    <phoneticPr fontId="4"/>
  </si>
  <si>
    <t>要望書登録/活動場所/終了日</t>
    <rPh sb="0" eb="3">
      <t>ヨウボウショ</t>
    </rPh>
    <rPh sb="3" eb="5">
      <t>トウロク</t>
    </rPh>
    <rPh sb="6" eb="8">
      <t>カツドウ</t>
    </rPh>
    <rPh sb="8" eb="10">
      <t>バショ</t>
    </rPh>
    <rPh sb="11" eb="13">
      <t>シュウリョウ</t>
    </rPh>
    <rPh sb="13" eb="14">
      <t>ヒ</t>
    </rPh>
    <phoneticPr fontId="4"/>
  </si>
  <si>
    <t>要望書登録/活動場所/活動場所</t>
    <rPh sb="0" eb="3">
      <t>ヨウボウショ</t>
    </rPh>
    <rPh sb="3" eb="5">
      <t>トウロク</t>
    </rPh>
    <rPh sb="6" eb="8">
      <t>カツドウ</t>
    </rPh>
    <rPh sb="8" eb="10">
      <t>バショ</t>
    </rPh>
    <rPh sb="11" eb="13">
      <t>カツドウ</t>
    </rPh>
    <rPh sb="13" eb="15">
      <t>バショ</t>
    </rPh>
    <phoneticPr fontId="4"/>
  </si>
  <si>
    <t>団体登録/団体基本情報/団体名</t>
    <rPh sb="12" eb="14">
      <t>ダンタイ</t>
    </rPh>
    <rPh sb="14" eb="15">
      <t>メイ</t>
    </rPh>
    <phoneticPr fontId="4"/>
  </si>
  <si>
    <t>団体登録/団体基本情報/ヨミガナ</t>
  </si>
  <si>
    <t>団体登録/団体基本情報/代表者氏名</t>
    <rPh sb="12" eb="15">
      <t>ダイヒョウシャ</t>
    </rPh>
    <rPh sb="15" eb="17">
      <t>シメイ</t>
    </rPh>
    <phoneticPr fontId="4"/>
  </si>
  <si>
    <t>団体登録/団体基本情報/代表者役職</t>
    <rPh sb="12" eb="15">
      <t>ダイヒョウシャ</t>
    </rPh>
    <rPh sb="15" eb="17">
      <t>ヤクショク</t>
    </rPh>
    <phoneticPr fontId="4"/>
  </si>
  <si>
    <t>団体登録/団体基本情報/郵便番号</t>
    <rPh sb="12" eb="16">
      <t>ユウビンバンゴウ</t>
    </rPh>
    <phoneticPr fontId="4"/>
  </si>
  <si>
    <t>団体登録/団体基本情報/都道府県</t>
    <rPh sb="12" eb="16">
      <t>トドウフケン</t>
    </rPh>
    <phoneticPr fontId="4"/>
  </si>
  <si>
    <t>団体登録/団体基本情報/住所1</t>
    <rPh sb="12" eb="14">
      <t>ジュウショ</t>
    </rPh>
    <phoneticPr fontId="4"/>
  </si>
  <si>
    <t>団体登録/団体基本情報/住所2</t>
    <rPh sb="12" eb="14">
      <t>ジュウショ</t>
    </rPh>
    <phoneticPr fontId="4"/>
  </si>
  <si>
    <t>団体登録/団体基本情報/電話番号</t>
    <rPh sb="12" eb="14">
      <t>デンワ</t>
    </rPh>
    <rPh sb="14" eb="16">
      <t>バンゴウ</t>
    </rPh>
    <phoneticPr fontId="4"/>
  </si>
  <si>
    <t>団体登録/団体基本情報/FAX番号</t>
    <rPh sb="15" eb="17">
      <t>バンゴウ</t>
    </rPh>
    <phoneticPr fontId="4"/>
  </si>
  <si>
    <t>団体登録/団体基本情報/ホームページ</t>
    <phoneticPr fontId="4"/>
  </si>
  <si>
    <t>団体登録/団体基本情報/創立年/月</t>
    <rPh sb="12" eb="14">
      <t>ソウリツ</t>
    </rPh>
    <rPh sb="14" eb="15">
      <t>ネン</t>
    </rPh>
    <rPh sb="16" eb="17">
      <t>ツキ</t>
    </rPh>
    <phoneticPr fontId="4"/>
  </si>
  <si>
    <t>団体登録/標準連絡先/団体名</t>
    <rPh sb="5" eb="7">
      <t>ヒョウジュン</t>
    </rPh>
    <rPh sb="7" eb="10">
      <t>レンラクサキ</t>
    </rPh>
    <rPh sb="11" eb="13">
      <t>ダンタイ</t>
    </rPh>
    <rPh sb="13" eb="14">
      <t>メイ</t>
    </rPh>
    <phoneticPr fontId="4"/>
  </si>
  <si>
    <t>団体登録/団体基本情報/団体種別</t>
    <rPh sb="12" eb="14">
      <t>ダンタイ</t>
    </rPh>
    <rPh sb="14" eb="16">
      <t>シュベツ</t>
    </rPh>
    <phoneticPr fontId="4"/>
  </si>
  <si>
    <t>施設登録/施設/施設名</t>
    <rPh sb="0" eb="2">
      <t>シセツ</t>
    </rPh>
    <rPh sb="2" eb="4">
      <t>トウロク</t>
    </rPh>
    <rPh sb="5" eb="7">
      <t>シセツ</t>
    </rPh>
    <rPh sb="8" eb="10">
      <t>シセツ</t>
    </rPh>
    <rPh sb="10" eb="11">
      <t>メイ</t>
    </rPh>
    <phoneticPr fontId="4"/>
  </si>
  <si>
    <t>施設登録/施設/郵便番号</t>
    <rPh sb="0" eb="2">
      <t>シセツ</t>
    </rPh>
    <rPh sb="2" eb="4">
      <t>トウロク</t>
    </rPh>
    <rPh sb="5" eb="7">
      <t>シセツ</t>
    </rPh>
    <rPh sb="8" eb="12">
      <t>ユウビンバンゴウ</t>
    </rPh>
    <phoneticPr fontId="4"/>
  </si>
  <si>
    <t>施設登録/施設/都道府県</t>
    <rPh sb="0" eb="2">
      <t>シセツ</t>
    </rPh>
    <rPh sb="2" eb="4">
      <t>トウロク</t>
    </rPh>
    <rPh sb="5" eb="7">
      <t>シセツ</t>
    </rPh>
    <rPh sb="8" eb="12">
      <t>トドウフケン</t>
    </rPh>
    <phoneticPr fontId="4"/>
  </si>
  <si>
    <t>施設登録/施設/住所1</t>
    <rPh sb="0" eb="2">
      <t>シセツ</t>
    </rPh>
    <rPh sb="2" eb="4">
      <t>トウロク</t>
    </rPh>
    <rPh sb="5" eb="7">
      <t>シセツ</t>
    </rPh>
    <rPh sb="8" eb="10">
      <t>ジュウショ</t>
    </rPh>
    <phoneticPr fontId="4"/>
  </si>
  <si>
    <t>施設登録/施設/住所2</t>
    <rPh sb="0" eb="2">
      <t>シセツ</t>
    </rPh>
    <rPh sb="2" eb="4">
      <t>トウロク</t>
    </rPh>
    <rPh sb="5" eb="7">
      <t>シセツ</t>
    </rPh>
    <rPh sb="8" eb="10">
      <t>ジュウショ</t>
    </rPh>
    <phoneticPr fontId="4"/>
  </si>
  <si>
    <t>要望書登録/要望内容/控除税額計（C）</t>
    <phoneticPr fontId="4"/>
  </si>
  <si>
    <t>要望書登録/要望内容/備考</t>
    <rPh sb="0" eb="3">
      <t>ヨウボウショ</t>
    </rPh>
    <rPh sb="3" eb="5">
      <t>トウロク</t>
    </rPh>
    <rPh sb="6" eb="8">
      <t>ヨウボウ</t>
    </rPh>
    <rPh sb="8" eb="10">
      <t>ナイヨウ</t>
    </rPh>
    <rPh sb="11" eb="13">
      <t>ビコウ</t>
    </rPh>
    <phoneticPr fontId="4"/>
  </si>
  <si>
    <t>収支差（A-B）（千円）</t>
    <rPh sb="0" eb="2">
      <t>シュウシ</t>
    </rPh>
    <rPh sb="2" eb="3">
      <t>サ</t>
    </rPh>
    <rPh sb="9" eb="11">
      <t>センエン</t>
    </rPh>
    <phoneticPr fontId="5"/>
  </si>
  <si>
    <t>No.</t>
    <phoneticPr fontId="23"/>
  </si>
  <si>
    <t>活動名：</t>
    <rPh sb="0" eb="2">
      <t>カツドウ</t>
    </rPh>
    <rPh sb="2" eb="3">
      <t>メイ</t>
    </rPh>
    <phoneticPr fontId="23"/>
  </si>
  <si>
    <t>団体名：</t>
    <rPh sb="0" eb="2">
      <t>ダンタイ</t>
    </rPh>
    <rPh sb="2" eb="3">
      <t>メイ</t>
    </rPh>
    <phoneticPr fontId="23"/>
  </si>
  <si>
    <t>施設名：</t>
    <rPh sb="0" eb="2">
      <t>シセツ</t>
    </rPh>
    <rPh sb="2" eb="3">
      <t>メイ</t>
    </rPh>
    <phoneticPr fontId="23"/>
  </si>
  <si>
    <t>①【必要書類の確認】</t>
    <rPh sb="2" eb="4">
      <t>ヒツヨウ</t>
    </rPh>
    <rPh sb="4" eb="6">
      <t>ショルイ</t>
    </rPh>
    <rPh sb="7" eb="9">
      <t>カクニン</t>
    </rPh>
    <phoneticPr fontId="23"/>
  </si>
  <si>
    <t>③【応募要件の確認】</t>
    <rPh sb="2" eb="4">
      <t>オウボ</t>
    </rPh>
    <rPh sb="4" eb="6">
      <t>ヨウケン</t>
    </rPh>
    <rPh sb="7" eb="9">
      <t>カクニン</t>
    </rPh>
    <phoneticPr fontId="23"/>
  </si>
  <si>
    <t>□</t>
  </si>
  <si>
    <t>適合</t>
    <rPh sb="0" eb="2">
      <t>テキゴウ</t>
    </rPh>
    <phoneticPr fontId="23"/>
  </si>
  <si>
    <t>②【応募履歴の確認】</t>
    <rPh sb="2" eb="4">
      <t>オウボ</t>
    </rPh>
    <rPh sb="4" eb="6">
      <t>リレキ</t>
    </rPh>
    <phoneticPr fontId="23"/>
  </si>
  <si>
    <t>【最終判断】</t>
    <rPh sb="1" eb="3">
      <t>サイシュウ</t>
    </rPh>
    <rPh sb="3" eb="5">
      <t>ハンダン</t>
    </rPh>
    <phoneticPr fontId="23"/>
  </si>
  <si>
    <t>要望書の作成にあたっては、特に以下の点に注意して作成ください。</t>
    <rPh sb="13" eb="14">
      <t>トク</t>
    </rPh>
    <phoneticPr fontId="21"/>
  </si>
  <si>
    <t>【 要望書作成に際しての注意事項 】</t>
    <rPh sb="2" eb="5">
      <t>ヨウボウショ</t>
    </rPh>
    <rPh sb="5" eb="7">
      <t>サクセイ</t>
    </rPh>
    <rPh sb="8" eb="9">
      <t>サイ</t>
    </rPh>
    <rPh sb="12" eb="14">
      <t>チュウイ</t>
    </rPh>
    <rPh sb="14" eb="16">
      <t>ジコウ</t>
    </rPh>
    <phoneticPr fontId="21"/>
  </si>
  <si>
    <t>・応募する活動区分ごとに様式が異なりますので、要望書の作成前に必ず確認してください。</t>
    <rPh sb="1" eb="3">
      <t>オウボ</t>
    </rPh>
    <rPh sb="5" eb="7">
      <t>カツドウ</t>
    </rPh>
    <rPh sb="7" eb="9">
      <t>クブン</t>
    </rPh>
    <rPh sb="12" eb="14">
      <t>ヨウシキ</t>
    </rPh>
    <rPh sb="15" eb="16">
      <t>コト</t>
    </rPh>
    <rPh sb="23" eb="26">
      <t>ヨウボウショ</t>
    </rPh>
    <rPh sb="27" eb="29">
      <t>サクセイ</t>
    </rPh>
    <rPh sb="29" eb="30">
      <t>マエ</t>
    </rPh>
    <rPh sb="31" eb="32">
      <t>カナラ</t>
    </rPh>
    <rPh sb="33" eb="35">
      <t>カクニン</t>
    </rPh>
    <phoneticPr fontId="21"/>
  </si>
  <si>
    <t>・主催者の形態や活動内容によって必要な提出書類が異なります。募集案内「必要書類と記入上の</t>
    <rPh sb="1" eb="4">
      <t>シュサイシャ</t>
    </rPh>
    <rPh sb="5" eb="7">
      <t>ケイタイ</t>
    </rPh>
    <rPh sb="8" eb="10">
      <t>カツドウ</t>
    </rPh>
    <rPh sb="10" eb="12">
      <t>ナイヨウ</t>
    </rPh>
    <rPh sb="16" eb="18">
      <t>ヒツヨウ</t>
    </rPh>
    <rPh sb="19" eb="21">
      <t>テイシュツ</t>
    </rPh>
    <rPh sb="21" eb="23">
      <t>ショルイ</t>
    </rPh>
    <rPh sb="24" eb="25">
      <t>コト</t>
    </rPh>
    <rPh sb="30" eb="32">
      <t>ボシュウ</t>
    </rPh>
    <rPh sb="32" eb="34">
      <t>アンナイ</t>
    </rPh>
    <rPh sb="35" eb="37">
      <t>ヒツヨウ</t>
    </rPh>
    <rPh sb="37" eb="39">
      <t>ショルイ</t>
    </rPh>
    <rPh sb="40" eb="42">
      <t>キニュウ</t>
    </rPh>
    <rPh sb="42" eb="43">
      <t>ジョウ</t>
    </rPh>
    <phoneticPr fontId="21"/>
  </si>
  <si>
    <t>　注意事項」を必ず確認し、書類を作成してください。なお、提出の必要がない書類については、</t>
    <phoneticPr fontId="21"/>
  </si>
  <si>
    <t>　空欄のままご提出ください。</t>
    <phoneticPr fontId="21"/>
  </si>
  <si>
    <t>・本様式にはファイル保護のためのロックを施しており、文字の大きさや入力欄の調整など、</t>
    <rPh sb="1" eb="2">
      <t>ホン</t>
    </rPh>
    <rPh sb="2" eb="4">
      <t>ヨウシキ</t>
    </rPh>
    <rPh sb="10" eb="12">
      <t>ホゴ</t>
    </rPh>
    <rPh sb="20" eb="21">
      <t>ホドコ</t>
    </rPh>
    <rPh sb="29" eb="30">
      <t>オオ</t>
    </rPh>
    <rPh sb="33" eb="35">
      <t>ニュウリョク</t>
    </rPh>
    <rPh sb="35" eb="36">
      <t>ラン</t>
    </rPh>
    <rPh sb="37" eb="39">
      <t>チョウセイ</t>
    </rPh>
    <phoneticPr fontId="21"/>
  </si>
  <si>
    <r>
      <t>　様式の変更ができない仕様になっていますので、必ず</t>
    </r>
    <r>
      <rPr>
        <b/>
        <u/>
        <sz val="10"/>
        <color theme="1"/>
        <rFont val="游ゴシック"/>
        <family val="3"/>
        <charset val="128"/>
        <scheme val="minor"/>
      </rPr>
      <t>既定の文字数・行数以内</t>
    </r>
    <r>
      <rPr>
        <sz val="10"/>
        <color theme="1"/>
        <rFont val="游ゴシック"/>
        <family val="3"/>
        <charset val="128"/>
        <scheme val="minor"/>
      </rPr>
      <t>で記入してください。</t>
    </r>
    <phoneticPr fontId="21"/>
  </si>
  <si>
    <t>【 入力に際しての注意事項 】</t>
    <rPh sb="2" eb="4">
      <t>ニュウリョク</t>
    </rPh>
    <rPh sb="5" eb="6">
      <t>サイ</t>
    </rPh>
    <rPh sb="9" eb="11">
      <t>チュウイ</t>
    </rPh>
    <rPh sb="11" eb="13">
      <t>ジコウ</t>
    </rPh>
    <phoneticPr fontId="21"/>
  </si>
  <si>
    <t>【 よく使う操作について 】</t>
    <rPh sb="4" eb="5">
      <t>ツカ</t>
    </rPh>
    <rPh sb="6" eb="8">
      <t>ソウサ</t>
    </rPh>
    <phoneticPr fontId="21"/>
  </si>
  <si>
    <t>・改行</t>
    <rPh sb="1" eb="3">
      <t>カイギョウ</t>
    </rPh>
    <phoneticPr fontId="21"/>
  </si>
  <si>
    <t>[Alt] + [Enter]</t>
    <phoneticPr fontId="21"/>
  </si>
  <si>
    <t>・全角⇔半角　変換</t>
    <rPh sb="1" eb="3">
      <t>ゼンカク</t>
    </rPh>
    <rPh sb="4" eb="6">
      <t>ハンカク</t>
    </rPh>
    <rPh sb="7" eb="9">
      <t>ヘンカン</t>
    </rPh>
    <phoneticPr fontId="21"/>
  </si>
  <si>
    <t>[半角/全角]</t>
    <rPh sb="1" eb="3">
      <t>ハンカク</t>
    </rPh>
    <rPh sb="4" eb="6">
      <t>ゼンカク</t>
    </rPh>
    <phoneticPr fontId="21"/>
  </si>
  <si>
    <t>キーボードの左上にある【半角/全角】キーを押すたびに、「ひらがな」→「半角英数」→「ひらがな」の順に入力モードが切り替わります。</t>
    <phoneticPr fontId="21"/>
  </si>
  <si>
    <t>関係書類送付先〒</t>
    <rPh sb="0" eb="2">
      <t>カンケイ</t>
    </rPh>
    <rPh sb="2" eb="4">
      <t>ショルイ</t>
    </rPh>
    <rPh sb="4" eb="7">
      <t>ソウフサキ</t>
    </rPh>
    <phoneticPr fontId="4"/>
  </si>
  <si>
    <t>関係書類送付先住所</t>
    <rPh sb="0" eb="2">
      <t>カンケイ</t>
    </rPh>
    <rPh sb="2" eb="4">
      <t>ショルイ</t>
    </rPh>
    <rPh sb="4" eb="7">
      <t>ソウフサキ</t>
    </rPh>
    <rPh sb="7" eb="9">
      <t>ジュウショ</t>
    </rPh>
    <phoneticPr fontId="4"/>
  </si>
  <si>
    <t>担当者氏名</t>
    <phoneticPr fontId="4"/>
  </si>
  <si>
    <t>担当者電話番号</t>
    <phoneticPr fontId="21"/>
  </si>
  <si>
    <t>収入</t>
    <phoneticPr fontId="5"/>
  </si>
  <si>
    <t>支出</t>
    <phoneticPr fontId="4"/>
  </si>
  <si>
    <t>支払先及び備考</t>
    <phoneticPr fontId="7"/>
  </si>
  <si>
    <t>金額</t>
    <rPh sb="0" eb="2">
      <t>キンガク</t>
    </rPh>
    <phoneticPr fontId="7"/>
  </si>
  <si>
    <t>団体名（主催者）</t>
    <phoneticPr fontId="4"/>
  </si>
  <si>
    <t>実施文化施設名：</t>
    <phoneticPr fontId="7"/>
  </si>
  <si>
    <t>活動名：</t>
    <phoneticPr fontId="7"/>
  </si>
  <si>
    <t>①</t>
  </si>
  <si>
    <t>③</t>
  </si>
  <si>
    <t>出演費</t>
    <phoneticPr fontId="21"/>
  </si>
  <si>
    <t>音楽費</t>
    <phoneticPr fontId="21"/>
  </si>
  <si>
    <t>通称・愛称</t>
    <rPh sb="0" eb="2">
      <t>ツウショウ</t>
    </rPh>
    <rPh sb="3" eb="5">
      <t>アイショウ</t>
    </rPh>
    <phoneticPr fontId="4"/>
  </si>
  <si>
    <t>経費　①</t>
    <phoneticPr fontId="5"/>
  </si>
  <si>
    <t>経費　②</t>
    <phoneticPr fontId="5"/>
  </si>
  <si>
    <t>経費　③</t>
    <phoneticPr fontId="5"/>
  </si>
  <si>
    <t>②</t>
    <phoneticPr fontId="21"/>
  </si>
  <si>
    <t>担当部署名または役職名</t>
    <rPh sb="2" eb="4">
      <t>ブショ</t>
    </rPh>
    <rPh sb="4" eb="5">
      <t>メイ</t>
    </rPh>
    <rPh sb="8" eb="11">
      <t>ヤクショクメイ</t>
    </rPh>
    <phoneticPr fontId="4"/>
  </si>
  <si>
    <t>施設の設置条例　等</t>
    <phoneticPr fontId="4"/>
  </si>
  <si>
    <t>施設情報</t>
    <rPh sb="0" eb="2">
      <t>シセツ</t>
    </rPh>
    <rPh sb="2" eb="4">
      <t>ジョウホウ</t>
    </rPh>
    <phoneticPr fontId="4"/>
  </si>
  <si>
    <t>担当者情報</t>
    <rPh sb="0" eb="3">
      <t>タントウシャ</t>
    </rPh>
    <rPh sb="3" eb="5">
      <t>ジョウホウ</t>
    </rPh>
    <phoneticPr fontId="4"/>
  </si>
  <si>
    <t>←振興会使用欄</t>
    <rPh sb="1" eb="3">
      <t>シンコウ</t>
    </rPh>
    <rPh sb="3" eb="4">
      <t>カイ</t>
    </rPh>
    <rPh sb="4" eb="6">
      <t>シヨウ</t>
    </rPh>
    <rPh sb="6" eb="7">
      <t>ラン</t>
    </rPh>
    <phoneticPr fontId="4"/>
  </si>
  <si>
    <t>-</t>
    <phoneticPr fontId="4"/>
  </si>
  <si>
    <t>団体名（フリガナ）</t>
    <phoneticPr fontId="4"/>
  </si>
  <si>
    <t>小計（千円）</t>
    <rPh sb="0" eb="2">
      <t>ショウケイ</t>
    </rPh>
    <rPh sb="3" eb="4">
      <t>セン</t>
    </rPh>
    <rPh sb="4" eb="5">
      <t>エン</t>
    </rPh>
    <phoneticPr fontId="5"/>
  </si>
  <si>
    <t>文芸費</t>
    <phoneticPr fontId="21"/>
  </si>
  <si>
    <t>謝金</t>
    <phoneticPr fontId="21"/>
  </si>
  <si>
    <t>旅費</t>
    <phoneticPr fontId="21"/>
  </si>
  <si>
    <t>記録・配信費</t>
    <phoneticPr fontId="21"/>
  </si>
  <si>
    <t>項目</t>
    <phoneticPr fontId="21"/>
  </si>
  <si>
    <t>№</t>
    <phoneticPr fontId="7"/>
  </si>
  <si>
    <t>宣伝・印刷費</t>
    <phoneticPr fontId="21"/>
  </si>
  <si>
    <t>宣伝・印刷費</t>
    <phoneticPr fontId="21"/>
  </si>
  <si>
    <t>神奈川県</t>
  </si>
  <si>
    <t>和歌山県</t>
  </si>
  <si>
    <t>.</t>
    <phoneticPr fontId="4"/>
  </si>
  <si>
    <t>細目</t>
    <rPh sb="0" eb="2">
      <t>サイモク</t>
    </rPh>
    <phoneticPr fontId="7"/>
  </si>
  <si>
    <t>項目</t>
    <rPh sb="0" eb="2">
      <t>コウモク</t>
    </rPh>
    <phoneticPr fontId="4"/>
  </si>
  <si>
    <t>市町村または特別区</t>
    <rPh sb="0" eb="3">
      <t>シチョウソン</t>
    </rPh>
    <rPh sb="6" eb="9">
      <t>トクベツク</t>
    </rPh>
    <phoneticPr fontId="4"/>
  </si>
  <si>
    <t>東京都</t>
  </si>
  <si>
    <t>選択してください。</t>
  </si>
  <si>
    <t>活動区分</t>
    <phoneticPr fontId="4"/>
  </si>
  <si>
    <t>細目</t>
    <phoneticPr fontId="7"/>
  </si>
  <si>
    <t>総出演者数</t>
    <phoneticPr fontId="6"/>
  </si>
  <si>
    <t>（千円）</t>
  </si>
  <si>
    <t>①総表!D30</t>
  </si>
  <si>
    <t>①総表!D31</t>
  </si>
  <si>
    <t>①総表!D32</t>
  </si>
  <si>
    <t>①総表!C27</t>
  </si>
  <si>
    <t>①総表!C16</t>
  </si>
  <si>
    <t>①総表!C10</t>
  </si>
  <si>
    <t>①総表!C12</t>
  </si>
  <si>
    <t>①総表!C11</t>
  </si>
  <si>
    <t>①総表!C6</t>
  </si>
  <si>
    <t>①総表!C8</t>
  </si>
  <si>
    <t>①総表!D8</t>
  </si>
  <si>
    <t>①総表!F8</t>
  </si>
  <si>
    <t>①総表!C22</t>
  </si>
  <si>
    <t>①総表!C23</t>
  </si>
  <si>
    <t>①総表!C24</t>
  </si>
  <si>
    <t>①総表!I1</t>
  </si>
  <si>
    <t>①総表!J1</t>
  </si>
  <si>
    <t>施設コード</t>
    <rPh sb="0" eb="2">
      <t>シセツ</t>
    </rPh>
    <phoneticPr fontId="21"/>
  </si>
  <si>
    <t>都道府県番号</t>
    <rPh sb="0" eb="4">
      <t>トドウフケン</t>
    </rPh>
    <rPh sb="4" eb="6">
      <t>バンゴウ</t>
    </rPh>
    <phoneticPr fontId="21"/>
  </si>
  <si>
    <t>北海道</t>
  </si>
  <si>
    <t>岩手県</t>
  </si>
  <si>
    <t>宮城県</t>
  </si>
  <si>
    <t>秋田県</t>
  </si>
  <si>
    <t>山形県</t>
  </si>
  <si>
    <t>福島県</t>
  </si>
  <si>
    <t>茨城県</t>
  </si>
  <si>
    <t>栃木県</t>
  </si>
  <si>
    <t>群馬県</t>
  </si>
  <si>
    <t>埼玉県</t>
  </si>
  <si>
    <t>千葉県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</si>
  <si>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</si>
  <si>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</si>
  <si>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</si>
  <si>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</si>
  <si>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</si>
  <si>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</si>
  <si>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</si>
  <si>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</si>
  <si>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</si>
  <si>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</si>
  <si>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</si>
  <si>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</si>
  <si>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</si>
  <si>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</si>
  <si>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</si>
  <si>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</si>
  <si>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</si>
  <si>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</si>
  <si>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</si>
  <si>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</si>
  <si>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</si>
  <si>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</si>
  <si>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</si>
  <si>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</si>
  <si>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</si>
  <si>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</si>
  <si>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</si>
  <si>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</si>
  <si>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</si>
  <si>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</si>
  <si>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沖縄県</t>
  </si>
  <si>
    <t>青森県</t>
  </si>
  <si>
    <t>鹿児島県</t>
  </si>
  <si>
    <t>電話番号</t>
    <phoneticPr fontId="21"/>
  </si>
  <si>
    <t>①総表!C28</t>
  </si>
  <si>
    <t>①総表!E28</t>
  </si>
  <si>
    <t>①総表!C17</t>
  </si>
  <si>
    <t>①総表!C14</t>
  </si>
  <si>
    <t>①総表!D16</t>
  </si>
  <si>
    <t>①総表!F16</t>
  </si>
  <si>
    <t>①総表!C19</t>
  </si>
  <si>
    <t>①総表!F21</t>
  </si>
  <si>
    <t>①総表!C25</t>
  </si>
  <si>
    <t>法人設立年月</t>
    <phoneticPr fontId="4"/>
  </si>
  <si>
    <t>法 人 番 号</t>
    <phoneticPr fontId="4"/>
  </si>
  <si>
    <t>団体設立年月</t>
    <phoneticPr fontId="4"/>
  </si>
  <si>
    <t>施設電話</t>
    <phoneticPr fontId="4"/>
  </si>
  <si>
    <t>代表者役職名</t>
    <phoneticPr fontId="4"/>
  </si>
  <si>
    <t>ﾎｰﾑﾍﾟｰｼﾞｱﾄﾞﾚｽ</t>
    <phoneticPr fontId="4"/>
  </si>
  <si>
    <t>①総表!D33</t>
  </si>
  <si>
    <t>①総表!H33</t>
  </si>
  <si>
    <t>①総表!H35</t>
  </si>
  <si>
    <t>舞台・運搬費</t>
    <rPh sb="3" eb="5">
      <t>ウンパン</t>
    </rPh>
    <rPh sb="5" eb="6">
      <t>ヒ</t>
    </rPh>
    <phoneticPr fontId="21"/>
  </si>
  <si>
    <t>映像プラン料</t>
    <rPh sb="0" eb="2">
      <t>エイゾウ</t>
    </rPh>
    <rPh sb="5" eb="6">
      <t>リョウ</t>
    </rPh>
    <phoneticPr fontId="21"/>
  </si>
  <si>
    <t>舞台美術デザイン料</t>
    <phoneticPr fontId="21"/>
  </si>
  <si>
    <t>衣裳デザイン料</t>
    <phoneticPr fontId="21"/>
  </si>
  <si>
    <t>著作権使用料</t>
    <phoneticPr fontId="21"/>
  </si>
  <si>
    <t>照明スタッフ費</t>
    <phoneticPr fontId="21"/>
  </si>
  <si>
    <t>音響費</t>
    <phoneticPr fontId="21"/>
  </si>
  <si>
    <t>音響スタッフ費</t>
    <phoneticPr fontId="21"/>
  </si>
  <si>
    <t>映像スタッフ費</t>
    <phoneticPr fontId="21"/>
  </si>
  <si>
    <t>場内案内謝金</t>
    <rPh sb="0" eb="2">
      <t>ジョウナイ</t>
    </rPh>
    <rPh sb="2" eb="4">
      <t>アンナイ</t>
    </rPh>
    <rPh sb="4" eb="6">
      <t>シャキン</t>
    </rPh>
    <phoneticPr fontId="21"/>
  </si>
  <si>
    <t>宣伝物送付料</t>
    <rPh sb="0" eb="2">
      <t>センデン</t>
    </rPh>
    <rPh sb="2" eb="3">
      <t>ブツ</t>
    </rPh>
    <phoneticPr fontId="21"/>
  </si>
  <si>
    <t>チラシ、案内状、出演者応募案内　等</t>
    <rPh sb="4" eb="7">
      <t>アンナイジョウ</t>
    </rPh>
    <rPh sb="8" eb="11">
      <t>シュツエンシャ</t>
    </rPh>
    <rPh sb="11" eb="13">
      <t>オウボ</t>
    </rPh>
    <rPh sb="13" eb="15">
      <t>アンナイ</t>
    </rPh>
    <rPh sb="16" eb="17">
      <t>トウ</t>
    </rPh>
    <phoneticPr fontId="21"/>
  </si>
  <si>
    <t>テレビ、ラジオ、新聞、雑誌、駅貼り、ウェブ広告　等</t>
    <rPh sb="8" eb="10">
      <t>シンブン</t>
    </rPh>
    <rPh sb="11" eb="13">
      <t>ザッシ</t>
    </rPh>
    <rPh sb="14" eb="15">
      <t>エキ</t>
    </rPh>
    <rPh sb="15" eb="16">
      <t>ハ</t>
    </rPh>
    <rPh sb="21" eb="23">
      <t>コウコク</t>
    </rPh>
    <rPh sb="24" eb="25">
      <t>トウ</t>
    </rPh>
    <phoneticPr fontId="4"/>
  </si>
  <si>
    <t>舞台・運搬費</t>
    <phoneticPr fontId="21"/>
  </si>
  <si>
    <t>本活動の企画意図</t>
    <rPh sb="0" eb="1">
      <t>ホン</t>
    </rPh>
    <rPh sb="1" eb="3">
      <t>カツドウ</t>
    </rPh>
    <rPh sb="4" eb="6">
      <t>キカク</t>
    </rPh>
    <rPh sb="6" eb="8">
      <t>イト</t>
    </rPh>
    <phoneticPr fontId="4"/>
  </si>
  <si>
    <t>地域文化施設公演・展示活動（文化会館公演）</t>
    <phoneticPr fontId="4"/>
  </si>
  <si>
    <t>助成対象経費の総額</t>
    <rPh sb="0" eb="2">
      <t>ジョセイ</t>
    </rPh>
    <rPh sb="2" eb="4">
      <t>タイショウ</t>
    </rPh>
    <rPh sb="4" eb="6">
      <t>ケイヒ</t>
    </rPh>
    <rPh sb="7" eb="9">
      <t>ソウガク</t>
    </rPh>
    <phoneticPr fontId="4"/>
  </si>
  <si>
    <t>助成金要望額</t>
    <rPh sb="0" eb="3">
      <t>ジョセイキン</t>
    </rPh>
    <rPh sb="3" eb="5">
      <t>ヨウボウ</t>
    </rPh>
    <rPh sb="5" eb="6">
      <t>ガク</t>
    </rPh>
    <phoneticPr fontId="4"/>
  </si>
  <si>
    <t>助成対象経費の総額</t>
    <phoneticPr fontId="4"/>
  </si>
  <si>
    <t>要望書登録/要望内容/対象経費（A）</t>
    <rPh sb="0" eb="3">
      <t>ヨウボウショ</t>
    </rPh>
    <rPh sb="3" eb="5">
      <t>トウロク</t>
    </rPh>
    <rPh sb="6" eb="8">
      <t>ヨウボウ</t>
    </rPh>
    <rPh sb="8" eb="10">
      <t>ナイヨウ</t>
    </rPh>
    <rPh sb="11" eb="13">
      <t>タイショウ</t>
    </rPh>
    <rPh sb="13" eb="15">
      <t>ケイヒ</t>
    </rPh>
    <phoneticPr fontId="4"/>
  </si>
  <si>
    <t>要望書登録/連絡先/郵便番号</t>
    <rPh sb="0" eb="3">
      <t>ヨウボウショ</t>
    </rPh>
    <rPh sb="3" eb="5">
      <t>トウロク</t>
    </rPh>
    <rPh sb="6" eb="9">
      <t>レンラクサキ</t>
    </rPh>
    <rPh sb="10" eb="14">
      <t>ユウビンバンゴウ</t>
    </rPh>
    <phoneticPr fontId="21"/>
  </si>
  <si>
    <t>要望書登録/連絡先/住所1</t>
    <rPh sb="0" eb="3">
      <t>ヨウボウショ</t>
    </rPh>
    <rPh sb="3" eb="5">
      <t>トウロク</t>
    </rPh>
    <rPh sb="6" eb="9">
      <t>レンラクサキ</t>
    </rPh>
    <rPh sb="10" eb="12">
      <t>ジュウショ</t>
    </rPh>
    <phoneticPr fontId="21"/>
  </si>
  <si>
    <t>要望書登録/連絡先/住所2</t>
    <rPh sb="0" eb="3">
      <t>ヨウボウショ</t>
    </rPh>
    <rPh sb="3" eb="5">
      <t>トウロク</t>
    </rPh>
    <rPh sb="6" eb="9">
      <t>レンラクサキ</t>
    </rPh>
    <rPh sb="10" eb="12">
      <t>ジュウショ</t>
    </rPh>
    <phoneticPr fontId="21"/>
  </si>
  <si>
    <t>要望書登録/連絡先/担当者</t>
    <rPh sb="0" eb="3">
      <t>ヨウボウショ</t>
    </rPh>
    <rPh sb="3" eb="5">
      <t>トウロク</t>
    </rPh>
    <rPh sb="6" eb="9">
      <t>レンラクサキ</t>
    </rPh>
    <rPh sb="10" eb="13">
      <t>タントウシャ</t>
    </rPh>
    <phoneticPr fontId="21"/>
  </si>
  <si>
    <t>要望書登録/連絡先/担当役職</t>
    <rPh sb="0" eb="3">
      <t>ヨウボウショ</t>
    </rPh>
    <rPh sb="3" eb="5">
      <t>トウロク</t>
    </rPh>
    <rPh sb="6" eb="9">
      <t>レンラクサキ</t>
    </rPh>
    <rPh sb="10" eb="12">
      <t>タントウ</t>
    </rPh>
    <rPh sb="12" eb="14">
      <t>ヤクショク</t>
    </rPh>
    <phoneticPr fontId="21"/>
  </si>
  <si>
    <t>要望書登録/連絡先/担当部署</t>
    <rPh sb="0" eb="3">
      <t>ヨウボウショ</t>
    </rPh>
    <rPh sb="3" eb="5">
      <t>トウロク</t>
    </rPh>
    <rPh sb="6" eb="9">
      <t>レンラクサキ</t>
    </rPh>
    <rPh sb="10" eb="12">
      <t>タントウ</t>
    </rPh>
    <rPh sb="12" eb="14">
      <t>ブショ</t>
    </rPh>
    <phoneticPr fontId="21"/>
  </si>
  <si>
    <t>要望書登録/連絡先/電話番号</t>
    <rPh sb="0" eb="3">
      <t>ヨウボウショ</t>
    </rPh>
    <rPh sb="3" eb="5">
      <t>トウロク</t>
    </rPh>
    <rPh sb="6" eb="9">
      <t>レンラクサキ</t>
    </rPh>
    <rPh sb="10" eb="12">
      <t>デンワ</t>
    </rPh>
    <rPh sb="12" eb="14">
      <t>バンゴウ</t>
    </rPh>
    <phoneticPr fontId="21"/>
  </si>
  <si>
    <t>要望書登録/連絡先/FAX</t>
    <rPh sb="0" eb="3">
      <t>ヨウボウショ</t>
    </rPh>
    <rPh sb="3" eb="5">
      <t>トウロク</t>
    </rPh>
    <rPh sb="6" eb="9">
      <t>レンラクサキ</t>
    </rPh>
    <phoneticPr fontId="21"/>
  </si>
  <si>
    <t>要望書登録/連絡先/メールアドレス</t>
    <rPh sb="0" eb="3">
      <t>ヨウボウショ</t>
    </rPh>
    <rPh sb="3" eb="5">
      <t>トウロク</t>
    </rPh>
    <rPh sb="6" eb="9">
      <t>レンラクサキ</t>
    </rPh>
    <phoneticPr fontId="21"/>
  </si>
  <si>
    <t>団体更新フラグ</t>
    <rPh sb="0" eb="2">
      <t>ダンタイ</t>
    </rPh>
    <rPh sb="2" eb="4">
      <t>コウシン</t>
    </rPh>
    <phoneticPr fontId="21"/>
  </si>
  <si>
    <t>団体コード</t>
    <rPh sb="0" eb="2">
      <t>ダンタイ</t>
    </rPh>
    <phoneticPr fontId="21"/>
  </si>
  <si>
    <t>施設更新フラグ</t>
    <rPh sb="0" eb="2">
      <t>シセツ</t>
    </rPh>
    <rPh sb="2" eb="4">
      <t>コウシン</t>
    </rPh>
    <phoneticPr fontId="21"/>
  </si>
  <si>
    <t>地域文化施設公演・展示活動（文化会館公演）</t>
  </si>
  <si>
    <t>①総表!C5</t>
    <phoneticPr fontId="21"/>
  </si>
  <si>
    <t>①総表!C9</t>
  </si>
  <si>
    <t>①総表!C13</t>
  </si>
  <si>
    <t>①総表!C17</t>
    <phoneticPr fontId="21"/>
  </si>
  <si>
    <t>①総表!C21</t>
    <phoneticPr fontId="21"/>
  </si>
  <si>
    <t>設置者</t>
    <rPh sb="0" eb="3">
      <t>セッチシャ</t>
    </rPh>
    <phoneticPr fontId="4"/>
  </si>
  <si>
    <t>指定管理者</t>
    <rPh sb="0" eb="2">
      <t>シテイ</t>
    </rPh>
    <rPh sb="2" eb="4">
      <t>カンリ</t>
    </rPh>
    <rPh sb="4" eb="5">
      <t>シャ</t>
    </rPh>
    <phoneticPr fontId="4"/>
  </si>
  <si>
    <t>指定管理者が共同事業体の場合その構成団体</t>
    <phoneticPr fontId="4"/>
  </si>
  <si>
    <t>謝金</t>
    <rPh sb="0" eb="2">
      <t>シャキン</t>
    </rPh>
    <phoneticPr fontId="21"/>
  </si>
  <si>
    <t>関連行事・ワークショップ講師謝金</t>
    <rPh sb="12" eb="16">
      <t>コウシシャキン</t>
    </rPh>
    <phoneticPr fontId="21"/>
  </si>
  <si>
    <t>事務職員の給与や事務所維持費のような管理経費ではなく、助成の対象となる活動における企画・制作等に直接関わるスタッフ人件費が対象となります。</t>
    <phoneticPr fontId="21"/>
  </si>
  <si>
    <t>俳優、舞踊家、司会者、その他舞台上の出演者全般</t>
    <phoneticPr fontId="21"/>
  </si>
  <si>
    <t>助成対象経費の総額</t>
  </si>
  <si>
    <t>【助成金の額の区分】</t>
  </si>
  <si>
    <t>500千円（50万円）以上</t>
    <rPh sb="3" eb="5">
      <t>センエン</t>
    </rPh>
    <phoneticPr fontId="4"/>
  </si>
  <si>
    <t>500千円（50万円）　　</t>
    <rPh sb="3" eb="5">
      <t>センエン</t>
    </rPh>
    <phoneticPr fontId="4"/>
  </si>
  <si>
    <t>1,500千円（150万円）以上</t>
    <rPh sb="5" eb="7">
      <t>センエン</t>
    </rPh>
    <phoneticPr fontId="4"/>
  </si>
  <si>
    <t>1,000千円（100万円）以上</t>
    <rPh sb="5" eb="7">
      <t>センエン</t>
    </rPh>
    <phoneticPr fontId="4"/>
  </si>
  <si>
    <t>3,000千円（300万円）以上</t>
    <rPh sb="5" eb="7">
      <t>センエン</t>
    </rPh>
    <phoneticPr fontId="4"/>
  </si>
  <si>
    <t>1,000千円（100万円）</t>
    <rPh sb="5" eb="7">
      <t>センエン</t>
    </rPh>
    <rPh sb="11" eb="13">
      <t>マンエン</t>
    </rPh>
    <phoneticPr fontId="4"/>
  </si>
  <si>
    <t>2,000千円（200万円）以上</t>
    <rPh sb="5" eb="7">
      <t>センエン</t>
    </rPh>
    <phoneticPr fontId="4"/>
  </si>
  <si>
    <t>6,000千円（600万円）以上</t>
    <rPh sb="5" eb="7">
      <t>センエン</t>
    </rPh>
    <phoneticPr fontId="4"/>
  </si>
  <si>
    <t>2,000千円（200万円）　　</t>
    <rPh sb="5" eb="7">
      <t>センエン</t>
    </rPh>
    <phoneticPr fontId="4"/>
  </si>
  <si>
    <t>3,000千円（300万円）以上</t>
    <rPh sb="5" eb="7">
      <t>センエン</t>
    </rPh>
    <rPh sb="11" eb="13">
      <t>マンエン</t>
    </rPh>
    <phoneticPr fontId="4"/>
  </si>
  <si>
    <t>9,000千円（900万円）以上</t>
    <rPh sb="5" eb="7">
      <t>センエン</t>
    </rPh>
    <phoneticPr fontId="4"/>
  </si>
  <si>
    <t>3,000千円（300万円）　　</t>
    <rPh sb="5" eb="7">
      <t>センエン</t>
    </rPh>
    <phoneticPr fontId="4"/>
  </si>
  <si>
    <t>―</t>
  </si>
  <si>
    <t>（ロ） 自己負担金</t>
    <phoneticPr fontId="4"/>
  </si>
  <si>
    <t>収入総額（イ＋ロ）</t>
    <phoneticPr fontId="4"/>
  </si>
  <si>
    <t>例）</t>
    <rPh sb="0" eb="1">
      <t>レイ</t>
    </rPh>
    <phoneticPr fontId="21"/>
  </si>
  <si>
    <t>選択してください。</t>
    <rPh sb="0" eb="2">
      <t>センタク</t>
    </rPh>
    <phoneticPr fontId="21"/>
  </si>
  <si>
    <t>01</t>
    <phoneticPr fontId="21"/>
  </si>
  <si>
    <t>助成金算定基礎経費の合計額</t>
    <rPh sb="0" eb="3">
      <t>ジョセイキン</t>
    </rPh>
    <rPh sb="3" eb="5">
      <t>サンテイ</t>
    </rPh>
    <rPh sb="5" eb="7">
      <t>キソ</t>
    </rPh>
    <rPh sb="7" eb="9">
      <t>ケイヒ</t>
    </rPh>
    <rPh sb="10" eb="12">
      <t>ゴウケイ</t>
    </rPh>
    <rPh sb="12" eb="13">
      <t>ガク</t>
    </rPh>
    <phoneticPr fontId="4"/>
  </si>
  <si>
    <t>助成金算定基礎経費の合計額</t>
    <rPh sb="12" eb="13">
      <t>ガク</t>
    </rPh>
    <phoneticPr fontId="4"/>
  </si>
  <si>
    <t>助成金算定基礎経費の合計額</t>
    <rPh sb="0" eb="3">
      <t>ジョセイキン</t>
    </rPh>
    <rPh sb="3" eb="5">
      <t>サンテイ</t>
    </rPh>
    <rPh sb="5" eb="7">
      <t>キソ</t>
    </rPh>
    <rPh sb="7" eb="9">
      <t>ケイヒ</t>
    </rPh>
    <rPh sb="10" eb="12">
      <t>ゴウケイ</t>
    </rPh>
    <rPh sb="12" eb="13">
      <t>ガク</t>
    </rPh>
    <phoneticPr fontId="21"/>
  </si>
  <si>
    <t>①総表!G30</t>
    <phoneticPr fontId="21"/>
  </si>
  <si>
    <t>A1のセルについて。施設の都道府県番号を表示している。大学と全国はドロップダウンリストで修正。会館と展示以外は団体の住所の都道府県番号。</t>
    <rPh sb="10" eb="12">
      <t>シセツ</t>
    </rPh>
    <rPh sb="13" eb="17">
      <t>トドウフケン</t>
    </rPh>
    <rPh sb="17" eb="19">
      <t>バンゴウ</t>
    </rPh>
    <rPh sb="20" eb="22">
      <t>ヒョウジ</t>
    </rPh>
    <rPh sb="27" eb="29">
      <t>ダイガク</t>
    </rPh>
    <rPh sb="30" eb="32">
      <t>ゼンコク</t>
    </rPh>
    <rPh sb="44" eb="46">
      <t>シュウセイ</t>
    </rPh>
    <rPh sb="47" eb="49">
      <t>カイカン</t>
    </rPh>
    <rPh sb="50" eb="52">
      <t>テンジ</t>
    </rPh>
    <rPh sb="52" eb="54">
      <t>イガイ</t>
    </rPh>
    <rPh sb="55" eb="57">
      <t>ダンタイ</t>
    </rPh>
    <rPh sb="58" eb="60">
      <t>ジュウショ</t>
    </rPh>
    <rPh sb="61" eb="65">
      <t>トドウフケン</t>
    </rPh>
    <rPh sb="65" eb="67">
      <t>バンゴウ</t>
    </rPh>
    <phoneticPr fontId="21"/>
  </si>
  <si>
    <t>NO,は総表のIJK1を参照。団体コード・施設コード・到達番号</t>
    <rPh sb="4" eb="6">
      <t>ソウヒョウ</t>
    </rPh>
    <rPh sb="12" eb="14">
      <t>サンショウ</t>
    </rPh>
    <rPh sb="15" eb="17">
      <t>ダンタイ</t>
    </rPh>
    <rPh sb="21" eb="23">
      <t>シセツ</t>
    </rPh>
    <rPh sb="27" eb="29">
      <t>トウタツ</t>
    </rPh>
    <rPh sb="29" eb="31">
      <t>バンゴウ</t>
    </rPh>
    <phoneticPr fontId="21"/>
  </si>
  <si>
    <t>・活動に対する「助成金算定基礎経費の合計額」と「助成対象経費の総額」によって選択可能な</t>
    <rPh sb="1" eb="3">
      <t>カツドウ</t>
    </rPh>
    <rPh sb="4" eb="5">
      <t>タイ</t>
    </rPh>
    <rPh sb="8" eb="11">
      <t>ジョセイキン</t>
    </rPh>
    <rPh sb="11" eb="13">
      <t>サンテイ</t>
    </rPh>
    <rPh sb="13" eb="15">
      <t>キソ</t>
    </rPh>
    <rPh sb="15" eb="17">
      <t>ケイヒ</t>
    </rPh>
    <rPh sb="18" eb="20">
      <t>ゴウケイ</t>
    </rPh>
    <rPh sb="20" eb="21">
      <t>ガク</t>
    </rPh>
    <rPh sb="24" eb="26">
      <t>ジョセイ</t>
    </rPh>
    <rPh sb="26" eb="28">
      <t>タイショウ</t>
    </rPh>
    <rPh sb="28" eb="30">
      <t>ケイヒ</t>
    </rPh>
    <rPh sb="31" eb="33">
      <t>ソウガク</t>
    </rPh>
    <rPh sb="38" eb="40">
      <t>センタク</t>
    </rPh>
    <rPh sb="40" eb="42">
      <t>カノウ</t>
    </rPh>
    <phoneticPr fontId="21"/>
  </si>
  <si>
    <t>・団体情報や収入・支出の金額等、各シートの入力情報が別のシートに自動反映される箇所があります。</t>
    <rPh sb="1" eb="3">
      <t>ダンタイ</t>
    </rPh>
    <rPh sb="3" eb="5">
      <t>ジョウホウ</t>
    </rPh>
    <rPh sb="6" eb="8">
      <t>シュウニュウ</t>
    </rPh>
    <rPh sb="9" eb="11">
      <t>シシュツ</t>
    </rPh>
    <rPh sb="12" eb="14">
      <t>キンガク</t>
    </rPh>
    <rPh sb="14" eb="15">
      <t>ナド</t>
    </rPh>
    <rPh sb="16" eb="17">
      <t>カク</t>
    </rPh>
    <rPh sb="21" eb="23">
      <t>ニュウリョク</t>
    </rPh>
    <rPh sb="23" eb="25">
      <t>ジョウホウ</t>
    </rPh>
    <rPh sb="26" eb="27">
      <t>ベツ</t>
    </rPh>
    <rPh sb="32" eb="34">
      <t>ジドウ</t>
    </rPh>
    <rPh sb="34" eb="36">
      <t>ハンエイ</t>
    </rPh>
    <rPh sb="39" eb="41">
      <t>カショ</t>
    </rPh>
    <phoneticPr fontId="21"/>
  </si>
  <si>
    <t>・Wordやメモ帳など別のファイルからテキストをコピーして貼り付ける際には、入力するセルを</t>
    <rPh sb="8" eb="9">
      <t>チョウ</t>
    </rPh>
    <rPh sb="11" eb="12">
      <t>ベツ</t>
    </rPh>
    <rPh sb="29" eb="30">
      <t>ハ</t>
    </rPh>
    <rPh sb="31" eb="32">
      <t>ツ</t>
    </rPh>
    <rPh sb="34" eb="35">
      <t>サイ</t>
    </rPh>
    <rPh sb="38" eb="40">
      <t>ニュウリョク</t>
    </rPh>
    <phoneticPr fontId="21"/>
  </si>
  <si>
    <t>　ダブルクリックし、入力状態にしてから貼り付けてください。</t>
    <phoneticPr fontId="21"/>
  </si>
  <si>
    <r>
      <t>・</t>
    </r>
    <r>
      <rPr>
        <u/>
        <sz val="10"/>
        <color theme="1"/>
        <rFont val="游ゴシック"/>
        <family val="3"/>
        <charset val="128"/>
        <scheme val="minor"/>
      </rPr>
      <t>薄水色のセル</t>
    </r>
    <r>
      <rPr>
        <sz val="10"/>
        <color theme="1"/>
        <rFont val="游ゴシック"/>
        <family val="3"/>
        <charset val="128"/>
        <scheme val="minor"/>
      </rPr>
      <t>は選択式ですので、右下の</t>
    </r>
    <rPh sb="8" eb="10">
      <t>センタク</t>
    </rPh>
    <rPh sb="10" eb="11">
      <t>シキ</t>
    </rPh>
    <rPh sb="16" eb="18">
      <t>ミギシタ</t>
    </rPh>
    <phoneticPr fontId="21"/>
  </si>
  <si>
    <t>　をクリックして選択肢を開き、選択してください。</t>
    <rPh sb="8" eb="11">
      <t>センタクシ</t>
    </rPh>
    <rPh sb="12" eb="13">
      <t>ヒラ</t>
    </rPh>
    <rPh sb="15" eb="17">
      <t>センタク</t>
    </rPh>
    <phoneticPr fontId="21"/>
  </si>
  <si>
    <t>・本応募様式は自動計算やセルの参照機能等を利用しており、「Microsoft Excel」以外の表計算ソフトで</t>
    <rPh sb="1" eb="2">
      <t>ホン</t>
    </rPh>
    <phoneticPr fontId="21"/>
  </si>
  <si>
    <r>
      <t>　作成すると不具合が発生する可能性があります。</t>
    </r>
    <r>
      <rPr>
        <b/>
        <u/>
        <sz val="10"/>
        <color theme="1"/>
        <rFont val="游ゴシック"/>
        <family val="3"/>
        <charset val="128"/>
        <scheme val="minor"/>
      </rPr>
      <t>必ず「Microsoft Excel」ソフトをご利用ください</t>
    </r>
    <r>
      <rPr>
        <sz val="10"/>
        <color theme="1"/>
        <rFont val="游ゴシック"/>
        <family val="3"/>
        <charset val="128"/>
        <scheme val="minor"/>
      </rPr>
      <t>。</t>
    </r>
    <phoneticPr fontId="21"/>
  </si>
  <si>
    <t>助成金要望額</t>
  </si>
  <si>
    <t>会場情報</t>
    <phoneticPr fontId="4"/>
  </si>
  <si>
    <t>役　　職　　員</t>
    <phoneticPr fontId="4"/>
  </si>
  <si>
    <t>組　織</t>
    <phoneticPr fontId="4"/>
  </si>
  <si>
    <t>※300字・6行以内</t>
    <rPh sb="4" eb="5">
      <t>ジ</t>
    </rPh>
    <rPh sb="7" eb="8">
      <t>ギョウ</t>
    </rPh>
    <rPh sb="8" eb="10">
      <t>イナイ</t>
    </rPh>
    <phoneticPr fontId="4"/>
  </si>
  <si>
    <t>助成を受けて充実させたい点、その他PR事項についてご記入ください。</t>
    <rPh sb="0" eb="2">
      <t>ジョセイ</t>
    </rPh>
    <rPh sb="3" eb="4">
      <t>ウ</t>
    </rPh>
    <rPh sb="6" eb="8">
      <t>ジュウジツ</t>
    </rPh>
    <rPh sb="12" eb="13">
      <t>テン</t>
    </rPh>
    <rPh sb="16" eb="17">
      <t>タ</t>
    </rPh>
    <rPh sb="19" eb="21">
      <t>ジコウ</t>
    </rPh>
    <rPh sb="26" eb="28">
      <t>キニュウ</t>
    </rPh>
    <phoneticPr fontId="4"/>
  </si>
  <si>
    <t>助成金要望額は上の表を参考に選択してください。</t>
  </si>
  <si>
    <t>地域の振興に資する本活動の特色（地域の活動として特に強調したい点をご記入ください。）</t>
    <rPh sb="0" eb="2">
      <t>チイキ</t>
    </rPh>
    <rPh sb="3" eb="5">
      <t>シンコウ</t>
    </rPh>
    <rPh sb="6" eb="7">
      <t>シ</t>
    </rPh>
    <rPh sb="9" eb="12">
      <t>ホンカツドウ</t>
    </rPh>
    <rPh sb="13" eb="15">
      <t>トクショク</t>
    </rPh>
    <phoneticPr fontId="4"/>
  </si>
  <si>
    <t>・本公演の企画制作</t>
    <rPh sb="1" eb="4">
      <t>ホンコウエン</t>
    </rPh>
    <rPh sb="5" eb="7">
      <t>キカク</t>
    </rPh>
    <rPh sb="7" eb="9">
      <t>セイサク</t>
    </rPh>
    <phoneticPr fontId="21"/>
  </si>
  <si>
    <t>・当該施設が担当する内容</t>
    <rPh sb="1" eb="3">
      <t>トウガイ</t>
    </rPh>
    <rPh sb="3" eb="5">
      <t>シセツ</t>
    </rPh>
    <rPh sb="6" eb="8">
      <t>タントウ</t>
    </rPh>
    <rPh sb="10" eb="12">
      <t>ナイヨウ</t>
    </rPh>
    <phoneticPr fontId="21"/>
  </si>
  <si>
    <t>・作品の種類</t>
    <rPh sb="1" eb="3">
      <t>サクヒン</t>
    </rPh>
    <rPh sb="4" eb="6">
      <t>シュルイ</t>
    </rPh>
    <phoneticPr fontId="4"/>
  </si>
  <si>
    <t>・関連行事</t>
    <rPh sb="1" eb="3">
      <t>カンレン</t>
    </rPh>
    <rPh sb="3" eb="5">
      <t>ギョウジ</t>
    </rPh>
    <phoneticPr fontId="4"/>
  </si>
  <si>
    <r>
      <t>公演内容（</t>
    </r>
    <r>
      <rPr>
        <b/>
        <sz val="14"/>
        <color theme="1"/>
        <rFont val="游ゴシック"/>
        <family val="3"/>
        <charset val="128"/>
        <scheme val="minor"/>
      </rPr>
      <t>演目・曲目・あらすじ・主な出演者・主なスタッフ等）</t>
    </r>
    <rPh sb="0" eb="2">
      <t>コウエン</t>
    </rPh>
    <rPh sb="2" eb="4">
      <t>ナイヨウ</t>
    </rPh>
    <rPh sb="5" eb="7">
      <t>エンモク</t>
    </rPh>
    <rPh sb="8" eb="10">
      <t>キョクモク</t>
    </rPh>
    <rPh sb="16" eb="17">
      <t>オモ</t>
    </rPh>
    <rPh sb="18" eb="21">
      <t>シュツエンシャ</t>
    </rPh>
    <rPh sb="22" eb="23">
      <t>オモ</t>
    </rPh>
    <rPh sb="28" eb="29">
      <t>トウ</t>
    </rPh>
    <phoneticPr fontId="4"/>
  </si>
  <si>
    <t>・共催者名(役割)・後援者名(役割)・協賛者名(役割)・助成団体</t>
    <phoneticPr fontId="4"/>
  </si>
  <si>
    <t>※600字・12行以内</t>
    <phoneticPr fontId="4"/>
  </si>
  <si>
    <t>合唱指揮料</t>
    <rPh sb="0" eb="2">
      <t>ガッショウ</t>
    </rPh>
    <rPh sb="2" eb="4">
      <t>シキ</t>
    </rPh>
    <rPh sb="4" eb="5">
      <t>リョウ</t>
    </rPh>
    <phoneticPr fontId="21"/>
  </si>
  <si>
    <t>ステージマネージャー料</t>
    <rPh sb="10" eb="11">
      <t>リョウ</t>
    </rPh>
    <phoneticPr fontId="21"/>
  </si>
  <si>
    <t>団体名</t>
    <phoneticPr fontId="4"/>
  </si>
  <si>
    <t>・③個表２「公演内容」の入力に際して、画面がうまく表示されない場合は、数式バーを活用ください。</t>
    <rPh sb="2" eb="4">
      <t>コヒョウ</t>
    </rPh>
    <rPh sb="6" eb="8">
      <t>コウエン</t>
    </rPh>
    <rPh sb="8" eb="10">
      <t>ナイヨウ</t>
    </rPh>
    <rPh sb="12" eb="14">
      <t>ニュウリョク</t>
    </rPh>
    <rPh sb="15" eb="16">
      <t>サイ</t>
    </rPh>
    <rPh sb="19" eb="21">
      <t>ガメン</t>
    </rPh>
    <rPh sb="25" eb="27">
      <t>ヒョウジ</t>
    </rPh>
    <rPh sb="31" eb="33">
      <t>バアイ</t>
    </rPh>
    <rPh sb="35" eb="37">
      <t>スウシキ</t>
    </rPh>
    <rPh sb="40" eb="42">
      <t>カツヨウ</t>
    </rPh>
    <phoneticPr fontId="21"/>
  </si>
  <si>
    <t>※　実行委員会等の形式で応募する場合は、本紙に中核団体についての概要を記入するとともに、⑦実行委員会等概要に実行委員会についての概要を記入してください。</t>
    <phoneticPr fontId="4"/>
  </si>
  <si>
    <r>
      <rPr>
        <b/>
        <sz val="14"/>
        <color rgb="FFFF0000"/>
        <rFont val="游ゴシック"/>
        <family val="3"/>
        <charset val="128"/>
        <scheme val="minor"/>
      </rPr>
      <t>※⑥団体施設概要のH1のセルを「はい」と選択してください。</t>
    </r>
    <r>
      <rPr>
        <b/>
        <sz val="14"/>
        <color rgb="FF000000"/>
        <rFont val="游ゴシック"/>
        <family val="3"/>
        <charset val="128"/>
        <scheme val="minor"/>
      </rPr>
      <t xml:space="preserve">
※　実行委員会等の形式で応募する場合は、その概要を本紙に記入するとともに、⑥団体施設概要に中核団体についての概要を記入してください。</t>
    </r>
    <rPh sb="20" eb="22">
      <t>センタク</t>
    </rPh>
    <phoneticPr fontId="4"/>
  </si>
  <si>
    <t>本公演の企画制作について選択・記入してください。
自主制作：主催者が公演内容等を企画・制作する公演
業者委託：主催者が内容を企画し、制作は業者が行う公演
買取公演：業者が企画・制作等したものを主催者が購入する公演
自主制作の場合には担当者名、委託・買取の場合には相手先について記入してください。
応募する文化施設が担当する役割について選択・記入してください。</t>
    <phoneticPr fontId="21"/>
  </si>
  <si>
    <t>様式第1号（第3条関係）
【①総表】</t>
    <phoneticPr fontId="4"/>
  </si>
  <si>
    <r>
      <t>《提出のあった書類にチェック》</t>
    </r>
    <r>
      <rPr>
        <sz val="10"/>
        <color theme="1"/>
        <rFont val="游ゴシック"/>
        <family val="3"/>
        <charset val="128"/>
        <scheme val="minor"/>
      </rPr>
      <t>※提出不要の場合は　</t>
    </r>
    <r>
      <rPr>
        <strike/>
        <sz val="10"/>
        <color theme="1"/>
        <rFont val="游ゴシック"/>
        <family val="3"/>
        <charset val="128"/>
        <scheme val="minor"/>
      </rPr>
      <t>書類名</t>
    </r>
    <rPh sb="1" eb="3">
      <t>テイシュツ</t>
    </rPh>
    <rPh sb="7" eb="9">
      <t>ショルイ</t>
    </rPh>
    <rPh sb="16" eb="18">
      <t>テイシュツ</t>
    </rPh>
    <rPh sb="18" eb="20">
      <t>フヨウ</t>
    </rPh>
    <rPh sb="21" eb="23">
      <t>バアイ</t>
    </rPh>
    <rPh sb="25" eb="27">
      <t>ショルイ</t>
    </rPh>
    <rPh sb="27" eb="28">
      <t>メイ</t>
    </rPh>
    <phoneticPr fontId="23"/>
  </si>
  <si>
    <t xml:space="preserve"> ≪主催者≫　</t>
    <rPh sb="2" eb="5">
      <t>シュサイシャ</t>
    </rPh>
    <phoneticPr fontId="23"/>
  </si>
  <si>
    <t>要望書Excel一式</t>
    <rPh sb="0" eb="3">
      <t>ヨウボウショ</t>
    </rPh>
    <rPh sb="8" eb="10">
      <t>イッシキ</t>
    </rPh>
    <phoneticPr fontId="23"/>
  </si>
  <si>
    <t>文化施設の設置者</t>
    <rPh sb="0" eb="2">
      <t>ブンカ</t>
    </rPh>
    <rPh sb="2" eb="4">
      <t>シセツ</t>
    </rPh>
    <rPh sb="5" eb="7">
      <t>セッチ</t>
    </rPh>
    <rPh sb="7" eb="8">
      <t>シャ</t>
    </rPh>
    <phoneticPr fontId="23"/>
  </si>
  <si>
    <t>⑦実行委員会概要</t>
    <rPh sb="1" eb="3">
      <t>ジッコウ</t>
    </rPh>
    <rPh sb="3" eb="6">
      <t>イインカイ</t>
    </rPh>
    <rPh sb="6" eb="8">
      <t>ガイヨウ</t>
    </rPh>
    <phoneticPr fontId="23"/>
  </si>
  <si>
    <t>文化施設の運営者</t>
    <rPh sb="0" eb="2">
      <t>ブンカ</t>
    </rPh>
    <rPh sb="2" eb="4">
      <t>シセツ</t>
    </rPh>
    <rPh sb="5" eb="8">
      <t>ウンエイシャ</t>
    </rPh>
    <phoneticPr fontId="23"/>
  </si>
  <si>
    <t>実行委員会中核団体の規約</t>
    <rPh sb="0" eb="2">
      <t>ジッコウ</t>
    </rPh>
    <rPh sb="2" eb="5">
      <t>イインカイ</t>
    </rPh>
    <rPh sb="5" eb="7">
      <t>チュウカク</t>
    </rPh>
    <rPh sb="7" eb="9">
      <t>ダンタイ</t>
    </rPh>
    <rPh sb="10" eb="12">
      <t>キヤク</t>
    </rPh>
    <phoneticPr fontId="23"/>
  </si>
  <si>
    <t>指定管理期間</t>
    <rPh sb="0" eb="2">
      <t>シテイ</t>
    </rPh>
    <rPh sb="2" eb="4">
      <t>カンリ</t>
    </rPh>
    <rPh sb="4" eb="6">
      <t>キカン</t>
    </rPh>
    <phoneticPr fontId="21"/>
  </si>
  <si>
    <t xml:space="preserve">              ~</t>
    <phoneticPr fontId="21"/>
  </si>
  <si>
    <t>１ 自治体</t>
    <phoneticPr fontId="23"/>
  </si>
  <si>
    <t>規約（自治体の場合には不要）</t>
    <rPh sb="0" eb="2">
      <t>キヤク</t>
    </rPh>
    <rPh sb="3" eb="6">
      <t>ジチタイ</t>
    </rPh>
    <rPh sb="7" eb="9">
      <t>バアイ</t>
    </rPh>
    <rPh sb="11" eb="13">
      <t>フヨウ</t>
    </rPh>
    <phoneticPr fontId="23"/>
  </si>
  <si>
    <t>２ 法人格のある団体（国の独立行政法人を除く）</t>
    <rPh sb="2" eb="3">
      <t>ホウ</t>
    </rPh>
    <rPh sb="3" eb="5">
      <t>ジンカク</t>
    </rPh>
    <rPh sb="8" eb="10">
      <t>ダンタイ</t>
    </rPh>
    <rPh sb="11" eb="12">
      <t>クニ</t>
    </rPh>
    <rPh sb="13" eb="15">
      <t>ドクリツ</t>
    </rPh>
    <rPh sb="15" eb="17">
      <t>ギョウセイ</t>
    </rPh>
    <rPh sb="17" eb="19">
      <t>ホウジン</t>
    </rPh>
    <rPh sb="20" eb="21">
      <t>ノゾ</t>
    </rPh>
    <phoneticPr fontId="23"/>
  </si>
  <si>
    <t>指定管理に関する資料</t>
    <rPh sb="0" eb="2">
      <t>シテイ</t>
    </rPh>
    <rPh sb="2" eb="4">
      <t>カンリ</t>
    </rPh>
    <rPh sb="5" eb="6">
      <t>カン</t>
    </rPh>
    <rPh sb="8" eb="10">
      <t>シリョウ</t>
    </rPh>
    <phoneticPr fontId="23"/>
  </si>
  <si>
    <t>３ 任意団体　組織・経理・事務所・設立後1年以上</t>
    <phoneticPr fontId="23"/>
  </si>
  <si>
    <t>応募団体名・文化施設名・指定期間の確認ができるもの。</t>
    <rPh sb="0" eb="2">
      <t>オウボ</t>
    </rPh>
    <rPh sb="2" eb="5">
      <t>ダンタイメイ</t>
    </rPh>
    <rPh sb="6" eb="8">
      <t>ブンカ</t>
    </rPh>
    <rPh sb="8" eb="10">
      <t>シセツ</t>
    </rPh>
    <rPh sb="10" eb="11">
      <t>メイ</t>
    </rPh>
    <rPh sb="12" eb="14">
      <t>シテイ</t>
    </rPh>
    <rPh sb="14" eb="16">
      <t>キカン</t>
    </rPh>
    <rPh sb="17" eb="19">
      <t>カクニン</t>
    </rPh>
    <phoneticPr fontId="21"/>
  </si>
  <si>
    <t>４ 実行委員会</t>
    <phoneticPr fontId="23"/>
  </si>
  <si>
    <t>指定管理者が共同事業体の場合、共同事業体の協定書</t>
    <rPh sb="0" eb="2">
      <t>シテイ</t>
    </rPh>
    <rPh sb="2" eb="4">
      <t>カンリ</t>
    </rPh>
    <rPh sb="4" eb="5">
      <t>シャ</t>
    </rPh>
    <rPh sb="6" eb="8">
      <t>キョウドウ</t>
    </rPh>
    <rPh sb="8" eb="11">
      <t>ジギョウタイ</t>
    </rPh>
    <rPh sb="12" eb="14">
      <t>バアイ</t>
    </rPh>
    <phoneticPr fontId="23"/>
  </si>
  <si>
    <t xml:space="preserve"> ≪文化施設≫　</t>
    <rPh sb="2" eb="4">
      <t>ブンカ</t>
    </rPh>
    <rPh sb="4" eb="6">
      <t>シセツ</t>
    </rPh>
    <phoneticPr fontId="23"/>
  </si>
  <si>
    <t>地域の文化の振興普及を目的に公演を行う施設</t>
    <rPh sb="0" eb="2">
      <t>チイキ</t>
    </rPh>
    <rPh sb="3" eb="5">
      <t>ブンカ</t>
    </rPh>
    <rPh sb="6" eb="8">
      <t>シンコウ</t>
    </rPh>
    <rPh sb="8" eb="10">
      <t>フキュウ</t>
    </rPh>
    <rPh sb="11" eb="13">
      <t>モクテキ</t>
    </rPh>
    <rPh sb="14" eb="16">
      <t>コウエン</t>
    </rPh>
    <rPh sb="17" eb="18">
      <t>オコナ</t>
    </rPh>
    <rPh sb="19" eb="21">
      <t>シセツ</t>
    </rPh>
    <phoneticPr fontId="23"/>
  </si>
  <si>
    <t xml:space="preserve"> ≪活動内容≫　</t>
    <rPh sb="2" eb="4">
      <t>カツドウ</t>
    </rPh>
    <rPh sb="4" eb="6">
      <t>ナイヨウ</t>
    </rPh>
    <phoneticPr fontId="23"/>
  </si>
  <si>
    <t>年度内・文化施設内・自ら主催</t>
    <rPh sb="0" eb="3">
      <t>ネンドナイ</t>
    </rPh>
    <rPh sb="4" eb="6">
      <t>ブンカ</t>
    </rPh>
    <rPh sb="6" eb="8">
      <t>シセツ</t>
    </rPh>
    <rPh sb="8" eb="9">
      <t>ナイ</t>
    </rPh>
    <rPh sb="10" eb="11">
      <t>ミズカ</t>
    </rPh>
    <rPh sb="12" eb="14">
      <t>シュサイ</t>
    </rPh>
    <phoneticPr fontId="23"/>
  </si>
  <si>
    <t>不足なし</t>
    <rPh sb="0" eb="2">
      <t>フソク</t>
    </rPh>
    <phoneticPr fontId="23"/>
  </si>
  <si>
    <t>1活動</t>
    <rPh sb="1" eb="3">
      <t>カツドウ</t>
    </rPh>
    <phoneticPr fontId="23"/>
  </si>
  <si>
    <t>不足あり（提出なしまたは必須項目に漏れあり）</t>
    <rPh sb="0" eb="2">
      <t>フソク</t>
    </rPh>
    <rPh sb="5" eb="7">
      <t>テイシュツ</t>
    </rPh>
    <rPh sb="12" eb="14">
      <t>ヒッス</t>
    </rPh>
    <rPh sb="14" eb="16">
      <t>コウモク</t>
    </rPh>
    <rPh sb="17" eb="18">
      <t>モ</t>
    </rPh>
    <phoneticPr fontId="23"/>
  </si>
  <si>
    <t>その他 応募できない活動　にあたらない</t>
    <phoneticPr fontId="21"/>
  </si>
  <si>
    <t>コンクール・コンテストが主目的／舞台芸術の公演を伴わない講演会等
政治的・宗教的／寄付目的／名称冠公演／振興会と共催</t>
    <rPh sb="12" eb="15">
      <t>シュモクテキ</t>
    </rPh>
    <rPh sb="16" eb="18">
      <t>ブタイ</t>
    </rPh>
    <rPh sb="18" eb="20">
      <t>ゲイジュツ</t>
    </rPh>
    <rPh sb="21" eb="23">
      <t>コウエン</t>
    </rPh>
    <rPh sb="24" eb="25">
      <t>トモナ</t>
    </rPh>
    <rPh sb="28" eb="31">
      <t>コウエンカイ</t>
    </rPh>
    <rPh sb="31" eb="32">
      <t>トウ</t>
    </rPh>
    <phoneticPr fontId="23"/>
  </si>
  <si>
    <t xml:space="preserve"> ≪要望額≫　</t>
    <rPh sb="2" eb="4">
      <t>ヨウボウ</t>
    </rPh>
    <rPh sb="4" eb="5">
      <t>ガク</t>
    </rPh>
    <phoneticPr fontId="23"/>
  </si>
  <si>
    <t>応募履歴有</t>
  </si>
  <si>
    <t>要望額が正しく選択されている</t>
    <rPh sb="0" eb="2">
      <t>ヨウボウ</t>
    </rPh>
    <rPh sb="2" eb="3">
      <t>ガク</t>
    </rPh>
    <rPh sb="4" eb="5">
      <t>タダ</t>
    </rPh>
    <rPh sb="7" eb="9">
      <t>センタク</t>
    </rPh>
    <phoneticPr fontId="23"/>
  </si>
  <si>
    <t>・3年以内の応募・採択状況</t>
    <phoneticPr fontId="21"/>
  </si>
  <si>
    <t>要望額の選択に誤りがあるもしくは選択されていない</t>
    <rPh sb="0" eb="2">
      <t>ヨウボウ</t>
    </rPh>
    <rPh sb="2" eb="3">
      <t>ガク</t>
    </rPh>
    <rPh sb="4" eb="6">
      <t>センタク</t>
    </rPh>
    <rPh sb="7" eb="8">
      <t>アヤマ</t>
    </rPh>
    <rPh sb="16" eb="18">
      <t>センタク</t>
    </rPh>
    <phoneticPr fontId="23"/>
  </si>
  <si>
    <t>④【確認結果】</t>
    <phoneticPr fontId="23"/>
  </si>
  <si>
    <t>不備なし</t>
    <rPh sb="0" eb="2">
      <t>フビ</t>
    </rPh>
    <phoneticPr fontId="23"/>
  </si>
  <si>
    <t>明らかに不適合</t>
    <rPh sb="0" eb="1">
      <t>アキ</t>
    </rPh>
    <rPh sb="4" eb="7">
      <t>フテキゴウ</t>
    </rPh>
    <phoneticPr fontId="23"/>
  </si>
  <si>
    <t>疑問点あり</t>
    <rPh sb="0" eb="3">
      <t>ギモンテン</t>
    </rPh>
    <phoneticPr fontId="23"/>
  </si>
  <si>
    <t>・過去（3年以上前）の応募・採択状況</t>
    <rPh sb="1" eb="3">
      <t>カコ</t>
    </rPh>
    <rPh sb="5" eb="6">
      <t>ネン</t>
    </rPh>
    <rPh sb="6" eb="8">
      <t>イジョウ</t>
    </rPh>
    <rPh sb="8" eb="9">
      <t>マエ</t>
    </rPh>
    <phoneticPr fontId="21"/>
  </si>
  <si>
    <t>疑問点</t>
    <rPh sb="0" eb="3">
      <t>ギモンテン</t>
    </rPh>
    <phoneticPr fontId="23"/>
  </si>
  <si>
    <t>新規（応募履歴なし）</t>
    <rPh sb="0" eb="2">
      <t>シンキ</t>
    </rPh>
    <rPh sb="3" eb="5">
      <t>オウボ</t>
    </rPh>
    <phoneticPr fontId="23"/>
  </si>
  <si>
    <t>⑤【連絡概要】</t>
    <rPh sb="2" eb="4">
      <t>レンラク</t>
    </rPh>
    <rPh sb="4" eb="6">
      <t>ガイヨウ</t>
    </rPh>
    <phoneticPr fontId="23"/>
  </si>
  <si>
    <t>連絡日時</t>
    <rPh sb="0" eb="2">
      <t>レンラク</t>
    </rPh>
    <rPh sb="2" eb="4">
      <t>ニチジ</t>
    </rPh>
    <phoneticPr fontId="23"/>
  </si>
  <si>
    <t>⇒</t>
    <phoneticPr fontId="23"/>
  </si>
  <si>
    <t>提出期限</t>
    <rPh sb="0" eb="2">
      <t>テイシュツ</t>
    </rPh>
    <rPh sb="2" eb="4">
      <t>キゲン</t>
    </rPh>
    <phoneticPr fontId="23"/>
  </si>
  <si>
    <t>連絡内容</t>
    <phoneticPr fontId="23"/>
  </si>
  <si>
    <t>期限までに提出・連絡への回答がなかった</t>
    <rPh sb="0" eb="2">
      <t>キゲン</t>
    </rPh>
    <rPh sb="5" eb="7">
      <t>テイシュツ</t>
    </rPh>
    <rPh sb="8" eb="10">
      <t>レンラク</t>
    </rPh>
    <rPh sb="12" eb="14">
      <t>カイトウ</t>
    </rPh>
    <phoneticPr fontId="23"/>
  </si>
  <si>
    <t>提出・回答日</t>
    <rPh sb="0" eb="2">
      <t>テイシュツ</t>
    </rPh>
    <rPh sb="3" eb="5">
      <t>カイトウ</t>
    </rPh>
    <rPh sb="5" eb="6">
      <t>ビ</t>
    </rPh>
    <phoneticPr fontId="23"/>
  </si>
  <si>
    <t>（対応等）</t>
    <rPh sb="1" eb="3">
      <t>タイオウ</t>
    </rPh>
    <rPh sb="3" eb="4">
      <t>トウ</t>
    </rPh>
    <phoneticPr fontId="23"/>
  </si>
  <si>
    <t>疑問点の内容</t>
  </si>
  <si>
    <t>不適合</t>
  </si>
  <si>
    <t>【その他審査上の留意事項】</t>
    <rPh sb="3" eb="4">
      <t>タ</t>
    </rPh>
    <rPh sb="4" eb="6">
      <t>シンサ</t>
    </rPh>
    <rPh sb="6" eb="7">
      <t>ジョウ</t>
    </rPh>
    <rPh sb="8" eb="10">
      <t>リュウイ</t>
    </rPh>
    <rPh sb="10" eb="12">
      <t>ジコウ</t>
    </rPh>
    <phoneticPr fontId="23"/>
  </si>
  <si>
    <t>全国</t>
    <rPh sb="0" eb="2">
      <t>ゼンコク</t>
    </rPh>
    <phoneticPr fontId="21"/>
  </si>
  <si>
    <t>大学</t>
    <rPh sb="0" eb="2">
      <t>ダイガク</t>
    </rPh>
    <phoneticPr fontId="21"/>
  </si>
  <si>
    <t>02</t>
    <phoneticPr fontId="21"/>
  </si>
  <si>
    <t>03</t>
    <phoneticPr fontId="21"/>
  </si>
  <si>
    <t>04</t>
    <phoneticPr fontId="21"/>
  </si>
  <si>
    <t>05</t>
    <phoneticPr fontId="21"/>
  </si>
  <si>
    <t>06</t>
    <phoneticPr fontId="21"/>
  </si>
  <si>
    <t>07</t>
    <phoneticPr fontId="21"/>
  </si>
  <si>
    <t>08</t>
    <phoneticPr fontId="21"/>
  </si>
  <si>
    <t>09</t>
    <phoneticPr fontId="21"/>
  </si>
  <si>
    <t> 10</t>
  </si>
  <si>
    <t> 11</t>
  </si>
  <si>
    <t> 12</t>
  </si>
  <si>
    <t> 13</t>
  </si>
  <si>
    <t> 14</t>
  </si>
  <si>
    <t> 15</t>
  </si>
  <si>
    <t> 16</t>
  </si>
  <si>
    <t> 17</t>
  </si>
  <si>
    <t> 18</t>
  </si>
  <si>
    <t> 19</t>
  </si>
  <si>
    <t> 20</t>
  </si>
  <si>
    <t> 21</t>
  </si>
  <si>
    <t> 22</t>
  </si>
  <si>
    <t> 23</t>
  </si>
  <si>
    <t> 24</t>
  </si>
  <si>
    <t> 25</t>
  </si>
  <si>
    <t> 26</t>
  </si>
  <si>
    <t> 27</t>
  </si>
  <si>
    <t> 28</t>
  </si>
  <si>
    <t> 29</t>
  </si>
  <si>
    <t> 30</t>
  </si>
  <si>
    <t> 31</t>
  </si>
  <si>
    <t> 32</t>
  </si>
  <si>
    <t> 33</t>
  </si>
  <si>
    <t> 34</t>
  </si>
  <si>
    <t> 35</t>
  </si>
  <si>
    <t> 36</t>
  </si>
  <si>
    <t> 37</t>
  </si>
  <si>
    <t> 38</t>
  </si>
  <si>
    <t> 39</t>
  </si>
  <si>
    <t> 40</t>
  </si>
  <si>
    <t> 41</t>
  </si>
  <si>
    <t> 42</t>
  </si>
  <si>
    <t> 43</t>
  </si>
  <si>
    <t> 44</t>
  </si>
  <si>
    <t> 45</t>
  </si>
  <si>
    <t> 46</t>
  </si>
  <si>
    <t> 47</t>
  </si>
  <si>
    <t>単位</t>
    <rPh sb="0" eb="2">
      <t>タンイ</t>
    </rPh>
    <phoneticPr fontId="7"/>
  </si>
  <si>
    <t>単位</t>
    <phoneticPr fontId="7"/>
  </si>
  <si>
    <t>人数・枚数</t>
    <rPh sb="0" eb="2">
      <t>ニンズウ</t>
    </rPh>
    <rPh sb="3" eb="5">
      <t>マイスウ</t>
    </rPh>
    <phoneticPr fontId="5"/>
  </si>
  <si>
    <t>回数・泊数</t>
    <rPh sb="0" eb="2">
      <t>カイスウ</t>
    </rPh>
    <rPh sb="3" eb="4">
      <t>ハク</t>
    </rPh>
    <rPh sb="4" eb="5">
      <t>スウ</t>
    </rPh>
    <phoneticPr fontId="5"/>
  </si>
  <si>
    <t>単位</t>
  </si>
  <si>
    <t>人数・枚数</t>
    <phoneticPr fontId="5"/>
  </si>
  <si>
    <t>回数・泊数</t>
    <phoneticPr fontId="5"/>
  </si>
  <si>
    <t>令和5年度</t>
    <phoneticPr fontId="5"/>
  </si>
  <si>
    <t>・特記事項</t>
    <phoneticPr fontId="21"/>
  </si>
  <si>
    <t>団体名が○○実行委員会という名称であっても、単一の団体である場合には法人格のない団体（任意団体）の扱いとなります。</t>
    <phoneticPr fontId="4"/>
  </si>
  <si>
    <t>項目</t>
  </si>
  <si>
    <t>R6　　　　</t>
    <phoneticPr fontId="21"/>
  </si>
  <si>
    <t>令和6年度</t>
    <phoneticPr fontId="5"/>
  </si>
  <si>
    <t>□</t>
    <phoneticPr fontId="21"/>
  </si>
  <si>
    <t>目的・設立済・組織・経理・事務所</t>
    <rPh sb="0" eb="2">
      <t>モクテキ</t>
    </rPh>
    <rPh sb="3" eb="6">
      <t>セツリツズ</t>
    </rPh>
    <phoneticPr fontId="21"/>
  </si>
  <si>
    <t>　「助成金要望額」が異なりますので、募集案内「助成金の額及び助成の仕組み」を必ず確認してください。</t>
    <rPh sb="18" eb="20">
      <t>ボシュウ</t>
    </rPh>
    <rPh sb="20" eb="22">
      <t>アンナイ</t>
    </rPh>
    <rPh sb="23" eb="26">
      <t>ジョセイキン</t>
    </rPh>
    <rPh sb="27" eb="28">
      <t>ガク</t>
    </rPh>
    <rPh sb="28" eb="29">
      <t>オヨ</t>
    </rPh>
    <rPh sb="30" eb="32">
      <t>ジョセイ</t>
    </rPh>
    <rPh sb="33" eb="35">
      <t>シク</t>
    </rPh>
    <rPh sb="38" eb="39">
      <t>カナラ</t>
    </rPh>
    <rPh sb="40" eb="42">
      <t>カクニン</t>
    </rPh>
    <phoneticPr fontId="21"/>
  </si>
  <si>
    <r>
      <t>　特に①総表は収支予算が正しく反映されているか確認の上、「</t>
    </r>
    <r>
      <rPr>
        <b/>
        <u/>
        <sz val="10"/>
        <color theme="1"/>
        <rFont val="游ゴシック"/>
        <family val="3"/>
        <charset val="128"/>
        <scheme val="minor"/>
      </rPr>
      <t>助成金要望額」を必ず選択してください。</t>
    </r>
    <rPh sb="1" eb="2">
      <t>トク</t>
    </rPh>
    <rPh sb="4" eb="6">
      <t>ソウヒョウ</t>
    </rPh>
    <rPh sb="7" eb="9">
      <t>シュウシ</t>
    </rPh>
    <rPh sb="9" eb="11">
      <t>ヨサン</t>
    </rPh>
    <rPh sb="12" eb="13">
      <t>タダ</t>
    </rPh>
    <rPh sb="15" eb="17">
      <t>ハンエイ</t>
    </rPh>
    <rPh sb="23" eb="25">
      <t>カクニン</t>
    </rPh>
    <rPh sb="26" eb="27">
      <t>ウエ</t>
    </rPh>
    <rPh sb="29" eb="32">
      <t>ジョセイキン</t>
    </rPh>
    <rPh sb="32" eb="34">
      <t>ヨウボウ</t>
    </rPh>
    <rPh sb="34" eb="35">
      <t>ガク</t>
    </rPh>
    <rPh sb="37" eb="38">
      <t>カナラ</t>
    </rPh>
    <rPh sb="39" eb="41">
      <t>センタク</t>
    </rPh>
    <phoneticPr fontId="21"/>
  </si>
  <si>
    <t>選択し、「あり」の場合は、補助事業等の名称を下段に記入してください。</t>
    <rPh sb="0" eb="2">
      <t>センタク</t>
    </rPh>
    <rPh sb="9" eb="11">
      <t>バアイ</t>
    </rPh>
    <rPh sb="13" eb="15">
      <t>ホジョ</t>
    </rPh>
    <rPh sb="15" eb="17">
      <t>ジギョウ</t>
    </rPh>
    <rPh sb="17" eb="18">
      <t>トウ</t>
    </rPh>
    <rPh sb="19" eb="21">
      <t>メイショウ</t>
    </rPh>
    <rPh sb="22" eb="24">
      <t>ゲダン</t>
    </rPh>
    <rPh sb="25" eb="27">
      <t>キニュウ</t>
    </rPh>
    <phoneticPr fontId="4"/>
  </si>
  <si>
    <t>（回答内容）</t>
    <phoneticPr fontId="21"/>
  </si>
  <si>
    <t>期限までに提出・連絡への回答あり</t>
    <phoneticPr fontId="21"/>
  </si>
  <si>
    <t>各種助手料</t>
    <rPh sb="0" eb="2">
      <t>カクシュ</t>
    </rPh>
    <phoneticPr fontId="21"/>
  </si>
  <si>
    <t>各種指導料</t>
    <phoneticPr fontId="21"/>
  </si>
  <si>
    <t>各種デザイン料</t>
    <phoneticPr fontId="21"/>
  </si>
  <si>
    <t>定期的な練習は除く。</t>
    <phoneticPr fontId="21"/>
  </si>
  <si>
    <t>何の助手料なのか備考に記載ください。</t>
    <rPh sb="0" eb="1">
      <t>ナン</t>
    </rPh>
    <rPh sb="2" eb="4">
      <t>ジョシュ</t>
    </rPh>
    <rPh sb="4" eb="5">
      <t>リョウ</t>
    </rPh>
    <rPh sb="8" eb="10">
      <t>ビコウ</t>
    </rPh>
    <rPh sb="11" eb="13">
      <t>キサイ</t>
    </rPh>
    <phoneticPr fontId="21"/>
  </si>
  <si>
    <t>定期的な練習は除く。何の指導料なのか備考に記載ください。</t>
    <rPh sb="12" eb="14">
      <t>シドウ</t>
    </rPh>
    <phoneticPr fontId="21"/>
  </si>
  <si>
    <t>ネット配信を行う場合の使用料を含む。</t>
    <phoneticPr fontId="21"/>
  </si>
  <si>
    <t>障害者対応に係る経費を含む。</t>
    <rPh sb="0" eb="3">
      <t>ショウガイシャ</t>
    </rPh>
    <rPh sb="3" eb="5">
      <t>タイオウ</t>
    </rPh>
    <rPh sb="6" eb="7">
      <t>カカ</t>
    </rPh>
    <rPh sb="8" eb="10">
      <t>ケイヒ</t>
    </rPh>
    <rPh sb="11" eb="12">
      <t>フク</t>
    </rPh>
    <phoneticPr fontId="4"/>
  </si>
  <si>
    <t>何のデザイン料なのか備考に記載ください。</t>
    <phoneticPr fontId="21"/>
  </si>
  <si>
    <t>当該活動の成果として記録するものに限る。複製に係る経費は除く。</t>
    <rPh sb="25" eb="27">
      <t>ケイヒ</t>
    </rPh>
    <phoneticPr fontId="21"/>
  </si>
  <si>
    <t>記入要領</t>
  </si>
  <si>
    <t>ー</t>
  </si>
  <si>
    <r>
      <rPr>
        <b/>
        <sz val="18"/>
        <color theme="1"/>
        <rFont val="游ゴシック"/>
        <family val="3"/>
        <charset val="128"/>
        <scheme val="minor"/>
      </rPr>
      <t>【特記事項】</t>
    </r>
    <r>
      <rPr>
        <b/>
        <sz val="16"/>
        <color theme="1"/>
        <rFont val="游ゴシック"/>
        <family val="3"/>
        <charset val="128"/>
        <scheme val="minor"/>
      </rPr>
      <t xml:space="preserve">
</t>
    </r>
    <r>
      <rPr>
        <b/>
        <sz val="15"/>
        <color theme="1"/>
        <rFont val="游ゴシック"/>
        <family val="3"/>
        <charset val="128"/>
        <scheme val="minor"/>
      </rPr>
      <t>①に該当があれば選択(○)し、下欄を記入してください。該当しない場合は②を選択(○)してください。</t>
    </r>
    <rPh sb="1" eb="3">
      <t>トッキ</t>
    </rPh>
    <rPh sb="3" eb="5">
      <t>ジコウ</t>
    </rPh>
    <rPh sb="22" eb="24">
      <t>カラン</t>
    </rPh>
    <rPh sb="25" eb="27">
      <t>キニュウ</t>
    </rPh>
    <phoneticPr fontId="21"/>
  </si>
  <si>
    <t>①実施文化施設で直近3年間で採択実績がある</t>
    <rPh sb="8" eb="10">
      <t>チョッキン</t>
    </rPh>
    <rPh sb="11" eb="12">
      <t>ネン</t>
    </rPh>
    <rPh sb="12" eb="13">
      <t>カン</t>
    </rPh>
    <rPh sb="14" eb="16">
      <t>サイタク</t>
    </rPh>
    <rPh sb="16" eb="18">
      <t>ジッセキ</t>
    </rPh>
    <phoneticPr fontId="21"/>
  </si>
  <si>
    <t>②実施文化施設で直近3年間で採択実績がない</t>
    <rPh sb="8" eb="10">
      <t>チョッキン</t>
    </rPh>
    <rPh sb="11" eb="12">
      <t>ネン</t>
    </rPh>
    <rPh sb="12" eb="13">
      <t>カン</t>
    </rPh>
    <rPh sb="14" eb="16">
      <t>サイタク</t>
    </rPh>
    <rPh sb="16" eb="18">
      <t>ジッセキ</t>
    </rPh>
    <phoneticPr fontId="21"/>
  </si>
  <si>
    <t>〇全体 　文字数制限に対し文字数が多い、または著しく少ない場合、不利になります。</t>
    <rPh sb="5" eb="10">
      <t>モジスウセイゲン</t>
    </rPh>
    <rPh sb="11" eb="12">
      <t>タイ</t>
    </rPh>
    <phoneticPr fontId="6"/>
  </si>
  <si>
    <t>①総表!C36</t>
    <phoneticPr fontId="21"/>
  </si>
  <si>
    <t>仕込みからばらしまでの期間</t>
    <rPh sb="0" eb="2">
      <t>シコ</t>
    </rPh>
    <phoneticPr fontId="4"/>
  </si>
  <si>
    <t>仕込みからばらしまでの期間　食事代・日当は除く。</t>
    <rPh sb="0" eb="2">
      <t>シコ</t>
    </rPh>
    <rPh sb="14" eb="17">
      <t>ショクジダイ</t>
    </rPh>
    <rPh sb="18" eb="20">
      <t>ニットウ</t>
    </rPh>
    <rPh sb="21" eb="22">
      <t>ノゾ</t>
    </rPh>
    <phoneticPr fontId="4"/>
  </si>
  <si>
    <t>令和8年度助成対象活動募集　地域の文化振興等の活動
助成金交付要望書の作成にあたっての注意事項</t>
    <phoneticPr fontId="21"/>
  </si>
  <si>
    <t xml:space="preserve">【令和8年度　記載可能経費一覧（文化会館公演）】
</t>
    <phoneticPr fontId="21"/>
  </si>
  <si>
    <t>令和8年度　芸術文化振興基金 助成金交付要望書</t>
    <phoneticPr fontId="4"/>
  </si>
  <si>
    <t>独立行政法人　日本芸術文化振興会　理事長　殿
　　　　　　　　下記の活動を行いたいので、芸術文化振興基金助成金交付要綱第3条の規定に基づき、助成金の交付を要望します。
　　　　　　　　　　　　　　　　　　　　　　　　　　　　　　　　　　　</t>
    <rPh sb="0" eb="2">
      <t>ドクリツ</t>
    </rPh>
    <rPh sb="2" eb="4">
      <t>ギョウセイ</t>
    </rPh>
    <rPh sb="4" eb="6">
      <t>ホウジン</t>
    </rPh>
    <rPh sb="7" eb="9">
      <t>ニホン</t>
    </rPh>
    <rPh sb="9" eb="11">
      <t>ゲイジュツ</t>
    </rPh>
    <rPh sb="11" eb="13">
      <t>ブンカ</t>
    </rPh>
    <rPh sb="13" eb="16">
      <t>シンコウカイ</t>
    </rPh>
    <rPh sb="17" eb="20">
      <t>リジチョウ</t>
    </rPh>
    <rPh sb="21" eb="22">
      <t>ドノ</t>
    </rPh>
    <rPh sb="31" eb="33">
      <t>カキ</t>
    </rPh>
    <rPh sb="34" eb="36">
      <t>カツドウ</t>
    </rPh>
    <rPh sb="37" eb="38">
      <t>オコナ</t>
    </rPh>
    <rPh sb="44" eb="46">
      <t>ゲイジュツ</t>
    </rPh>
    <rPh sb="46" eb="48">
      <t>ブンカ</t>
    </rPh>
    <rPh sb="48" eb="50">
      <t>シンコウ</t>
    </rPh>
    <rPh sb="50" eb="52">
      <t>キキン</t>
    </rPh>
    <rPh sb="52" eb="54">
      <t>ジョセイ</t>
    </rPh>
    <rPh sb="54" eb="55">
      <t>キン</t>
    </rPh>
    <rPh sb="55" eb="57">
      <t>コウフ</t>
    </rPh>
    <rPh sb="57" eb="59">
      <t>ヨウコウ</t>
    </rPh>
    <rPh sb="59" eb="60">
      <t>ダイ</t>
    </rPh>
    <rPh sb="61" eb="62">
      <t>ジョウ</t>
    </rPh>
    <rPh sb="63" eb="65">
      <t>キテイ</t>
    </rPh>
    <rPh sb="66" eb="67">
      <t>モト</t>
    </rPh>
    <rPh sb="70" eb="73">
      <t>ジョセイキン</t>
    </rPh>
    <rPh sb="74" eb="76">
      <t>コウフ</t>
    </rPh>
    <rPh sb="77" eb="79">
      <t>ヨウボウ</t>
    </rPh>
    <phoneticPr fontId="4"/>
  </si>
  <si>
    <t>【令和8年度　助成金交付要望書　②個表1（文化会館公演）】</t>
    <phoneticPr fontId="6"/>
  </si>
  <si>
    <t>【令和8年度　助成金交付要望書　③個表2（文化会館公演）】</t>
    <phoneticPr fontId="21"/>
  </si>
  <si>
    <t>【令和8年度　助成金交付要望書　④収入（文化会館公演）】</t>
    <phoneticPr fontId="4"/>
  </si>
  <si>
    <t>【令和8年度　助成金交付要望書　⑤支出（文化会館公演）】</t>
    <phoneticPr fontId="21"/>
  </si>
  <si>
    <t>【令和8年度　助成金交付要望書  ⑥団体施設概要（文化会館公演）】</t>
    <phoneticPr fontId="4"/>
  </si>
  <si>
    <t>【令和8年度　助成金交付要望書   ⑦実行委員会等概要（文化会館公演）】</t>
    <phoneticPr fontId="4"/>
  </si>
  <si>
    <t>令和7年度</t>
    <phoneticPr fontId="5"/>
  </si>
  <si>
    <t>令和7年度
※予算額</t>
    <phoneticPr fontId="5"/>
  </si>
  <si>
    <t>令和8年度芸術文化振興基金助成金交付要望書チェック表【文化会館公演】</t>
    <rPh sb="0" eb="2">
      <t>レイワ</t>
    </rPh>
    <rPh sb="27" eb="29">
      <t>ブンカ</t>
    </rPh>
    <rPh sb="29" eb="31">
      <t>カイカン</t>
    </rPh>
    <rPh sb="31" eb="33">
      <t>コウエン</t>
    </rPh>
    <phoneticPr fontId="23"/>
  </si>
  <si>
    <t>R5　</t>
    <phoneticPr fontId="21"/>
  </si>
  <si>
    <t>R7　　　　</t>
    <phoneticPr fontId="21"/>
  </si>
  <si>
    <t>これまでの成果及び継続助成の必要性　※①に該当する場合は具体的に記入してください。</t>
    <rPh sb="5" eb="7">
      <t>セイカ</t>
    </rPh>
    <rPh sb="7" eb="8">
      <t>オヨ</t>
    </rPh>
    <rPh sb="9" eb="11">
      <t>ケイゾク</t>
    </rPh>
    <rPh sb="11" eb="13">
      <t>ジョセイ</t>
    </rPh>
    <rPh sb="14" eb="16">
      <t>ヒツヨウ</t>
    </rPh>
    <rPh sb="16" eb="17">
      <t>セイ</t>
    </rPh>
    <rPh sb="21" eb="23">
      <t>ガイトウ</t>
    </rPh>
    <rPh sb="25" eb="27">
      <t>バアイ</t>
    </rPh>
    <rPh sb="28" eb="31">
      <t>グタイテキ</t>
    </rPh>
    <phoneticPr fontId="21"/>
  </si>
  <si>
    <t>　　※当該年度中の公演日の3か月前から公演終了後3日以外の期間、もしくは当該文化施設以外の場所で実施される関連行事等（助成対象経費としては計上できません。）</t>
    <phoneticPr fontId="4"/>
  </si>
  <si>
    <t>　　※当該年度中の公演日の3か月前から公演終了後3日以内の期間に、当該文化施設で実施される主催行事（助成対象経費として計上できます。）</t>
    <phoneticPr fontId="21"/>
  </si>
  <si>
    <t>文化施設に
対する役割</t>
    <rPh sb="0" eb="2">
      <t>ブンカ</t>
    </rPh>
    <rPh sb="2" eb="4">
      <t>シセツ</t>
    </rPh>
    <rPh sb="6" eb="7">
      <t>タイ</t>
    </rPh>
    <rPh sb="9" eb="11">
      <t>ヤクワリ</t>
    </rPh>
    <phoneticPr fontId="4"/>
  </si>
  <si>
    <t>運営者（下記の3つから役割を選択し、その他であれば具体的な内容を記入してください）　</t>
    <rPh sb="0" eb="3">
      <t>ウンエイシャ</t>
    </rPh>
    <phoneticPr fontId="4"/>
  </si>
  <si>
    <r>
      <rPr>
        <b/>
        <sz val="14"/>
        <color rgb="FFFF0000"/>
        <rFont val="游ゴシック"/>
        <family val="3"/>
        <charset val="128"/>
        <scheme val="minor"/>
      </rPr>
      <t>入力前にこちらを選択してください。</t>
    </r>
    <r>
      <rPr>
        <b/>
        <u val="double"/>
        <sz val="14"/>
        <color rgb="FFFF0000"/>
        <rFont val="游ゴシック"/>
        <family val="3"/>
        <charset val="128"/>
        <scheme val="minor"/>
      </rPr>
      <t xml:space="preserve">
複数の団体によって組織された「実行委員会形式」ですか？</t>
    </r>
    <r>
      <rPr>
        <b/>
        <sz val="14"/>
        <color rgb="FFFF0000"/>
        <rFont val="游ゴシック"/>
        <family val="3"/>
        <charset val="128"/>
        <scheme val="minor"/>
      </rPr>
      <t>→</t>
    </r>
    <rPh sb="18" eb="20">
      <t>フクスウ</t>
    </rPh>
    <rPh sb="21" eb="23">
      <t>ダンタイ</t>
    </rPh>
    <rPh sb="27" eb="29">
      <t>ソシキ</t>
    </rPh>
    <rPh sb="33" eb="35">
      <t>ジッコウ</t>
    </rPh>
    <rPh sb="35" eb="38">
      <t>イインカイ</t>
    </rPh>
    <rPh sb="38" eb="40">
      <t>ケイシキ</t>
    </rPh>
    <phoneticPr fontId="4"/>
  </si>
  <si>
    <t>（無料）</t>
    <rPh sb="1" eb="3">
      <t>ムリョウ</t>
    </rPh>
    <phoneticPr fontId="5"/>
  </si>
  <si>
    <t>(対象者)</t>
    <rPh sb="1" eb="4">
      <t>タイショウシャ</t>
    </rPh>
    <phoneticPr fontId="4"/>
  </si>
  <si>
    <t>(理由)</t>
    <rPh sb="1" eb="3">
      <t>リユウ</t>
    </rPh>
    <phoneticPr fontId="4"/>
  </si>
  <si>
    <t>見込み入場者数</t>
    <rPh sb="0" eb="2">
      <t>ミコ</t>
    </rPh>
    <rPh sb="3" eb="6">
      <t>ニュウジョウシャ</t>
    </rPh>
    <rPh sb="6" eb="7">
      <t>スウ</t>
    </rPh>
    <phoneticPr fontId="21"/>
  </si>
  <si>
    <t>監査担当者は団体代表及び経理担当との同一者の兼務は不可</t>
    <rPh sb="0" eb="5">
      <t>カンサタントウシャ</t>
    </rPh>
    <rPh sb="6" eb="8">
      <t>ダンタイ</t>
    </rPh>
    <rPh sb="8" eb="10">
      <t>ダイヒョウ</t>
    </rPh>
    <rPh sb="10" eb="11">
      <t>オヨ</t>
    </rPh>
    <rPh sb="12" eb="16">
      <t>ケイリタントウ</t>
    </rPh>
    <rPh sb="18" eb="21">
      <t>ドウイツシャ</t>
    </rPh>
    <rPh sb="22" eb="24">
      <t>ケンム</t>
    </rPh>
    <rPh sb="25" eb="27">
      <t>フカ</t>
    </rPh>
    <phoneticPr fontId="4"/>
  </si>
  <si>
    <t>監査担当者は団体代表及び経理担当との同一者の兼務は不可</t>
    <phoneticPr fontId="4"/>
  </si>
  <si>
    <t>関係書類送付先E-mail</t>
    <rPh sb="0" eb="4">
      <t>カンケイショルイ</t>
    </rPh>
    <rPh sb="4" eb="7">
      <t>ソウフサキ</t>
    </rPh>
    <phoneticPr fontId="4"/>
  </si>
  <si>
    <t>記入の際は必ず募集案内の記入例を参照してください。</t>
    <rPh sb="0" eb="2">
      <t>キニュウ</t>
    </rPh>
    <rPh sb="3" eb="4">
      <t>サイ</t>
    </rPh>
    <rPh sb="5" eb="6">
      <t>カナラ</t>
    </rPh>
    <rPh sb="7" eb="11">
      <t>ボシュウアンナイ</t>
    </rPh>
    <rPh sb="12" eb="15">
      <t>キニュウレイ</t>
    </rPh>
    <rPh sb="16" eb="18">
      <t>サンショウ</t>
    </rPh>
    <phoneticPr fontId="4"/>
  </si>
  <si>
    <t>メールアドレスは4月以降も連絡が取れるものを記入してください。
重要書類の送付先となりますので、主催団体または施設や部署の共有アドレスの記入を推奨します。</t>
    <rPh sb="9" eb="12">
      <t>ガツイコウ</t>
    </rPh>
    <rPh sb="13" eb="15">
      <t>レンラク</t>
    </rPh>
    <rPh sb="16" eb="17">
      <t>ト</t>
    </rPh>
    <rPh sb="22" eb="24">
      <t>キニュウ</t>
    </rPh>
    <rPh sb="32" eb="36">
      <t>ジュウヨウショルイ</t>
    </rPh>
    <rPh sb="37" eb="40">
      <t>ソウフサキ</t>
    </rPh>
    <rPh sb="48" eb="50">
      <t>シュサイ</t>
    </rPh>
    <rPh sb="50" eb="52">
      <t>ダンタイ</t>
    </rPh>
    <rPh sb="55" eb="57">
      <t>シセツ</t>
    </rPh>
    <rPh sb="58" eb="60">
      <t>ブショ</t>
    </rPh>
    <rPh sb="61" eb="63">
      <t>キョウユウ</t>
    </rPh>
    <rPh sb="68" eb="70">
      <t>キニュウ</t>
    </rPh>
    <rPh sb="71" eb="73">
      <t>スイショウ</t>
    </rPh>
    <phoneticPr fontId="4"/>
  </si>
  <si>
    <t>本活動の内容は採択後に変更することはできません。</t>
    <rPh sb="0" eb="3">
      <t>ホンカツドウ</t>
    </rPh>
    <rPh sb="4" eb="6">
      <t>ナイヨウ</t>
    </rPh>
    <rPh sb="7" eb="10">
      <t>サイタクゴ</t>
    </rPh>
    <rPh sb="11" eb="13">
      <t>ヘンコウ</t>
    </rPh>
    <phoneticPr fontId="6"/>
  </si>
  <si>
    <t>地域の振興に資する本活動の特色は採択後に変更することはできません。</t>
    <rPh sb="16" eb="18">
      <t>サイタク</t>
    </rPh>
    <rPh sb="18" eb="19">
      <t>ゴ</t>
    </rPh>
    <rPh sb="20" eb="22">
      <t>ヘンコウ</t>
    </rPh>
    <phoneticPr fontId="6"/>
  </si>
  <si>
    <t>・「公演内容」
2,000字・30行以内でご記入ください。</t>
    <rPh sb="2" eb="4">
      <t>コウエン</t>
    </rPh>
    <phoneticPr fontId="6"/>
  </si>
  <si>
    <t xml:space="preserve">〇全体
・消費税込で計上してください(単価×数量で計上するものは、税込単価にしてください。）。
</t>
    <rPh sb="1" eb="3">
      <t>ゼンタイ</t>
    </rPh>
    <phoneticPr fontId="4"/>
  </si>
  <si>
    <r>
      <rPr>
        <b/>
        <sz val="14"/>
        <color rgb="FFFF0000"/>
        <rFont val="游ゴシック"/>
        <family val="3"/>
        <charset val="128"/>
        <scheme val="minor"/>
      </rPr>
      <t>対象経費の入力後は、助成金算定基礎経費を選択し、①総表に戻って助成金要望額を必ず選択してください。</t>
    </r>
    <r>
      <rPr>
        <b/>
        <sz val="14"/>
        <color theme="1"/>
        <rFont val="游ゴシック"/>
        <family val="3"/>
        <charset val="128"/>
        <scheme val="minor"/>
      </rPr>
      <t xml:space="preserve">
◆経費の選択について 
　助成対象となる経費は3項目までです。選択欄で選択してください。 
       ※同じ経費項目を複数選択することは認められません。 
　　※要望書提出後に3つの経費項目を変更することは認められません。
</t>
    </r>
    <phoneticPr fontId="21"/>
  </si>
  <si>
    <t xml:space="preserve">
〇全体
　消費税込で計上してください(単価×数量で計上するものは、税込単価にしてください。）。
 「単価等（円）」欄は整数のみ入力できます。</t>
    <phoneticPr fontId="21"/>
  </si>
  <si>
    <t>入場料無料の場合は必ず対象者と理由を記入</t>
    <rPh sb="11" eb="14">
      <t>タイショウシャ</t>
    </rPh>
    <phoneticPr fontId="4"/>
  </si>
  <si>
    <t>招待がある場合は必ず対象者と理由を記入</t>
    <rPh sb="0" eb="2">
      <t>ショウタイ</t>
    </rPh>
    <rPh sb="5" eb="7">
      <t>バアイ</t>
    </rPh>
    <phoneticPr fontId="4"/>
  </si>
  <si>
    <t>［仕込み：　　　　　　　　］
［ゲネプロ：　　　　　　　］
［公演日：　　　　　　　　］
［公演時間：開演　  　　　  　～終演　　　　　　　］
［ばらし：　　　　　　　　］</t>
    <phoneticPr fontId="6"/>
  </si>
  <si>
    <t>自主制作</t>
  </si>
  <si>
    <t>練習・仕込み・ゲネプロ・ばらしの期間は記入せず、
公演期間を記入してください。(2026/4/1～2027/3/31）</t>
    <phoneticPr fontId="4"/>
  </si>
  <si>
    <t>実行委員会を組織する構成団体及び加入条件</t>
    <rPh sb="0" eb="5">
      <t>ジッコウイインカイ</t>
    </rPh>
    <rPh sb="6" eb="8">
      <t>ソシキ</t>
    </rPh>
    <rPh sb="10" eb="14">
      <t>コウセイダンタイ</t>
    </rPh>
    <rPh sb="14" eb="15">
      <t>オヨ</t>
    </rPh>
    <rPh sb="16" eb="20">
      <t>カニュウジョウケン</t>
    </rPh>
    <phoneticPr fontId="5"/>
  </si>
  <si>
    <t>〔中核団体以外の構成団体名〕</t>
    <rPh sb="1" eb="7">
      <t>チュウカクダンタイイガイ</t>
    </rPh>
    <rPh sb="8" eb="13">
      <t>コウセイダンタイメイ</t>
    </rPh>
    <phoneticPr fontId="5"/>
  </si>
  <si>
    <t>令和7年度（予算額）</t>
    <rPh sb="6" eb="9">
      <t>ヨサンガク</t>
    </rPh>
    <phoneticPr fontId="5"/>
  </si>
  <si>
    <t>いいえ</t>
  </si>
  <si>
    <t>【⑧自己申告書】</t>
    <rPh sb="2" eb="7">
      <t>ジコシンコクショ</t>
    </rPh>
    <phoneticPr fontId="21"/>
  </si>
  <si>
    <t>令和8年度　芸術文化振興基金による助成金交付要望書（地域の文化振興等の活動）</t>
    <rPh sb="6" eb="14">
      <t>ゲイジュツブンカシンコウキキン</t>
    </rPh>
    <rPh sb="26" eb="28">
      <t>チイキ</t>
    </rPh>
    <rPh sb="29" eb="31">
      <t>ブンカ</t>
    </rPh>
    <rPh sb="31" eb="33">
      <t>シンコウ</t>
    </rPh>
    <rPh sb="33" eb="34">
      <t>トウ</t>
    </rPh>
    <rPh sb="35" eb="37">
      <t>カツドウ</t>
    </rPh>
    <phoneticPr fontId="23"/>
  </si>
  <si>
    <t>組織運営等に関する自己申告書</t>
    <rPh sb="0" eb="4">
      <t>ソシキウンエイ</t>
    </rPh>
    <rPh sb="4" eb="5">
      <t>トウ</t>
    </rPh>
    <rPh sb="6" eb="7">
      <t>カン</t>
    </rPh>
    <rPh sb="9" eb="14">
      <t>ジコシンコクショ</t>
    </rPh>
    <phoneticPr fontId="21"/>
  </si>
  <si>
    <t>団体名</t>
    <rPh sb="0" eb="2">
      <t>ダンタイ</t>
    </rPh>
    <rPh sb="2" eb="3">
      <t>メイ</t>
    </rPh>
    <phoneticPr fontId="21"/>
  </si>
  <si>
    <t>代表者役職名・氏名</t>
    <rPh sb="0" eb="3">
      <t>ダイヒョウシャ</t>
    </rPh>
    <rPh sb="3" eb="4">
      <t>ヤク</t>
    </rPh>
    <rPh sb="4" eb="6">
      <t>ショクメイ</t>
    </rPh>
    <rPh sb="7" eb="9">
      <t>シメイ</t>
    </rPh>
    <phoneticPr fontId="21"/>
  </si>
  <si>
    <t>　当団体の運営状況等については次のとおりです。なお、当団体の代表者として、本申告書の内容に虚偽がないことを誓約します。</t>
    <rPh sb="26" eb="27">
      <t>トウ</t>
    </rPh>
    <rPh sb="27" eb="29">
      <t>ダンタイ</t>
    </rPh>
    <rPh sb="30" eb="33">
      <t>ダイヒョウシャ</t>
    </rPh>
    <rPh sb="37" eb="38">
      <t>ホン</t>
    </rPh>
    <rPh sb="38" eb="41">
      <t>シンコクショ</t>
    </rPh>
    <rPh sb="42" eb="44">
      <t>ナイヨウ</t>
    </rPh>
    <rPh sb="45" eb="47">
      <t>キョギ</t>
    </rPh>
    <rPh sb="53" eb="55">
      <t>セイヤク</t>
    </rPh>
    <phoneticPr fontId="21"/>
  </si>
  <si>
    <t>運営</t>
    <rPh sb="0" eb="2">
      <t>ウンエイ</t>
    </rPh>
    <phoneticPr fontId="23"/>
  </si>
  <si>
    <t>１．意思決定機関</t>
    <rPh sb="2" eb="4">
      <t>イシ</t>
    </rPh>
    <rPh sb="4" eb="6">
      <t>ケッテイ</t>
    </rPh>
    <rPh sb="6" eb="8">
      <t>キカン</t>
    </rPh>
    <phoneticPr fontId="21"/>
  </si>
  <si>
    <t>定款等</t>
    <rPh sb="0" eb="2">
      <t>テイカン</t>
    </rPh>
    <rPh sb="2" eb="3">
      <t>トウ</t>
    </rPh>
    <phoneticPr fontId="23"/>
  </si>
  <si>
    <t>〇定款等を適切に定めている。</t>
    <rPh sb="1" eb="3">
      <t>テイカン</t>
    </rPh>
    <rPh sb="3" eb="4">
      <t>トウ</t>
    </rPh>
    <rPh sb="5" eb="7">
      <t>テキセツ</t>
    </rPh>
    <rPh sb="8" eb="9">
      <t>サダ</t>
    </rPh>
    <phoneticPr fontId="21"/>
  </si>
  <si>
    <t>２．意思決定機関</t>
    <rPh sb="2" eb="4">
      <t>イシ</t>
    </rPh>
    <rPh sb="4" eb="6">
      <t>ケッテイ</t>
    </rPh>
    <rPh sb="6" eb="8">
      <t>キカン</t>
    </rPh>
    <phoneticPr fontId="21"/>
  </si>
  <si>
    <t>○団体の意思等を決定する機関（社員総会、評議員会等）を設置している。</t>
    <rPh sb="8" eb="10">
      <t>ケッテイ</t>
    </rPh>
    <rPh sb="12" eb="14">
      <t>キカン</t>
    </rPh>
    <rPh sb="15" eb="17">
      <t>シャイン</t>
    </rPh>
    <rPh sb="17" eb="19">
      <t>ソウカイ</t>
    </rPh>
    <rPh sb="20" eb="23">
      <t>ヒョウギイン</t>
    </rPh>
    <rPh sb="23" eb="24">
      <t>カイ</t>
    </rPh>
    <rPh sb="24" eb="25">
      <t>ナド</t>
    </rPh>
    <phoneticPr fontId="21"/>
  </si>
  <si>
    <t>○理事会等を定期的に開催している。</t>
    <rPh sb="6" eb="9">
      <t>テイキテキ</t>
    </rPh>
    <phoneticPr fontId="21"/>
  </si>
  <si>
    <t>○理事会等の議事録を作成している。</t>
    <phoneticPr fontId="21"/>
  </si>
  <si>
    <t>○事業計画及び収支予算並びに事業報告及び収支決算について理事会等の決議を経ている。</t>
    <phoneticPr fontId="21"/>
  </si>
  <si>
    <r>
      <t>以下は、</t>
    </r>
    <r>
      <rPr>
        <b/>
        <u/>
        <sz val="10"/>
        <rFont val="メイリオ"/>
        <family val="3"/>
        <charset val="128"/>
      </rPr>
      <t>理事会・評議員会を設置している場合のみ</t>
    </r>
    <r>
      <rPr>
        <sz val="10"/>
        <rFont val="メイリオ"/>
        <family val="3"/>
        <charset val="128"/>
      </rPr>
      <t>回答してください。</t>
    </r>
    <rPh sb="0" eb="2">
      <t>イカ</t>
    </rPh>
    <rPh sb="4" eb="7">
      <t>リジカイ</t>
    </rPh>
    <rPh sb="8" eb="12">
      <t>ヒョウギインカイ</t>
    </rPh>
    <rPh sb="13" eb="15">
      <t>セッチ</t>
    </rPh>
    <rPh sb="19" eb="21">
      <t>バアイ</t>
    </rPh>
    <rPh sb="23" eb="25">
      <t>カイトウ</t>
    </rPh>
    <phoneticPr fontId="23"/>
  </si>
  <si>
    <t>〇理事会・評議員会の構成についてジェンダーバランスに配慮している。</t>
    <rPh sb="1" eb="4">
      <t>リジカイ</t>
    </rPh>
    <rPh sb="5" eb="8">
      <t>ヒョウギイン</t>
    </rPh>
    <rPh sb="8" eb="9">
      <t>カイ</t>
    </rPh>
    <rPh sb="10" eb="12">
      <t>コウセイ</t>
    </rPh>
    <rPh sb="26" eb="28">
      <t>ハイリョ</t>
    </rPh>
    <phoneticPr fontId="23"/>
  </si>
  <si>
    <t>（「はい」の場合）配慮の具体的な内容</t>
    <rPh sb="6" eb="8">
      <t>バアイ</t>
    </rPh>
    <rPh sb="9" eb="11">
      <t>ハイリョ</t>
    </rPh>
    <rPh sb="12" eb="15">
      <t>グタイテキ</t>
    </rPh>
    <rPh sb="16" eb="18">
      <t>ナイヨウ</t>
    </rPh>
    <phoneticPr fontId="23"/>
  </si>
  <si>
    <t>３．運営事務</t>
    <rPh sb="2" eb="6">
      <t>ウンエイジム</t>
    </rPh>
    <phoneticPr fontId="21"/>
  </si>
  <si>
    <t>○経理責任者は明確になっている。</t>
    <phoneticPr fontId="21"/>
  </si>
  <si>
    <t xml:space="preserve">○現預金の出納責任者は明確になっている。 </t>
    <phoneticPr fontId="21"/>
  </si>
  <si>
    <t>○銀行印の管理責任者は明確になっている。</t>
    <phoneticPr fontId="21"/>
  </si>
  <si>
    <t>○事務の執行に当たっては、各担当者の権限と責任が明確になっている。</t>
    <rPh sb="1" eb="3">
      <t>ジム</t>
    </rPh>
    <rPh sb="4" eb="6">
      <t>シッコウ</t>
    </rPh>
    <phoneticPr fontId="21"/>
  </si>
  <si>
    <t>〇業者選定等に関する規程等を整備している。</t>
    <rPh sb="1" eb="5">
      <t>カイケイキテイ</t>
    </rPh>
    <rPh sb="5" eb="6">
      <t>トウ</t>
    </rPh>
    <rPh sb="7" eb="9">
      <t>セイビ</t>
    </rPh>
    <phoneticPr fontId="23"/>
  </si>
  <si>
    <t>（「はい」の場合）整備している規程等の具体的な内容</t>
    <rPh sb="9" eb="11">
      <t>セイビ</t>
    </rPh>
    <rPh sb="15" eb="17">
      <t>キテイ</t>
    </rPh>
    <rPh sb="17" eb="18">
      <t>トウ</t>
    </rPh>
    <rPh sb="19" eb="22">
      <t>グタイテキ</t>
    </rPh>
    <rPh sb="23" eb="25">
      <t>ナイヨウ</t>
    </rPh>
    <phoneticPr fontId="23"/>
  </si>
  <si>
    <t>○予算執行に係る全ての証憑（契約書・領収書等）を善良な管理者の注意をもって５年間以上保管している。</t>
    <rPh sb="1" eb="3">
      <t>ヨサン</t>
    </rPh>
    <rPh sb="3" eb="5">
      <t>シッコウ</t>
    </rPh>
    <rPh sb="6" eb="7">
      <t>カカ</t>
    </rPh>
    <rPh sb="8" eb="9">
      <t>スベ</t>
    </rPh>
    <rPh sb="11" eb="13">
      <t>ショウヒョウ</t>
    </rPh>
    <rPh sb="14" eb="17">
      <t>ケイヤクショ</t>
    </rPh>
    <rPh sb="24" eb="26">
      <t>ゼンリョウ</t>
    </rPh>
    <rPh sb="27" eb="30">
      <t>カンリシャ</t>
    </rPh>
    <rPh sb="31" eb="33">
      <t>チュウイ</t>
    </rPh>
    <phoneticPr fontId="21"/>
  </si>
  <si>
    <t>〇利益相反取引を行っていない（適切な承認手続きを経たものを除く）。</t>
    <rPh sb="1" eb="5">
      <t>リエキソウハン</t>
    </rPh>
    <rPh sb="5" eb="7">
      <t>トリヒキ</t>
    </rPh>
    <rPh sb="8" eb="9">
      <t>オコナ</t>
    </rPh>
    <rPh sb="15" eb="17">
      <t>テキセツ</t>
    </rPh>
    <rPh sb="18" eb="20">
      <t>ショウニン</t>
    </rPh>
    <rPh sb="20" eb="22">
      <t>テツヅ</t>
    </rPh>
    <rPh sb="24" eb="25">
      <t>ヘ</t>
    </rPh>
    <rPh sb="29" eb="30">
      <t>ノゾ</t>
    </rPh>
    <phoneticPr fontId="23"/>
  </si>
  <si>
    <t>※利益相反行為とは、複数の当事者がいる場合における、一方の利益となり、かつ他方の不利益となる行為を指す。</t>
    <rPh sb="46" eb="48">
      <t>コウイ</t>
    </rPh>
    <rPh sb="49" eb="50">
      <t>サ</t>
    </rPh>
    <phoneticPr fontId="23"/>
  </si>
  <si>
    <t>○手許現金有高は、定期的に出納担当者以外の者が出納簿と照合している。</t>
    <rPh sb="1" eb="3">
      <t>テモト</t>
    </rPh>
    <rPh sb="3" eb="5">
      <t>ゲンキン</t>
    </rPh>
    <rPh sb="5" eb="7">
      <t>アリタカ</t>
    </rPh>
    <rPh sb="23" eb="26">
      <t>スイトウボ</t>
    </rPh>
    <phoneticPr fontId="21"/>
  </si>
  <si>
    <t>○法人税や消費税、源泉所得税等で必要な申告義務を適切に実施している。</t>
    <phoneticPr fontId="21"/>
  </si>
  <si>
    <t>財務</t>
    <rPh sb="0" eb="2">
      <t>ザイム</t>
    </rPh>
    <phoneticPr fontId="23"/>
  </si>
  <si>
    <t>４．財務諸表等</t>
    <rPh sb="2" eb="6">
      <t>ザイムショヒョウ</t>
    </rPh>
    <rPh sb="6" eb="7">
      <t>トウ</t>
    </rPh>
    <phoneticPr fontId="21"/>
  </si>
  <si>
    <t xml:space="preserve">○会計帳簿（仕訳帳・総勘定元帳等）を作成している。 </t>
    <phoneticPr fontId="21"/>
  </si>
  <si>
    <t>○財務諸表（貸借対照表・損益計算書等）を作成している。</t>
    <rPh sb="1" eb="5">
      <t>ザイムショヒョウ</t>
    </rPh>
    <phoneticPr fontId="21"/>
  </si>
  <si>
    <t>○財務諸表（貸借対照表・損益計算書等）を公表している。</t>
    <phoneticPr fontId="21"/>
  </si>
  <si>
    <t>※本項目における「公表」とは、ウェブサイトに掲載していること、もしくは事務所に備え付け一般からの要望があれば常に閲覧できる状態にしていることを指す。</t>
    <phoneticPr fontId="23"/>
  </si>
  <si>
    <t>５．監査</t>
    <rPh sb="2" eb="4">
      <t>カンサ</t>
    </rPh>
    <phoneticPr fontId="21"/>
  </si>
  <si>
    <t>〇監事・監査役等による会計監査またはこれに準じた内部監査を実施している。</t>
    <phoneticPr fontId="23"/>
  </si>
  <si>
    <t>　（「はい」の場合は当てはまるものにチェック）</t>
    <phoneticPr fontId="21"/>
  </si>
  <si>
    <t>　　外部監査（監査法人、公認会計士による会計監査）</t>
    <rPh sb="20" eb="22">
      <t>カイケイ</t>
    </rPh>
    <rPh sb="22" eb="24">
      <t>カンサ</t>
    </rPh>
    <phoneticPr fontId="23"/>
  </si>
  <si>
    <t>　　内部監査（監事監査、監査役監査による会計監査）</t>
    <rPh sb="20" eb="22">
      <t>カイケイ</t>
    </rPh>
    <rPh sb="22" eb="24">
      <t>カンサ</t>
    </rPh>
    <phoneticPr fontId="23"/>
  </si>
  <si>
    <t>　　内部監査に準じた監査</t>
    <phoneticPr fontId="23"/>
  </si>
  <si>
    <t xml:space="preserve">  （「外部監査」を選択した場合は以下の①又は②のいずれかに必要事項を記入）</t>
    <rPh sb="4" eb="6">
      <t>ガイブ</t>
    </rPh>
    <rPh sb="6" eb="8">
      <t>カンサ</t>
    </rPh>
    <rPh sb="10" eb="12">
      <t>センタク</t>
    </rPh>
    <rPh sb="14" eb="16">
      <t>バアイ</t>
    </rPh>
    <rPh sb="17" eb="19">
      <t>イカ</t>
    </rPh>
    <rPh sb="21" eb="22">
      <t>マタ</t>
    </rPh>
    <rPh sb="30" eb="32">
      <t>ヒツヨウ</t>
    </rPh>
    <rPh sb="32" eb="34">
      <t>ジコウ</t>
    </rPh>
    <rPh sb="35" eb="37">
      <t>キニュウ</t>
    </rPh>
    <phoneticPr fontId="23"/>
  </si>
  <si>
    <t>①　監査法人による外部監査を受けている場合</t>
    <rPh sb="2" eb="4">
      <t>カンサ</t>
    </rPh>
    <rPh sb="4" eb="6">
      <t>ホウジン</t>
    </rPh>
    <rPh sb="9" eb="11">
      <t>ガイブ</t>
    </rPh>
    <rPh sb="11" eb="13">
      <t>カンサ</t>
    </rPh>
    <rPh sb="14" eb="15">
      <t>ウ</t>
    </rPh>
    <rPh sb="19" eb="21">
      <t>バアイ</t>
    </rPh>
    <phoneticPr fontId="23"/>
  </si>
  <si>
    <t>監査法人の名称</t>
    <phoneticPr fontId="23"/>
  </si>
  <si>
    <t>直近の外部監査報告書の提出日</t>
    <rPh sb="0" eb="2">
      <t>チョッキン</t>
    </rPh>
    <rPh sb="3" eb="7">
      <t>ガイブカンサ</t>
    </rPh>
    <rPh sb="7" eb="10">
      <t>ホウコクショ</t>
    </rPh>
    <rPh sb="11" eb="13">
      <t>テイシュツ</t>
    </rPh>
    <rPh sb="13" eb="14">
      <t>ビ</t>
    </rPh>
    <phoneticPr fontId="23"/>
  </si>
  <si>
    <t>令和　年　月　日</t>
    <rPh sb="0" eb="2">
      <t>レイワ</t>
    </rPh>
    <phoneticPr fontId="23"/>
  </si>
  <si>
    <t>②　公認会計士による外部監査を受けている場合</t>
    <rPh sb="2" eb="7">
      <t>コウニンカイケイシ</t>
    </rPh>
    <rPh sb="10" eb="12">
      <t>ガイブ</t>
    </rPh>
    <rPh sb="12" eb="14">
      <t>カンサ</t>
    </rPh>
    <rPh sb="15" eb="16">
      <t>ウ</t>
    </rPh>
    <rPh sb="20" eb="22">
      <t>バアイ</t>
    </rPh>
    <phoneticPr fontId="23"/>
  </si>
  <si>
    <t>公認会計士の氏名</t>
    <rPh sb="0" eb="5">
      <t>コウニンカイケイシ</t>
    </rPh>
    <rPh sb="6" eb="8">
      <t>シメイ</t>
    </rPh>
    <phoneticPr fontId="23"/>
  </si>
  <si>
    <t xml:space="preserve">  （「内部監査に準じた監査」を選択した場合は以下の③に必要事項を記入）</t>
    <rPh sb="4" eb="6">
      <t>ナイブ</t>
    </rPh>
    <rPh sb="6" eb="8">
      <t>カンサ</t>
    </rPh>
    <rPh sb="9" eb="10">
      <t>ジュン</t>
    </rPh>
    <rPh sb="12" eb="14">
      <t>カンサ</t>
    </rPh>
    <rPh sb="16" eb="18">
      <t>センタク</t>
    </rPh>
    <rPh sb="20" eb="22">
      <t>バアイ</t>
    </rPh>
    <rPh sb="23" eb="25">
      <t>イカ</t>
    </rPh>
    <rPh sb="28" eb="30">
      <t>ヒツヨウ</t>
    </rPh>
    <rPh sb="30" eb="32">
      <t>ジコウ</t>
    </rPh>
    <rPh sb="33" eb="35">
      <t>キニュウ</t>
    </rPh>
    <phoneticPr fontId="23"/>
  </si>
  <si>
    <t>③　内部監査に準じた監査の具体的内容</t>
    <rPh sb="2" eb="6">
      <t>ナイブカンサ</t>
    </rPh>
    <rPh sb="7" eb="8">
      <t>ジュン</t>
    </rPh>
    <rPh sb="10" eb="12">
      <t>カンサ</t>
    </rPh>
    <rPh sb="13" eb="16">
      <t>グタイテキ</t>
    </rPh>
    <rPh sb="16" eb="18">
      <t>ナイヨウ</t>
    </rPh>
    <phoneticPr fontId="23"/>
  </si>
  <si>
    <t xml:space="preserve">○監事等による監査報告書を作成している。 </t>
    <phoneticPr fontId="21"/>
  </si>
  <si>
    <t>活動環境</t>
    <rPh sb="0" eb="4">
      <t>カツドウカンキョウ</t>
    </rPh>
    <phoneticPr fontId="23"/>
  </si>
  <si>
    <t>６．労務管理・契約状況</t>
    <rPh sb="2" eb="6">
      <t>ロウムカンリ</t>
    </rPh>
    <rPh sb="7" eb="11">
      <t>ケイヤクジョウキョウ</t>
    </rPh>
    <phoneticPr fontId="21"/>
  </si>
  <si>
    <t>〇団体として出演者・スタッフ等の雇用を行っている。</t>
    <rPh sb="1" eb="3">
      <t>ダンタイ</t>
    </rPh>
    <rPh sb="6" eb="9">
      <t>シュツエンシャ</t>
    </rPh>
    <rPh sb="14" eb="15">
      <t>トウ</t>
    </rPh>
    <rPh sb="16" eb="18">
      <t>コヨウ</t>
    </rPh>
    <rPh sb="19" eb="20">
      <t>オコナ</t>
    </rPh>
    <phoneticPr fontId="21"/>
  </si>
  <si>
    <r>
      <t>以下は、</t>
    </r>
    <r>
      <rPr>
        <b/>
        <u/>
        <sz val="10"/>
        <rFont val="メイリオ"/>
        <family val="3"/>
        <charset val="128"/>
      </rPr>
      <t>雇用を行っている場合のみ</t>
    </r>
    <r>
      <rPr>
        <sz val="10"/>
        <rFont val="メイリオ"/>
        <family val="3"/>
        <charset val="128"/>
      </rPr>
      <t>回答してください。</t>
    </r>
    <rPh sb="0" eb="2">
      <t>イカ</t>
    </rPh>
    <rPh sb="4" eb="6">
      <t>コヨウ</t>
    </rPh>
    <rPh sb="7" eb="8">
      <t>オコナ</t>
    </rPh>
    <rPh sb="12" eb="14">
      <t>バアイ</t>
    </rPh>
    <rPh sb="16" eb="18">
      <t>カイトウ</t>
    </rPh>
    <phoneticPr fontId="21"/>
  </si>
  <si>
    <t>「フリーランス・事業者間取引適正化等法」の遵守</t>
    <rPh sb="8" eb="12">
      <t>ジギョウシャカン</t>
    </rPh>
    <rPh sb="12" eb="14">
      <t>トリヒキ</t>
    </rPh>
    <rPh sb="14" eb="17">
      <t>テキセイカ</t>
    </rPh>
    <rPh sb="17" eb="18">
      <t>トウ</t>
    </rPh>
    <rPh sb="18" eb="19">
      <t>ホウ</t>
    </rPh>
    <rPh sb="21" eb="23">
      <t>ジュンシュ</t>
    </rPh>
    <phoneticPr fontId="21"/>
  </si>
  <si>
    <t>〇2024年11月1日に施行された「フリーランス・事業者間取引適正化等法」を遵守していますか。</t>
    <phoneticPr fontId="23"/>
  </si>
  <si>
    <t>※「フリーランス・事業者間取引適正化等法」の具体的な内容などは、以下の関係省庁のホームページ等でご自身でご確認ください。
◆内閣官房 特定受託事業者に係る取引の適正化等に関する法律（フリーランス・事業者間取引適正化等法）等に係る取組について
　https://www.cas.go.jp/jp/seisaku/atarashii_sihonsyugi/freelance/index.html
◆公正取引委員会　フリーランスの取引適正化に向けた公正取引委員会の取組
　https://www.jftc.go.jp/fllaw_limited.html
◆中小企業庁　特定受託事業者に係る取引の適正化等に関する法律（フリーランス・事業者間取引適正化等法）
　https://www.chusho.meti.go.jp/keiei//torihiki/law_freelance.html
◆厚生労働省　フリーランスとして業務を行う方・フリーランスの方に業務を委託する事業者の方等へ
　https://www.mhlw.go.jp/stf/seisakunitsuite/bunya/koyou_roudou/koyoukintou/zaitaku/index_00002.html
※以下のホームページ等も適宜ご参照・ご利用ください。
◆文化庁「文化芸術分野の適正な契約関係構築に向けたガイドライン（検討のまとめ）」
　https://www.bunka.go.jp/koho_hodo_oshirase/hodohappyo/94127901.html
◆文化芸術活動に関する法律相談窓口
　https://www.bunka.go.jp/seisaku/bunka_gyosei/kibankyoka/madoguchi/index.html</t>
    <phoneticPr fontId="21"/>
  </si>
  <si>
    <t xml:space="preserve"> (1)発注事業者としてフリーランスの芸術家・実演家等との間で業務委託等の取引を行う場合に、以下の対応が義務化されています。</t>
    <rPh sb="4" eb="6">
      <t>ハッチュウ</t>
    </rPh>
    <rPh sb="6" eb="8">
      <t>ジギョウ</t>
    </rPh>
    <rPh sb="8" eb="9">
      <t>シャ</t>
    </rPh>
    <rPh sb="19" eb="22">
      <t>ゲイジュツカ</t>
    </rPh>
    <rPh sb="23" eb="26">
      <t>ジツエンカ</t>
    </rPh>
    <rPh sb="26" eb="27">
      <t>ナド</t>
    </rPh>
    <rPh sb="29" eb="30">
      <t>アイダ</t>
    </rPh>
    <rPh sb="31" eb="35">
      <t>ギョウムイタク</t>
    </rPh>
    <rPh sb="35" eb="36">
      <t>トウ</t>
    </rPh>
    <rPh sb="37" eb="39">
      <t>トリヒキ</t>
    </rPh>
    <rPh sb="40" eb="41">
      <t>オコナ</t>
    </rPh>
    <rPh sb="42" eb="44">
      <t>バアイ</t>
    </rPh>
    <rPh sb="46" eb="48">
      <t>イカ</t>
    </rPh>
    <rPh sb="49" eb="51">
      <t>タイオウ</t>
    </rPh>
    <rPh sb="52" eb="55">
      <t>ギムカ</t>
    </rPh>
    <phoneticPr fontId="21"/>
  </si>
  <si>
    <t>・書面等により取引条件を事前に明示している。</t>
    <phoneticPr fontId="21"/>
  </si>
  <si>
    <t>・報酬支払期日の設定を行い、期日内に支払いを行っている。（原則として物品等を受領した日または役務の提供を受けた日から60日以内）</t>
    <rPh sb="1" eb="3">
      <t>ホウシュウ</t>
    </rPh>
    <rPh sb="3" eb="7">
      <t>シハライキジツ</t>
    </rPh>
    <rPh sb="8" eb="10">
      <t>セッテイ</t>
    </rPh>
    <rPh sb="11" eb="12">
      <t>オコナ</t>
    </rPh>
    <rPh sb="14" eb="17">
      <t>キジツナイ</t>
    </rPh>
    <rPh sb="18" eb="20">
      <t>シハラ</t>
    </rPh>
    <rPh sb="22" eb="23">
      <t>オコナ</t>
    </rPh>
    <rPh sb="34" eb="37">
      <t>ブッピントウ</t>
    </rPh>
    <rPh sb="38" eb="40">
      <t>ズリョウ</t>
    </rPh>
    <rPh sb="42" eb="43">
      <t>ヒ</t>
    </rPh>
    <rPh sb="46" eb="48">
      <t>エキム</t>
    </rPh>
    <rPh sb="49" eb="51">
      <t>テイキョウ</t>
    </rPh>
    <rPh sb="52" eb="53">
      <t>ウ</t>
    </rPh>
    <rPh sb="55" eb="56">
      <t>ヒ</t>
    </rPh>
    <phoneticPr fontId="23"/>
  </si>
  <si>
    <t>・取引相手の選定に係る募集情報は最新の内容を正確に表示している。</t>
    <rPh sb="1" eb="3">
      <t>トリヒキ</t>
    </rPh>
    <rPh sb="3" eb="5">
      <t>アイテ</t>
    </rPh>
    <rPh sb="6" eb="8">
      <t>センテイ</t>
    </rPh>
    <rPh sb="9" eb="10">
      <t>カカワ</t>
    </rPh>
    <rPh sb="11" eb="13">
      <t>ボシュウ</t>
    </rPh>
    <rPh sb="13" eb="15">
      <t>ジョウホウ</t>
    </rPh>
    <rPh sb="16" eb="18">
      <t>サイシン</t>
    </rPh>
    <rPh sb="19" eb="21">
      <t>ナイヨウ</t>
    </rPh>
    <rPh sb="22" eb="24">
      <t>セイカク</t>
    </rPh>
    <rPh sb="25" eb="27">
      <t>ヒョウジ</t>
    </rPh>
    <phoneticPr fontId="23"/>
  </si>
  <si>
    <t>・ハラスメントを防止するための体制を整備している。
　　１ハラスメントを行ってはならない旨の方針の明確化、方針の周知・啓発
　　２相談や苦情に対応する相談窓口の設置や外部機関への窓口の委託等、適切に対応するために必要な体制の整備
　　３ハラスメントが発生した際の迅速かつ適切な対応</t>
    <rPh sb="8" eb="10">
      <t>ボウシ</t>
    </rPh>
    <rPh sb="15" eb="17">
      <t>タイセイ</t>
    </rPh>
    <rPh sb="18" eb="20">
      <t>セイビ</t>
    </rPh>
    <rPh sb="36" eb="37">
      <t>オコナ</t>
    </rPh>
    <rPh sb="44" eb="45">
      <t>ムネ</t>
    </rPh>
    <rPh sb="46" eb="48">
      <t>ホウシン</t>
    </rPh>
    <rPh sb="49" eb="52">
      <t>メイカクカ</t>
    </rPh>
    <rPh sb="53" eb="55">
      <t>ホウシン</t>
    </rPh>
    <rPh sb="56" eb="58">
      <t>シュウチ</t>
    </rPh>
    <rPh sb="59" eb="61">
      <t>ケイハツ</t>
    </rPh>
    <rPh sb="65" eb="67">
      <t>ソウダン</t>
    </rPh>
    <rPh sb="68" eb="70">
      <t>クジョウ</t>
    </rPh>
    <rPh sb="71" eb="73">
      <t>タイオウ</t>
    </rPh>
    <rPh sb="94" eb="95">
      <t>ナド</t>
    </rPh>
    <rPh sb="96" eb="98">
      <t>テキセツ</t>
    </rPh>
    <rPh sb="99" eb="101">
      <t>タイオウ</t>
    </rPh>
    <rPh sb="106" eb="108">
      <t>ヒツヨウ</t>
    </rPh>
    <rPh sb="109" eb="111">
      <t>タイセイ</t>
    </rPh>
    <rPh sb="112" eb="114">
      <t>セイビ</t>
    </rPh>
    <rPh sb="135" eb="137">
      <t>テキセツ</t>
    </rPh>
    <rPh sb="138" eb="140">
      <t>タイオウ</t>
    </rPh>
    <phoneticPr fontId="23"/>
  </si>
  <si>
    <t xml:space="preserve"> (2)一定期間以上の期間行う業務を委託する場合、以下の対応も義務化されています。</t>
    <rPh sb="4" eb="8">
      <t>イッテイキカン</t>
    </rPh>
    <rPh sb="8" eb="10">
      <t>イジョウ</t>
    </rPh>
    <rPh sb="11" eb="13">
      <t>キカン</t>
    </rPh>
    <rPh sb="13" eb="14">
      <t>オコナ</t>
    </rPh>
    <rPh sb="15" eb="17">
      <t>ギョウム</t>
    </rPh>
    <rPh sb="18" eb="20">
      <t>イタク</t>
    </rPh>
    <rPh sb="22" eb="24">
      <t>バアイ</t>
    </rPh>
    <rPh sb="25" eb="27">
      <t>イカ</t>
    </rPh>
    <rPh sb="28" eb="30">
      <t>タイオウ</t>
    </rPh>
    <rPh sb="31" eb="34">
      <t>ギムカ</t>
    </rPh>
    <phoneticPr fontId="23"/>
  </si>
  <si>
    <t>・フリーランス法で定める以下7つの禁止行為を行っていない。
　  【※参照　公正取引委員会 フリーランス法サイト（https://www.jftc.go.jp/freelancelaw_2025/）】
　１受領拒否: フリーランスに責任がないのに、委託した物品や情報成果物の受取を拒むこと。
　２報酬の減額:フリーランスに責任がないのに、業務委託時に定めた報酬の額を、後から減らして支払うこと。
　３返品:フリーランスに責任がないのに、委託した物品や情報成果物を受領後に引き取らせること。
　４買いたたき: 委託する物品等に対して、通常支払われる対価に比べ著しく低い報酬の額を不当に定めること。
　５購入・利用強制: フリーランスに委託した物品等の品質を維持、改善するためなどの正当な理由がないのに、発注事業者が指定する物や役務を強制して購入、利用させること。
　６不当な経済上の利益の提供要請: 自己のために、フリーランスに金銭、役務、その他の経済上の利益を提供させることによってフリーランスの利益を不当に害すること。
　７不当な給付内容の変更・やり直し: フリーランスに責任がないのに、費用を負担せずに、給付の内容を変更させたり、受領後にやり直させたりして、フリーランスの利益を不当に害すること。</t>
    <rPh sb="7" eb="8">
      <t>ホウ</t>
    </rPh>
    <rPh sb="9" eb="10">
      <t>サダ</t>
    </rPh>
    <rPh sb="12" eb="14">
      <t>イカ</t>
    </rPh>
    <rPh sb="17" eb="21">
      <t>キンシコウイ</t>
    </rPh>
    <rPh sb="22" eb="23">
      <t>オコナ</t>
    </rPh>
    <rPh sb="35" eb="37">
      <t>サンショウ</t>
    </rPh>
    <rPh sb="38" eb="42">
      <t>コウセイトリヒキ</t>
    </rPh>
    <rPh sb="42" eb="45">
      <t>イインカイ</t>
    </rPh>
    <rPh sb="52" eb="53">
      <t>ホウ</t>
    </rPh>
    <rPh sb="465" eb="466">
      <t>トウ</t>
    </rPh>
    <phoneticPr fontId="23"/>
  </si>
  <si>
    <t>・育児や介護などと業務の両立に配慮している。</t>
    <rPh sb="1" eb="3">
      <t>イクジ</t>
    </rPh>
    <rPh sb="4" eb="6">
      <t>カイゴ</t>
    </rPh>
    <rPh sb="9" eb="11">
      <t>ギョウム</t>
    </rPh>
    <rPh sb="12" eb="14">
      <t>リョウリツ</t>
    </rPh>
    <rPh sb="15" eb="17">
      <t>ハイリョ</t>
    </rPh>
    <phoneticPr fontId="23"/>
  </si>
  <si>
    <t>・中途解除などにあたり、適切に事前予告と理由の開示を行っている。</t>
    <rPh sb="1" eb="3">
      <t>チュウト</t>
    </rPh>
    <rPh sb="3" eb="5">
      <t>カイジョ</t>
    </rPh>
    <rPh sb="12" eb="14">
      <t>テキセツ</t>
    </rPh>
    <rPh sb="15" eb="17">
      <t>ジゼン</t>
    </rPh>
    <rPh sb="17" eb="19">
      <t>ヨコク</t>
    </rPh>
    <rPh sb="20" eb="22">
      <t>リユウ</t>
    </rPh>
    <rPh sb="23" eb="25">
      <t>カイジ</t>
    </rPh>
    <rPh sb="26" eb="27">
      <t>オコナ</t>
    </rPh>
    <phoneticPr fontId="23"/>
  </si>
  <si>
    <t>団体内部 雇用契約状況について</t>
    <rPh sb="0" eb="2">
      <t>ダンタイ</t>
    </rPh>
    <rPh sb="2" eb="4">
      <t>ナイブ</t>
    </rPh>
    <rPh sb="5" eb="7">
      <t>コヨウ</t>
    </rPh>
    <rPh sb="7" eb="9">
      <t>ケイヤク</t>
    </rPh>
    <rPh sb="9" eb="11">
      <t>ジョウキョウ</t>
    </rPh>
    <phoneticPr fontId="21"/>
  </si>
  <si>
    <t>〇労働基準法令に則り、就業規則を定め（※）、雇用者の労働時間・休憩・休日等を適切に管理している。
※常時10人以上の雇用者がいる場合には就業規則の作成および事業所の所在地を管轄する労働基準監督署への届出が必要となります。</t>
    <rPh sb="6" eb="7">
      <t>レイ</t>
    </rPh>
    <phoneticPr fontId="21"/>
  </si>
  <si>
    <t>労働基準法に基づく管理のポイントは、以下の厚生労働省のホームページ等でご自身でご確認ください。
◆厚生労働省 労働基準関係リーフレット「労働基準法の基礎知識」
https://www.mhlw.go.jp/stf/seisakunitsuite/bunya/0000056460.html</t>
    <phoneticPr fontId="21"/>
  </si>
  <si>
    <t>〇雇用契約書の取り交わし等、雇用者に対して書面により労働条件（※）を明示している。※書面により明示すべき労働条件は法令で定められています。</t>
    <rPh sb="1" eb="6">
      <t>コヨウケイヤクショ</t>
    </rPh>
    <rPh sb="7" eb="8">
      <t>ト</t>
    </rPh>
    <rPh sb="9" eb="10">
      <t>カ</t>
    </rPh>
    <rPh sb="12" eb="13">
      <t>トウ</t>
    </rPh>
    <rPh sb="14" eb="17">
      <t>コヨウシャ</t>
    </rPh>
    <rPh sb="18" eb="19">
      <t>タイ</t>
    </rPh>
    <rPh sb="21" eb="23">
      <t>ショメン</t>
    </rPh>
    <rPh sb="26" eb="30">
      <t>ロウドウジョウケン</t>
    </rPh>
    <rPh sb="34" eb="36">
      <t>メイジ</t>
    </rPh>
    <phoneticPr fontId="23"/>
  </si>
  <si>
    <r>
      <t>（「はい」の場合）労働条件の明示の方法</t>
    </r>
    <r>
      <rPr>
        <sz val="9"/>
        <rFont val="メイリオ"/>
        <family val="3"/>
        <charset val="128"/>
      </rPr>
      <t>（契約書、その他）</t>
    </r>
    <rPh sb="9" eb="13">
      <t>ロウドウジョウケン</t>
    </rPh>
    <rPh sb="14" eb="16">
      <t>メイジ</t>
    </rPh>
    <rPh sb="17" eb="19">
      <t>ホウホウ</t>
    </rPh>
    <rPh sb="20" eb="23">
      <t>ケイヤクショ</t>
    </rPh>
    <rPh sb="26" eb="27">
      <t>タ</t>
    </rPh>
    <phoneticPr fontId="23"/>
  </si>
  <si>
    <t>雇用契約書（労働条件通知書）のひな型は、以下の厚生労働省のホームページ等でご自身でご確認ください。
◆厚生労働省 主要様式ダウンロードコーナー（労働基準法等関係主要様式）
https://www.mhlw.go.jp/stf/seisakunitsuite/bunya/koyou_roudou/roudoukijun/roudoukijunkankei.html</t>
    <phoneticPr fontId="21"/>
  </si>
  <si>
    <t>その他の場合には具体的方法を記入→</t>
    <rPh sb="2" eb="3">
      <t>タ</t>
    </rPh>
    <rPh sb="4" eb="6">
      <t>バアイ</t>
    </rPh>
    <rPh sb="8" eb="11">
      <t>グタイテキ</t>
    </rPh>
    <rPh sb="11" eb="13">
      <t>ホウホウ</t>
    </rPh>
    <rPh sb="14" eb="16">
      <t>キニュウ</t>
    </rPh>
    <phoneticPr fontId="21"/>
  </si>
  <si>
    <t>○雇用者に対し、労務提供に対する報酬（賃金）条件を明確に定め、適切に支払っている。</t>
    <rPh sb="1" eb="4">
      <t>コヨウシャ</t>
    </rPh>
    <rPh sb="5" eb="6">
      <t>タイ</t>
    </rPh>
    <rPh sb="8" eb="10">
      <t>ロウム</t>
    </rPh>
    <rPh sb="10" eb="12">
      <t>テイキョウ</t>
    </rPh>
    <rPh sb="13" eb="14">
      <t>タイ</t>
    </rPh>
    <rPh sb="16" eb="18">
      <t>ホウシュウ</t>
    </rPh>
    <rPh sb="19" eb="21">
      <t>チンギン</t>
    </rPh>
    <rPh sb="22" eb="24">
      <t>ジョウケン</t>
    </rPh>
    <rPh sb="25" eb="27">
      <t>メイカク</t>
    </rPh>
    <rPh sb="28" eb="29">
      <t>サダ</t>
    </rPh>
    <rPh sb="31" eb="33">
      <t>テキセツ</t>
    </rPh>
    <rPh sb="34" eb="36">
      <t>シハラ</t>
    </rPh>
    <phoneticPr fontId="21"/>
  </si>
  <si>
    <t>　※報酬（賃金）は通貨で、直接全額を、毎月１回以上、一定の期日を定め、最低賃金以上にて、支払う必要があります。</t>
    <phoneticPr fontId="23"/>
  </si>
  <si>
    <t>○雇用者を社会保険（健康保険、厚生年金保険、介護保険）に加入させている。</t>
    <rPh sb="1" eb="4">
      <t>コヨウシャ</t>
    </rPh>
    <rPh sb="10" eb="14">
      <t>ケンコウホケン</t>
    </rPh>
    <rPh sb="15" eb="19">
      <t>コウセイネンキン</t>
    </rPh>
    <rPh sb="19" eb="21">
      <t>ホケン</t>
    </rPh>
    <rPh sb="22" eb="26">
      <t>カイゴホケン</t>
    </rPh>
    <phoneticPr fontId="21"/>
  </si>
  <si>
    <t>社会保険の加入要件については、以下の厚生労働省のホームページ等でご自身でご確認ください。
◆厚生労働省 社会保険適用拡大特設サイト「社会保険加入の対象者」
https://www.mhlw.go.jp/tekiyoukakudai/koujirei/jugyouin/</t>
    <phoneticPr fontId="21"/>
  </si>
  <si>
    <t>　※加入義務を有する有給職員を雇用していない場合等については、「なし」を選択してください。</t>
    <phoneticPr fontId="23"/>
  </si>
  <si>
    <t>○雇用者を労働保険（労災保険、雇用保険）に加入させている。</t>
    <rPh sb="1" eb="4">
      <t>コヨウシャ</t>
    </rPh>
    <rPh sb="10" eb="14">
      <t>ロウサイホケン</t>
    </rPh>
    <rPh sb="15" eb="19">
      <t>コヨウホケン</t>
    </rPh>
    <phoneticPr fontId="21"/>
  </si>
  <si>
    <t>外部との取引</t>
    <rPh sb="0" eb="2">
      <t>ガイブ</t>
    </rPh>
    <rPh sb="4" eb="6">
      <t>トリヒキ</t>
    </rPh>
    <phoneticPr fontId="23"/>
  </si>
  <si>
    <t>〇外部と取引を行う際に書面での契約を事前に行っている。</t>
    <rPh sb="1" eb="3">
      <t>ガイブ</t>
    </rPh>
    <rPh sb="4" eb="6">
      <t>トリヒキ</t>
    </rPh>
    <rPh sb="7" eb="8">
      <t>オコナ</t>
    </rPh>
    <rPh sb="9" eb="10">
      <t>サイ</t>
    </rPh>
    <rPh sb="11" eb="13">
      <t>ショメン</t>
    </rPh>
    <rPh sb="15" eb="17">
      <t>ケイヤク</t>
    </rPh>
    <rPh sb="18" eb="20">
      <t>ジゼン</t>
    </rPh>
    <rPh sb="21" eb="22">
      <t>オコナ</t>
    </rPh>
    <phoneticPr fontId="23"/>
  </si>
  <si>
    <t>　（「はい」の場合は以下の当てはまるものにチェック）</t>
    <rPh sb="10" eb="12">
      <t>イカ</t>
    </rPh>
    <phoneticPr fontId="21"/>
  </si>
  <si>
    <t>①契約を行う相手方</t>
    <rPh sb="1" eb="3">
      <t>ケイヤク</t>
    </rPh>
    <rPh sb="4" eb="5">
      <t>オコナ</t>
    </rPh>
    <rPh sb="6" eb="9">
      <t>アイテカタ</t>
    </rPh>
    <phoneticPr fontId="23"/>
  </si>
  <si>
    <t>出演者</t>
    <rPh sb="0" eb="3">
      <t>シュツエンシャ</t>
    </rPh>
    <phoneticPr fontId="21"/>
  </si>
  <si>
    <t>スタッフ</t>
    <phoneticPr fontId="23"/>
  </si>
  <si>
    <t>外部業者</t>
    <rPh sb="0" eb="4">
      <t>ガイブギョウシャ</t>
    </rPh>
    <phoneticPr fontId="23"/>
  </si>
  <si>
    <t>その他</t>
    <rPh sb="2" eb="3">
      <t>タ</t>
    </rPh>
    <phoneticPr fontId="23"/>
  </si>
  <si>
    <t>（　　　　　　　　　　　　　　　）</t>
    <phoneticPr fontId="23"/>
  </si>
  <si>
    <t>②契約方法</t>
    <rPh sb="1" eb="3">
      <t>ケイヤク</t>
    </rPh>
    <rPh sb="3" eb="5">
      <t>ホウホウ</t>
    </rPh>
    <phoneticPr fontId="23"/>
  </si>
  <si>
    <t>契約書</t>
    <rPh sb="0" eb="3">
      <t>ケイヤクショ</t>
    </rPh>
    <phoneticPr fontId="21"/>
  </si>
  <si>
    <t>メール</t>
    <phoneticPr fontId="23"/>
  </si>
  <si>
    <t>（　　　　　　　　　　　　　　　　　　　　　　）</t>
    <phoneticPr fontId="23"/>
  </si>
  <si>
    <t>〇外部の出演者等に対し、規則等で出演料・稽古料等の単価を定めている。</t>
    <rPh sb="1" eb="3">
      <t>ガイブ</t>
    </rPh>
    <rPh sb="4" eb="6">
      <t>シュツエン</t>
    </rPh>
    <rPh sb="6" eb="7">
      <t>シャ</t>
    </rPh>
    <rPh sb="7" eb="8">
      <t>ナド</t>
    </rPh>
    <rPh sb="9" eb="10">
      <t>タイ</t>
    </rPh>
    <rPh sb="12" eb="14">
      <t>キソク</t>
    </rPh>
    <rPh sb="14" eb="15">
      <t>トウ</t>
    </rPh>
    <rPh sb="16" eb="18">
      <t>シュツエン</t>
    </rPh>
    <rPh sb="18" eb="19">
      <t>リョウ</t>
    </rPh>
    <rPh sb="20" eb="22">
      <t>ケイコ</t>
    </rPh>
    <rPh sb="22" eb="23">
      <t>リョウ</t>
    </rPh>
    <rPh sb="23" eb="24">
      <t>トウ</t>
    </rPh>
    <rPh sb="25" eb="27">
      <t>タンカ</t>
    </rPh>
    <rPh sb="28" eb="29">
      <t>サダ</t>
    </rPh>
    <phoneticPr fontId="23"/>
  </si>
  <si>
    <t>　（「はい」の場合は以下の当てはまるもの全てにチェック）</t>
    <rPh sb="10" eb="12">
      <t>イカ</t>
    </rPh>
    <rPh sb="20" eb="21">
      <t>スベ</t>
    </rPh>
    <phoneticPr fontId="21"/>
  </si>
  <si>
    <t xml:space="preserve"> 　  給与　　　  出演料　　　  稽古料　　　　報酬等（　　　　　　　　　　　　　　　　　　　　　　　　）</t>
    <rPh sb="4" eb="6">
      <t>キュウヨ</t>
    </rPh>
    <rPh sb="11" eb="13">
      <t>シュツエン</t>
    </rPh>
    <rPh sb="13" eb="14">
      <t>リョウ</t>
    </rPh>
    <rPh sb="19" eb="22">
      <t>ケイコリョウ</t>
    </rPh>
    <rPh sb="26" eb="29">
      <t>ホウシュウトウ</t>
    </rPh>
    <phoneticPr fontId="21"/>
  </si>
  <si>
    <t>ハラスメント防止対策　</t>
    <rPh sb="6" eb="10">
      <t>ボウシタイサク</t>
    </rPh>
    <phoneticPr fontId="21"/>
  </si>
  <si>
    <t>〇法令等に則り、適切なハラスメント防止対策を行っていますか</t>
    <rPh sb="1" eb="3">
      <t>ホウレイ</t>
    </rPh>
    <rPh sb="3" eb="4">
      <t>トウ</t>
    </rPh>
    <rPh sb="5" eb="6">
      <t>ノット</t>
    </rPh>
    <rPh sb="8" eb="10">
      <t>テキセツ</t>
    </rPh>
    <rPh sb="17" eb="19">
      <t>ボウシ</t>
    </rPh>
    <rPh sb="19" eb="21">
      <t>タイサク</t>
    </rPh>
    <rPh sb="22" eb="23">
      <t>オコナ</t>
    </rPh>
    <phoneticPr fontId="23"/>
  </si>
  <si>
    <t>（「はい」の場合）具体的な内容について記入してください。</t>
    <rPh sb="9" eb="11">
      <t>グタイ</t>
    </rPh>
    <rPh sb="11" eb="12">
      <t>テキ</t>
    </rPh>
    <rPh sb="13" eb="15">
      <t>ナイヨウ</t>
    </rPh>
    <rPh sb="19" eb="21">
      <t>キニュウ</t>
    </rPh>
    <phoneticPr fontId="23"/>
  </si>
  <si>
    <t>法令等では、パワー・ハラスメント、セクシャル・ハラスメント、マタニティ・ハラスメント等を防止するために必要な措置を講じることが義務づけられています。
具体的には、次の措置を講じることが求められていますので、上記回答される際にご確認ください。
なお、本項目のハラスメント防止対策は、雇用者のみならず、フリーランス等との関係でも同様の対応が求められていますので、「フリーランス・事業者間取引適正化等法」の遵守状況を確認される際にも併せてご確認ください。</t>
    <phoneticPr fontId="21"/>
  </si>
  <si>
    <t>詳細は、関係省庁のホームページ等をご自身でご確認ください。
◆厚生労働省 職場におけるハラスメントの防止のために
（セクシュアルハラスメント/妊娠・出産等、育児・介護休業等に関するハラスメント/パワーハラスメント）
https://www.mhlw.go.jp/stf/seisakunitsuite/bunya/koyou_roudou/koyoukintou/seisaku06/index.html</t>
    <phoneticPr fontId="21"/>
  </si>
  <si>
    <t>１．事業主の方針の明確化およびその周知・啓発
・ハラスメントにあたる行為の内容・ハラスメントがあってはならない旨の方針を明確化し、団体内および関係者に周知・啓発すること。
・ハラスメント行為者に対しては厳正に対処する旨の方針を就業規則等の文書に規定し、団体内および関係者に周知・啓発すること。
２．相談（苦情を含む）に応じ、適切に対応するために必要な体制の整備
・相談窓口をあらかじめ定め、団体内および関係者に周知すること。
・相談窓口担当者が、内容や状況に応じ適切に対応できるようにすること。
３．ハラスメントに係る事後の迅速かつ適切な対応
・事実関係を迅速かつ正確に確認すること
・事実確認ができた場合には、速やかに被害者に対する配慮の措置を適正に行うこと。
・事実確認ができた場合には、行為者に対する措置を適正に行うこと。
・再発防止に向けた措置を講ずること（事実が確認できなかった場合も同様）。
４．１から３までの措置と併せて講ずべき措置
・相談者・行為者等のプライバシーを保護するために必要な措置を講じ、団体内および関係者に周知すること。
・相談したこと、事実関係の確認に協力したこと等を理由として不利益な扱いを行ってはならない旨を定め、団体内および関係者に周知・啓発すること。</t>
    <phoneticPr fontId="21"/>
  </si>
  <si>
    <t>安全管理（事故防止）対策　</t>
    <rPh sb="0" eb="2">
      <t>アンゼン</t>
    </rPh>
    <rPh sb="2" eb="4">
      <t>カンリ</t>
    </rPh>
    <rPh sb="5" eb="7">
      <t>ジコ</t>
    </rPh>
    <rPh sb="7" eb="9">
      <t>ボウシ</t>
    </rPh>
    <rPh sb="10" eb="12">
      <t>タイサク</t>
    </rPh>
    <phoneticPr fontId="21"/>
  </si>
  <si>
    <t>詳細は、関係省庁のホームページ等をご自身でご確認ください。
◆厚生労働省 安全・衛生
https://www.mhlw.go.jp/stf/seisakunitsuite/bunya/koyou_roudou/roudoukijun/anzen/index.html
◆厚生労働省 職場のあんぜんサイト
https://anzeninfo.mhlw.go.jp/</t>
    <phoneticPr fontId="21"/>
  </si>
  <si>
    <t>〇労働安全衛生法令に則り、安全管理体制を整備し、業務上の事故防止のために必要な措置を講じていますか</t>
    <rPh sb="1" eb="3">
      <t>ロウドウ</t>
    </rPh>
    <rPh sb="3" eb="5">
      <t>アンゼン</t>
    </rPh>
    <rPh sb="5" eb="7">
      <t>エイセイ</t>
    </rPh>
    <rPh sb="7" eb="9">
      <t>ホウレイ</t>
    </rPh>
    <rPh sb="13" eb="15">
      <t>アンゼン</t>
    </rPh>
    <rPh sb="15" eb="17">
      <t>カンリ</t>
    </rPh>
    <rPh sb="17" eb="19">
      <t>タイセイ</t>
    </rPh>
    <rPh sb="20" eb="22">
      <t>セイビ</t>
    </rPh>
    <rPh sb="24" eb="27">
      <t>ギョウムジョウ</t>
    </rPh>
    <rPh sb="28" eb="30">
      <t>ジコ</t>
    </rPh>
    <rPh sb="30" eb="32">
      <t>ボウシ</t>
    </rPh>
    <rPh sb="36" eb="38">
      <t>ヒツヨウ</t>
    </rPh>
    <rPh sb="39" eb="41">
      <t>ソチ</t>
    </rPh>
    <rPh sb="42" eb="43">
      <t>コウ</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</si>
</sst>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176" formatCode="#,##0_ "/>
    <numFmt numFmtId="177" formatCode="#,##0_);[Red]\(#,##0\)"/>
    <numFmt numFmtId="178" formatCode="#,##0_ ;[Red]\-#,##0\ "/>
    <numFmt numFmtId="179" formatCode="000"/>
    <numFmt numFmtId="180" formatCode="0000"/>
    <numFmt numFmtId="181" formatCode="#,##0;&quot;△ &quot;#,##0"/>
    <numFmt numFmtId="182" formatCode="&quot;〔&quot;@&quot;〕&quot;"/>
    <numFmt numFmtId="183" formatCode="m&quot;月&quot;d&quot;日&quot;;@"/>
    <numFmt numFmtId="184" formatCode="#,###"/>
    <numFmt numFmtId="185" formatCode="0_);[Red]\(0\)"/>
    <numFmt numFmtId="186" formatCode="#,##0\ &quot;千&quot;&quot;円&quot;"/>
  </numFmts>
  <fonts count="77">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6"/>
      <name val="游ゴシック"/>
      <family val="3"/>
      <charset val="128"/>
    </font>
    <font>
      <sz val="6"/>
      <name val="游ゴシック"/>
      <family val="3"/>
      <charset val="128"/>
    </font>
    <font>
      <sz val="11"/>
      <color theme="1"/>
      <name val="游ゴシック"/>
      <family val="3"/>
      <charset val="128"/>
      <scheme val="minor"/>
    </font>
    <font>
      <b/>
      <sz val="11"/>
      <color theme="1"/>
      <name val="游ゴシック"/>
      <family val="3"/>
      <charset val="128"/>
      <scheme val="minor"/>
    </font>
    <font>
      <sz val="14"/>
      <color theme="1"/>
      <name val="游ゴシック"/>
      <family val="3"/>
      <charset val="128"/>
      <scheme val="minor"/>
    </font>
    <font>
      <sz val="16"/>
      <color theme="1"/>
      <name val="游ゴシック"/>
      <family val="3"/>
      <charset val="128"/>
      <scheme val="minor"/>
    </font>
    <font>
      <sz val="10"/>
      <color theme="1"/>
      <name val="游ゴシック"/>
      <family val="3"/>
      <charset val="128"/>
      <scheme val="minor"/>
    </font>
    <font>
      <sz val="18"/>
      <color theme="1"/>
      <name val="游ゴシック"/>
      <family val="3"/>
      <charset val="128"/>
      <scheme val="minor"/>
    </font>
    <font>
      <b/>
      <sz val="14"/>
      <color theme="1"/>
      <name val="游ゴシック"/>
      <family val="3"/>
      <charset val="128"/>
      <scheme val="minor"/>
    </font>
    <font>
      <sz val="9"/>
      <color theme="1"/>
      <name val="游ゴシック"/>
      <family val="3"/>
      <charset val="128"/>
      <scheme val="minor"/>
    </font>
    <font>
      <sz val="12"/>
      <color theme="1"/>
      <name val="游ゴシック"/>
      <family val="3"/>
      <charset val="128"/>
      <scheme val="minor"/>
    </font>
    <font>
      <sz val="22"/>
      <color theme="1"/>
      <name val="游ゴシック"/>
      <family val="3"/>
      <charset val="128"/>
      <scheme val="minor"/>
    </font>
    <font>
      <sz val="8"/>
      <color theme="1"/>
      <name val="游ゴシック"/>
      <family val="3"/>
      <charset val="128"/>
      <scheme val="minor"/>
    </font>
    <font>
      <b/>
      <sz val="11"/>
      <color rgb="FFFF0000"/>
      <name val="游ゴシック"/>
      <family val="3"/>
      <charset val="128"/>
      <scheme val="minor"/>
    </font>
    <font>
      <sz val="11"/>
      <name val="游ゴシック"/>
      <family val="3"/>
      <charset val="128"/>
      <scheme val="minor"/>
    </font>
    <font>
      <sz val="6"/>
      <name val="游ゴシック"/>
      <family val="3"/>
      <charset val="128"/>
      <scheme val="minor"/>
    </font>
    <font>
      <sz val="11"/>
      <color rgb="FFFF0000"/>
      <name val="游ゴシック"/>
      <family val="3"/>
      <charset val="128"/>
      <scheme val="minor"/>
    </font>
    <font>
      <sz val="6"/>
      <name val="游ゴシック"/>
      <family val="2"/>
      <charset val="128"/>
      <scheme val="minor"/>
    </font>
    <font>
      <b/>
      <sz val="28"/>
      <color theme="1"/>
      <name val="游ゴシック"/>
      <family val="3"/>
      <charset val="128"/>
      <scheme val="minor"/>
    </font>
    <font>
      <sz val="48"/>
      <color theme="1"/>
      <name val="HG行書体"/>
      <family val="4"/>
      <charset val="128"/>
    </font>
    <font>
      <b/>
      <u/>
      <sz val="10"/>
      <color theme="1"/>
      <name val="游ゴシック"/>
      <family val="3"/>
      <charset val="128"/>
      <scheme val="minor"/>
    </font>
    <font>
      <u/>
      <sz val="11"/>
      <color theme="1"/>
      <name val="游ゴシック"/>
      <family val="3"/>
      <charset val="128"/>
      <scheme val="minor"/>
    </font>
    <font>
      <sz val="10"/>
      <color theme="0"/>
      <name val="游ゴシック"/>
      <family val="3"/>
      <charset val="128"/>
      <scheme val="minor"/>
    </font>
    <font>
      <sz val="12"/>
      <name val="游ゴシック"/>
      <family val="3"/>
      <charset val="128"/>
      <scheme val="minor"/>
    </font>
    <font>
      <b/>
      <sz val="10"/>
      <color theme="1"/>
      <name val="游ゴシック"/>
      <family val="3"/>
      <charset val="128"/>
      <scheme val="minor"/>
    </font>
    <font>
      <sz val="14"/>
      <color rgb="FFFF0000"/>
      <name val="游ゴシック"/>
      <family val="3"/>
      <charset val="128"/>
      <scheme val="minor"/>
    </font>
    <font>
      <sz val="14"/>
      <name val="游ゴシック"/>
      <family val="3"/>
      <charset val="128"/>
      <scheme val="minor"/>
    </font>
    <font>
      <b/>
      <sz val="14"/>
      <color rgb="FFFF0000"/>
      <name val="游ゴシック"/>
      <family val="3"/>
      <charset val="128"/>
      <scheme val="minor"/>
    </font>
    <font>
      <b/>
      <sz val="16"/>
      <color theme="1"/>
      <name val="游ゴシック"/>
      <family val="3"/>
      <charset val="128"/>
      <scheme val="minor"/>
    </font>
    <font>
      <sz val="6"/>
      <color theme="0" tint="-0.14999847407452621"/>
      <name val="游ゴシック"/>
      <family val="3"/>
      <charset val="128"/>
      <scheme val="minor"/>
    </font>
    <font>
      <sz val="6"/>
      <color theme="0" tint="-0.249977111117893"/>
      <name val="游ゴシック"/>
      <family val="3"/>
      <charset val="128"/>
      <scheme val="minor"/>
    </font>
    <font>
      <sz val="8"/>
      <color theme="0" tint="-0.249977111117893"/>
      <name val="游ゴシック"/>
      <family val="3"/>
      <charset val="128"/>
      <scheme val="minor"/>
    </font>
    <font>
      <sz val="10"/>
      <name val="游ゴシック"/>
      <family val="3"/>
      <charset val="128"/>
      <scheme val="minor"/>
    </font>
    <font>
      <sz val="12"/>
      <color theme="0"/>
      <name val="游ゴシック"/>
      <family val="3"/>
      <charset val="128"/>
      <scheme val="minor"/>
    </font>
    <font>
      <b/>
      <sz val="18"/>
      <name val="游ゴシック"/>
      <family val="3"/>
      <charset val="128"/>
      <scheme val="minor"/>
    </font>
    <font>
      <b/>
      <sz val="14"/>
      <name val="游ゴシック"/>
      <family val="3"/>
      <charset val="128"/>
      <scheme val="minor"/>
    </font>
    <font>
      <b/>
      <sz val="28"/>
      <name val="游ゴシック"/>
      <family val="3"/>
      <charset val="128"/>
      <scheme val="minor"/>
    </font>
    <font>
      <sz val="8"/>
      <name val="游ゴシック"/>
      <family val="3"/>
      <charset val="128"/>
      <scheme val="minor"/>
    </font>
    <font>
      <u/>
      <sz val="10"/>
      <color theme="1"/>
      <name val="游ゴシック"/>
      <family val="3"/>
      <charset val="128"/>
      <scheme val="minor"/>
    </font>
    <font>
      <b/>
      <sz val="16"/>
      <name val="游ゴシック"/>
      <family val="3"/>
      <charset val="128"/>
      <scheme val="minor"/>
    </font>
    <font>
      <sz val="11"/>
      <color rgb="FF000000"/>
      <name val="游ゴシック"/>
      <family val="3"/>
      <charset val="128"/>
      <scheme val="minor"/>
    </font>
    <font>
      <b/>
      <sz val="14"/>
      <color rgb="FF000000"/>
      <name val="游ゴシック"/>
      <family val="3"/>
      <charset val="128"/>
      <scheme val="minor"/>
    </font>
    <font>
      <b/>
      <sz val="12"/>
      <color theme="1"/>
      <name val="游ゴシック"/>
      <family val="3"/>
      <charset val="128"/>
      <scheme val="minor"/>
    </font>
    <font>
      <u/>
      <sz val="16"/>
      <color theme="1"/>
      <name val="游ゴシック"/>
      <family val="3"/>
      <charset val="128"/>
      <scheme val="minor"/>
    </font>
    <font>
      <sz val="16"/>
      <name val="游ゴシック"/>
      <family val="3"/>
      <charset val="128"/>
      <scheme val="minor"/>
    </font>
    <font>
      <sz val="14"/>
      <color rgb="FF000000"/>
      <name val="游ゴシック"/>
      <family val="3"/>
      <charset val="128"/>
      <scheme val="minor"/>
    </font>
    <font>
      <sz val="12"/>
      <color rgb="FF000000"/>
      <name val="游ゴシック"/>
      <family val="3"/>
      <charset val="128"/>
      <scheme val="minor"/>
    </font>
    <font>
      <sz val="11"/>
      <color theme="1"/>
      <name val="游ゴシック"/>
      <family val="3"/>
      <charset val="128"/>
    </font>
    <font>
      <strike/>
      <sz val="10"/>
      <color theme="1"/>
      <name val="游ゴシック"/>
      <family val="3"/>
      <charset val="128"/>
      <scheme val="minor"/>
    </font>
    <font>
      <sz val="12"/>
      <color theme="1"/>
      <name val="Segoe UI Symbol"/>
      <family val="3"/>
    </font>
    <font>
      <sz val="12"/>
      <color theme="1"/>
      <name val="HGPｺﾞｼｯｸM"/>
      <family val="3"/>
      <charset val="128"/>
    </font>
    <font>
      <sz val="12"/>
      <color rgb="FF0070C0"/>
      <name val="游ゴシック"/>
      <family val="3"/>
      <charset val="128"/>
      <scheme val="minor"/>
    </font>
    <font>
      <sz val="12"/>
      <color theme="1"/>
      <name val="游ゴシック"/>
      <family val="3"/>
      <charset val="128"/>
    </font>
    <font>
      <sz val="12"/>
      <color theme="1"/>
      <name val="ＭＳ Ｐゴシック"/>
      <family val="3"/>
      <charset val="128"/>
    </font>
    <font>
      <b/>
      <sz val="18"/>
      <color theme="1"/>
      <name val="游ゴシック"/>
      <family val="3"/>
      <charset val="128"/>
      <scheme val="minor"/>
    </font>
    <font>
      <sz val="26"/>
      <color theme="1"/>
      <name val="游ゴシック"/>
      <family val="3"/>
      <charset val="128"/>
      <scheme val="minor"/>
    </font>
    <font>
      <b/>
      <sz val="20"/>
      <color rgb="FFFF0000"/>
      <name val="游ゴシック"/>
      <family val="3"/>
      <charset val="128"/>
      <scheme val="minor"/>
    </font>
    <font>
      <b/>
      <sz val="15"/>
      <color theme="1"/>
      <name val="游ゴシック"/>
      <family val="3"/>
      <charset val="128"/>
      <scheme val="minor"/>
    </font>
    <font>
      <sz val="17"/>
      <color theme="1"/>
      <name val="游ゴシック"/>
      <family val="3"/>
      <charset val="128"/>
      <scheme val="minor"/>
    </font>
    <font>
      <sz val="18"/>
      <name val="游ゴシック"/>
      <family val="3"/>
      <charset val="128"/>
      <scheme val="minor"/>
    </font>
    <font>
      <b/>
      <u val="double"/>
      <sz val="14"/>
      <color rgb="FFFF0000"/>
      <name val="游ゴシック"/>
      <family val="3"/>
      <charset val="128"/>
      <scheme val="minor"/>
    </font>
    <font>
      <b/>
      <sz val="16"/>
      <color rgb="FFFF0000"/>
      <name val="游ゴシック"/>
      <family val="3"/>
      <charset val="128"/>
      <scheme val="minor"/>
    </font>
    <font>
      <sz val="11"/>
      <color theme="1"/>
      <name val="游ゴシック"/>
      <family val="2"/>
      <scheme val="minor"/>
    </font>
    <font>
      <sz val="10"/>
      <color theme="1"/>
      <name val="メイリオ"/>
      <family val="3"/>
      <charset val="128"/>
    </font>
    <font>
      <b/>
      <sz val="11"/>
      <name val="メイリオ"/>
      <family val="3"/>
      <charset val="128"/>
    </font>
    <font>
      <sz val="10"/>
      <name val="メイリオ"/>
      <family val="3"/>
      <charset val="128"/>
    </font>
    <font>
      <b/>
      <sz val="10"/>
      <name val="メイリオ"/>
      <family val="3"/>
      <charset val="128"/>
    </font>
    <font>
      <b/>
      <u/>
      <sz val="10"/>
      <name val="メイリオ"/>
      <family val="3"/>
      <charset val="128"/>
    </font>
    <font>
      <sz val="9"/>
      <name val="メイリオ"/>
      <family val="3"/>
      <charset val="128"/>
    </font>
    <font>
      <sz val="10"/>
      <name val="Wingdings"/>
      <charset val="2"/>
    </font>
    <font>
      <b/>
      <sz val="10"/>
      <color theme="1"/>
      <name val="メイリオ"/>
      <family val="3"/>
      <charset val="128"/>
    </font>
  </fonts>
  <fills count="15">
    <fill>
      <patternFill patternType="none"/>
    </fill>
    <fill>
      <patternFill patternType="gray125"/>
    </fill>
    <fill>
      <patternFill patternType="solid">
        <fgColor rgb="FFFFFFFF"/>
        <bgColor indexed="64"/>
      </patternFill>
    </fill>
    <fill>
      <patternFill patternType="solid">
        <fgColor rgb="FFC0C0C0"/>
        <bgColor indexed="64"/>
      </patternFill>
    </fill>
    <fill>
      <patternFill patternType="solid">
        <fgColor rgb="FF969696"/>
        <bgColor indexed="64"/>
      </patternFill>
    </fill>
    <fill>
      <patternFill patternType="solid">
        <fgColor rgb="FFCCFFFF"/>
        <bgColor indexed="64"/>
      </patternFill>
    </fill>
    <fill>
      <patternFill patternType="solid">
        <fgColor rgb="FFEAEAEA"/>
        <bgColor indexed="64"/>
      </patternFill>
    </fill>
    <fill>
      <patternFill patternType="solid">
        <fgColor rgb="FFFFFF00"/>
        <bgColor indexed="64"/>
      </patternFill>
    </fill>
    <fill>
      <patternFill patternType="solid">
        <fgColor theme="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tint="-0.249977111117893"/>
        <bgColor indexed="64"/>
      </patternFill>
    </fill>
    <fill>
      <patternFill patternType="solid">
        <fgColor theme="8" tint="0.79998168889431442"/>
        <bgColor indexed="64"/>
      </patternFill>
    </fill>
    <fill>
      <patternFill patternType="solid">
        <fgColor theme="0"/>
        <bgColor indexed="64"/>
      </patternFill>
    </fill>
  </fills>
  <borders count="205">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medium">
        <color indexed="64"/>
      </top>
      <bottom style="hair">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hair">
        <color indexed="64"/>
      </left>
      <right/>
      <top style="hair">
        <color indexed="64"/>
      </top>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thin">
        <color indexed="64"/>
      </top>
      <bottom style="medium">
        <color indexed="64"/>
      </bottom>
      <diagonal/>
    </border>
    <border>
      <left style="thin">
        <color indexed="64"/>
      </left>
      <right style="hair">
        <color indexed="64"/>
      </right>
      <top style="hair">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top/>
      <bottom style="thin">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diagonal/>
    </border>
    <border>
      <left/>
      <right style="medium">
        <color indexed="64"/>
      </right>
      <top/>
      <bottom/>
      <diagonal/>
    </border>
    <border>
      <left style="thin">
        <color indexed="64"/>
      </left>
      <right/>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top style="thin">
        <color indexed="64"/>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medium">
        <color indexed="64"/>
      </right>
      <top style="medium">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medium">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medium">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top style="thin">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hair">
        <color indexed="64"/>
      </left>
      <right style="hair">
        <color indexed="64"/>
      </right>
      <top style="hair">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hair">
        <color indexed="64"/>
      </bottom>
      <diagonal/>
    </border>
    <border>
      <left style="thin">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medium">
        <color indexed="64"/>
      </left>
      <right/>
      <top style="hair">
        <color indexed="64"/>
      </top>
      <bottom/>
      <diagonal/>
    </border>
    <border>
      <left style="medium">
        <color indexed="64"/>
      </left>
      <right style="hair">
        <color indexed="64"/>
      </right>
      <top style="thin">
        <color indexed="64"/>
      </top>
      <bottom style="hair">
        <color indexed="64"/>
      </bottom>
      <diagonal/>
    </border>
    <border>
      <left/>
      <right style="thin">
        <color indexed="64"/>
      </right>
      <top style="hair">
        <color indexed="64"/>
      </top>
      <bottom/>
      <diagonal/>
    </border>
    <border>
      <left/>
      <right style="hair">
        <color indexed="64"/>
      </right>
      <top style="thin">
        <color indexed="64"/>
      </top>
      <bottom style="thin">
        <color indexed="64"/>
      </bottom>
      <diagonal/>
    </border>
    <border>
      <left style="hair">
        <color indexed="64"/>
      </left>
      <right/>
      <top/>
      <bottom style="thin">
        <color indexed="64"/>
      </bottom>
      <diagonal/>
    </border>
    <border>
      <left style="medium">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hair">
        <color indexed="64"/>
      </right>
      <top/>
      <bottom style="thin">
        <color indexed="64"/>
      </bottom>
      <diagonal/>
    </border>
    <border>
      <left style="thin">
        <color indexed="64"/>
      </left>
      <right style="hair">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thin">
        <color indexed="64"/>
      </left>
      <right style="hair">
        <color indexed="64"/>
      </right>
      <top style="medium">
        <color indexed="64"/>
      </top>
      <bottom style="medium">
        <color indexed="64"/>
      </bottom>
      <diagonal/>
    </border>
    <border>
      <left/>
      <right style="medium">
        <color indexed="64"/>
      </right>
      <top style="medium">
        <color indexed="64"/>
      </top>
      <bottom/>
      <diagonal/>
    </border>
    <border>
      <left style="hair">
        <color indexed="64"/>
      </left>
      <right style="medium">
        <color indexed="64"/>
      </right>
      <top style="hair">
        <color indexed="64"/>
      </top>
      <bottom style="medium">
        <color indexed="64"/>
      </bottom>
      <diagonal/>
    </border>
    <border>
      <left/>
      <right/>
      <top/>
      <bottom style="medium">
        <color indexed="64"/>
      </bottom>
      <diagonal/>
    </border>
    <border>
      <left style="thin">
        <color indexed="64"/>
      </left>
      <right style="thin">
        <color indexed="64"/>
      </right>
      <top style="medium">
        <color indexed="64"/>
      </top>
      <bottom/>
      <diagonal/>
    </border>
    <border>
      <left/>
      <right style="hair">
        <color indexed="64"/>
      </right>
      <top style="medium">
        <color indexed="64"/>
      </top>
      <bottom/>
      <diagonal/>
    </border>
    <border>
      <left/>
      <right style="hair">
        <color indexed="64"/>
      </right>
      <top style="hair">
        <color indexed="64"/>
      </top>
      <bottom style="thin">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hair">
        <color indexed="64"/>
      </left>
      <right style="thin">
        <color indexed="64"/>
      </right>
      <top/>
      <bottom style="medium">
        <color indexed="64"/>
      </bottom>
      <diagonal/>
    </border>
    <border>
      <left style="hair">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hair">
        <color indexed="64"/>
      </bottom>
      <diagonal/>
    </border>
    <border>
      <left/>
      <right/>
      <top/>
      <bottom style="hair">
        <color indexed="64"/>
      </bottom>
      <diagonal/>
    </border>
    <border>
      <left style="hair">
        <color indexed="64"/>
      </left>
      <right/>
      <top/>
      <bottom style="hair">
        <color indexed="64"/>
      </bottom>
      <diagonal/>
    </border>
    <border>
      <left/>
      <right style="medium">
        <color indexed="64"/>
      </right>
      <top/>
      <bottom style="hair">
        <color indexed="64"/>
      </bottom>
      <diagonal/>
    </border>
    <border>
      <left/>
      <right style="hair">
        <color indexed="64"/>
      </right>
      <top style="hair">
        <color indexed="64"/>
      </top>
      <bottom style="medium">
        <color indexed="64"/>
      </bottom>
      <diagonal/>
    </border>
    <border>
      <left/>
      <right style="hair">
        <color indexed="64"/>
      </right>
      <top/>
      <bottom/>
      <diagonal/>
    </border>
    <border>
      <left style="hair">
        <color indexed="64"/>
      </left>
      <right style="hair">
        <color indexed="64"/>
      </right>
      <top/>
      <bottom/>
      <diagonal/>
    </border>
    <border>
      <left/>
      <right style="thin">
        <color indexed="64"/>
      </right>
      <top/>
      <bottom style="hair">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style="hair">
        <color indexed="64"/>
      </top>
      <bottom style="hair">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bottom style="hair">
        <color indexed="64"/>
      </bottom>
      <diagonal/>
    </border>
    <border>
      <left style="hair">
        <color indexed="64"/>
      </left>
      <right/>
      <top style="medium">
        <color indexed="64"/>
      </top>
      <bottom/>
      <diagonal/>
    </border>
    <border>
      <left style="hair">
        <color indexed="64"/>
      </left>
      <right/>
      <top style="medium">
        <color indexed="64"/>
      </top>
      <bottom style="hair">
        <color indexed="64"/>
      </bottom>
      <diagonal/>
    </border>
    <border>
      <left style="hair">
        <color indexed="64"/>
      </left>
      <right style="medium">
        <color indexed="64"/>
      </right>
      <top style="hair">
        <color indexed="64"/>
      </top>
      <bottom/>
      <diagonal/>
    </border>
    <border>
      <left/>
      <right style="thin">
        <color indexed="64"/>
      </right>
      <top style="medium">
        <color indexed="64"/>
      </top>
      <bottom style="thin">
        <color indexed="64"/>
      </bottom>
      <diagonal/>
    </border>
    <border>
      <left/>
      <right style="thin">
        <color indexed="64"/>
      </right>
      <top style="hair">
        <color indexed="64"/>
      </top>
      <bottom style="medium">
        <color indexed="64"/>
      </bottom>
      <diagonal/>
    </border>
    <border>
      <left style="thin">
        <color theme="0"/>
      </left>
      <right style="thin">
        <color theme="0"/>
      </right>
      <top style="thin">
        <color theme="0"/>
      </top>
      <bottom style="thin">
        <color theme="0"/>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hair">
        <color indexed="64"/>
      </left>
      <right style="thin">
        <color indexed="64"/>
      </right>
      <top style="medium">
        <color indexed="64"/>
      </top>
      <bottom/>
      <diagonal/>
    </border>
    <border>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hair">
        <color indexed="64"/>
      </right>
      <top style="hair">
        <color indexed="64"/>
      </top>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hair">
        <color indexed="64"/>
      </bottom>
      <diagonal/>
    </border>
    <border>
      <left style="medium">
        <color indexed="64"/>
      </left>
      <right style="thin">
        <color indexed="64"/>
      </right>
      <top style="thin">
        <color indexed="64"/>
      </top>
      <bottom/>
      <diagonal/>
    </border>
    <border>
      <left style="medium">
        <color indexed="64"/>
      </left>
      <right/>
      <top/>
      <bottom style="hair">
        <color indexed="64"/>
      </bottom>
      <diagonal/>
    </border>
    <border>
      <left style="hair">
        <color indexed="64"/>
      </left>
      <right/>
      <top/>
      <bottom/>
      <diagonal/>
    </border>
    <border>
      <left/>
      <right style="hair">
        <color indexed="64"/>
      </right>
      <top/>
      <bottom style="hair">
        <color indexed="64"/>
      </bottom>
      <diagonal/>
    </border>
    <border>
      <left style="hair">
        <color indexed="64"/>
      </left>
      <right/>
      <top style="thin">
        <color indexed="64"/>
      </top>
      <bottom/>
      <diagonal/>
    </border>
    <border>
      <left/>
      <right style="hair">
        <color indexed="64"/>
      </right>
      <top style="thin">
        <color indexed="64"/>
      </top>
      <bottom/>
      <diagonal/>
    </border>
  </borders>
  <cellStyleXfs count="12">
    <xf numFmtId="0" fontId="0" fillId="0" borderId="0">
      <alignment vertical="center"/>
    </xf>
    <xf numFmtId="9" fontId="8" fillId="0" borderId="0" applyFont="0" applyFill="0" applyBorder="0" applyAlignment="0" applyProtection="0">
      <alignment vertical="center"/>
    </xf>
    <xf numFmtId="38" fontId="8"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68" fillId="0" borderId="0"/>
    <xf numFmtId="0" fontId="1" fillId="0" borderId="0">
      <alignment vertical="center"/>
    </xf>
    <xf numFmtId="0" fontId="1" fillId="0" borderId="0">
      <alignment vertical="center"/>
    </xf>
  </cellStyleXfs>
  <cellXfs count="1478">
    <xf numFmtId="0" fontId="0" fillId="0" borderId="0" xfId="0">
      <alignment vertical="center"/>
    </xf>
    <xf numFmtId="0" fontId="8" fillId="0" borderId="1" xfId="3" applyBorder="1" applyAlignment="1">
      <alignment vertical="top"/>
    </xf>
    <xf numFmtId="0" fontId="8" fillId="0" borderId="0" xfId="3">
      <alignment vertical="center"/>
    </xf>
    <xf numFmtId="0" fontId="9" fillId="3" borderId="1" xfId="3" applyFont="1" applyFill="1" applyBorder="1" applyAlignment="1">
      <alignment horizontal="center" vertical="center"/>
    </xf>
    <xf numFmtId="0" fontId="8" fillId="3" borderId="1" xfId="3" applyFill="1" applyBorder="1">
      <alignment vertical="center"/>
    </xf>
    <xf numFmtId="0" fontId="8" fillId="0" borderId="1" xfId="3" applyBorder="1">
      <alignment vertical="center"/>
    </xf>
    <xf numFmtId="0" fontId="0" fillId="0" borderId="1" xfId="3" applyFont="1" applyBorder="1">
      <alignment vertical="center"/>
    </xf>
    <xf numFmtId="179" fontId="0" fillId="0" borderId="134" xfId="0" applyNumberFormat="1" applyBorder="1" applyAlignment="1" applyProtection="1">
      <alignment horizontal="center" vertical="center"/>
      <protection locked="0"/>
    </xf>
    <xf numFmtId="180" fontId="0" fillId="0" borderId="109" xfId="0" applyNumberFormat="1" applyBorder="1" applyAlignment="1" applyProtection="1">
      <alignment horizontal="center" vertical="center"/>
      <protection locked="0"/>
    </xf>
    <xf numFmtId="0" fontId="20" fillId="5" borderId="135" xfId="0" applyFont="1" applyFill="1" applyBorder="1" applyAlignment="1" applyProtection="1">
      <alignment vertical="center" wrapText="1"/>
      <protection locked="0"/>
    </xf>
    <xf numFmtId="14" fontId="0" fillId="0" borderId="111" xfId="0" applyNumberFormat="1" applyBorder="1" applyAlignment="1" applyProtection="1">
      <alignment horizontal="center" vertical="center"/>
      <protection locked="0"/>
    </xf>
    <xf numFmtId="14" fontId="0" fillId="0" borderId="112" xfId="0" applyNumberFormat="1" applyBorder="1" applyAlignment="1" applyProtection="1">
      <alignment horizontal="center" vertical="center"/>
      <protection locked="0"/>
    </xf>
    <xf numFmtId="177" fontId="8" fillId="0" borderId="8" xfId="3" applyNumberFormat="1" applyBorder="1" applyAlignment="1" applyProtection="1">
      <alignment horizontal="right" vertical="center"/>
      <protection locked="0"/>
    </xf>
    <xf numFmtId="177" fontId="8" fillId="0" borderId="9" xfId="3" applyNumberFormat="1" applyBorder="1" applyAlignment="1" applyProtection="1">
      <alignment horizontal="right" vertical="center"/>
      <protection locked="0"/>
    </xf>
    <xf numFmtId="177" fontId="8" fillId="0" borderId="10" xfId="3" applyNumberFormat="1" applyBorder="1" applyAlignment="1" applyProtection="1">
      <alignment horizontal="right" vertical="center"/>
      <protection locked="0"/>
    </xf>
    <xf numFmtId="177" fontId="8" fillId="0" borderId="4" xfId="3" applyNumberFormat="1" applyBorder="1" applyAlignment="1" applyProtection="1">
      <alignment horizontal="right" vertical="center"/>
      <protection locked="0"/>
    </xf>
    <xf numFmtId="177" fontId="8" fillId="0" borderId="5" xfId="3" applyNumberFormat="1" applyBorder="1" applyAlignment="1" applyProtection="1">
      <alignment horizontal="right" vertical="center"/>
      <protection locked="0"/>
    </xf>
    <xf numFmtId="177" fontId="8" fillId="0" borderId="7" xfId="3" applyNumberFormat="1" applyBorder="1" applyAlignment="1" applyProtection="1">
      <alignment horizontal="right" vertical="center"/>
      <protection locked="0"/>
    </xf>
    <xf numFmtId="177" fontId="8" fillId="0" borderId="41" xfId="3" applyNumberFormat="1" applyBorder="1" applyAlignment="1" applyProtection="1">
      <alignment horizontal="right" vertical="center"/>
      <protection locked="0"/>
    </xf>
    <xf numFmtId="176" fontId="8" fillId="0" borderId="3" xfId="3" applyNumberFormat="1" applyBorder="1" applyAlignment="1" applyProtection="1">
      <alignment horizontal="right" vertical="center"/>
      <protection locked="0"/>
    </xf>
    <xf numFmtId="176" fontId="8" fillId="0" borderId="12" xfId="3" applyNumberFormat="1" applyBorder="1" applyAlignment="1" applyProtection="1">
      <alignment horizontal="right" vertical="center"/>
      <protection locked="0"/>
    </xf>
    <xf numFmtId="0" fontId="22" fillId="0" borderId="1" xfId="3" applyFont="1" applyBorder="1" applyAlignment="1">
      <alignment horizontal="left" vertical="top" wrapText="1"/>
    </xf>
    <xf numFmtId="0" fontId="20" fillId="0" borderId="1" xfId="3" applyFont="1" applyBorder="1" applyAlignment="1">
      <alignment horizontal="left" vertical="top"/>
    </xf>
    <xf numFmtId="0" fontId="20" fillId="0" borderId="1" xfId="3" applyFont="1" applyBorder="1">
      <alignment vertical="center"/>
    </xf>
    <xf numFmtId="0" fontId="19" fillId="0" borderId="0" xfId="0" applyFont="1">
      <alignment vertical="center"/>
    </xf>
    <xf numFmtId="0" fontId="12" fillId="0" borderId="0" xfId="0" applyFont="1">
      <alignment vertical="center"/>
    </xf>
    <xf numFmtId="0" fontId="25" fillId="0" borderId="0" xfId="0" applyFont="1">
      <alignment vertical="center"/>
    </xf>
    <xf numFmtId="0" fontId="26" fillId="0" borderId="0" xfId="0" applyFont="1">
      <alignment vertical="center"/>
    </xf>
    <xf numFmtId="0" fontId="12" fillId="0" borderId="16" xfId="0" applyFont="1" applyBorder="1">
      <alignment vertical="center"/>
    </xf>
    <xf numFmtId="0" fontId="12" fillId="0" borderId="51" xfId="0" applyFont="1" applyBorder="1">
      <alignment vertical="center"/>
    </xf>
    <xf numFmtId="0" fontId="12" fillId="0" borderId="44" xfId="0" applyFont="1" applyBorder="1">
      <alignment vertical="center"/>
    </xf>
    <xf numFmtId="0" fontId="12" fillId="0" borderId="79" xfId="0" applyFont="1" applyBorder="1">
      <alignment vertical="center"/>
    </xf>
    <xf numFmtId="0" fontId="12" fillId="0" borderId="121" xfId="0" applyFont="1" applyBorder="1">
      <alignment vertical="center"/>
    </xf>
    <xf numFmtId="0" fontId="12" fillId="0" borderId="16" xfId="0" applyFont="1" applyBorder="1" applyAlignment="1">
      <alignment vertical="center" wrapText="1"/>
    </xf>
    <xf numFmtId="0" fontId="12" fillId="0" borderId="17" xfId="0" applyFont="1" applyBorder="1" applyAlignment="1">
      <alignment vertical="center" wrapText="1"/>
    </xf>
    <xf numFmtId="179" fontId="0" fillId="0" borderId="106" xfId="0" applyNumberFormat="1" applyBorder="1" applyAlignment="1" applyProtection="1">
      <alignment horizontal="center" vertical="center"/>
      <protection locked="0"/>
    </xf>
    <xf numFmtId="180" fontId="0" fillId="0" borderId="154" xfId="0" applyNumberFormat="1" applyBorder="1" applyAlignment="1" applyProtection="1">
      <alignment horizontal="center" vertical="center"/>
      <protection locked="0"/>
    </xf>
    <xf numFmtId="0" fontId="9" fillId="0" borderId="0" xfId="0" applyFont="1">
      <alignment vertical="center"/>
    </xf>
    <xf numFmtId="0" fontId="0" fillId="0" borderId="0" xfId="0" applyAlignment="1"/>
    <xf numFmtId="178" fontId="9" fillId="0" borderId="0" xfId="2" applyNumberFormat="1" applyFont="1" applyFill="1" applyBorder="1" applyProtection="1">
      <alignment vertical="center"/>
    </xf>
    <xf numFmtId="177" fontId="0" fillId="0" borderId="0" xfId="0" applyNumberFormat="1">
      <alignment vertical="center"/>
    </xf>
    <xf numFmtId="177" fontId="0" fillId="0" borderId="0" xfId="0" applyNumberFormat="1" applyAlignment="1">
      <alignment horizontal="right" vertical="center"/>
    </xf>
    <xf numFmtId="0" fontId="0" fillId="0" borderId="0" xfId="0" applyAlignment="1">
      <alignment horizontal="center" vertical="center"/>
    </xf>
    <xf numFmtId="184" fontId="0" fillId="0" borderId="0" xfId="0" applyNumberFormat="1" applyAlignment="1">
      <alignment horizontal="center" vertical="center"/>
    </xf>
    <xf numFmtId="0" fontId="0" fillId="0" borderId="0" xfId="0" applyAlignment="1">
      <alignment vertical="center" wrapText="1" shrinkToFit="1"/>
    </xf>
    <xf numFmtId="0" fontId="0" fillId="0" borderId="1" xfId="3" applyFont="1" applyBorder="1" applyAlignment="1">
      <alignment vertical="top"/>
    </xf>
    <xf numFmtId="0" fontId="0" fillId="0" borderId="0" xfId="0" applyAlignment="1">
      <alignment horizontal="right" vertical="top"/>
    </xf>
    <xf numFmtId="177" fontId="0" fillId="10" borderId="67" xfId="0" applyNumberFormat="1" applyFill="1" applyBorder="1" applyAlignment="1">
      <alignment vertical="top"/>
    </xf>
    <xf numFmtId="0" fontId="0" fillId="10" borderId="67" xfId="0" applyFill="1" applyBorder="1" applyAlignment="1">
      <alignment vertical="top"/>
    </xf>
    <xf numFmtId="0" fontId="0" fillId="10" borderId="103" xfId="0" applyFill="1" applyBorder="1" applyAlignment="1">
      <alignment vertical="top"/>
    </xf>
    <xf numFmtId="0" fontId="8" fillId="0" borderId="0" xfId="3" applyAlignment="1">
      <alignment horizontal="left" vertical="center"/>
    </xf>
    <xf numFmtId="0" fontId="22" fillId="0" borderId="0" xfId="3" applyFont="1" applyAlignment="1">
      <alignment horizontal="center" vertical="center" wrapText="1"/>
    </xf>
    <xf numFmtId="177" fontId="8" fillId="0" borderId="0" xfId="2" applyNumberFormat="1" applyFont="1" applyFill="1" applyBorder="1" applyAlignment="1" applyProtection="1">
      <alignment horizontal="left" vertical="top"/>
    </xf>
    <xf numFmtId="177" fontId="8" fillId="0" borderId="0" xfId="2" applyNumberFormat="1" applyFont="1" applyFill="1" applyBorder="1" applyAlignment="1" applyProtection="1">
      <alignment horizontal="right" vertical="top"/>
    </xf>
    <xf numFmtId="0" fontId="19" fillId="0" borderId="0" xfId="0" applyFont="1" applyAlignment="1">
      <alignment horizontal="right" vertical="top"/>
    </xf>
    <xf numFmtId="0" fontId="8" fillId="0" borderId="0" xfId="0" applyFont="1">
      <alignment vertical="center"/>
    </xf>
    <xf numFmtId="178" fontId="10" fillId="0" borderId="0" xfId="2" applyNumberFormat="1" applyFont="1" applyFill="1" applyBorder="1" applyProtection="1">
      <alignment vertical="center"/>
    </xf>
    <xf numFmtId="0" fontId="10" fillId="0" borderId="0" xfId="3" applyFont="1">
      <alignment vertical="center"/>
    </xf>
    <xf numFmtId="0" fontId="10" fillId="0" borderId="0" xfId="0" applyFont="1">
      <alignment vertical="center"/>
    </xf>
    <xf numFmtId="0" fontId="33" fillId="0" borderId="0" xfId="3" applyFont="1">
      <alignment vertical="center"/>
    </xf>
    <xf numFmtId="0" fontId="31" fillId="0" borderId="0" xfId="0" applyFont="1" applyAlignment="1">
      <alignment vertical="center" wrapText="1" shrinkToFit="1"/>
    </xf>
    <xf numFmtId="0" fontId="31" fillId="0" borderId="0" xfId="0" applyFont="1">
      <alignment vertical="center"/>
    </xf>
    <xf numFmtId="177" fontId="10" fillId="0" borderId="0" xfId="2" applyNumberFormat="1" applyFont="1" applyBorder="1" applyAlignment="1" applyProtection="1">
      <alignment vertical="top" wrapText="1" shrinkToFit="1"/>
    </xf>
    <xf numFmtId="177" fontId="10" fillId="0" borderId="0" xfId="2" applyNumberFormat="1" applyFont="1" applyBorder="1" applyAlignment="1" applyProtection="1">
      <alignment horizontal="right" vertical="top" wrapText="1" shrinkToFit="1"/>
    </xf>
    <xf numFmtId="0" fontId="10" fillId="0" borderId="0" xfId="0" applyFont="1" applyAlignment="1">
      <alignment horizontal="center" vertical="center"/>
    </xf>
    <xf numFmtId="0" fontId="10" fillId="3" borderId="162" xfId="0" applyFont="1" applyFill="1" applyBorder="1" applyAlignment="1">
      <alignment horizontal="center" vertical="center" shrinkToFit="1"/>
    </xf>
    <xf numFmtId="184" fontId="11" fillId="3" borderId="91" xfId="0" applyNumberFormat="1" applyFont="1" applyFill="1" applyBorder="1" applyAlignment="1">
      <alignment horizontal="center" vertical="center" shrinkToFit="1"/>
    </xf>
    <xf numFmtId="177" fontId="0" fillId="11" borderId="30" xfId="0" applyNumberFormat="1" applyFill="1" applyBorder="1" applyAlignment="1">
      <alignment horizontal="right" vertical="center" shrinkToFit="1"/>
    </xf>
    <xf numFmtId="177" fontId="10" fillId="3" borderId="133" xfId="0" applyNumberFormat="1" applyFont="1" applyFill="1" applyBorder="1" applyAlignment="1">
      <alignment horizontal="center" vertical="center" shrinkToFit="1"/>
    </xf>
    <xf numFmtId="177" fontId="10" fillId="3" borderId="108" xfId="0" applyNumberFormat="1" applyFont="1" applyFill="1" applyBorder="1" applyAlignment="1">
      <alignment horizontal="center" vertical="center" shrinkToFit="1"/>
    </xf>
    <xf numFmtId="177" fontId="10" fillId="3" borderId="164" xfId="0" applyNumberFormat="1" applyFont="1" applyFill="1" applyBorder="1" applyAlignment="1">
      <alignment horizontal="center" vertical="center" shrinkToFit="1"/>
    </xf>
    <xf numFmtId="177" fontId="10" fillId="3" borderId="163" xfId="0" applyNumberFormat="1" applyFont="1" applyFill="1" applyBorder="1" applyAlignment="1">
      <alignment horizontal="center" vertical="center" shrinkToFit="1"/>
    </xf>
    <xf numFmtId="0" fontId="0" fillId="11" borderId="165" xfId="0" applyFill="1" applyBorder="1" applyAlignment="1">
      <alignment vertical="center" shrinkToFit="1"/>
    </xf>
    <xf numFmtId="0" fontId="0" fillId="11" borderId="165" xfId="0" applyFill="1" applyBorder="1" applyAlignment="1">
      <alignment horizontal="left" vertical="center" wrapText="1"/>
    </xf>
    <xf numFmtId="177" fontId="0" fillId="11" borderId="165" xfId="0" applyNumberFormat="1" applyFill="1" applyBorder="1" applyAlignment="1">
      <alignment horizontal="right" vertical="center" shrinkToFit="1"/>
    </xf>
    <xf numFmtId="177" fontId="0" fillId="11" borderId="165" xfId="0" applyNumberFormat="1" applyFill="1" applyBorder="1">
      <alignment vertical="center"/>
    </xf>
    <xf numFmtId="0" fontId="0" fillId="11" borderId="107" xfId="0" applyFill="1" applyBorder="1" applyAlignment="1">
      <alignment vertical="center" shrinkToFit="1"/>
    </xf>
    <xf numFmtId="177" fontId="0" fillId="11" borderId="159" xfId="0" applyNumberFormat="1" applyFill="1" applyBorder="1">
      <alignment vertical="center"/>
    </xf>
    <xf numFmtId="0" fontId="10" fillId="3" borderId="141" xfId="0" applyFont="1" applyFill="1" applyBorder="1" applyAlignment="1">
      <alignment vertical="center" shrinkToFit="1"/>
    </xf>
    <xf numFmtId="177" fontId="11" fillId="10" borderId="163" xfId="0" applyNumberFormat="1" applyFont="1" applyFill="1" applyBorder="1" applyAlignment="1">
      <alignment vertical="top"/>
    </xf>
    <xf numFmtId="0" fontId="34" fillId="11" borderId="142" xfId="0" applyFont="1" applyFill="1" applyBorder="1" applyAlignment="1">
      <alignment horizontal="left" vertical="center"/>
    </xf>
    <xf numFmtId="0" fontId="34" fillId="11" borderId="142" xfId="0" applyFont="1" applyFill="1" applyBorder="1">
      <alignment vertical="center"/>
    </xf>
    <xf numFmtId="0" fontId="34" fillId="11" borderId="108" xfId="0" applyFont="1" applyFill="1" applyBorder="1">
      <alignment vertical="center"/>
    </xf>
    <xf numFmtId="0" fontId="35" fillId="11" borderId="29" xfId="0" applyFont="1" applyFill="1" applyBorder="1" applyAlignment="1">
      <alignment vertical="center" shrinkToFit="1"/>
    </xf>
    <xf numFmtId="0" fontId="35" fillId="11" borderId="136" xfId="0" applyFont="1" applyFill="1" applyBorder="1" applyAlignment="1">
      <alignment vertical="center" shrinkToFit="1"/>
    </xf>
    <xf numFmtId="0" fontId="35" fillId="11" borderId="29" xfId="0" applyFont="1" applyFill="1" applyBorder="1">
      <alignment vertical="center"/>
    </xf>
    <xf numFmtId="0" fontId="35" fillId="11" borderId="136" xfId="0" applyFont="1" applyFill="1" applyBorder="1">
      <alignment vertical="center"/>
    </xf>
    <xf numFmtId="0" fontId="35" fillId="11" borderId="29" xfId="0" applyFont="1" applyFill="1" applyBorder="1" applyAlignment="1">
      <alignment horizontal="left" vertical="center"/>
    </xf>
    <xf numFmtId="0" fontId="35" fillId="11" borderId="136" xfId="0" applyFont="1" applyFill="1" applyBorder="1" applyAlignment="1">
      <alignment horizontal="left" vertical="center"/>
    </xf>
    <xf numFmtId="0" fontId="27" fillId="0" borderId="0" xfId="0" applyFont="1" applyAlignment="1">
      <alignment vertical="center" shrinkToFit="1"/>
    </xf>
    <xf numFmtId="0" fontId="12" fillId="0" borderId="0" xfId="3" applyFont="1">
      <alignment vertical="center"/>
    </xf>
    <xf numFmtId="0" fontId="38" fillId="0" borderId="0" xfId="0" applyFont="1" applyAlignment="1">
      <alignment vertical="center" shrinkToFit="1"/>
    </xf>
    <xf numFmtId="0" fontId="0" fillId="0" borderId="0" xfId="3" applyFont="1">
      <alignment vertical="center"/>
    </xf>
    <xf numFmtId="184" fontId="0" fillId="0" borderId="0" xfId="3" applyNumberFormat="1" applyFont="1" applyAlignment="1">
      <alignment horizontal="center" vertical="center"/>
    </xf>
    <xf numFmtId="184" fontId="0" fillId="3" borderId="91" xfId="0" applyNumberFormat="1" applyFill="1" applyBorder="1" applyAlignment="1">
      <alignment horizontal="center" vertical="top" shrinkToFit="1"/>
    </xf>
    <xf numFmtId="184" fontId="0" fillId="3" borderId="91" xfId="0" applyNumberFormat="1" applyFill="1" applyBorder="1" applyAlignment="1">
      <alignment horizontal="center" vertical="center" shrinkToFit="1"/>
    </xf>
    <xf numFmtId="184" fontId="0" fillId="3" borderId="92" xfId="0" applyNumberFormat="1" applyFill="1" applyBorder="1" applyAlignment="1">
      <alignment horizontal="center" vertical="center" shrinkToFit="1"/>
    </xf>
    <xf numFmtId="184" fontId="0" fillId="3" borderId="152" xfId="0" applyNumberFormat="1" applyFill="1" applyBorder="1" applyAlignment="1">
      <alignment horizontal="center" vertical="center" shrinkToFit="1"/>
    </xf>
    <xf numFmtId="0" fontId="10" fillId="3" borderId="166" xfId="0" applyFont="1" applyFill="1" applyBorder="1" applyAlignment="1">
      <alignment horizontal="center" vertical="center" shrinkToFit="1"/>
    </xf>
    <xf numFmtId="177" fontId="10" fillId="3" borderId="166" xfId="0" applyNumberFormat="1" applyFont="1" applyFill="1" applyBorder="1" applyAlignment="1">
      <alignment horizontal="center" vertical="center" shrinkToFit="1"/>
    </xf>
    <xf numFmtId="177" fontId="10" fillId="3" borderId="129" xfId="0" applyNumberFormat="1" applyFont="1" applyFill="1" applyBorder="1" applyAlignment="1">
      <alignment horizontal="center" vertical="center" shrinkToFit="1"/>
    </xf>
    <xf numFmtId="0" fontId="0" fillId="0" borderId="0" xfId="0" applyAlignment="1">
      <alignment vertical="center" shrinkToFit="1"/>
    </xf>
    <xf numFmtId="0" fontId="12" fillId="0" borderId="0" xfId="3" applyFont="1" applyAlignment="1">
      <alignment vertical="center" shrinkToFit="1"/>
    </xf>
    <xf numFmtId="0" fontId="8" fillId="0" borderId="0" xfId="3" applyAlignment="1">
      <alignment horizontal="left" vertical="center" shrinkToFit="1"/>
    </xf>
    <xf numFmtId="0" fontId="20" fillId="11" borderId="30" xfId="0" applyFont="1" applyFill="1" applyBorder="1" applyAlignment="1">
      <alignment vertical="center" shrinkToFit="1"/>
    </xf>
    <xf numFmtId="0" fontId="0" fillId="5" borderId="2" xfId="0" applyFill="1" applyBorder="1" applyAlignment="1" applyProtection="1">
      <alignment vertical="center" shrinkToFit="1"/>
      <protection locked="0"/>
    </xf>
    <xf numFmtId="0" fontId="0" fillId="5" borderId="19" xfId="0" applyFill="1" applyBorder="1" applyAlignment="1" applyProtection="1">
      <alignment vertical="center" shrinkToFit="1"/>
      <protection locked="0"/>
    </xf>
    <xf numFmtId="0" fontId="0" fillId="5" borderId="40" xfId="0" applyFill="1" applyBorder="1" applyAlignment="1" applyProtection="1">
      <alignment vertical="center" shrinkToFit="1"/>
      <protection locked="0"/>
    </xf>
    <xf numFmtId="177" fontId="0" fillId="0" borderId="3" xfId="0" applyNumberFormat="1" applyBorder="1" applyAlignment="1" applyProtection="1">
      <alignment horizontal="right" vertical="center" shrinkToFit="1"/>
      <protection locked="0"/>
    </xf>
    <xf numFmtId="0" fontId="0" fillId="0" borderId="12" xfId="0" applyBorder="1" applyAlignment="1" applyProtection="1">
      <alignment horizontal="left" vertical="center" wrapText="1"/>
      <protection locked="0"/>
    </xf>
    <xf numFmtId="177" fontId="0" fillId="0" borderId="12" xfId="0" applyNumberFormat="1" applyBorder="1" applyAlignment="1" applyProtection="1">
      <alignment horizontal="right" vertical="center" shrinkToFit="1"/>
      <protection locked="0"/>
    </xf>
    <xf numFmtId="0" fontId="0" fillId="0" borderId="99" xfId="0" applyBorder="1" applyAlignment="1" applyProtection="1">
      <alignment horizontal="left" vertical="center" wrapText="1"/>
      <protection locked="0"/>
    </xf>
    <xf numFmtId="177" fontId="0" fillId="0" borderId="99" xfId="0" applyNumberFormat="1" applyBorder="1" applyAlignment="1" applyProtection="1">
      <alignment horizontal="right" vertical="center" shrinkToFit="1"/>
      <protection locked="0"/>
    </xf>
    <xf numFmtId="177" fontId="0" fillId="6" borderId="4" xfId="0" applyNumberFormat="1" applyFill="1" applyBorder="1">
      <alignment vertical="center"/>
    </xf>
    <xf numFmtId="177" fontId="0" fillId="6" borderId="5" xfId="0" applyNumberFormat="1" applyFill="1" applyBorder="1">
      <alignment vertical="center"/>
    </xf>
    <xf numFmtId="177" fontId="0" fillId="6" borderId="41" xfId="0" applyNumberFormat="1" applyFill="1" applyBorder="1">
      <alignment vertical="center"/>
    </xf>
    <xf numFmtId="0" fontId="0" fillId="6" borderId="88" xfId="0" applyFill="1" applyBorder="1">
      <alignment vertical="center"/>
    </xf>
    <xf numFmtId="0" fontId="0" fillId="6" borderId="88" xfId="0" applyFill="1" applyBorder="1" applyAlignment="1">
      <alignment vertical="center" shrinkToFit="1"/>
    </xf>
    <xf numFmtId="0" fontId="0" fillId="0" borderId="16" xfId="0" applyBorder="1">
      <alignment vertical="center"/>
    </xf>
    <xf numFmtId="0" fontId="0" fillId="0" borderId="170" xfId="0" applyBorder="1" applyAlignment="1">
      <alignment vertical="center" shrinkToFit="1"/>
    </xf>
    <xf numFmtId="0" fontId="0" fillId="0" borderId="171" xfId="0" applyBorder="1" applyAlignment="1">
      <alignment vertical="center" shrinkToFit="1"/>
    </xf>
    <xf numFmtId="0" fontId="0" fillId="13" borderId="172" xfId="0" applyFill="1" applyBorder="1">
      <alignment vertical="center"/>
    </xf>
    <xf numFmtId="0" fontId="0" fillId="0" borderId="0" xfId="0" applyAlignment="1">
      <alignment horizontal="right" vertical="center"/>
    </xf>
    <xf numFmtId="0" fontId="20" fillId="0" borderId="77" xfId="0" applyFont="1" applyBorder="1" applyAlignment="1">
      <alignment vertical="center" shrinkToFit="1"/>
    </xf>
    <xf numFmtId="0" fontId="20" fillId="0" borderId="173" xfId="0" applyFont="1" applyBorder="1" applyAlignment="1">
      <alignment vertical="center" shrinkToFit="1"/>
    </xf>
    <xf numFmtId="0" fontId="20" fillId="13" borderId="77" xfId="0" applyFont="1" applyFill="1" applyBorder="1" applyAlignment="1">
      <alignment vertical="center" shrinkToFit="1"/>
    </xf>
    <xf numFmtId="0" fontId="0" fillId="0" borderId="77" xfId="0" applyBorder="1">
      <alignment vertical="center"/>
    </xf>
    <xf numFmtId="0" fontId="20" fillId="0" borderId="59" xfId="0" applyFont="1" applyBorder="1" applyAlignment="1">
      <alignment vertical="center" shrinkToFit="1"/>
    </xf>
    <xf numFmtId="0" fontId="20" fillId="0" borderId="174" xfId="0" applyFont="1" applyBorder="1" applyAlignment="1">
      <alignment vertical="center" shrinkToFit="1"/>
    </xf>
    <xf numFmtId="0" fontId="20" fillId="13" borderId="59" xfId="0" applyFont="1" applyFill="1" applyBorder="1" applyAlignment="1">
      <alignment vertical="center" shrinkToFit="1"/>
    </xf>
    <xf numFmtId="0" fontId="0" fillId="0" borderId="59" xfId="0" applyBorder="1">
      <alignment vertical="center"/>
    </xf>
    <xf numFmtId="0" fontId="20" fillId="13" borderId="59" xfId="0" applyFont="1" applyFill="1" applyBorder="1" applyAlignment="1">
      <alignment horizontal="center" vertical="center" shrinkToFit="1"/>
    </xf>
    <xf numFmtId="0" fontId="20" fillId="0" borderId="20" xfId="0" applyFont="1" applyBorder="1" applyAlignment="1">
      <alignment vertical="center" shrinkToFit="1"/>
    </xf>
    <xf numFmtId="0" fontId="20" fillId="0" borderId="175" xfId="0" applyFont="1" applyBorder="1" applyAlignment="1">
      <alignment vertical="center" shrinkToFit="1"/>
    </xf>
    <xf numFmtId="0" fontId="20" fillId="13" borderId="20" xfId="0" applyFont="1" applyFill="1" applyBorder="1" applyAlignment="1">
      <alignment vertical="center" shrinkToFit="1"/>
    </xf>
    <xf numFmtId="0" fontId="0" fillId="7" borderId="20" xfId="0" applyFill="1" applyBorder="1">
      <alignment vertical="center"/>
    </xf>
    <xf numFmtId="0" fontId="0" fillId="0" borderId="61" xfId="0" applyBorder="1">
      <alignment vertical="center"/>
    </xf>
    <xf numFmtId="0" fontId="0" fillId="0" borderId="176" xfId="0" applyBorder="1">
      <alignment vertical="center"/>
    </xf>
    <xf numFmtId="0" fontId="20" fillId="13" borderId="61" xfId="0" applyFont="1" applyFill="1" applyBorder="1" applyAlignment="1">
      <alignment horizontal="center" vertical="center" shrinkToFit="1"/>
    </xf>
    <xf numFmtId="0" fontId="0" fillId="0" borderId="174" xfId="0" applyBorder="1">
      <alignment vertical="center"/>
    </xf>
    <xf numFmtId="14" fontId="0" fillId="0" borderId="59" xfId="0" applyNumberFormat="1" applyBorder="1">
      <alignment vertical="center"/>
    </xf>
    <xf numFmtId="0" fontId="0" fillId="0" borderId="20" xfId="0" applyBorder="1">
      <alignment vertical="center"/>
    </xf>
    <xf numFmtId="0" fontId="0" fillId="0" borderId="175" xfId="0" applyBorder="1">
      <alignment vertical="center"/>
    </xf>
    <xf numFmtId="0" fontId="20" fillId="13" borderId="20" xfId="0" applyFont="1" applyFill="1" applyBorder="1" applyAlignment="1">
      <alignment horizontal="center" vertical="center" shrinkToFit="1"/>
    </xf>
    <xf numFmtId="14" fontId="0" fillId="0" borderId="20" xfId="0" applyNumberFormat="1" applyBorder="1">
      <alignment vertical="center"/>
    </xf>
    <xf numFmtId="0" fontId="0" fillId="0" borderId="59" xfId="0" applyBorder="1" applyAlignment="1">
      <alignment vertical="center" wrapText="1"/>
    </xf>
    <xf numFmtId="0" fontId="0" fillId="13" borderId="59" xfId="0" applyFill="1" applyBorder="1" applyAlignment="1">
      <alignment vertical="center" shrinkToFit="1"/>
    </xf>
    <xf numFmtId="0" fontId="0" fillId="0" borderId="59" xfId="0" applyBorder="1" applyAlignment="1">
      <alignment vertical="center" wrapText="1" shrinkToFit="1"/>
    </xf>
    <xf numFmtId="0" fontId="20" fillId="0" borderId="59" xfId="0" applyFont="1" applyBorder="1" applyAlignment="1">
      <alignment vertical="center" wrapText="1" shrinkToFit="1"/>
    </xf>
    <xf numFmtId="0" fontId="20" fillId="0" borderId="20" xfId="0" applyFont="1" applyBorder="1" applyAlignment="1">
      <alignment vertical="center" wrapText="1" shrinkToFit="1"/>
    </xf>
    <xf numFmtId="0" fontId="20" fillId="0" borderId="61" xfId="0" applyFont="1" applyBorder="1" applyAlignment="1">
      <alignment vertical="center" shrinkToFit="1"/>
    </xf>
    <xf numFmtId="0" fontId="0" fillId="13" borderId="61" xfId="0" applyFill="1" applyBorder="1" applyAlignment="1">
      <alignment vertical="center" shrinkToFit="1"/>
    </xf>
    <xf numFmtId="14" fontId="0" fillId="0" borderId="61" xfId="0" applyNumberFormat="1" applyBorder="1">
      <alignment vertical="center"/>
    </xf>
    <xf numFmtId="0" fontId="0" fillId="7" borderId="59" xfId="0" applyFill="1" applyBorder="1">
      <alignment vertical="center"/>
    </xf>
    <xf numFmtId="0" fontId="20" fillId="0" borderId="176" xfId="0" applyFont="1" applyBorder="1" applyAlignment="1">
      <alignment vertical="center" shrinkToFit="1"/>
    </xf>
    <xf numFmtId="0" fontId="20" fillId="13" borderId="61" xfId="0" applyFont="1" applyFill="1" applyBorder="1" applyAlignment="1">
      <alignment vertical="center" shrinkToFit="1"/>
    </xf>
    <xf numFmtId="0" fontId="0" fillId="0" borderId="60" xfId="0" applyBorder="1">
      <alignment vertical="center"/>
    </xf>
    <xf numFmtId="0" fontId="0" fillId="0" borderId="177" xfId="0" applyBorder="1">
      <alignment vertical="center"/>
    </xf>
    <xf numFmtId="0" fontId="20" fillId="13" borderId="60" xfId="0" applyFont="1" applyFill="1" applyBorder="1" applyAlignment="1">
      <alignment horizontal="center" vertical="center" shrinkToFit="1"/>
    </xf>
    <xf numFmtId="14" fontId="0" fillId="0" borderId="60" xfId="0" applyNumberFormat="1" applyBorder="1">
      <alignment vertical="center"/>
    </xf>
    <xf numFmtId="0" fontId="0" fillId="7" borderId="61" xfId="0" applyFill="1" applyBorder="1">
      <alignment vertical="center"/>
    </xf>
    <xf numFmtId="0" fontId="20" fillId="0" borderId="78" xfId="0" applyFont="1" applyBorder="1" applyAlignment="1">
      <alignment vertical="center" shrinkToFit="1"/>
    </xf>
    <xf numFmtId="0" fontId="20" fillId="0" borderId="178" xfId="0" applyFont="1" applyBorder="1" applyAlignment="1">
      <alignment vertical="center" shrinkToFit="1"/>
    </xf>
    <xf numFmtId="0" fontId="20" fillId="13" borderId="78" xfId="0" applyFont="1" applyFill="1" applyBorder="1" applyAlignment="1">
      <alignment horizontal="center" vertical="center" shrinkToFit="1"/>
    </xf>
    <xf numFmtId="0" fontId="0" fillId="0" borderId="78" xfId="0" applyBorder="1">
      <alignment vertical="center"/>
    </xf>
    <xf numFmtId="0" fontId="20" fillId="0" borderId="179" xfId="0" applyFont="1" applyBorder="1" applyAlignment="1">
      <alignment vertical="center" shrinkToFit="1"/>
    </xf>
    <xf numFmtId="0" fontId="20" fillId="0" borderId="180" xfId="0" applyFont="1" applyBorder="1" applyAlignment="1">
      <alignment vertical="center" shrinkToFit="1"/>
    </xf>
    <xf numFmtId="0" fontId="20" fillId="13" borderId="58" xfId="0" applyFont="1" applyFill="1" applyBorder="1" applyAlignment="1">
      <alignment horizontal="center" vertical="center" shrinkToFit="1"/>
    </xf>
    <xf numFmtId="0" fontId="0" fillId="13" borderId="181" xfId="0" applyFill="1" applyBorder="1">
      <alignment vertical="center"/>
    </xf>
    <xf numFmtId="0" fontId="20" fillId="0" borderId="182" xfId="0" applyFont="1" applyBorder="1" applyAlignment="1">
      <alignment vertical="center" shrinkToFit="1"/>
    </xf>
    <xf numFmtId="0" fontId="0" fillId="13" borderId="183" xfId="0" applyFill="1" applyBorder="1">
      <alignment vertical="center"/>
    </xf>
    <xf numFmtId="0" fontId="20" fillId="0" borderId="184" xfId="0" applyFont="1" applyBorder="1" applyAlignment="1">
      <alignment vertical="center" shrinkToFit="1"/>
    </xf>
    <xf numFmtId="0" fontId="0" fillId="13" borderId="185" xfId="0" applyFill="1" applyBorder="1">
      <alignment vertical="center"/>
    </xf>
    <xf numFmtId="0" fontId="0" fillId="0" borderId="0" xfId="0" applyAlignment="1">
      <alignment vertical="center" wrapText="1"/>
    </xf>
    <xf numFmtId="0" fontId="0" fillId="6" borderId="141" xfId="0" applyFill="1" applyBorder="1">
      <alignment vertical="center"/>
    </xf>
    <xf numFmtId="0" fontId="0" fillId="6" borderId="109" xfId="0" applyFill="1" applyBorder="1" applyAlignment="1">
      <alignment horizontal="center" vertical="center"/>
    </xf>
    <xf numFmtId="0" fontId="20" fillId="6" borderId="63" xfId="0" applyFont="1" applyFill="1" applyBorder="1" applyAlignment="1">
      <alignment vertical="center" wrapText="1"/>
    </xf>
    <xf numFmtId="0" fontId="0" fillId="6" borderId="63" xfId="0" applyFill="1" applyBorder="1">
      <alignment vertical="center"/>
    </xf>
    <xf numFmtId="0" fontId="0" fillId="6" borderId="50" xfId="0" applyFill="1" applyBorder="1">
      <alignment vertical="center"/>
    </xf>
    <xf numFmtId="0" fontId="0" fillId="8" borderId="95" xfId="0" applyFill="1" applyBorder="1">
      <alignment vertical="center"/>
    </xf>
    <xf numFmtId="0" fontId="0" fillId="6" borderId="159" xfId="0" applyFill="1" applyBorder="1">
      <alignment vertical="center"/>
    </xf>
    <xf numFmtId="0" fontId="0" fillId="6" borderId="154" xfId="0" applyFill="1" applyBorder="1" applyAlignment="1">
      <alignment horizontal="center" vertical="center"/>
    </xf>
    <xf numFmtId="0" fontId="0" fillId="6" borderId="51" xfId="0" applyFill="1" applyBorder="1">
      <alignment vertical="center"/>
    </xf>
    <xf numFmtId="0" fontId="20" fillId="6" borderId="160" xfId="0" applyFont="1" applyFill="1" applyBorder="1" applyAlignment="1">
      <alignment vertical="center" shrinkToFit="1"/>
    </xf>
    <xf numFmtId="0" fontId="0" fillId="8" borderId="159" xfId="0" applyFill="1" applyBorder="1" applyAlignment="1">
      <alignment vertical="center" shrinkToFit="1"/>
    </xf>
    <xf numFmtId="0" fontId="20" fillId="0" borderId="0" xfId="0" applyFont="1">
      <alignment vertical="center"/>
    </xf>
    <xf numFmtId="0" fontId="20" fillId="0" borderId="0" xfId="0" applyFont="1" applyAlignment="1">
      <alignment vertical="center" wrapText="1"/>
    </xf>
    <xf numFmtId="0" fontId="20" fillId="8" borderId="63" xfId="0" applyFont="1" applyFill="1" applyBorder="1" applyAlignment="1">
      <alignment vertical="center" shrinkToFit="1"/>
    </xf>
    <xf numFmtId="0" fontId="0" fillId="8" borderId="63" xfId="0" applyFill="1" applyBorder="1">
      <alignment vertical="center"/>
    </xf>
    <xf numFmtId="0" fontId="0" fillId="6" borderId="112" xfId="0" applyFill="1" applyBorder="1" applyAlignment="1">
      <alignment horizontal="center" vertical="center"/>
    </xf>
    <xf numFmtId="0" fontId="20" fillId="0" borderId="0" xfId="0" applyFont="1" applyAlignment="1">
      <alignment horizontal="left" vertical="top" wrapText="1"/>
    </xf>
    <xf numFmtId="0" fontId="0" fillId="6" borderId="123" xfId="0" applyFill="1" applyBorder="1">
      <alignment vertical="center"/>
    </xf>
    <xf numFmtId="0" fontId="0" fillId="6" borderId="46" xfId="0" applyFill="1" applyBorder="1">
      <alignment vertical="center"/>
    </xf>
    <xf numFmtId="0" fontId="9" fillId="6" borderId="74" xfId="0" applyFont="1" applyFill="1" applyBorder="1" applyAlignment="1">
      <alignment vertical="center" shrinkToFit="1"/>
    </xf>
    <xf numFmtId="176" fontId="0" fillId="6" borderId="22" xfId="0" applyNumberFormat="1" applyFill="1" applyBorder="1" applyAlignment="1">
      <alignment horizontal="right" vertical="center"/>
    </xf>
    <xf numFmtId="0" fontId="0" fillId="6" borderId="19" xfId="0" applyFill="1" applyBorder="1">
      <alignment vertical="center"/>
    </xf>
    <xf numFmtId="0" fontId="0" fillId="6" borderId="143" xfId="0" applyFill="1" applyBorder="1">
      <alignment vertical="center"/>
    </xf>
    <xf numFmtId="0" fontId="0" fillId="6" borderId="85" xfId="0" applyFill="1" applyBorder="1" applyAlignment="1">
      <alignment vertical="center" wrapText="1"/>
    </xf>
    <xf numFmtId="176" fontId="9" fillId="6" borderId="158" xfId="0" applyNumberFormat="1" applyFont="1" applyFill="1" applyBorder="1" applyAlignment="1">
      <alignment horizontal="right" vertical="center"/>
    </xf>
    <xf numFmtId="0" fontId="0" fillId="6" borderId="6" xfId="0" applyFill="1" applyBorder="1">
      <alignment vertical="center"/>
    </xf>
    <xf numFmtId="0" fontId="0" fillId="0" borderId="0" xfId="0" applyAlignment="1">
      <alignment horizontal="left" vertical="center" shrinkToFit="1"/>
    </xf>
    <xf numFmtId="176" fontId="0" fillId="0" borderId="0" xfId="0" applyNumberFormat="1" applyAlignment="1">
      <alignment horizontal="right" vertical="center" shrinkToFit="1"/>
    </xf>
    <xf numFmtId="0" fontId="0" fillId="0" borderId="0" xfId="0" applyAlignment="1">
      <alignment vertical="top" wrapText="1"/>
    </xf>
    <xf numFmtId="186" fontId="24" fillId="5" borderId="28" xfId="0" applyNumberFormat="1" applyFont="1" applyFill="1" applyBorder="1" applyAlignment="1" applyProtection="1">
      <alignment horizontal="right" vertical="center" shrinkToFit="1"/>
      <protection locked="0"/>
    </xf>
    <xf numFmtId="0" fontId="0" fillId="0" borderId="0" xfId="0" applyAlignment="1">
      <alignment vertical="top"/>
    </xf>
    <xf numFmtId="0" fontId="8" fillId="0" borderId="0" xfId="3" applyAlignment="1">
      <alignment vertical="center" textRotation="255"/>
    </xf>
    <xf numFmtId="177" fontId="8" fillId="0" borderId="0" xfId="3" applyNumberFormat="1">
      <alignment vertical="center"/>
    </xf>
    <xf numFmtId="0" fontId="8" fillId="0" borderId="0" xfId="3" applyAlignment="1">
      <alignment horizontal="left" vertical="top"/>
    </xf>
    <xf numFmtId="0" fontId="15" fillId="0" borderId="0" xfId="3" applyFont="1">
      <alignment vertical="center"/>
    </xf>
    <xf numFmtId="0" fontId="16" fillId="3" borderId="33" xfId="3" applyFont="1" applyFill="1" applyBorder="1">
      <alignment vertical="center"/>
    </xf>
    <xf numFmtId="0" fontId="16" fillId="3" borderId="34" xfId="3" applyFont="1" applyFill="1" applyBorder="1">
      <alignment vertical="center"/>
    </xf>
    <xf numFmtId="177" fontId="8" fillId="0" borderId="0" xfId="2" applyNumberFormat="1" applyFont="1" applyBorder="1" applyProtection="1">
      <alignment vertical="center"/>
    </xf>
    <xf numFmtId="0" fontId="16" fillId="3" borderId="35" xfId="3" applyFont="1" applyFill="1" applyBorder="1">
      <alignment vertical="center"/>
    </xf>
    <xf numFmtId="177" fontId="12" fillId="0" borderId="0" xfId="2" applyNumberFormat="1" applyFont="1" applyBorder="1" applyAlignment="1" applyProtection="1">
      <alignment horizontal="left" vertical="top"/>
    </xf>
    <xf numFmtId="0" fontId="16" fillId="4" borderId="43" xfId="3" applyFont="1" applyFill="1" applyBorder="1">
      <alignment vertical="center"/>
    </xf>
    <xf numFmtId="0" fontId="16" fillId="4" borderId="16" xfId="3" applyFont="1" applyFill="1" applyBorder="1">
      <alignment vertical="center"/>
    </xf>
    <xf numFmtId="0" fontId="16" fillId="3" borderId="36" xfId="3" applyFont="1" applyFill="1" applyBorder="1">
      <alignment vertical="center"/>
    </xf>
    <xf numFmtId="0" fontId="16" fillId="4" borderId="39" xfId="3" applyFont="1" applyFill="1" applyBorder="1">
      <alignment vertical="center"/>
    </xf>
    <xf numFmtId="177" fontId="8" fillId="3" borderId="31" xfId="3" applyNumberFormat="1" applyFill="1" applyBorder="1" applyAlignment="1">
      <alignment horizontal="center" vertical="center"/>
    </xf>
    <xf numFmtId="177" fontId="8" fillId="3" borderId="32" xfId="3" applyNumberFormat="1" applyFill="1" applyBorder="1" applyAlignment="1">
      <alignment horizontal="center" vertical="center"/>
    </xf>
    <xf numFmtId="0" fontId="8" fillId="0" borderId="0" xfId="3" applyAlignment="1">
      <alignment horizontal="center" vertical="center"/>
    </xf>
    <xf numFmtId="0" fontId="8" fillId="3" borderId="34" xfId="3" applyFill="1" applyBorder="1" applyAlignment="1">
      <alignment horizontal="center" vertical="center"/>
    </xf>
    <xf numFmtId="177" fontId="8" fillId="3" borderId="34" xfId="3" applyNumberFormat="1" applyFill="1" applyBorder="1" applyAlignment="1">
      <alignment horizontal="center" vertical="center"/>
    </xf>
    <xf numFmtId="177" fontId="10" fillId="3" borderId="28" xfId="3" applyNumberFormat="1" applyFont="1" applyFill="1" applyBorder="1" applyAlignment="1">
      <alignment horizontal="center" vertical="center"/>
    </xf>
    <xf numFmtId="0" fontId="36" fillId="3" borderId="35" xfId="3" applyFont="1" applyFill="1" applyBorder="1" applyAlignment="1">
      <alignment horizontal="left" vertical="center" textRotation="255"/>
    </xf>
    <xf numFmtId="0" fontId="13" fillId="4" borderId="43" xfId="3" applyFont="1" applyFill="1" applyBorder="1" applyAlignment="1">
      <alignment horizontal="left" vertical="center"/>
    </xf>
    <xf numFmtId="0" fontId="8" fillId="4" borderId="15" xfId="3" applyFill="1" applyBorder="1" applyAlignment="1">
      <alignment horizontal="center" vertical="center" textRotation="255"/>
    </xf>
    <xf numFmtId="0" fontId="8" fillId="4" borderId="15" xfId="3" applyFill="1" applyBorder="1" applyAlignment="1">
      <alignment horizontal="center" vertical="center"/>
    </xf>
    <xf numFmtId="177" fontId="8" fillId="4" borderId="15" xfId="3" applyNumberFormat="1" applyFill="1" applyBorder="1" applyAlignment="1">
      <alignment horizontal="center" vertical="center"/>
    </xf>
    <xf numFmtId="177" fontId="10" fillId="4" borderId="28" xfId="3" applyNumberFormat="1" applyFont="1" applyFill="1" applyBorder="1" applyAlignment="1">
      <alignment horizontal="center" vertical="center"/>
    </xf>
    <xf numFmtId="0" fontId="8" fillId="4" borderId="16" xfId="3" applyFill="1" applyBorder="1" applyAlignment="1">
      <alignment horizontal="left" vertical="center"/>
    </xf>
    <xf numFmtId="0" fontId="14" fillId="6" borderId="43" xfId="3" applyFont="1" applyFill="1" applyBorder="1" applyAlignment="1">
      <alignment horizontal="left" vertical="center"/>
    </xf>
    <xf numFmtId="0" fontId="8" fillId="6" borderId="15" xfId="3" applyFill="1" applyBorder="1" applyAlignment="1">
      <alignment horizontal="center" vertical="center"/>
    </xf>
    <xf numFmtId="177" fontId="8" fillId="6" borderId="15" xfId="3" applyNumberFormat="1" applyFill="1" applyBorder="1" applyAlignment="1">
      <alignment horizontal="center" vertical="center"/>
    </xf>
    <xf numFmtId="177" fontId="8" fillId="6" borderId="38" xfId="3" applyNumberFormat="1" applyFill="1" applyBorder="1" applyAlignment="1">
      <alignment horizontal="right" vertical="center"/>
    </xf>
    <xf numFmtId="0" fontId="8" fillId="4" borderId="16" xfId="3" applyFill="1" applyBorder="1" applyAlignment="1">
      <alignment vertical="center" textRotation="255"/>
    </xf>
    <xf numFmtId="0" fontId="8" fillId="6" borderId="16" xfId="3" applyFill="1" applyBorder="1" applyAlignment="1">
      <alignment vertical="center" textRotation="255" shrinkToFit="1"/>
    </xf>
    <xf numFmtId="177" fontId="8" fillId="6" borderId="45" xfId="3" applyNumberFormat="1" applyFill="1" applyBorder="1" applyAlignment="1">
      <alignment vertical="top"/>
    </xf>
    <xf numFmtId="0" fontId="0" fillId="0" borderId="0" xfId="3" applyFont="1" applyAlignment="1">
      <alignment vertical="top" wrapText="1"/>
    </xf>
    <xf numFmtId="177" fontId="8" fillId="6" borderId="47" xfId="3" applyNumberFormat="1" applyFill="1" applyBorder="1">
      <alignment vertical="center"/>
    </xf>
    <xf numFmtId="177" fontId="8" fillId="6" borderId="48" xfId="3" applyNumberFormat="1" applyFill="1" applyBorder="1" applyAlignment="1">
      <alignment vertical="top"/>
    </xf>
    <xf numFmtId="0" fontId="8" fillId="0" borderId="0" xfId="3" applyAlignment="1">
      <alignment vertical="top"/>
    </xf>
    <xf numFmtId="177" fontId="0" fillId="6" borderId="146" xfId="3" applyNumberFormat="1" applyFont="1" applyFill="1" applyBorder="1" applyAlignment="1">
      <alignment horizontal="left" vertical="center"/>
    </xf>
    <xf numFmtId="177" fontId="0" fillId="6" borderId="47" xfId="3" applyNumberFormat="1" applyFont="1" applyFill="1" applyBorder="1">
      <alignment vertical="center"/>
    </xf>
    <xf numFmtId="177" fontId="8" fillId="6" borderId="86" xfId="1" applyNumberFormat="1" applyFont="1" applyFill="1" applyBorder="1" applyAlignment="1" applyProtection="1">
      <alignment vertical="center"/>
    </xf>
    <xf numFmtId="177" fontId="8" fillId="6" borderId="87" xfId="3" applyNumberFormat="1" applyFill="1" applyBorder="1" applyAlignment="1">
      <alignment vertical="top"/>
    </xf>
    <xf numFmtId="0" fontId="8" fillId="6" borderId="17" xfId="3" applyFill="1" applyBorder="1" applyAlignment="1">
      <alignment vertical="center" textRotation="255" shrinkToFit="1"/>
    </xf>
    <xf numFmtId="0" fontId="0" fillId="6" borderId="118" xfId="3" applyFont="1" applyFill="1" applyBorder="1">
      <alignment vertical="center"/>
    </xf>
    <xf numFmtId="0" fontId="8" fillId="6" borderId="30" xfId="3" applyFill="1" applyBorder="1">
      <alignment vertical="center"/>
    </xf>
    <xf numFmtId="0" fontId="8" fillId="6" borderId="49" xfId="3" applyFill="1" applyBorder="1">
      <alignment vertical="center"/>
    </xf>
    <xf numFmtId="1" fontId="8" fillId="6" borderId="15" xfId="1" applyNumberFormat="1" applyFont="1" applyFill="1" applyBorder="1" applyAlignment="1" applyProtection="1">
      <alignment horizontal="right" vertical="center"/>
    </xf>
    <xf numFmtId="177" fontId="8" fillId="6" borderId="15" xfId="1" applyNumberFormat="1" applyFont="1" applyFill="1" applyBorder="1" applyAlignment="1" applyProtection="1">
      <alignment vertical="center"/>
    </xf>
    <xf numFmtId="177" fontId="8" fillId="6" borderId="37" xfId="3" applyNumberFormat="1" applyFill="1" applyBorder="1" applyAlignment="1">
      <alignment vertical="top"/>
    </xf>
    <xf numFmtId="0" fontId="8" fillId="6" borderId="16" xfId="3" applyFill="1" applyBorder="1" applyAlignment="1">
      <alignment vertical="center" textRotation="255"/>
    </xf>
    <xf numFmtId="0" fontId="8" fillId="6" borderId="3" xfId="3" applyFill="1" applyBorder="1" applyAlignment="1">
      <alignment horizontal="center" vertical="center"/>
    </xf>
    <xf numFmtId="177" fontId="8" fillId="6" borderId="8" xfId="3" applyNumberFormat="1" applyFill="1" applyBorder="1">
      <alignment vertical="center"/>
    </xf>
    <xf numFmtId="177" fontId="8" fillId="6" borderId="69" xfId="3" applyNumberFormat="1" applyFill="1" applyBorder="1" applyAlignment="1">
      <alignment vertical="top"/>
    </xf>
    <xf numFmtId="0" fontId="8" fillId="6" borderId="12" xfId="3" applyFill="1" applyBorder="1" applyAlignment="1">
      <alignment horizontal="center" vertical="center"/>
    </xf>
    <xf numFmtId="177" fontId="8" fillId="6" borderId="9" xfId="3" applyNumberFormat="1" applyFill="1" applyBorder="1">
      <alignment vertical="center"/>
    </xf>
    <xf numFmtId="177" fontId="8" fillId="6" borderId="67" xfId="3" applyNumberFormat="1" applyFill="1" applyBorder="1" applyAlignment="1">
      <alignment vertical="top"/>
    </xf>
    <xf numFmtId="0" fontId="8" fillId="0" borderId="0" xfId="3" applyAlignment="1">
      <alignment vertical="top" wrapText="1"/>
    </xf>
    <xf numFmtId="0" fontId="8" fillId="6" borderId="17" xfId="3" applyFill="1" applyBorder="1" applyAlignment="1">
      <alignment vertical="center" textRotation="255"/>
    </xf>
    <xf numFmtId="177" fontId="8" fillId="6" borderId="68" xfId="3" applyNumberFormat="1" applyFill="1" applyBorder="1" applyAlignment="1">
      <alignment vertical="top"/>
    </xf>
    <xf numFmtId="0" fontId="14" fillId="6" borderId="43" xfId="3" applyFont="1" applyFill="1" applyBorder="1">
      <alignment vertical="center"/>
    </xf>
    <xf numFmtId="0" fontId="8" fillId="6" borderId="15" xfId="3" applyFill="1" applyBorder="1">
      <alignment vertical="center"/>
    </xf>
    <xf numFmtId="0" fontId="8" fillId="4" borderId="29" xfId="3" applyFill="1" applyBorder="1" applyAlignment="1">
      <alignment vertical="center" textRotation="255"/>
    </xf>
    <xf numFmtId="0" fontId="8" fillId="6" borderId="89" xfId="3" applyFill="1" applyBorder="1" applyAlignment="1">
      <alignment vertical="center" textRotation="255"/>
    </xf>
    <xf numFmtId="0" fontId="8" fillId="4" borderId="89" xfId="3" applyFill="1" applyBorder="1" applyAlignment="1">
      <alignment vertical="center" textRotation="255"/>
    </xf>
    <xf numFmtId="0" fontId="13" fillId="4" borderId="43" xfId="3" applyFont="1" applyFill="1" applyBorder="1">
      <alignment vertical="center"/>
    </xf>
    <xf numFmtId="0" fontId="8" fillId="4" borderId="15" xfId="3" applyFill="1" applyBorder="1" applyAlignment="1">
      <alignment horizontal="left" vertical="center"/>
    </xf>
    <xf numFmtId="0" fontId="8" fillId="4" borderId="0" xfId="3" applyFill="1" applyAlignment="1">
      <alignment horizontal="left" vertical="center"/>
    </xf>
    <xf numFmtId="177" fontId="8" fillId="4" borderId="0" xfId="3" applyNumberFormat="1" applyFill="1" applyAlignment="1">
      <alignment horizontal="left" vertical="center"/>
    </xf>
    <xf numFmtId="177" fontId="8" fillId="4" borderId="37" xfId="3" applyNumberFormat="1" applyFill="1" applyBorder="1" applyAlignment="1">
      <alignment horizontal="right" vertical="top"/>
    </xf>
    <xf numFmtId="0" fontId="37" fillId="3" borderId="35" xfId="3" applyFont="1" applyFill="1" applyBorder="1" applyAlignment="1">
      <alignment horizontal="left" vertical="center" textRotation="255"/>
    </xf>
    <xf numFmtId="0" fontId="18" fillId="4" borderId="16" xfId="3" applyFont="1" applyFill="1" applyBorder="1">
      <alignment vertical="center"/>
    </xf>
    <xf numFmtId="0" fontId="18" fillId="0" borderId="0" xfId="3" applyFont="1" applyAlignment="1">
      <alignment horizontal="left" vertical="top" wrapText="1"/>
    </xf>
    <xf numFmtId="0" fontId="18" fillId="0" borderId="0" xfId="3" applyFont="1">
      <alignment vertical="center"/>
    </xf>
    <xf numFmtId="0" fontId="8" fillId="4" borderId="16" xfId="3" applyFill="1" applyBorder="1">
      <alignment vertical="center"/>
    </xf>
    <xf numFmtId="177" fontId="8" fillId="6" borderId="52" xfId="3" applyNumberFormat="1" applyFill="1" applyBorder="1" applyAlignment="1">
      <alignment horizontal="left" vertical="center"/>
    </xf>
    <xf numFmtId="177" fontId="8" fillId="6" borderId="65" xfId="3" applyNumberFormat="1" applyFill="1" applyBorder="1" applyAlignment="1">
      <alignment horizontal="right" vertical="top"/>
    </xf>
    <xf numFmtId="177" fontId="8" fillId="6" borderId="15" xfId="3" applyNumberFormat="1" applyFill="1" applyBorder="1">
      <alignment vertical="center"/>
    </xf>
    <xf numFmtId="177" fontId="8" fillId="6" borderId="37" xfId="3" applyNumberFormat="1" applyFill="1" applyBorder="1" applyAlignment="1">
      <alignment horizontal="right" vertical="top"/>
    </xf>
    <xf numFmtId="0" fontId="8" fillId="4" borderId="39" xfId="3" applyFill="1" applyBorder="1" applyAlignment="1">
      <alignment vertical="center" textRotation="255"/>
    </xf>
    <xf numFmtId="0" fontId="8" fillId="6" borderId="39" xfId="3" applyFill="1" applyBorder="1" applyAlignment="1">
      <alignment vertical="center" textRotation="255" shrinkToFit="1"/>
    </xf>
    <xf numFmtId="0" fontId="8" fillId="0" borderId="34" xfId="3" applyBorder="1" applyAlignment="1">
      <alignment vertical="center" textRotation="255"/>
    </xf>
    <xf numFmtId="0" fontId="20" fillId="0" borderId="1" xfId="3" applyFont="1" applyBorder="1" applyAlignment="1">
      <alignment vertical="top"/>
    </xf>
    <xf numFmtId="0" fontId="0" fillId="0" borderId="1" xfId="3" applyFont="1" applyBorder="1" applyAlignment="1">
      <alignment vertical="center" wrapText="1"/>
    </xf>
    <xf numFmtId="0" fontId="8" fillId="0" borderId="0" xfId="3" applyAlignment="1">
      <alignment vertical="center" wrapText="1"/>
    </xf>
    <xf numFmtId="0" fontId="16" fillId="3" borderId="34" xfId="3" applyFont="1" applyFill="1" applyBorder="1" applyAlignment="1">
      <alignment vertical="center" wrapText="1"/>
    </xf>
    <xf numFmtId="0" fontId="16" fillId="4" borderId="15" xfId="3" applyFont="1" applyFill="1" applyBorder="1" applyAlignment="1">
      <alignment vertical="center" wrapText="1"/>
    </xf>
    <xf numFmtId="0" fontId="16" fillId="3" borderId="44" xfId="3" applyFont="1" applyFill="1" applyBorder="1" applyAlignment="1">
      <alignment vertical="center" wrapText="1"/>
    </xf>
    <xf numFmtId="0" fontId="16" fillId="3" borderId="19" xfId="3" applyFont="1" applyFill="1" applyBorder="1" applyAlignment="1">
      <alignment vertical="center" wrapText="1"/>
    </xf>
    <xf numFmtId="0" fontId="16" fillId="3" borderId="19" xfId="3" applyFont="1" applyFill="1" applyBorder="1" applyAlignment="1">
      <alignment horizontal="left" vertical="center" wrapText="1"/>
    </xf>
    <xf numFmtId="0" fontId="16" fillId="3" borderId="40" xfId="3" applyFont="1" applyFill="1" applyBorder="1" applyAlignment="1">
      <alignment horizontal="left" vertical="center" wrapText="1"/>
    </xf>
    <xf numFmtId="0" fontId="8" fillId="3" borderId="31" xfId="3" applyFill="1" applyBorder="1" applyAlignment="1">
      <alignment horizontal="center" vertical="center" wrapText="1"/>
    </xf>
    <xf numFmtId="0" fontId="8" fillId="4" borderId="15" xfId="3" applyFill="1" applyBorder="1" applyAlignment="1">
      <alignment horizontal="center" vertical="center" wrapText="1"/>
    </xf>
    <xf numFmtId="0" fontId="8" fillId="6" borderId="15" xfId="3" applyFill="1" applyBorder="1" applyAlignment="1">
      <alignment horizontal="center" vertical="center" wrapText="1"/>
    </xf>
    <xf numFmtId="0" fontId="8" fillId="6" borderId="44" xfId="3" applyFill="1" applyBorder="1" applyAlignment="1">
      <alignment vertical="center" wrapText="1"/>
    </xf>
    <xf numFmtId="0" fontId="0" fillId="6" borderId="46" xfId="3" applyFont="1" applyFill="1" applyBorder="1" applyAlignment="1">
      <alignment vertical="center" wrapText="1"/>
    </xf>
    <xf numFmtId="0" fontId="0" fillId="6" borderId="143" xfId="3" applyFont="1" applyFill="1" applyBorder="1" applyAlignment="1">
      <alignment horizontal="left" vertical="top" wrapText="1"/>
    </xf>
    <xf numFmtId="0" fontId="8" fillId="6" borderId="46" xfId="3" applyFill="1" applyBorder="1" applyAlignment="1">
      <alignment vertical="center" wrapText="1"/>
    </xf>
    <xf numFmtId="0" fontId="8" fillId="6" borderId="27" xfId="3" applyFill="1" applyBorder="1" applyAlignment="1">
      <alignment vertical="center" wrapText="1"/>
    </xf>
    <xf numFmtId="0" fontId="0" fillId="6" borderId="17" xfId="3" applyFont="1" applyFill="1" applyBorder="1" applyAlignment="1">
      <alignment vertical="center" wrapText="1"/>
    </xf>
    <xf numFmtId="0" fontId="8" fillId="6" borderId="15" xfId="3" applyFill="1" applyBorder="1" applyAlignment="1">
      <alignment vertical="center" wrapText="1"/>
    </xf>
    <xf numFmtId="0" fontId="20" fillId="0" borderId="2" xfId="3" applyFont="1" applyBorder="1" applyAlignment="1" applyProtection="1">
      <alignment horizontal="left" vertical="center" wrapText="1"/>
      <protection locked="0"/>
    </xf>
    <xf numFmtId="0" fontId="20" fillId="0" borderId="19" xfId="3" applyFont="1" applyBorder="1" applyAlignment="1" applyProtection="1">
      <alignment horizontal="left" vertical="center" wrapText="1"/>
      <protection locked="0"/>
    </xf>
    <xf numFmtId="0" fontId="8" fillId="6" borderId="43" xfId="3" applyFill="1" applyBorder="1" applyAlignment="1">
      <alignment vertical="center" wrapText="1"/>
    </xf>
    <xf numFmtId="0" fontId="8" fillId="4" borderId="15" xfId="3" applyFill="1" applyBorder="1" applyAlignment="1">
      <alignment horizontal="left" vertical="center" wrapText="1"/>
    </xf>
    <xf numFmtId="0" fontId="8" fillId="6" borderId="15" xfId="3" applyFill="1" applyBorder="1" applyAlignment="1">
      <alignment horizontal="left" vertical="center" wrapText="1"/>
    </xf>
    <xf numFmtId="0" fontId="0" fillId="0" borderId="2" xfId="3" applyFont="1" applyBorder="1" applyAlignment="1" applyProtection="1">
      <alignment horizontal="left" vertical="center" wrapText="1"/>
      <protection locked="0"/>
    </xf>
    <xf numFmtId="0" fontId="0" fillId="0" borderId="19" xfId="3" applyFont="1" applyBorder="1" applyAlignment="1" applyProtection="1">
      <alignment horizontal="left" vertical="center" wrapText="1"/>
      <protection locked="0"/>
    </xf>
    <xf numFmtId="0" fontId="8" fillId="0" borderId="19" xfId="3" applyBorder="1" applyAlignment="1" applyProtection="1">
      <alignment horizontal="left" vertical="center" wrapText="1"/>
      <protection locked="0"/>
    </xf>
    <xf numFmtId="0" fontId="8" fillId="0" borderId="6" xfId="3" applyBorder="1" applyAlignment="1" applyProtection="1">
      <alignment horizontal="left" vertical="center" wrapText="1"/>
      <protection locked="0"/>
    </xf>
    <xf numFmtId="0" fontId="8" fillId="0" borderId="40" xfId="3" applyBorder="1" applyAlignment="1" applyProtection="1">
      <alignment horizontal="left" vertical="center" wrapText="1"/>
      <protection locked="0"/>
    </xf>
    <xf numFmtId="0" fontId="12" fillId="0" borderId="0" xfId="3" applyFont="1" applyAlignment="1">
      <alignment vertical="center" wrapText="1"/>
    </xf>
    <xf numFmtId="0" fontId="10" fillId="3" borderId="133" xfId="0" applyFont="1" applyFill="1" applyBorder="1" applyAlignment="1">
      <alignment horizontal="center" vertical="center" wrapText="1" shrinkToFit="1"/>
    </xf>
    <xf numFmtId="0" fontId="20" fillId="13" borderId="59" xfId="0" applyFont="1" applyFill="1" applyBorder="1" applyAlignment="1">
      <alignment horizontal="left" vertical="center" shrinkToFit="1"/>
    </xf>
    <xf numFmtId="0" fontId="20" fillId="0" borderId="0" xfId="5" applyFont="1">
      <alignment vertical="center"/>
    </xf>
    <xf numFmtId="0" fontId="20" fillId="0" borderId="0" xfId="5" applyFont="1" applyAlignment="1">
      <alignment horizontal="right" vertical="center"/>
    </xf>
    <xf numFmtId="0" fontId="20" fillId="0" borderId="0" xfId="5" applyFont="1" applyAlignment="1">
      <alignment horizontal="left" vertical="center"/>
    </xf>
    <xf numFmtId="0" fontId="40" fillId="0" borderId="0" xfId="5" applyFont="1" applyAlignment="1">
      <alignment vertical="center" wrapText="1" shrinkToFit="1"/>
    </xf>
    <xf numFmtId="0" fontId="20" fillId="0" borderId="132" xfId="5" applyFont="1" applyBorder="1" applyAlignment="1">
      <alignment horizontal="left" vertical="center"/>
    </xf>
    <xf numFmtId="0" fontId="41" fillId="0" borderId="0" xfId="5" applyFont="1" applyAlignment="1">
      <alignment vertical="center" wrapText="1"/>
    </xf>
    <xf numFmtId="182" fontId="29" fillId="0" borderId="0" xfId="5" applyNumberFormat="1" applyFont="1">
      <alignment vertical="center"/>
    </xf>
    <xf numFmtId="0" fontId="29" fillId="0" borderId="0" xfId="5" applyFont="1">
      <alignment vertical="center"/>
    </xf>
    <xf numFmtId="0" fontId="29" fillId="0" borderId="0" xfId="5" applyFont="1" applyAlignment="1">
      <alignment horizontal="left" vertical="center"/>
    </xf>
    <xf numFmtId="0" fontId="32" fillId="0" borderId="0" xfId="5" applyFont="1">
      <alignment vertical="center"/>
    </xf>
    <xf numFmtId="0" fontId="42" fillId="0" borderId="0" xfId="5" applyFont="1" applyAlignment="1">
      <alignment horizontal="center" vertical="center"/>
    </xf>
    <xf numFmtId="0" fontId="30" fillId="0" borderId="44" xfId="0" applyFont="1" applyBorder="1">
      <alignment vertical="center"/>
    </xf>
    <xf numFmtId="0" fontId="12" fillId="0" borderId="143" xfId="0" applyFont="1" applyBorder="1">
      <alignment vertical="center"/>
    </xf>
    <xf numFmtId="0" fontId="12" fillId="0" borderId="144" xfId="0" applyFont="1" applyBorder="1">
      <alignment vertical="center"/>
    </xf>
    <xf numFmtId="0" fontId="12" fillId="0" borderId="150" xfId="0" applyFont="1" applyBorder="1">
      <alignment vertical="center"/>
    </xf>
    <xf numFmtId="0" fontId="12" fillId="0" borderId="85" xfId="0" applyFont="1" applyBorder="1">
      <alignment vertical="center"/>
    </xf>
    <xf numFmtId="0" fontId="12" fillId="0" borderId="86" xfId="0" applyFont="1" applyBorder="1">
      <alignment vertical="center"/>
    </xf>
    <xf numFmtId="0" fontId="12" fillId="0" borderId="116" xfId="0" applyFont="1" applyBorder="1">
      <alignment vertical="center"/>
    </xf>
    <xf numFmtId="0" fontId="38" fillId="0" borderId="85" xfId="0" applyFont="1" applyBorder="1">
      <alignment vertical="center"/>
    </xf>
    <xf numFmtId="0" fontId="38" fillId="0" borderId="143" xfId="0" applyFont="1" applyBorder="1">
      <alignment vertical="center"/>
    </xf>
    <xf numFmtId="0" fontId="12" fillId="0" borderId="17" xfId="0" applyFont="1" applyBorder="1">
      <alignment vertical="center"/>
    </xf>
    <xf numFmtId="0" fontId="12" fillId="0" borderId="30" xfId="0" applyFont="1" applyBorder="1">
      <alignment vertical="center"/>
    </xf>
    <xf numFmtId="0" fontId="12" fillId="0" borderId="98" xfId="0" applyFont="1" applyBorder="1">
      <alignment vertical="center"/>
    </xf>
    <xf numFmtId="0" fontId="12" fillId="0" borderId="86" xfId="0" applyFont="1" applyBorder="1" applyAlignment="1">
      <alignment vertical="center" wrapText="1"/>
    </xf>
    <xf numFmtId="0" fontId="12" fillId="0" borderId="116" xfId="0" applyFont="1" applyBorder="1" applyAlignment="1">
      <alignment vertical="center" wrapText="1"/>
    </xf>
    <xf numFmtId="0" fontId="12" fillId="0" borderId="144" xfId="0" applyFont="1" applyBorder="1" applyAlignment="1">
      <alignment vertical="center" wrapText="1"/>
    </xf>
    <xf numFmtId="0" fontId="12" fillId="0" borderId="150" xfId="0" applyFont="1" applyBorder="1" applyAlignment="1">
      <alignment vertical="center" wrapText="1"/>
    </xf>
    <xf numFmtId="0" fontId="12" fillId="0" borderId="85" xfId="0" applyFont="1" applyBorder="1" applyAlignment="1">
      <alignment horizontal="left" vertical="center"/>
    </xf>
    <xf numFmtId="0" fontId="12" fillId="0" borderId="86" xfId="0" applyFont="1" applyBorder="1" applyAlignment="1">
      <alignment horizontal="left" vertical="center"/>
    </xf>
    <xf numFmtId="0" fontId="12" fillId="0" borderId="116" xfId="0" applyFont="1" applyBorder="1" applyAlignment="1">
      <alignment horizontal="left" vertical="center"/>
    </xf>
    <xf numFmtId="0" fontId="12" fillId="0" borderId="0" xfId="0" applyFont="1" applyAlignment="1">
      <alignment horizontal="left" vertical="center"/>
    </xf>
    <xf numFmtId="0" fontId="12" fillId="0" borderId="51" xfId="0" applyFont="1" applyBorder="1" applyAlignment="1">
      <alignment horizontal="left" vertical="center"/>
    </xf>
    <xf numFmtId="0" fontId="12" fillId="0" borderId="16" xfId="0" applyFont="1" applyBorder="1" applyAlignment="1">
      <alignment horizontal="left" vertical="center"/>
    </xf>
    <xf numFmtId="0" fontId="12" fillId="0" borderId="17" xfId="0" applyFont="1" applyBorder="1" applyAlignment="1">
      <alignment horizontal="left" vertical="center"/>
    </xf>
    <xf numFmtId="0" fontId="12" fillId="0" borderId="30" xfId="0" applyFont="1" applyBorder="1" applyAlignment="1">
      <alignment horizontal="left" vertical="center"/>
    </xf>
    <xf numFmtId="0" fontId="12" fillId="0" borderId="98" xfId="0" applyFont="1" applyBorder="1" applyAlignment="1">
      <alignment horizontal="left" vertical="center"/>
    </xf>
    <xf numFmtId="0" fontId="30" fillId="0" borderId="43" xfId="0" applyFont="1" applyBorder="1">
      <alignment vertical="center"/>
    </xf>
    <xf numFmtId="0" fontId="12" fillId="0" borderId="15" xfId="0" applyFont="1" applyBorder="1">
      <alignment vertical="center"/>
    </xf>
    <xf numFmtId="0" fontId="12" fillId="0" borderId="50" xfId="0" applyFont="1" applyBorder="1">
      <alignment vertical="center"/>
    </xf>
    <xf numFmtId="0" fontId="12" fillId="0" borderId="80" xfId="0" applyFont="1" applyBorder="1">
      <alignment vertical="center"/>
    </xf>
    <xf numFmtId="0" fontId="12" fillId="0" borderId="186" xfId="0" applyFont="1" applyBorder="1">
      <alignment vertical="center"/>
    </xf>
    <xf numFmtId="0" fontId="12" fillId="0" borderId="47" xfId="0" applyFont="1" applyBorder="1">
      <alignment vertical="center"/>
    </xf>
    <xf numFmtId="0" fontId="12" fillId="0" borderId="153" xfId="0" applyFont="1" applyBorder="1">
      <alignment vertical="center"/>
    </xf>
    <xf numFmtId="0" fontId="12" fillId="0" borderId="148" xfId="0" applyFont="1" applyBorder="1" applyAlignment="1">
      <alignment vertical="center" wrapText="1"/>
    </xf>
    <xf numFmtId="0" fontId="12" fillId="0" borderId="122" xfId="0" applyFont="1" applyBorder="1" applyAlignment="1">
      <alignment vertical="center" wrapText="1"/>
    </xf>
    <xf numFmtId="0" fontId="12" fillId="0" borderId="16" xfId="0" applyFont="1" applyBorder="1" applyAlignment="1">
      <alignment horizontal="right" vertical="center"/>
    </xf>
    <xf numFmtId="0" fontId="34" fillId="6" borderId="62" xfId="0" applyFont="1" applyFill="1" applyBorder="1" applyAlignment="1">
      <alignment horizontal="center" vertical="center"/>
    </xf>
    <xf numFmtId="0" fontId="0" fillId="0" borderId="0" xfId="0" applyAlignment="1">
      <alignment horizontal="left" vertical="top" wrapText="1"/>
    </xf>
    <xf numFmtId="0" fontId="20" fillId="0" borderId="0" xfId="0" applyFont="1" applyAlignment="1">
      <alignment horizontal="left" vertical="top"/>
    </xf>
    <xf numFmtId="0" fontId="8" fillId="6" borderId="52" xfId="3" applyFill="1" applyBorder="1" applyAlignment="1">
      <alignment horizontal="left" vertical="center" shrinkToFit="1"/>
    </xf>
    <xf numFmtId="0" fontId="0" fillId="0" borderId="0" xfId="0" applyAlignment="1">
      <alignment horizontal="left" vertical="top"/>
    </xf>
    <xf numFmtId="0" fontId="45" fillId="0" borderId="0" xfId="0" applyFont="1" applyAlignment="1">
      <alignment vertical="top" wrapText="1"/>
    </xf>
    <xf numFmtId="0" fontId="34" fillId="0" borderId="0" xfId="0" applyFont="1">
      <alignment vertical="center"/>
    </xf>
    <xf numFmtId="0" fontId="34" fillId="0" borderId="0" xfId="0" applyFont="1" applyAlignment="1">
      <alignment horizontal="right" vertical="top"/>
    </xf>
    <xf numFmtId="0" fontId="41" fillId="0" borderId="0" xfId="0" applyFont="1" applyAlignment="1">
      <alignment vertical="top"/>
    </xf>
    <xf numFmtId="0" fontId="41" fillId="0" borderId="35" xfId="0" applyFont="1" applyBorder="1" applyAlignment="1">
      <alignment vertical="top" wrapText="1"/>
    </xf>
    <xf numFmtId="0" fontId="41" fillId="0" borderId="0" xfId="0" applyFont="1" applyAlignment="1">
      <alignment vertical="top" wrapText="1"/>
    </xf>
    <xf numFmtId="0" fontId="41" fillId="0" borderId="72" xfId="0" applyFont="1" applyBorder="1" applyAlignment="1">
      <alignment horizontal="left" vertical="center" wrapText="1"/>
    </xf>
    <xf numFmtId="0" fontId="22" fillId="0" borderId="0" xfId="0" applyFont="1" applyAlignment="1">
      <alignment horizontal="left" vertical="top" wrapText="1"/>
    </xf>
    <xf numFmtId="0" fontId="22" fillId="0" borderId="0" xfId="0" applyFont="1" applyAlignment="1">
      <alignment horizontal="left" vertical="top"/>
    </xf>
    <xf numFmtId="0" fontId="11" fillId="0" borderId="0" xfId="0" applyFont="1">
      <alignment vertical="center"/>
    </xf>
    <xf numFmtId="0" fontId="10" fillId="6" borderId="62" xfId="0" applyFont="1" applyFill="1" applyBorder="1">
      <alignment vertical="center"/>
    </xf>
    <xf numFmtId="0" fontId="10" fillId="6" borderId="53" xfId="0" applyFont="1" applyFill="1" applyBorder="1" applyAlignment="1">
      <alignment horizontal="left" vertical="center"/>
    </xf>
    <xf numFmtId="0" fontId="33" fillId="5" borderId="0" xfId="3" applyFont="1" applyFill="1" applyAlignment="1" applyProtection="1">
      <alignment horizontal="center" vertical="center"/>
      <protection locked="0" hidden="1"/>
    </xf>
    <xf numFmtId="179" fontId="10" fillId="9" borderId="148" xfId="0" applyNumberFormat="1" applyFont="1" applyFill="1" applyBorder="1" applyAlignment="1" applyProtection="1">
      <alignment horizontal="center" vertical="center" shrinkToFit="1"/>
      <protection locked="0"/>
    </xf>
    <xf numFmtId="0" fontId="10" fillId="6" borderId="149" xfId="0" applyFont="1" applyFill="1" applyBorder="1" applyAlignment="1">
      <alignment horizontal="center" vertical="center"/>
    </xf>
    <xf numFmtId="180" fontId="10" fillId="9" borderId="149" xfId="0" applyNumberFormat="1" applyFont="1" applyFill="1" applyBorder="1" applyAlignment="1" applyProtection="1">
      <alignment horizontal="center" vertical="center" shrinkToFit="1"/>
      <protection locked="0"/>
    </xf>
    <xf numFmtId="0" fontId="31" fillId="0" borderId="0" xfId="3" applyFont="1">
      <alignment vertical="center"/>
    </xf>
    <xf numFmtId="180" fontId="10" fillId="9" borderId="149" xfId="0" applyNumberFormat="1" applyFont="1" applyFill="1" applyBorder="1" applyAlignment="1" applyProtection="1">
      <alignment horizontal="center" vertical="center"/>
      <protection locked="0"/>
    </xf>
    <xf numFmtId="0" fontId="51" fillId="6" borderId="53" xfId="3" applyFont="1" applyFill="1" applyBorder="1" applyAlignment="1">
      <alignment horizontal="center" vertical="center"/>
    </xf>
    <xf numFmtId="0" fontId="51" fillId="6" borderId="55" xfId="3" applyFont="1" applyFill="1" applyBorder="1" applyAlignment="1">
      <alignment horizontal="center" vertical="center"/>
    </xf>
    <xf numFmtId="0" fontId="10" fillId="6" borderId="57" xfId="3" applyFont="1" applyFill="1" applyBorder="1" applyAlignment="1">
      <alignment horizontal="center" vertical="center" wrapText="1"/>
    </xf>
    <xf numFmtId="0" fontId="51" fillId="0" borderId="0" xfId="3" applyFont="1" applyAlignment="1">
      <alignment horizontal="left" vertical="center" indent="1"/>
    </xf>
    <xf numFmtId="0" fontId="10" fillId="0" borderId="0" xfId="3" applyFont="1" applyAlignment="1">
      <alignment horizontal="justify" vertical="center"/>
    </xf>
    <xf numFmtId="0" fontId="46" fillId="6" borderId="25" xfId="3" applyFont="1" applyFill="1" applyBorder="1" applyAlignment="1">
      <alignment horizontal="center" vertical="center" wrapText="1"/>
    </xf>
    <xf numFmtId="38" fontId="52" fillId="2" borderId="11" xfId="2" applyFont="1" applyFill="1" applyBorder="1" applyAlignment="1" applyProtection="1">
      <alignment horizontal="right" vertical="center" wrapText="1"/>
      <protection locked="0"/>
    </xf>
    <xf numFmtId="38" fontId="52" fillId="2" borderId="21" xfId="2" applyFont="1" applyFill="1" applyBorder="1" applyAlignment="1" applyProtection="1">
      <alignment horizontal="right" vertical="center" wrapText="1"/>
      <protection locked="0"/>
    </xf>
    <xf numFmtId="38" fontId="52" fillId="2" borderId="12" xfId="2" applyFont="1" applyFill="1" applyBorder="1" applyAlignment="1" applyProtection="1">
      <alignment horizontal="right" vertical="center" wrapText="1"/>
      <protection locked="0"/>
    </xf>
    <xf numFmtId="38" fontId="52" fillId="2" borderId="22" xfId="2" applyFont="1" applyFill="1" applyBorder="1" applyAlignment="1" applyProtection="1">
      <alignment horizontal="right" vertical="center" wrapText="1"/>
      <protection locked="0"/>
    </xf>
    <xf numFmtId="38" fontId="52" fillId="2" borderId="13" xfId="2" applyFont="1" applyFill="1" applyBorder="1" applyAlignment="1" applyProtection="1">
      <alignment horizontal="right" vertical="center" wrapText="1"/>
      <protection locked="0"/>
    </xf>
    <xf numFmtId="38" fontId="52" fillId="2" borderId="23" xfId="2" applyFont="1" applyFill="1" applyBorder="1" applyAlignment="1" applyProtection="1">
      <alignment horizontal="right" vertical="center" wrapText="1"/>
      <protection locked="0"/>
    </xf>
    <xf numFmtId="38" fontId="52" fillId="2" borderId="3" xfId="2" applyFont="1" applyFill="1" applyBorder="1" applyAlignment="1" applyProtection="1">
      <alignment horizontal="right" vertical="center" wrapText="1"/>
      <protection locked="0"/>
    </xf>
    <xf numFmtId="38" fontId="52" fillId="2" borderId="24" xfId="2" applyFont="1" applyFill="1" applyBorder="1" applyAlignment="1" applyProtection="1">
      <alignment horizontal="right" vertical="center" wrapText="1"/>
      <protection locked="0"/>
    </xf>
    <xf numFmtId="38" fontId="16" fillId="2" borderId="25" xfId="2" applyFont="1" applyFill="1" applyBorder="1" applyAlignment="1" applyProtection="1">
      <alignment horizontal="right" vertical="center" wrapText="1"/>
      <protection locked="0"/>
    </xf>
    <xf numFmtId="38" fontId="16" fillId="2" borderId="26" xfId="2" applyFont="1" applyFill="1" applyBorder="1" applyAlignment="1" applyProtection="1">
      <alignment horizontal="right" vertical="center" wrapText="1"/>
      <protection locked="0"/>
    </xf>
    <xf numFmtId="0" fontId="46" fillId="6" borderId="56" xfId="3" applyFont="1" applyFill="1" applyBorder="1" applyAlignment="1">
      <alignment horizontal="center" vertical="center" wrapText="1"/>
    </xf>
    <xf numFmtId="0" fontId="51" fillId="0" borderId="0" xfId="3" applyFont="1">
      <alignment vertical="center"/>
    </xf>
    <xf numFmtId="179" fontId="10" fillId="9" borderId="2" xfId="0" applyNumberFormat="1" applyFont="1" applyFill="1" applyBorder="1" applyAlignment="1" applyProtection="1">
      <alignment horizontal="center" vertical="center"/>
      <protection locked="0"/>
    </xf>
    <xf numFmtId="0" fontId="10" fillId="6" borderId="1" xfId="3" applyFont="1" applyFill="1" applyBorder="1" applyAlignment="1">
      <alignment horizontal="center" vertical="center" wrapText="1"/>
    </xf>
    <xf numFmtId="178" fontId="10" fillId="2" borderId="25" xfId="2" applyNumberFormat="1" applyFont="1" applyFill="1" applyBorder="1" applyAlignment="1" applyProtection="1">
      <alignment horizontal="right" vertical="center" wrapText="1"/>
      <protection locked="0"/>
    </xf>
    <xf numFmtId="178" fontId="10" fillId="2" borderId="26" xfId="2" applyNumberFormat="1" applyFont="1" applyFill="1" applyBorder="1" applyAlignment="1" applyProtection="1">
      <alignment horizontal="right" vertical="center" wrapText="1"/>
      <protection locked="0"/>
    </xf>
    <xf numFmtId="179" fontId="10" fillId="9" borderId="148" xfId="0" applyNumberFormat="1" applyFont="1" applyFill="1" applyBorder="1" applyAlignment="1">
      <alignment horizontal="center" vertical="center"/>
    </xf>
    <xf numFmtId="180" fontId="10" fillId="9" borderId="149" xfId="0" applyNumberFormat="1" applyFont="1" applyFill="1" applyBorder="1" applyAlignment="1">
      <alignment horizontal="center" vertical="center"/>
    </xf>
    <xf numFmtId="0" fontId="34" fillId="0" borderId="35" xfId="0" applyFont="1" applyBorder="1" applyAlignment="1">
      <alignment vertical="center" shrinkToFit="1"/>
    </xf>
    <xf numFmtId="0" fontId="34" fillId="0" borderId="0" xfId="0" applyFont="1" applyAlignment="1">
      <alignment vertical="center" shrinkToFit="1"/>
    </xf>
    <xf numFmtId="0" fontId="10" fillId="6" borderId="43" xfId="0" applyFont="1" applyFill="1" applyBorder="1">
      <alignment vertical="center"/>
    </xf>
    <xf numFmtId="0" fontId="14" fillId="6" borderId="115" xfId="0" applyFont="1" applyFill="1" applyBorder="1" applyAlignment="1">
      <alignment horizontal="left" vertical="center" wrapText="1"/>
    </xf>
    <xf numFmtId="0" fontId="10" fillId="5" borderId="50" xfId="0" applyFont="1" applyFill="1" applyBorder="1" applyAlignment="1" applyProtection="1">
      <alignment horizontal="center" vertical="center"/>
      <protection locked="0"/>
    </xf>
    <xf numFmtId="0" fontId="10" fillId="6" borderId="55" xfId="0" applyFont="1" applyFill="1" applyBorder="1">
      <alignment vertical="center"/>
    </xf>
    <xf numFmtId="0" fontId="8" fillId="0" borderId="0" xfId="3" applyAlignment="1">
      <alignment horizontal="left" vertical="top" wrapText="1"/>
    </xf>
    <xf numFmtId="0" fontId="14" fillId="0" borderId="0" xfId="3" applyFont="1" applyAlignment="1">
      <alignment horizontal="left" vertical="center"/>
    </xf>
    <xf numFmtId="0" fontId="28" fillId="0" borderId="0" xfId="0" applyFont="1">
      <alignment vertical="center"/>
    </xf>
    <xf numFmtId="0" fontId="14" fillId="0" borderId="0" xfId="0" applyFont="1" applyAlignment="1">
      <alignment vertical="center" wrapText="1"/>
    </xf>
    <xf numFmtId="0" fontId="10" fillId="0" borderId="0" xfId="0" applyFont="1" applyAlignment="1">
      <alignment vertical="center" wrapText="1"/>
    </xf>
    <xf numFmtId="0" fontId="41" fillId="0" borderId="187" xfId="0" applyFont="1" applyBorder="1" applyAlignment="1">
      <alignment horizontal="left" vertical="center" shrinkToFit="1"/>
    </xf>
    <xf numFmtId="0" fontId="11" fillId="0" borderId="0" xfId="0" applyFont="1" applyAlignment="1">
      <alignment horizontal="left" vertical="top" wrapText="1"/>
    </xf>
    <xf numFmtId="0" fontId="8" fillId="3" borderId="31" xfId="3" applyFill="1" applyBorder="1" applyAlignment="1">
      <alignment horizontal="center" vertical="center"/>
    </xf>
    <xf numFmtId="0" fontId="34" fillId="12" borderId="33" xfId="3" applyFont="1" applyFill="1" applyBorder="1" applyAlignment="1">
      <alignment horizontal="left" vertical="center"/>
    </xf>
    <xf numFmtId="0" fontId="14" fillId="12" borderId="34" xfId="3" applyFont="1" applyFill="1" applyBorder="1" applyAlignment="1">
      <alignment horizontal="left" vertical="center"/>
    </xf>
    <xf numFmtId="0" fontId="10" fillId="12" borderId="34" xfId="3" applyFont="1" applyFill="1" applyBorder="1" applyAlignment="1">
      <alignment horizontal="left" vertical="center" shrinkToFit="1"/>
    </xf>
    <xf numFmtId="0" fontId="10" fillId="12" borderId="34" xfId="3" applyFont="1" applyFill="1" applyBorder="1" applyAlignment="1">
      <alignment horizontal="left" vertical="center" wrapText="1"/>
    </xf>
    <xf numFmtId="0" fontId="9" fillId="12" borderId="35" xfId="3" applyFont="1" applyFill="1" applyBorder="1" applyAlignment="1">
      <alignment horizontal="left" vertical="center"/>
    </xf>
    <xf numFmtId="0" fontId="14" fillId="11" borderId="43" xfId="3" applyFont="1" applyFill="1" applyBorder="1" applyAlignment="1">
      <alignment horizontal="left" vertical="center"/>
    </xf>
    <xf numFmtId="0" fontId="10" fillId="11" borderId="15" xfId="3" applyFont="1" applyFill="1" applyBorder="1" applyAlignment="1">
      <alignment horizontal="left" vertical="center" shrinkToFit="1"/>
    </xf>
    <xf numFmtId="0" fontId="10" fillId="11" borderId="15" xfId="3" applyFont="1" applyFill="1" applyBorder="1" applyAlignment="1">
      <alignment horizontal="left" vertical="center" wrapText="1"/>
    </xf>
    <xf numFmtId="0" fontId="0" fillId="12" borderId="35" xfId="3" applyFont="1" applyFill="1" applyBorder="1" applyAlignment="1">
      <alignment horizontal="left" vertical="center"/>
    </xf>
    <xf numFmtId="0" fontId="10" fillId="11" borderId="16" xfId="3" applyFont="1" applyFill="1" applyBorder="1" applyAlignment="1">
      <alignment horizontal="left" vertical="center"/>
    </xf>
    <xf numFmtId="0" fontId="10" fillId="3" borderId="62" xfId="3" applyFont="1" applyFill="1" applyBorder="1" applyAlignment="1">
      <alignment vertical="center" shrinkToFit="1"/>
    </xf>
    <xf numFmtId="0" fontId="10" fillId="3" borderId="54" xfId="3" applyFont="1" applyFill="1" applyBorder="1" applyAlignment="1">
      <alignment horizontal="center" vertical="center" wrapText="1"/>
    </xf>
    <xf numFmtId="0" fontId="0" fillId="12" borderId="35" xfId="3" applyFont="1" applyFill="1" applyBorder="1">
      <alignment vertical="center"/>
    </xf>
    <xf numFmtId="0" fontId="10" fillId="11" borderId="16" xfId="3" applyFont="1" applyFill="1" applyBorder="1">
      <alignment vertical="center"/>
    </xf>
    <xf numFmtId="184" fontId="10" fillId="10" borderId="44" xfId="3" applyNumberFormat="1" applyFont="1" applyFill="1" applyBorder="1" applyAlignment="1">
      <alignment horizontal="center" vertical="center" shrinkToFit="1"/>
    </xf>
    <xf numFmtId="184" fontId="10" fillId="10" borderId="16" xfId="3" applyNumberFormat="1" applyFont="1" applyFill="1" applyBorder="1" applyAlignment="1">
      <alignment horizontal="center" vertical="center" shrinkToFit="1"/>
    </xf>
    <xf numFmtId="0" fontId="0" fillId="12" borderId="36" xfId="3" applyFont="1" applyFill="1" applyBorder="1">
      <alignment vertical="center"/>
    </xf>
    <xf numFmtId="0" fontId="10" fillId="11" borderId="39" xfId="3" applyFont="1" applyFill="1" applyBorder="1">
      <alignment vertical="center"/>
    </xf>
    <xf numFmtId="184" fontId="10" fillId="10" borderId="40" xfId="3" applyNumberFormat="1" applyFont="1" applyFill="1" applyBorder="1" applyAlignment="1">
      <alignment horizontal="center" vertical="center" shrinkToFit="1"/>
    </xf>
    <xf numFmtId="0" fontId="33" fillId="0" borderId="0" xfId="3" applyFont="1" applyAlignment="1" applyProtection="1">
      <alignment horizontal="center" vertical="center"/>
      <protection hidden="1"/>
    </xf>
    <xf numFmtId="0" fontId="8" fillId="4" borderId="30" xfId="3" applyFill="1" applyBorder="1" applyAlignment="1">
      <alignment horizontal="center" vertical="center"/>
    </xf>
    <xf numFmtId="0" fontId="8" fillId="4" borderId="30" xfId="3" applyFill="1" applyBorder="1" applyAlignment="1">
      <alignment horizontal="center" vertical="center" wrapText="1"/>
    </xf>
    <xf numFmtId="177" fontId="8" fillId="4" borderId="30" xfId="3" applyNumberFormat="1" applyFill="1" applyBorder="1" applyAlignment="1">
      <alignment horizontal="center" vertical="center"/>
    </xf>
    <xf numFmtId="177" fontId="8" fillId="4" borderId="49" xfId="3" applyNumberFormat="1" applyFill="1" applyBorder="1" applyAlignment="1">
      <alignment horizontal="center" vertical="center"/>
    </xf>
    <xf numFmtId="0" fontId="8" fillId="6" borderId="0" xfId="3" applyFill="1" applyAlignment="1">
      <alignment horizontal="center" vertical="center" wrapText="1"/>
    </xf>
    <xf numFmtId="0" fontId="8" fillId="6" borderId="0" xfId="3" applyFill="1" applyAlignment="1">
      <alignment horizontal="center" vertical="center"/>
    </xf>
    <xf numFmtId="177" fontId="8" fillId="6" borderId="0" xfId="3" applyNumberFormat="1" applyFill="1" applyAlignment="1">
      <alignment horizontal="center" vertical="center"/>
    </xf>
    <xf numFmtId="177" fontId="8" fillId="6" borderId="38" xfId="3" applyNumberFormat="1" applyFill="1" applyBorder="1" applyAlignment="1">
      <alignment vertical="top"/>
    </xf>
    <xf numFmtId="0" fontId="14" fillId="0" borderId="0" xfId="0" applyFont="1" applyAlignment="1">
      <alignment horizontal="left" vertical="top"/>
    </xf>
    <xf numFmtId="0" fontId="10" fillId="6" borderId="37" xfId="0" applyFont="1" applyFill="1" applyBorder="1">
      <alignment vertical="center"/>
    </xf>
    <xf numFmtId="0" fontId="0" fillId="0" borderId="3" xfId="0" applyBorder="1" applyAlignment="1" applyProtection="1">
      <alignment horizontal="left" vertical="center" wrapText="1"/>
      <protection locked="0"/>
    </xf>
    <xf numFmtId="0" fontId="34" fillId="6" borderId="58" xfId="0" applyFont="1" applyFill="1" applyBorder="1" applyAlignment="1">
      <alignment horizontal="left" vertical="center"/>
    </xf>
    <xf numFmtId="0" fontId="8" fillId="6" borderId="15" xfId="3" applyFill="1" applyBorder="1" applyAlignment="1">
      <alignment horizontal="left" vertical="center" shrinkToFit="1"/>
    </xf>
    <xf numFmtId="0" fontId="33" fillId="0" borderId="0" xfId="3" applyFont="1" applyAlignment="1">
      <alignment horizontal="right" vertical="center"/>
    </xf>
    <xf numFmtId="0" fontId="33" fillId="0" borderId="0" xfId="3" applyFont="1" applyAlignment="1">
      <alignment horizontal="left" vertical="center" shrinkToFit="1"/>
    </xf>
    <xf numFmtId="0" fontId="46" fillId="6" borderId="54" xfId="3" applyFont="1" applyFill="1" applyBorder="1" applyAlignment="1">
      <alignment horizontal="center" vertical="center" wrapText="1"/>
    </xf>
    <xf numFmtId="0" fontId="10" fillId="6" borderId="53" xfId="3" applyFont="1" applyFill="1" applyBorder="1" applyAlignment="1">
      <alignment horizontal="center" vertical="center" wrapText="1"/>
    </xf>
    <xf numFmtId="0" fontId="10" fillId="6" borderId="132" xfId="3" applyFont="1" applyFill="1" applyBorder="1" applyAlignment="1">
      <alignment horizontal="center" vertical="center" wrapText="1"/>
    </xf>
    <xf numFmtId="0" fontId="51" fillId="0" borderId="0" xfId="3" applyFont="1" applyAlignment="1">
      <alignment horizontal="left" vertical="center"/>
    </xf>
    <xf numFmtId="0" fontId="10" fillId="5" borderId="3" xfId="0" applyFont="1" applyFill="1" applyBorder="1" applyAlignment="1" applyProtection="1">
      <alignment vertical="center" wrapText="1" shrinkToFit="1"/>
      <protection locked="0"/>
    </xf>
    <xf numFmtId="0" fontId="10" fillId="5" borderId="9" xfId="3" applyFont="1" applyFill="1" applyBorder="1" applyAlignment="1" applyProtection="1">
      <alignment vertical="center" wrapText="1"/>
      <protection locked="0"/>
    </xf>
    <xf numFmtId="0" fontId="10" fillId="5" borderId="132" xfId="3" applyFont="1" applyFill="1" applyBorder="1" applyAlignment="1" applyProtection="1">
      <alignment vertical="center" wrapText="1"/>
      <protection locked="0"/>
    </xf>
    <xf numFmtId="179" fontId="18" fillId="6" borderId="80" xfId="0" applyNumberFormat="1" applyFont="1" applyFill="1" applyBorder="1" applyAlignment="1">
      <alignment horizontal="left" vertical="center"/>
    </xf>
    <xf numFmtId="0" fontId="0" fillId="6" borderId="58" xfId="0" applyFill="1" applyBorder="1">
      <alignment vertical="center"/>
    </xf>
    <xf numFmtId="0" fontId="0" fillId="6" borderId="20" xfId="0" applyFill="1" applyBorder="1" applyAlignment="1">
      <alignment vertical="center" wrapText="1"/>
    </xf>
    <xf numFmtId="0" fontId="0" fillId="6" borderId="29" xfId="0" applyFill="1" applyBorder="1">
      <alignment vertical="center"/>
    </xf>
    <xf numFmtId="0" fontId="10" fillId="5" borderId="1" xfId="0" applyFont="1" applyFill="1" applyBorder="1" applyAlignment="1" applyProtection="1">
      <alignment horizontal="center" vertical="center" shrinkToFit="1"/>
      <protection locked="0"/>
    </xf>
    <xf numFmtId="0" fontId="45" fillId="6" borderId="167" xfId="0" applyFont="1" applyFill="1" applyBorder="1" applyAlignment="1">
      <alignment horizontal="left" vertical="center" wrapText="1"/>
    </xf>
    <xf numFmtId="0" fontId="52" fillId="6" borderId="54" xfId="3" applyFont="1" applyFill="1" applyBorder="1" applyAlignment="1">
      <alignment horizontal="center" vertical="center" wrapText="1"/>
    </xf>
    <xf numFmtId="0" fontId="52" fillId="6" borderId="25" xfId="3" applyFont="1" applyFill="1" applyBorder="1" applyAlignment="1">
      <alignment horizontal="center" vertical="center" wrapText="1"/>
    </xf>
    <xf numFmtId="0" fontId="39" fillId="0" borderId="161" xfId="0" applyFont="1" applyBorder="1" applyAlignment="1" applyProtection="1">
      <alignment vertical="center" wrapText="1"/>
      <protection locked="0"/>
    </xf>
    <xf numFmtId="185" fontId="39" fillId="0" borderId="161" xfId="0" applyNumberFormat="1" applyFont="1" applyBorder="1" applyProtection="1">
      <alignment vertical="center"/>
      <protection locked="0"/>
    </xf>
    <xf numFmtId="0" fontId="14" fillId="0" borderId="35" xfId="3" applyFont="1" applyBorder="1" applyAlignment="1">
      <alignment vertical="top"/>
    </xf>
    <xf numFmtId="0" fontId="14" fillId="0" borderId="0" xfId="3" applyFont="1" applyAlignment="1">
      <alignment vertical="top"/>
    </xf>
    <xf numFmtId="0" fontId="41" fillId="0" borderId="0" xfId="0" applyFont="1" applyAlignment="1">
      <alignment horizontal="left" vertical="center" shrinkToFit="1"/>
    </xf>
    <xf numFmtId="0" fontId="41" fillId="0" borderId="72" xfId="0" applyFont="1" applyBorder="1" applyAlignment="1">
      <alignment horizontal="left" vertical="center"/>
    </xf>
    <xf numFmtId="0" fontId="41" fillId="0" borderId="0" xfId="0" applyFont="1" applyAlignment="1">
      <alignment vertical="center" wrapText="1"/>
    </xf>
    <xf numFmtId="0" fontId="41" fillId="0" borderId="104" xfId="0" applyFont="1" applyBorder="1" applyAlignment="1">
      <alignment horizontal="left" vertical="center" wrapText="1"/>
    </xf>
    <xf numFmtId="0" fontId="11" fillId="0" borderId="71" xfId="0" applyFont="1" applyBorder="1" applyAlignment="1">
      <alignment vertical="top" wrapText="1"/>
    </xf>
    <xf numFmtId="0" fontId="14" fillId="0" borderId="35" xfId="3" applyFont="1" applyBorder="1" applyAlignment="1">
      <alignment vertical="center" wrapText="1"/>
    </xf>
    <xf numFmtId="0" fontId="14" fillId="0" borderId="0" xfId="3" applyFont="1" applyAlignment="1">
      <alignment vertical="center" wrapText="1"/>
    </xf>
    <xf numFmtId="0" fontId="0" fillId="7" borderId="59" xfId="0" applyFill="1" applyBorder="1" applyAlignment="1">
      <alignment horizontal="center" vertical="center" shrinkToFit="1"/>
    </xf>
    <xf numFmtId="0" fontId="0" fillId="7" borderId="20" xfId="0" applyFill="1" applyBorder="1" applyAlignment="1">
      <alignment horizontal="center" vertical="center" shrinkToFit="1"/>
    </xf>
    <xf numFmtId="0" fontId="0" fillId="0" borderId="132" xfId="0" applyBorder="1" applyAlignment="1">
      <alignment horizontal="left" vertical="top" wrapText="1"/>
    </xf>
    <xf numFmtId="0" fontId="0" fillId="0" borderId="132" xfId="0" applyBorder="1" applyAlignment="1">
      <alignment horizontal="left" vertical="top"/>
    </xf>
    <xf numFmtId="0" fontId="16" fillId="0" borderId="0" xfId="6" applyFont="1">
      <alignment vertical="center"/>
    </xf>
    <xf numFmtId="0" fontId="16" fillId="0" borderId="43" xfId="6" applyFont="1" applyBorder="1">
      <alignment vertical="center"/>
    </xf>
    <xf numFmtId="0" fontId="16" fillId="0" borderId="15" xfId="6" applyFont="1" applyBorder="1">
      <alignment vertical="center"/>
    </xf>
    <xf numFmtId="0" fontId="16" fillId="0" borderId="50" xfId="6" applyFont="1" applyBorder="1">
      <alignment vertical="center"/>
    </xf>
    <xf numFmtId="0" fontId="16" fillId="0" borderId="0" xfId="6" applyFont="1" applyAlignment="1">
      <alignment vertical="center" wrapText="1"/>
    </xf>
    <xf numFmtId="0" fontId="16" fillId="0" borderId="16" xfId="6" applyFont="1" applyBorder="1">
      <alignment vertical="center"/>
    </xf>
    <xf numFmtId="0" fontId="16" fillId="0" borderId="0" xfId="6" applyFont="1" applyAlignment="1"/>
    <xf numFmtId="0" fontId="16" fillId="0" borderId="51" xfId="6" applyFont="1" applyBorder="1" applyAlignment="1">
      <alignment horizontal="center" vertical="center"/>
    </xf>
    <xf numFmtId="0" fontId="16" fillId="0" borderId="51" xfId="6" applyFont="1" applyBorder="1">
      <alignment vertical="center"/>
    </xf>
    <xf numFmtId="0" fontId="55" fillId="0" borderId="0" xfId="6" applyFont="1">
      <alignment vertical="center"/>
    </xf>
    <xf numFmtId="0" fontId="56" fillId="0" borderId="0" xfId="6" applyFont="1" applyAlignment="1">
      <alignment horizontal="right" vertical="center"/>
    </xf>
    <xf numFmtId="0" fontId="16" fillId="0" borderId="0" xfId="6" applyFont="1" applyAlignment="1">
      <alignment horizontal="left" vertical="center" shrinkToFit="1"/>
    </xf>
    <xf numFmtId="0" fontId="16" fillId="0" borderId="51" xfId="6" applyFont="1" applyBorder="1" applyAlignment="1">
      <alignment horizontal="left" vertical="center" shrinkToFit="1"/>
    </xf>
    <xf numFmtId="0" fontId="12" fillId="0" borderId="0" xfId="6" applyFont="1" applyAlignment="1">
      <alignment horizontal="right" vertical="center"/>
    </xf>
    <xf numFmtId="0" fontId="56" fillId="0" borderId="0" xfId="6" applyFont="1">
      <alignment vertical="center"/>
    </xf>
    <xf numFmtId="0" fontId="56" fillId="0" borderId="51" xfId="6" applyFont="1" applyBorder="1">
      <alignment vertical="center"/>
    </xf>
    <xf numFmtId="0" fontId="55" fillId="0" borderId="0" xfId="6" applyFont="1" applyAlignment="1">
      <alignment vertical="center" wrapText="1"/>
    </xf>
    <xf numFmtId="0" fontId="16" fillId="0" borderId="0" xfId="6" applyFont="1" applyAlignment="1">
      <alignment horizontal="center" vertical="center"/>
    </xf>
    <xf numFmtId="0" fontId="16" fillId="0" borderId="0" xfId="6" applyFont="1" applyAlignment="1">
      <alignment horizontal="left" vertical="center"/>
    </xf>
    <xf numFmtId="0" fontId="16" fillId="0" borderId="0" xfId="6" applyFont="1" applyAlignment="1">
      <alignment horizontal="right" vertical="center"/>
    </xf>
    <xf numFmtId="0" fontId="16" fillId="0" borderId="51" xfId="6" applyFont="1" applyBorder="1" applyAlignment="1">
      <alignment horizontal="left" vertical="center" wrapText="1"/>
    </xf>
    <xf numFmtId="0" fontId="16" fillId="0" borderId="0" xfId="6" applyFont="1" applyAlignment="1">
      <alignment horizontal="left" vertical="center" wrapText="1"/>
    </xf>
    <xf numFmtId="0" fontId="16" fillId="0" borderId="0" xfId="6" applyFont="1" applyAlignment="1">
      <alignment vertical="center" shrinkToFit="1"/>
    </xf>
    <xf numFmtId="0" fontId="16" fillId="0" borderId="0" xfId="6" applyFont="1" applyAlignment="1">
      <alignment horizontal="center" vertical="center" shrinkToFit="1"/>
    </xf>
    <xf numFmtId="0" fontId="16" fillId="0" borderId="51" xfId="6" applyFont="1" applyBorder="1" applyAlignment="1">
      <alignment vertical="center" shrinkToFit="1"/>
    </xf>
    <xf numFmtId="0" fontId="16" fillId="0" borderId="0" xfId="6" applyFont="1" applyAlignment="1">
      <alignment vertical="top" wrapText="1"/>
    </xf>
    <xf numFmtId="0" fontId="16" fillId="0" borderId="51" xfId="6" applyFont="1" applyBorder="1" applyAlignment="1">
      <alignment vertical="top" wrapText="1"/>
    </xf>
    <xf numFmtId="0" fontId="16" fillId="0" borderId="30" xfId="6" applyFont="1" applyBorder="1">
      <alignment vertical="center"/>
    </xf>
    <xf numFmtId="0" fontId="16" fillId="0" borderId="98" xfId="6" applyFont="1" applyBorder="1">
      <alignment vertical="center"/>
    </xf>
    <xf numFmtId="0" fontId="16" fillId="0" borderId="15" xfId="6" applyFont="1" applyBorder="1" applyAlignment="1">
      <alignment horizontal="right" vertical="center"/>
    </xf>
    <xf numFmtId="0" fontId="16" fillId="0" borderId="0" xfId="7" applyFont="1" applyAlignment="1">
      <alignment vertical="top" wrapText="1"/>
    </xf>
    <xf numFmtId="0" fontId="16" fillId="0" borderId="51" xfId="7" applyFont="1" applyBorder="1" applyAlignment="1">
      <alignment vertical="top" wrapText="1"/>
    </xf>
    <xf numFmtId="0" fontId="29" fillId="0" borderId="0" xfId="6" applyFont="1">
      <alignment vertical="center"/>
    </xf>
    <xf numFmtId="0" fontId="29" fillId="0" borderId="12" xfId="6" applyFont="1" applyBorder="1" applyAlignment="1">
      <alignment horizontal="center" vertical="top" wrapText="1"/>
    </xf>
    <xf numFmtId="0" fontId="16" fillId="0" borderId="15" xfId="6" applyFont="1" applyBorder="1" applyAlignment="1">
      <alignment horizontal="left" vertical="center"/>
    </xf>
    <xf numFmtId="0" fontId="16" fillId="0" borderId="50" xfId="6" applyFont="1" applyBorder="1" applyAlignment="1">
      <alignment horizontal="left" vertical="center"/>
    </xf>
    <xf numFmtId="0" fontId="16" fillId="0" borderId="0" xfId="6" applyFont="1" applyAlignment="1">
      <alignment horizontal="left" vertical="top"/>
    </xf>
    <xf numFmtId="0" fontId="59" fillId="0" borderId="0" xfId="6" applyFont="1" applyAlignment="1">
      <alignment horizontal="right" vertical="center"/>
    </xf>
    <xf numFmtId="0" fontId="29" fillId="0" borderId="0" xfId="6" applyFont="1" applyAlignment="1">
      <alignment horizontal="right" vertical="center"/>
    </xf>
    <xf numFmtId="0" fontId="29" fillId="0" borderId="0" xfId="6" applyFont="1" applyAlignment="1">
      <alignment horizontal="left" vertical="center" shrinkToFit="1"/>
    </xf>
    <xf numFmtId="0" fontId="29" fillId="0" borderId="0" xfId="6" applyFont="1" applyAlignment="1">
      <alignment vertical="center" shrinkToFit="1"/>
    </xf>
    <xf numFmtId="0" fontId="16" fillId="0" borderId="51" xfId="6" applyFont="1" applyBorder="1" applyAlignment="1">
      <alignment horizontal="center" vertical="center" shrinkToFit="1"/>
    </xf>
    <xf numFmtId="0" fontId="16" fillId="0" borderId="0" xfId="6" applyFont="1" applyAlignment="1">
      <alignment vertical="top"/>
    </xf>
    <xf numFmtId="0" fontId="16" fillId="0" borderId="51" xfId="6" applyFont="1" applyBorder="1" applyAlignment="1">
      <alignment vertical="top"/>
    </xf>
    <xf numFmtId="0" fontId="29" fillId="0" borderId="0" xfId="6" applyFont="1" applyAlignment="1">
      <alignment horizontal="left" vertical="center"/>
    </xf>
    <xf numFmtId="0" fontId="16" fillId="0" borderId="17" xfId="6" applyFont="1" applyBorder="1">
      <alignment vertical="center"/>
    </xf>
    <xf numFmtId="0" fontId="16" fillId="0" borderId="30" xfId="6" applyFont="1" applyBorder="1" applyAlignment="1">
      <alignment vertical="center" shrinkToFit="1"/>
    </xf>
    <xf numFmtId="0" fontId="16" fillId="0" borderId="30" xfId="6" applyFont="1" applyBorder="1" applyAlignment="1">
      <alignment horizontal="left" vertical="center" shrinkToFit="1"/>
    </xf>
    <xf numFmtId="0" fontId="16" fillId="0" borderId="98" xfId="6" applyFont="1" applyBorder="1" applyAlignment="1">
      <alignment horizontal="left" vertical="center" shrinkToFit="1"/>
    </xf>
    <xf numFmtId="0" fontId="16" fillId="0" borderId="30" xfId="6" applyFont="1" applyBorder="1" applyAlignment="1">
      <alignment vertical="top"/>
    </xf>
    <xf numFmtId="0" fontId="16" fillId="0" borderId="98" xfId="6" applyFont="1" applyBorder="1" applyAlignment="1">
      <alignment vertical="top"/>
    </xf>
    <xf numFmtId="0" fontId="16" fillId="0" borderId="15" xfId="6" applyFont="1" applyBorder="1" applyAlignment="1">
      <alignment vertical="center" wrapText="1"/>
    </xf>
    <xf numFmtId="0" fontId="16" fillId="0" borderId="79" xfId="6" applyFont="1" applyBorder="1" applyAlignment="1">
      <alignment horizontal="left" vertical="center"/>
    </xf>
    <xf numFmtId="0" fontId="16" fillId="0" borderId="50" xfId="6" applyFont="1" applyBorder="1" applyAlignment="1">
      <alignment horizontal="left" vertical="center" wrapText="1"/>
    </xf>
    <xf numFmtId="0" fontId="16" fillId="0" borderId="15" xfId="6" applyFont="1" applyBorder="1" applyAlignment="1">
      <alignment horizontal="center" vertical="center"/>
    </xf>
    <xf numFmtId="0" fontId="16" fillId="0" borderId="30" xfId="6" applyFont="1" applyBorder="1" applyAlignment="1">
      <alignment horizontal="right" vertical="center"/>
    </xf>
    <xf numFmtId="0" fontId="16" fillId="0" borderId="98" xfId="6" applyFont="1" applyBorder="1" applyAlignment="1">
      <alignment horizontal="center" vertical="center"/>
    </xf>
    <xf numFmtId="0" fontId="8" fillId="0" borderId="0" xfId="6" applyFont="1">
      <alignment vertical="center"/>
    </xf>
    <xf numFmtId="0" fontId="15" fillId="0" borderId="0" xfId="6" applyFont="1" applyAlignment="1">
      <alignment horizontal="center" vertical="center"/>
    </xf>
    <xf numFmtId="0" fontId="15" fillId="0" borderId="0" xfId="6" applyFont="1">
      <alignment vertical="center"/>
    </xf>
    <xf numFmtId="0" fontId="58" fillId="0" borderId="0" xfId="6" applyFont="1" applyAlignment="1">
      <alignment horizontal="left" vertical="center"/>
    </xf>
    <xf numFmtId="0" fontId="16" fillId="0" borderId="0" xfId="7" applyFont="1" applyAlignment="1">
      <alignment horizontal="left" vertical="top"/>
    </xf>
    <xf numFmtId="0" fontId="0" fillId="0" borderId="51" xfId="0" applyBorder="1" applyAlignment="1">
      <alignment vertical="top"/>
    </xf>
    <xf numFmtId="0" fontId="21" fillId="0" borderId="1" xfId="5" applyFont="1" applyBorder="1">
      <alignment vertical="center"/>
    </xf>
    <xf numFmtId="0" fontId="21" fillId="0" borderId="1" xfId="5" applyFont="1" applyBorder="1" applyAlignment="1">
      <alignment horizontal="left" vertical="center"/>
    </xf>
    <xf numFmtId="0" fontId="21" fillId="0" borderId="0" xfId="0" applyFont="1" applyAlignment="1">
      <alignment horizontal="left" vertical="center" wrapText="1"/>
    </xf>
    <xf numFmtId="0" fontId="21" fillId="0" borderId="89" xfId="0" applyFont="1" applyBorder="1" applyAlignment="1">
      <alignment horizontal="left" vertical="center" wrapText="1"/>
    </xf>
    <xf numFmtId="49" fontId="21" fillId="0" borderId="89" xfId="0" applyNumberFormat="1" applyFont="1" applyBorder="1" applyAlignment="1">
      <alignment horizontal="left" vertical="center" wrapText="1"/>
    </xf>
    <xf numFmtId="0" fontId="21" fillId="0" borderId="89" xfId="5" applyFont="1" applyBorder="1" applyAlignment="1">
      <alignment horizontal="left" vertical="center"/>
    </xf>
    <xf numFmtId="0" fontId="21" fillId="0" borderId="1" xfId="0" applyFont="1" applyBorder="1" applyAlignment="1">
      <alignment horizontal="left" vertical="center" wrapText="1"/>
    </xf>
    <xf numFmtId="49" fontId="21" fillId="0" borderId="1" xfId="0" applyNumberFormat="1" applyFont="1" applyBorder="1" applyAlignment="1">
      <alignment horizontal="left" vertical="center" wrapText="1"/>
    </xf>
    <xf numFmtId="0" fontId="8" fillId="3" borderId="42" xfId="3" applyFill="1" applyBorder="1" applyAlignment="1">
      <alignment horizontal="center" vertical="center"/>
    </xf>
    <xf numFmtId="0" fontId="16" fillId="0" borderId="0" xfId="6" applyFont="1" applyProtection="1">
      <alignment vertical="center"/>
      <protection locked="0"/>
    </xf>
    <xf numFmtId="0" fontId="56" fillId="0" borderId="0" xfId="6" applyFont="1" applyAlignment="1" applyProtection="1">
      <alignment horizontal="right" vertical="center"/>
      <protection locked="0"/>
    </xf>
    <xf numFmtId="0" fontId="16" fillId="0" borderId="0" xfId="6" applyFont="1" applyAlignment="1" applyProtection="1">
      <alignment horizontal="left" vertical="center" shrinkToFit="1"/>
      <protection locked="0"/>
    </xf>
    <xf numFmtId="0" fontId="16" fillId="0" borderId="0" xfId="6" applyFont="1" applyAlignment="1" applyProtection="1">
      <alignment horizontal="center" vertical="center"/>
      <protection locked="0"/>
    </xf>
    <xf numFmtId="0" fontId="16" fillId="0" borderId="0" xfId="6" applyFont="1" applyAlignment="1" applyProtection="1">
      <alignment horizontal="right" vertical="center"/>
      <protection locked="0"/>
    </xf>
    <xf numFmtId="0" fontId="16" fillId="0" borderId="0" xfId="6" applyFont="1" applyAlignment="1" applyProtection="1">
      <alignment horizontal="right" vertical="center" shrinkToFit="1"/>
      <protection locked="0"/>
    </xf>
    <xf numFmtId="0" fontId="16" fillId="0" borderId="0" xfId="6" applyFont="1" applyAlignment="1" applyProtection="1">
      <alignment vertical="center" shrinkToFit="1"/>
      <protection locked="0"/>
    </xf>
    <xf numFmtId="0" fontId="57" fillId="0" borderId="0" xfId="6" applyFont="1" applyAlignment="1" applyProtection="1">
      <alignment horizontal="left" vertical="center"/>
      <protection locked="0"/>
    </xf>
    <xf numFmtId="0" fontId="16" fillId="0" borderId="0" xfId="6" applyFont="1" applyAlignment="1" applyProtection="1">
      <alignment horizontal="center" vertical="center" shrinkToFit="1"/>
      <protection locked="0"/>
    </xf>
    <xf numFmtId="0" fontId="16" fillId="0" borderId="0" xfId="6" applyFont="1" applyAlignment="1" applyProtection="1">
      <alignment horizontal="left" vertical="center"/>
      <protection locked="0"/>
    </xf>
    <xf numFmtId="0" fontId="29" fillId="0" borderId="12" xfId="6" applyFont="1" applyBorder="1" applyAlignment="1" applyProtection="1">
      <alignment vertical="top"/>
      <protection locked="0"/>
    </xf>
    <xf numFmtId="0" fontId="16" fillId="0" borderId="16" xfId="6" applyFont="1" applyBorder="1" applyProtection="1">
      <alignment vertical="center"/>
      <protection locked="0"/>
    </xf>
    <xf numFmtId="0" fontId="16" fillId="0" borderId="12" xfId="6" applyFont="1" applyBorder="1" applyProtection="1">
      <alignment vertical="center"/>
      <protection locked="0"/>
    </xf>
    <xf numFmtId="0" fontId="16" fillId="0" borderId="12" xfId="6" applyFont="1" applyBorder="1" applyAlignment="1" applyProtection="1">
      <alignment horizontal="left" vertical="center"/>
      <protection locked="0"/>
    </xf>
    <xf numFmtId="0" fontId="8" fillId="0" borderId="12" xfId="6" applyFont="1" applyBorder="1" applyAlignment="1" applyProtection="1">
      <alignment vertical="center" shrinkToFit="1"/>
      <protection locked="0"/>
    </xf>
    <xf numFmtId="49" fontId="16" fillId="0" borderId="12" xfId="6" applyNumberFormat="1" applyFont="1" applyBorder="1" applyAlignment="1" applyProtection="1">
      <alignment horizontal="left" vertical="center"/>
      <protection locked="0"/>
    </xf>
    <xf numFmtId="0" fontId="16" fillId="0" borderId="16" xfId="7" applyFont="1" applyBorder="1" applyProtection="1">
      <alignment vertical="center"/>
      <protection locked="0"/>
    </xf>
    <xf numFmtId="0" fontId="56" fillId="0" borderId="30" xfId="6" applyFont="1" applyBorder="1" applyAlignment="1" applyProtection="1">
      <alignment horizontal="right" vertical="center"/>
      <protection locked="0"/>
    </xf>
    <xf numFmtId="183" fontId="16" fillId="0" borderId="12" xfId="6" applyNumberFormat="1" applyFont="1" applyBorder="1" applyAlignment="1" applyProtection="1">
      <alignment horizontal="center" vertical="center" shrinkToFit="1"/>
      <protection locked="0"/>
    </xf>
    <xf numFmtId="183" fontId="16" fillId="0" borderId="9" xfId="6" applyNumberFormat="1" applyFont="1" applyBorder="1" applyAlignment="1" applyProtection="1">
      <alignment horizontal="center" vertical="center"/>
      <protection locked="0"/>
    </xf>
    <xf numFmtId="183" fontId="16" fillId="0" borderId="9" xfId="6" applyNumberFormat="1" applyFont="1" applyBorder="1" applyProtection="1">
      <alignment vertical="center"/>
      <protection locked="0"/>
    </xf>
    <xf numFmtId="183" fontId="16" fillId="0" borderId="47" xfId="6" applyNumberFormat="1" applyFont="1" applyBorder="1" applyProtection="1">
      <alignment vertical="center"/>
      <protection locked="0"/>
    </xf>
    <xf numFmtId="183" fontId="16" fillId="0" borderId="74" xfId="6" applyNumberFormat="1" applyFont="1" applyBorder="1" applyProtection="1">
      <alignment vertical="center"/>
      <protection locked="0"/>
    </xf>
    <xf numFmtId="0" fontId="16" fillId="0" borderId="0" xfId="6" applyFont="1" applyAlignment="1" applyProtection="1">
      <alignment vertical="top"/>
      <protection locked="0"/>
    </xf>
    <xf numFmtId="0" fontId="16" fillId="0" borderId="51" xfId="6" applyFont="1" applyBorder="1" applyAlignment="1" applyProtection="1">
      <alignment vertical="top"/>
      <protection locked="0"/>
    </xf>
    <xf numFmtId="0" fontId="16" fillId="0" borderId="0" xfId="6" applyFont="1" applyAlignment="1" applyProtection="1">
      <alignment horizontal="center" vertical="top"/>
      <protection locked="0"/>
    </xf>
    <xf numFmtId="0" fontId="16" fillId="0" borderId="30" xfId="6" applyFont="1" applyBorder="1" applyProtection="1">
      <alignment vertical="center"/>
      <protection locked="0"/>
    </xf>
    <xf numFmtId="0" fontId="16" fillId="0" borderId="30" xfId="6" applyFont="1" applyBorder="1" applyAlignment="1" applyProtection="1">
      <alignment horizontal="center" vertical="center"/>
      <protection locked="0"/>
    </xf>
    <xf numFmtId="0" fontId="16" fillId="0" borderId="30" xfId="6" applyFont="1" applyBorder="1" applyAlignment="1" applyProtection="1">
      <alignment horizontal="left" vertical="center" wrapText="1"/>
      <protection locked="0"/>
    </xf>
    <xf numFmtId="0" fontId="16" fillId="0" borderId="98" xfId="6" applyFont="1" applyBorder="1" applyAlignment="1" applyProtection="1">
      <alignment horizontal="left" vertical="center" wrapText="1"/>
      <protection locked="0"/>
    </xf>
    <xf numFmtId="184" fontId="0" fillId="0" borderId="34" xfId="0" applyNumberFormat="1" applyBorder="1" applyAlignment="1">
      <alignment horizontal="center" vertical="center"/>
    </xf>
    <xf numFmtId="0" fontId="0" fillId="0" borderId="34" xfId="0" applyBorder="1">
      <alignment vertical="center"/>
    </xf>
    <xf numFmtId="0" fontId="0" fillId="0" borderId="34" xfId="0" applyBorder="1" applyAlignment="1">
      <alignment vertical="center" shrinkToFit="1"/>
    </xf>
    <xf numFmtId="0" fontId="0" fillId="0" borderId="34" xfId="0" applyBorder="1" applyAlignment="1">
      <alignment vertical="center" wrapText="1" shrinkToFit="1"/>
    </xf>
    <xf numFmtId="177" fontId="0" fillId="0" borderId="34" xfId="0" applyNumberFormat="1" applyBorder="1">
      <alignment vertical="center"/>
    </xf>
    <xf numFmtId="177" fontId="0" fillId="0" borderId="34" xfId="0" applyNumberFormat="1" applyBorder="1" applyAlignment="1">
      <alignment horizontal="right" vertical="center"/>
    </xf>
    <xf numFmtId="0" fontId="0" fillId="0" borderId="34" xfId="0" applyBorder="1" applyAlignment="1">
      <alignment horizontal="right" vertical="top"/>
    </xf>
    <xf numFmtId="0" fontId="34" fillId="11" borderId="16" xfId="0" applyFont="1" applyFill="1" applyBorder="1">
      <alignment vertical="center"/>
    </xf>
    <xf numFmtId="0" fontId="16" fillId="0" borderId="12" xfId="6" applyFont="1" applyBorder="1" applyAlignment="1" applyProtection="1">
      <alignment horizontal="left" vertical="center" shrinkToFit="1"/>
      <protection locked="0"/>
    </xf>
    <xf numFmtId="0" fontId="8" fillId="0" borderId="34" xfId="3" applyBorder="1" applyAlignment="1">
      <alignment vertical="center" wrapText="1"/>
    </xf>
    <xf numFmtId="0" fontId="8" fillId="0" borderId="34" xfId="3" applyBorder="1">
      <alignment vertical="center"/>
    </xf>
    <xf numFmtId="177" fontId="8" fillId="0" borderId="34" xfId="3" applyNumberFormat="1" applyBorder="1">
      <alignment vertical="center"/>
    </xf>
    <xf numFmtId="0" fontId="16" fillId="0" borderId="0" xfId="6" applyFont="1" applyAlignment="1" applyProtection="1">
      <alignment horizontal="left" vertical="top" wrapText="1"/>
      <protection locked="0"/>
    </xf>
    <xf numFmtId="183" fontId="16" fillId="0" borderId="201" xfId="6" applyNumberFormat="1" applyFont="1" applyBorder="1" applyAlignment="1" applyProtection="1">
      <alignment horizontal="left" vertical="top"/>
      <protection locked="0"/>
    </xf>
    <xf numFmtId="183" fontId="16" fillId="0" borderId="12" xfId="6" applyNumberFormat="1" applyFont="1" applyBorder="1" applyAlignment="1" applyProtection="1">
      <alignment horizontal="left" vertical="top"/>
      <protection locked="0"/>
    </xf>
    <xf numFmtId="0" fontId="0" fillId="0" borderId="1" xfId="3" applyFont="1" applyBorder="1" applyAlignment="1">
      <alignment vertical="center" shrinkToFit="1"/>
    </xf>
    <xf numFmtId="0" fontId="61" fillId="5" borderId="166" xfId="0" applyFont="1" applyFill="1" applyBorder="1" applyAlignment="1" applyProtection="1">
      <alignment horizontal="center" vertical="center" wrapText="1"/>
      <protection locked="0"/>
    </xf>
    <xf numFmtId="0" fontId="13" fillId="5" borderId="52" xfId="0" applyFont="1" applyFill="1" applyBorder="1" applyAlignment="1" applyProtection="1">
      <alignment horizontal="center" vertical="center" shrinkToFit="1"/>
      <protection locked="0"/>
    </xf>
    <xf numFmtId="0" fontId="41" fillId="0" borderId="0" xfId="3" applyFont="1" applyAlignment="1">
      <alignment vertical="top" wrapText="1"/>
    </xf>
    <xf numFmtId="0" fontId="10" fillId="6" borderId="10" xfId="3" applyFont="1" applyFill="1" applyBorder="1" applyAlignment="1">
      <alignment vertical="center" wrapText="1"/>
    </xf>
    <xf numFmtId="0" fontId="65" fillId="5" borderId="143" xfId="0" applyFont="1" applyFill="1" applyBorder="1" applyAlignment="1" applyProtection="1">
      <alignment horizontal="center" vertical="center" shrinkToFit="1"/>
      <protection locked="0"/>
    </xf>
    <xf numFmtId="0" fontId="65" fillId="5" borderId="44" xfId="0" applyFont="1" applyFill="1" applyBorder="1" applyAlignment="1" applyProtection="1">
      <alignment horizontal="center" vertical="center" shrinkToFit="1"/>
      <protection locked="0"/>
    </xf>
    <xf numFmtId="0" fontId="65" fillId="5" borderId="17" xfId="0" applyFont="1" applyFill="1" applyBorder="1" applyAlignment="1" applyProtection="1">
      <alignment horizontal="center" vertical="center" shrinkToFit="1"/>
      <protection locked="0"/>
    </xf>
    <xf numFmtId="0" fontId="8" fillId="6" borderId="29" xfId="3" applyFill="1" applyBorder="1" applyAlignment="1">
      <alignment vertical="center" textRotation="255"/>
    </xf>
    <xf numFmtId="0" fontId="8" fillId="6" borderId="111" xfId="3" applyFill="1" applyBorder="1" applyAlignment="1">
      <alignment vertical="center" wrapText="1"/>
    </xf>
    <xf numFmtId="0" fontId="8" fillId="6" borderId="112" xfId="3" applyFill="1" applyBorder="1">
      <alignment vertical="center"/>
    </xf>
    <xf numFmtId="0" fontId="8" fillId="6" borderId="112" xfId="3" applyFill="1" applyBorder="1" applyAlignment="1">
      <alignment horizontal="center" vertical="center"/>
    </xf>
    <xf numFmtId="176" fontId="8" fillId="0" borderId="112" xfId="3" applyNumberFormat="1" applyBorder="1" applyAlignment="1" applyProtection="1">
      <alignment horizontal="right" vertical="center"/>
      <protection locked="0"/>
    </xf>
    <xf numFmtId="177" fontId="8" fillId="6" borderId="118" xfId="3" applyNumberFormat="1" applyFill="1" applyBorder="1">
      <alignment vertical="center"/>
    </xf>
    <xf numFmtId="0" fontId="0" fillId="6" borderId="19" xfId="3" applyFont="1" applyFill="1" applyBorder="1" applyAlignment="1">
      <alignment vertical="center" wrapText="1"/>
    </xf>
    <xf numFmtId="0" fontId="8" fillId="6" borderId="12" xfId="3" applyFill="1" applyBorder="1">
      <alignment vertical="center"/>
    </xf>
    <xf numFmtId="177" fontId="8" fillId="0" borderId="34" xfId="3" applyNumberFormat="1" applyBorder="1" applyAlignment="1">
      <alignment horizontal="center" vertical="center"/>
    </xf>
    <xf numFmtId="0" fontId="34" fillId="6" borderId="58" xfId="0" applyFont="1" applyFill="1" applyBorder="1">
      <alignment vertical="center"/>
    </xf>
    <xf numFmtId="0" fontId="14" fillId="0" borderId="0" xfId="3" applyFont="1">
      <alignment vertical="center"/>
    </xf>
    <xf numFmtId="0" fontId="41" fillId="0" borderId="71" xfId="0" applyFont="1" applyBorder="1" applyAlignment="1">
      <alignment horizontal="left" vertical="center"/>
    </xf>
    <xf numFmtId="0" fontId="41" fillId="0" borderId="0" xfId="0" applyFont="1">
      <alignment vertical="center"/>
    </xf>
    <xf numFmtId="0" fontId="34" fillId="0" borderId="0" xfId="0" applyFont="1" applyAlignment="1">
      <alignment horizontal="left" vertical="center" wrapText="1"/>
    </xf>
    <xf numFmtId="0" fontId="13" fillId="0" borderId="0" xfId="0" applyFont="1" applyAlignment="1" applyProtection="1">
      <alignment horizontal="left" vertical="top" wrapText="1"/>
      <protection locked="0"/>
    </xf>
    <xf numFmtId="0" fontId="10" fillId="6" borderId="62" xfId="0" applyFont="1" applyFill="1" applyBorder="1" applyAlignment="1">
      <alignment vertical="center" wrapText="1"/>
    </xf>
    <xf numFmtId="0" fontId="69" fillId="0" borderId="0" xfId="8" applyFont="1">
      <alignment vertical="center"/>
    </xf>
    <xf numFmtId="0" fontId="69" fillId="14" borderId="0" xfId="8" applyFont="1" applyFill="1">
      <alignment vertical="center"/>
    </xf>
    <xf numFmtId="0" fontId="71" fillId="0" borderId="0" xfId="8" applyFont="1" applyAlignment="1">
      <alignment horizontal="center" vertical="center"/>
    </xf>
    <xf numFmtId="0" fontId="70" fillId="0" borderId="0" xfId="8" applyFont="1">
      <alignment vertical="center"/>
    </xf>
    <xf numFmtId="0" fontId="71" fillId="0" borderId="0" xfId="8" applyFont="1">
      <alignment vertical="center"/>
    </xf>
    <xf numFmtId="0" fontId="71" fillId="0" borderId="30" xfId="8" applyFont="1" applyBorder="1" applyAlignment="1">
      <alignment horizontal="right" vertical="center"/>
    </xf>
    <xf numFmtId="0" fontId="71" fillId="0" borderId="52" xfId="8" applyFont="1" applyBorder="1" applyAlignment="1">
      <alignment horizontal="right" vertical="center"/>
    </xf>
    <xf numFmtId="0" fontId="72" fillId="0" borderId="0" xfId="8" applyFont="1">
      <alignment vertical="center"/>
    </xf>
    <xf numFmtId="0" fontId="71" fillId="0" borderId="1" xfId="8" applyFont="1" applyBorder="1" applyAlignment="1" applyProtection="1">
      <alignment horizontal="center" vertical="center"/>
      <protection locked="0"/>
    </xf>
    <xf numFmtId="0" fontId="71" fillId="0" borderId="0" xfId="8" applyFont="1" applyAlignment="1">
      <alignment vertical="center" wrapText="1"/>
    </xf>
    <xf numFmtId="0" fontId="71" fillId="0" borderId="0" xfId="9" applyFont="1" applyAlignment="1">
      <alignment vertical="center"/>
    </xf>
    <xf numFmtId="0" fontId="71" fillId="0" borderId="88" xfId="9" applyFont="1" applyBorder="1" applyAlignment="1" applyProtection="1">
      <alignment horizontal="center" vertical="center"/>
      <protection locked="0"/>
    </xf>
    <xf numFmtId="0" fontId="69" fillId="14" borderId="0" xfId="9" applyFont="1" applyFill="1" applyAlignment="1">
      <alignment vertical="center"/>
    </xf>
    <xf numFmtId="0" fontId="69" fillId="0" borderId="0" xfId="9" applyFont="1" applyAlignment="1">
      <alignment vertical="center"/>
    </xf>
    <xf numFmtId="0" fontId="71" fillId="0" borderId="63" xfId="9" applyFont="1" applyBorder="1" applyAlignment="1" applyProtection="1">
      <alignment horizontal="center" vertical="center"/>
      <protection locked="0"/>
    </xf>
    <xf numFmtId="0" fontId="71" fillId="0" borderId="0" xfId="9" applyFont="1" applyAlignment="1">
      <alignment vertical="center" wrapText="1"/>
    </xf>
    <xf numFmtId="0" fontId="71" fillId="0" borderId="88" xfId="8" applyFont="1" applyBorder="1" applyAlignment="1" applyProtection="1">
      <alignment horizontal="center" vertical="center"/>
      <protection locked="0"/>
    </xf>
    <xf numFmtId="0" fontId="71" fillId="8" borderId="16" xfId="8" applyFont="1" applyFill="1" applyBorder="1" applyAlignment="1">
      <alignment horizontal="left" vertical="center" wrapText="1"/>
    </xf>
    <xf numFmtId="0" fontId="71" fillId="8" borderId="62" xfId="8" applyFont="1" applyFill="1" applyBorder="1" applyAlignment="1">
      <alignment horizontal="left" vertical="center" wrapText="1"/>
    </xf>
    <xf numFmtId="0" fontId="71" fillId="8" borderId="52" xfId="8" applyFont="1" applyFill="1" applyBorder="1" applyAlignment="1">
      <alignment horizontal="left" vertical="center" wrapText="1"/>
    </xf>
    <xf numFmtId="0" fontId="71" fillId="8" borderId="29" xfId="8" applyFont="1" applyFill="1" applyBorder="1" applyAlignment="1">
      <alignment vertical="center" wrapText="1"/>
    </xf>
    <xf numFmtId="0" fontId="71" fillId="8" borderId="17" xfId="8" applyFont="1" applyFill="1" applyBorder="1" applyAlignment="1">
      <alignment horizontal="left" vertical="center" wrapText="1"/>
    </xf>
    <xf numFmtId="0" fontId="71" fillId="0" borderId="89" xfId="8" applyFont="1" applyBorder="1" applyAlignment="1" applyProtection="1">
      <alignment horizontal="center" vertical="center"/>
      <protection locked="0"/>
    </xf>
    <xf numFmtId="0" fontId="71" fillId="0" borderId="30" xfId="8" applyFont="1" applyBorder="1" applyAlignment="1">
      <alignment vertical="center" wrapText="1"/>
    </xf>
    <xf numFmtId="0" fontId="71" fillId="8" borderId="17" xfId="8" applyFont="1" applyFill="1" applyBorder="1" applyAlignment="1">
      <alignment vertical="center" wrapText="1"/>
    </xf>
    <xf numFmtId="0" fontId="75" fillId="8" borderId="16" xfId="8" applyFont="1" applyFill="1" applyBorder="1" applyAlignment="1">
      <alignment horizontal="right" vertical="center" wrapText="1"/>
    </xf>
    <xf numFmtId="0" fontId="71" fillId="8" borderId="16" xfId="8" applyFont="1" applyFill="1" applyBorder="1" applyAlignment="1">
      <alignment vertical="center" wrapText="1"/>
    </xf>
    <xf numFmtId="0" fontId="71" fillId="8" borderId="0" xfId="8" applyFont="1" applyFill="1" applyAlignment="1">
      <alignment horizontal="left" vertical="center" wrapText="1"/>
    </xf>
    <xf numFmtId="0" fontId="71" fillId="8" borderId="51" xfId="8" applyFont="1" applyFill="1" applyBorder="1" applyAlignment="1">
      <alignment horizontal="left" vertical="center" wrapText="1"/>
    </xf>
    <xf numFmtId="0" fontId="74" fillId="8" borderId="16" xfId="8" applyFont="1" applyFill="1" applyBorder="1" applyAlignment="1">
      <alignment horizontal="left" vertical="center" wrapText="1"/>
    </xf>
    <xf numFmtId="0" fontId="74" fillId="8" borderId="51" xfId="8" applyFont="1" applyFill="1" applyBorder="1" applyAlignment="1">
      <alignment horizontal="left" vertical="center" wrapText="1"/>
    </xf>
    <xf numFmtId="0" fontId="71" fillId="8" borderId="16" xfId="8" applyFont="1" applyFill="1" applyBorder="1" applyAlignment="1">
      <alignment horizontal="right" vertical="center" wrapText="1"/>
    </xf>
    <xf numFmtId="0" fontId="76" fillId="0" borderId="0" xfId="8" applyFont="1">
      <alignment vertical="center"/>
    </xf>
    <xf numFmtId="0" fontId="71" fillId="0" borderId="51" xfId="10" applyFont="1" applyBorder="1">
      <alignment vertical="center"/>
    </xf>
    <xf numFmtId="0" fontId="71" fillId="0" borderId="1" xfId="10" applyFont="1" applyBorder="1" applyAlignment="1" applyProtection="1">
      <alignment horizontal="center" vertical="center"/>
      <protection locked="0"/>
    </xf>
    <xf numFmtId="0" fontId="71" fillId="0" borderId="0" xfId="10" applyFont="1">
      <alignment vertical="center"/>
    </xf>
    <xf numFmtId="0" fontId="71" fillId="0" borderId="0" xfId="10" applyFont="1" applyAlignment="1">
      <alignment vertical="center" wrapText="1"/>
    </xf>
    <xf numFmtId="0" fontId="69" fillId="14" borderId="16" xfId="8" applyFont="1" applyFill="1" applyBorder="1" applyAlignment="1">
      <alignment horizontal="left" vertical="center" wrapText="1"/>
    </xf>
    <xf numFmtId="0" fontId="71" fillId="14" borderId="52" xfId="8" applyFont="1" applyFill="1" applyBorder="1" applyAlignment="1" applyProtection="1">
      <alignment vertical="center" wrapText="1"/>
      <protection locked="0"/>
    </xf>
    <xf numFmtId="0" fontId="71" fillId="14" borderId="52" xfId="8" applyFont="1" applyFill="1" applyBorder="1" applyAlignment="1" applyProtection="1">
      <alignment horizontal="left" vertical="center" wrapText="1"/>
      <protection locked="0"/>
    </xf>
    <xf numFmtId="0" fontId="69" fillId="14" borderId="0" xfId="8" applyFont="1" applyFill="1" applyAlignment="1">
      <alignment horizontal="left" vertical="top" wrapText="1"/>
    </xf>
    <xf numFmtId="0" fontId="71" fillId="8" borderId="16" xfId="10" applyFont="1" applyFill="1" applyBorder="1" applyAlignment="1">
      <alignment vertical="center" wrapText="1"/>
    </xf>
    <xf numFmtId="0" fontId="71" fillId="8" borderId="0" xfId="10" applyFont="1" applyFill="1" applyAlignment="1">
      <alignment horizontal="left" vertical="center" wrapText="1"/>
    </xf>
    <xf numFmtId="0" fontId="74" fillId="8" borderId="16" xfId="10" applyFont="1" applyFill="1" applyBorder="1" applyAlignment="1">
      <alignment horizontal="left" vertical="center" wrapText="1"/>
    </xf>
    <xf numFmtId="0" fontId="71" fillId="14" borderId="62" xfId="10" applyFont="1" applyFill="1" applyBorder="1" applyAlignment="1" applyProtection="1">
      <alignment horizontal="center" vertical="center" wrapText="1"/>
      <protection locked="0"/>
    </xf>
    <xf numFmtId="0" fontId="71" fillId="14" borderId="52" xfId="10" applyFont="1" applyFill="1" applyBorder="1" applyAlignment="1" applyProtection="1">
      <alignment horizontal="center" vertical="center" wrapText="1"/>
      <protection locked="0"/>
    </xf>
    <xf numFmtId="0" fontId="71" fillId="14" borderId="52" xfId="10" applyFont="1" applyFill="1" applyBorder="1" applyAlignment="1" applyProtection="1">
      <alignment horizontal="right" vertical="center" wrapText="1"/>
      <protection locked="0"/>
    </xf>
    <xf numFmtId="0" fontId="71" fillId="14" borderId="63" xfId="10" applyFont="1" applyFill="1" applyBorder="1" applyAlignment="1" applyProtection="1">
      <alignment vertical="center" wrapText="1"/>
      <protection locked="0"/>
    </xf>
    <xf numFmtId="0" fontId="71" fillId="8" borderId="17" xfId="10" applyFont="1" applyFill="1" applyBorder="1" applyAlignment="1">
      <alignment vertical="center" wrapText="1"/>
    </xf>
    <xf numFmtId="0" fontId="71" fillId="0" borderId="0" xfId="11" applyFont="1">
      <alignment vertical="center"/>
    </xf>
    <xf numFmtId="0" fontId="71" fillId="8" borderId="16" xfId="11" applyFont="1" applyFill="1" applyBorder="1" applyAlignment="1">
      <alignment vertical="center" wrapText="1"/>
    </xf>
    <xf numFmtId="0" fontId="71" fillId="8" borderId="0" xfId="11" applyFont="1" applyFill="1" applyAlignment="1">
      <alignment horizontal="left" vertical="center" wrapText="1"/>
    </xf>
    <xf numFmtId="0" fontId="74" fillId="8" borderId="16" xfId="11" applyFont="1" applyFill="1" applyBorder="1" applyAlignment="1">
      <alignment horizontal="left" vertical="center" wrapText="1"/>
    </xf>
    <xf numFmtId="0" fontId="71" fillId="8" borderId="17" xfId="11" applyFont="1" applyFill="1" applyBorder="1" applyAlignment="1">
      <alignment vertical="center" wrapText="1"/>
    </xf>
    <xf numFmtId="0" fontId="71" fillId="8" borderId="16" xfId="10" applyFont="1" applyFill="1" applyBorder="1" applyAlignment="1">
      <alignment horizontal="left" vertical="center" wrapText="1"/>
    </xf>
    <xf numFmtId="0" fontId="71" fillId="14" borderId="0" xfId="10" applyFont="1" applyFill="1">
      <alignment vertical="center"/>
    </xf>
    <xf numFmtId="0" fontId="71" fillId="8" borderId="98" xfId="10" applyFont="1" applyFill="1" applyBorder="1" applyAlignment="1" applyProtection="1">
      <alignment horizontal="center" vertical="top" wrapText="1"/>
      <protection locked="0"/>
    </xf>
    <xf numFmtId="0" fontId="71" fillId="0" borderId="15" xfId="10" applyFont="1" applyBorder="1">
      <alignment vertical="center"/>
    </xf>
    <xf numFmtId="0" fontId="29" fillId="0" borderId="52" xfId="0" applyFont="1" applyBorder="1" applyAlignment="1">
      <alignment horizontal="center" vertical="center" wrapText="1"/>
    </xf>
    <xf numFmtId="0" fontId="29" fillId="0" borderId="52" xfId="0" applyFont="1" applyBorder="1" applyAlignment="1">
      <alignment horizontal="center" vertical="center"/>
    </xf>
    <xf numFmtId="0" fontId="12" fillId="5" borderId="62" xfId="0" applyFont="1" applyFill="1" applyBorder="1" applyAlignment="1">
      <alignment horizontal="center" vertical="center"/>
    </xf>
    <xf numFmtId="0" fontId="12" fillId="5" borderId="63" xfId="0" applyFont="1" applyFill="1" applyBorder="1" applyAlignment="1">
      <alignment horizontal="center" vertical="center"/>
    </xf>
    <xf numFmtId="0" fontId="12" fillId="0" borderId="47" xfId="0" applyFont="1" applyBorder="1" applyAlignment="1">
      <alignment horizontal="left" vertical="center" wrapText="1"/>
    </xf>
    <xf numFmtId="0" fontId="12" fillId="0" borderId="153" xfId="0" applyFont="1" applyBorder="1" applyAlignment="1">
      <alignment horizontal="left" vertical="center" wrapText="1"/>
    </xf>
    <xf numFmtId="0" fontId="12" fillId="0" borderId="101" xfId="0" applyFont="1" applyBorder="1" applyAlignment="1">
      <alignment horizontal="left" vertical="center" wrapText="1"/>
    </xf>
    <xf numFmtId="0" fontId="12" fillId="0" borderId="120" xfId="0" applyFont="1" applyBorder="1" applyAlignment="1">
      <alignment horizontal="left" vertical="center" wrapText="1"/>
    </xf>
    <xf numFmtId="0" fontId="11" fillId="0" borderId="30" xfId="3" applyFont="1" applyBorder="1" applyAlignment="1">
      <alignment horizontal="left" vertical="center"/>
    </xf>
    <xf numFmtId="0" fontId="8" fillId="0" borderId="30" xfId="0" applyFont="1" applyBorder="1">
      <alignment vertical="center"/>
    </xf>
    <xf numFmtId="0" fontId="16" fillId="0" borderId="0" xfId="6" applyFont="1" applyAlignment="1">
      <alignment horizontal="left" vertical="center" wrapText="1"/>
    </xf>
    <xf numFmtId="0" fontId="16" fillId="0" borderId="0" xfId="6" applyFont="1" applyAlignment="1">
      <alignment horizontal="left" vertical="center"/>
    </xf>
    <xf numFmtId="0" fontId="16" fillId="0" borderId="0" xfId="6" applyFont="1" applyAlignment="1" applyProtection="1">
      <alignment horizontal="left" vertical="center"/>
      <protection locked="0"/>
    </xf>
    <xf numFmtId="0" fontId="16" fillId="0" borderId="0" xfId="6" applyFont="1" applyAlignment="1">
      <alignment horizontal="left" vertical="center" shrinkToFit="1"/>
    </xf>
    <xf numFmtId="0" fontId="12" fillId="0" borderId="0" xfId="6" applyFont="1" applyAlignment="1">
      <alignment vertical="top" wrapText="1"/>
    </xf>
    <xf numFmtId="0" fontId="12" fillId="0" borderId="0" xfId="0" applyFont="1" applyAlignment="1">
      <alignment vertical="center" wrapText="1"/>
    </xf>
    <xf numFmtId="0" fontId="12" fillId="0" borderId="51" xfId="0" applyFont="1" applyBorder="1" applyAlignment="1">
      <alignment vertical="center" wrapText="1"/>
    </xf>
    <xf numFmtId="0" fontId="16" fillId="0" borderId="30" xfId="7" applyFont="1" applyBorder="1" applyAlignment="1">
      <alignment horizontal="left" vertical="center"/>
    </xf>
    <xf numFmtId="0" fontId="0" fillId="0" borderId="30" xfId="0" applyBorder="1" applyAlignment="1">
      <alignment horizontal="left" vertical="center"/>
    </xf>
    <xf numFmtId="0" fontId="16" fillId="0" borderId="9" xfId="6" applyFont="1" applyBorder="1" applyAlignment="1" applyProtection="1">
      <alignment horizontal="left" vertical="center" shrinkToFit="1"/>
      <protection locked="0"/>
    </xf>
    <xf numFmtId="0" fontId="16" fillId="0" borderId="47" xfId="6" applyFont="1" applyBorder="1" applyAlignment="1" applyProtection="1">
      <alignment horizontal="left" vertical="center" shrinkToFit="1"/>
      <protection locked="0"/>
    </xf>
    <xf numFmtId="0" fontId="16" fillId="0" borderId="74" xfId="6" applyFont="1" applyBorder="1" applyAlignment="1" applyProtection="1">
      <alignment horizontal="left" vertical="center" shrinkToFit="1"/>
      <protection locked="0"/>
    </xf>
    <xf numFmtId="0" fontId="16" fillId="0" borderId="0" xfId="6" applyFont="1" applyAlignment="1" applyProtection="1">
      <alignment horizontal="left" vertical="center" shrinkToFit="1"/>
      <protection locked="0"/>
    </xf>
    <xf numFmtId="0" fontId="16" fillId="0" borderId="0" xfId="6" applyFont="1">
      <alignment vertical="center"/>
    </xf>
    <xf numFmtId="0" fontId="0" fillId="0" borderId="0" xfId="0">
      <alignment vertical="center"/>
    </xf>
    <xf numFmtId="0" fontId="0" fillId="0" borderId="0" xfId="0" applyAlignment="1">
      <alignment horizontal="left" vertical="center" shrinkToFit="1"/>
    </xf>
    <xf numFmtId="0" fontId="29" fillId="0" borderId="0" xfId="5" applyFont="1" applyAlignment="1">
      <alignment horizontal="right" vertical="center"/>
    </xf>
    <xf numFmtId="0" fontId="29" fillId="0" borderId="0" xfId="5" applyFont="1" applyAlignment="1">
      <alignment horizontal="left" vertical="center" shrinkToFit="1"/>
    </xf>
    <xf numFmtId="0" fontId="12" fillId="0" borderId="0" xfId="6" applyFont="1" applyAlignment="1">
      <alignment horizontal="center" vertical="center" wrapText="1"/>
    </xf>
    <xf numFmtId="0" fontId="42" fillId="0" borderId="0" xfId="5" applyFont="1" applyAlignment="1">
      <alignment horizontal="center" vertical="center"/>
    </xf>
    <xf numFmtId="0" fontId="40" fillId="0" borderId="0" xfId="5" applyFont="1" applyAlignment="1">
      <alignment horizontal="left" vertical="center"/>
    </xf>
    <xf numFmtId="0" fontId="32" fillId="0" borderId="0" xfId="5" applyFont="1" applyAlignment="1">
      <alignment horizontal="center" vertical="center"/>
    </xf>
    <xf numFmtId="0" fontId="16" fillId="0" borderId="0" xfId="6" applyFont="1" applyAlignment="1" applyProtection="1">
      <alignment horizontal="left" vertical="top" wrapText="1"/>
      <protection locked="0"/>
    </xf>
    <xf numFmtId="0" fontId="16" fillId="0" borderId="30" xfId="6" applyFont="1" applyBorder="1" applyAlignment="1" applyProtection="1">
      <alignment horizontal="left" vertical="top" wrapText="1"/>
      <protection locked="0"/>
    </xf>
    <xf numFmtId="0" fontId="16" fillId="0" borderId="203" xfId="6" applyFont="1" applyBorder="1" applyAlignment="1" applyProtection="1">
      <alignment horizontal="center" vertical="center"/>
      <protection locked="0"/>
    </xf>
    <xf numFmtId="0" fontId="16" fillId="0" borderId="204" xfId="6" applyFont="1" applyBorder="1" applyAlignment="1" applyProtection="1">
      <alignment horizontal="center" vertical="center"/>
      <protection locked="0"/>
    </xf>
    <xf numFmtId="0" fontId="16" fillId="0" borderId="18" xfId="6" applyFont="1" applyBorder="1" applyAlignment="1" applyProtection="1">
      <alignment horizontal="left" vertical="top" wrapText="1"/>
      <protection locked="0"/>
    </xf>
    <xf numFmtId="0" fontId="16" fillId="0" borderId="86" xfId="6" applyFont="1" applyBorder="1" applyAlignment="1" applyProtection="1">
      <alignment horizontal="left" vertical="top" wrapText="1"/>
      <protection locked="0"/>
    </xf>
    <xf numFmtId="0" fontId="16" fillId="0" borderId="186" xfId="6" applyFont="1" applyBorder="1" applyAlignment="1" applyProtection="1">
      <alignment horizontal="left" vertical="top" wrapText="1"/>
      <protection locked="0"/>
    </xf>
    <xf numFmtId="0" fontId="16" fillId="0" borderId="201" xfId="6" applyFont="1" applyBorder="1" applyAlignment="1" applyProtection="1">
      <alignment horizontal="left" vertical="top" wrapText="1"/>
      <protection locked="0"/>
    </xf>
    <xf numFmtId="0" fontId="16" fillId="0" borderId="148" xfId="6" applyFont="1" applyBorder="1" applyAlignment="1" applyProtection="1">
      <alignment horizontal="left" vertical="top" wrapText="1"/>
      <protection locked="0"/>
    </xf>
    <xf numFmtId="0" fontId="16" fillId="0" borderId="145" xfId="6" applyFont="1" applyBorder="1" applyAlignment="1" applyProtection="1">
      <alignment horizontal="left" vertical="top" wrapText="1"/>
      <protection locked="0"/>
    </xf>
    <xf numFmtId="0" fontId="16" fillId="0" borderId="144" xfId="6" applyFont="1" applyBorder="1" applyAlignment="1" applyProtection="1">
      <alignment horizontal="left" vertical="top" wrapText="1"/>
      <protection locked="0"/>
    </xf>
    <xf numFmtId="0" fontId="16" fillId="0" borderId="202" xfId="6" applyFont="1" applyBorder="1" applyAlignment="1" applyProtection="1">
      <alignment horizontal="left" vertical="top" wrapText="1"/>
      <protection locked="0"/>
    </xf>
    <xf numFmtId="0" fontId="16" fillId="0" borderId="0" xfId="6" applyFont="1" applyAlignment="1">
      <alignment horizontal="left" vertical="center" wrapText="1" shrinkToFit="1"/>
    </xf>
    <xf numFmtId="0" fontId="0" fillId="0" borderId="0" xfId="0" applyAlignment="1" applyProtection="1">
      <alignment horizontal="left" vertical="top" wrapText="1"/>
      <protection locked="0"/>
    </xf>
    <xf numFmtId="0" fontId="0" fillId="0" borderId="0" xfId="0" applyAlignment="1" applyProtection="1">
      <alignment vertical="top"/>
      <protection locked="0"/>
    </xf>
    <xf numFmtId="0" fontId="16" fillId="0" borderId="9" xfId="6" applyFont="1" applyBorder="1" applyAlignment="1" applyProtection="1">
      <alignment horizontal="center" vertical="center"/>
      <protection locked="0"/>
    </xf>
    <xf numFmtId="0" fontId="0" fillId="0" borderId="47" xfId="0" applyBorder="1">
      <alignment vertical="center"/>
    </xf>
    <xf numFmtId="0" fontId="0" fillId="0" borderId="74" xfId="0" applyBorder="1">
      <alignment vertical="center"/>
    </xf>
    <xf numFmtId="0" fontId="16" fillId="0" borderId="201" xfId="6" applyFont="1" applyBorder="1" applyAlignment="1" applyProtection="1">
      <alignment horizontal="left" vertical="center" wrapText="1" shrinkToFit="1"/>
      <protection locked="0"/>
    </xf>
    <xf numFmtId="0" fontId="16" fillId="0" borderId="0" xfId="6" applyFont="1" applyAlignment="1" applyProtection="1">
      <alignment horizontal="left" vertical="center" wrapText="1" shrinkToFit="1"/>
      <protection locked="0"/>
    </xf>
    <xf numFmtId="0" fontId="0" fillId="0" borderId="148" xfId="0" applyBorder="1" applyAlignment="1" applyProtection="1">
      <alignment horizontal="left" vertical="center" wrapText="1" shrinkToFit="1"/>
      <protection locked="0"/>
    </xf>
    <xf numFmtId="0" fontId="0" fillId="0" borderId="201" xfId="0" applyBorder="1" applyAlignment="1" applyProtection="1">
      <alignment horizontal="left" vertical="center" wrapText="1" shrinkToFit="1"/>
      <protection locked="0"/>
    </xf>
    <xf numFmtId="0" fontId="0" fillId="0" borderId="0" xfId="0" applyAlignment="1" applyProtection="1">
      <alignment horizontal="left" vertical="center" wrapText="1" shrinkToFit="1"/>
      <protection locked="0"/>
    </xf>
    <xf numFmtId="0" fontId="0" fillId="0" borderId="145" xfId="0" applyBorder="1" applyAlignment="1" applyProtection="1">
      <alignment horizontal="left" vertical="center" wrapText="1" shrinkToFit="1"/>
      <protection locked="0"/>
    </xf>
    <xf numFmtId="0" fontId="0" fillId="0" borderId="144" xfId="0" applyBorder="1" applyAlignment="1" applyProtection="1">
      <alignment horizontal="left" vertical="center" wrapText="1" shrinkToFit="1"/>
      <protection locked="0"/>
    </xf>
    <xf numFmtId="0" fontId="0" fillId="0" borderId="202" xfId="0" applyBorder="1" applyAlignment="1" applyProtection="1">
      <alignment horizontal="left" vertical="center" wrapText="1" shrinkToFit="1"/>
      <protection locked="0"/>
    </xf>
    <xf numFmtId="0" fontId="29" fillId="0" borderId="149" xfId="6" applyFont="1" applyBorder="1" applyAlignment="1">
      <alignment horizontal="center" vertical="top"/>
    </xf>
    <xf numFmtId="0" fontId="29" fillId="0" borderId="201" xfId="6" applyFont="1" applyBorder="1" applyAlignment="1">
      <alignment horizontal="center" vertical="top"/>
    </xf>
    <xf numFmtId="0" fontId="16" fillId="0" borderId="18" xfId="6" applyFont="1" applyBorder="1" applyAlignment="1">
      <alignment horizontal="center" vertical="center"/>
    </xf>
    <xf numFmtId="0" fontId="16" fillId="0" borderId="186" xfId="6" applyFont="1" applyBorder="1" applyAlignment="1">
      <alignment horizontal="center" vertical="center"/>
    </xf>
    <xf numFmtId="0" fontId="16" fillId="0" borderId="201" xfId="6" applyFont="1" applyBorder="1" applyAlignment="1">
      <alignment horizontal="center" vertical="center"/>
    </xf>
    <xf numFmtId="0" fontId="16" fillId="0" borderId="148" xfId="6" applyFont="1" applyBorder="1" applyAlignment="1">
      <alignment horizontal="center" vertical="center"/>
    </xf>
    <xf numFmtId="0" fontId="16" fillId="0" borderId="145" xfId="6" applyFont="1" applyBorder="1" applyAlignment="1">
      <alignment horizontal="center" vertical="center"/>
    </xf>
    <xf numFmtId="0" fontId="16" fillId="0" borderId="202" xfId="6" applyFont="1" applyBorder="1" applyAlignment="1">
      <alignment horizontal="center" vertical="center"/>
    </xf>
    <xf numFmtId="0" fontId="16" fillId="0" borderId="0" xfId="6" applyFont="1" applyAlignment="1">
      <alignment horizontal="left" vertical="top" wrapText="1"/>
    </xf>
    <xf numFmtId="0" fontId="16" fillId="0" borderId="9" xfId="6" applyFont="1" applyBorder="1" applyAlignment="1">
      <alignment horizontal="center" vertical="center" shrinkToFit="1"/>
    </xf>
    <xf numFmtId="0" fontId="16" fillId="0" borderId="74" xfId="6" applyFont="1" applyBorder="1" applyAlignment="1">
      <alignment horizontal="center" vertical="center" shrinkToFit="1"/>
    </xf>
    <xf numFmtId="183" fontId="16" fillId="0" borderId="9" xfId="6" applyNumberFormat="1" applyFont="1" applyBorder="1" applyAlignment="1">
      <alignment horizontal="center" vertical="center"/>
    </xf>
    <xf numFmtId="183" fontId="16" fillId="0" borderId="47" xfId="6" applyNumberFormat="1" applyFont="1" applyBorder="1" applyAlignment="1">
      <alignment horizontal="center" vertical="center"/>
    </xf>
    <xf numFmtId="183" fontId="16" fillId="0" borderId="74" xfId="6" applyNumberFormat="1" applyFont="1" applyBorder="1" applyAlignment="1">
      <alignment horizontal="center" vertical="center"/>
    </xf>
    <xf numFmtId="183" fontId="16" fillId="0" borderId="9" xfId="6" applyNumberFormat="1" applyFont="1" applyBorder="1" applyAlignment="1" applyProtection="1">
      <alignment horizontal="center" vertical="center"/>
      <protection locked="0"/>
    </xf>
    <xf numFmtId="183" fontId="16" fillId="0" borderId="47" xfId="6" applyNumberFormat="1" applyFont="1" applyBorder="1" applyAlignment="1" applyProtection="1">
      <alignment horizontal="center" vertical="center"/>
      <protection locked="0"/>
    </xf>
    <xf numFmtId="183" fontId="16" fillId="0" borderId="74" xfId="6" applyNumberFormat="1" applyFont="1" applyBorder="1" applyAlignment="1" applyProtection="1">
      <alignment horizontal="center" vertical="center"/>
      <protection locked="0"/>
    </xf>
    <xf numFmtId="0" fontId="29" fillId="0" borderId="9" xfId="6" applyFont="1" applyBorder="1" applyAlignment="1" applyProtection="1">
      <alignment horizontal="left" vertical="center"/>
      <protection locked="0"/>
    </xf>
    <xf numFmtId="0" fontId="29" fillId="0" borderId="74" xfId="6" applyFont="1" applyBorder="1" applyAlignment="1" applyProtection="1">
      <alignment horizontal="left" vertical="center"/>
      <protection locked="0"/>
    </xf>
    <xf numFmtId="0" fontId="29" fillId="0" borderId="0" xfId="6" applyFont="1" applyAlignment="1">
      <alignment horizontal="left" vertical="center"/>
    </xf>
    <xf numFmtId="0" fontId="29" fillId="0" borderId="149" xfId="6" applyFont="1" applyBorder="1" applyAlignment="1">
      <alignment horizontal="center" vertical="top" wrapText="1"/>
    </xf>
    <xf numFmtId="0" fontId="29" fillId="0" borderId="201" xfId="6" applyFont="1" applyBorder="1" applyAlignment="1">
      <alignment horizontal="center" vertical="top" wrapText="1"/>
    </xf>
    <xf numFmtId="0" fontId="16" fillId="0" borderId="0" xfId="7" applyFont="1" applyAlignment="1">
      <alignment horizontal="left" vertical="top" wrapText="1"/>
    </xf>
    <xf numFmtId="0" fontId="33" fillId="0" borderId="0" xfId="0" applyFont="1" applyAlignment="1">
      <alignment horizontal="left" vertical="center" wrapText="1"/>
    </xf>
    <xf numFmtId="0" fontId="0" fillId="0" borderId="0" xfId="0" applyAlignment="1">
      <alignment horizontal="left" vertical="top" wrapText="1"/>
    </xf>
    <xf numFmtId="0" fontId="0" fillId="0" borderId="75"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176" fontId="0" fillId="6" borderId="13" xfId="0" applyNumberFormat="1" applyFill="1" applyBorder="1" applyAlignment="1">
      <alignment horizontal="right" vertical="center"/>
    </xf>
    <xf numFmtId="176" fontId="0" fillId="6" borderId="7" xfId="0" applyNumberFormat="1" applyFill="1" applyBorder="1" applyAlignment="1">
      <alignment horizontal="right" vertical="center"/>
    </xf>
    <xf numFmtId="176" fontId="0" fillId="6" borderId="12" xfId="0" applyNumberFormat="1" applyFill="1" applyBorder="1" applyAlignment="1">
      <alignment horizontal="right" vertical="center"/>
    </xf>
    <xf numFmtId="176" fontId="0" fillId="6" borderId="5" xfId="0" applyNumberFormat="1" applyFill="1" applyBorder="1" applyAlignment="1">
      <alignment horizontal="right" vertical="center"/>
    </xf>
    <xf numFmtId="0" fontId="38" fillId="6" borderId="112" xfId="0" applyFont="1" applyFill="1" applyBorder="1" applyAlignment="1">
      <alignment horizontal="left" vertical="center" wrapText="1"/>
    </xf>
    <xf numFmtId="0" fontId="38" fillId="6" borderId="118" xfId="0" applyFont="1" applyFill="1" applyBorder="1" applyAlignment="1">
      <alignment horizontal="left" vertical="center" wrapText="1"/>
    </xf>
    <xf numFmtId="0" fontId="38" fillId="6" borderId="113" xfId="0" applyFont="1" applyFill="1" applyBorder="1" applyAlignment="1">
      <alignment horizontal="left" vertical="center" wrapText="1"/>
    </xf>
    <xf numFmtId="0" fontId="9" fillId="6" borderId="46" xfId="0" applyFont="1" applyFill="1" applyBorder="1" applyAlignment="1">
      <alignment horizontal="left" vertical="center" shrinkToFit="1"/>
    </xf>
    <xf numFmtId="0" fontId="9" fillId="6" borderId="74" xfId="0" applyFont="1" applyFill="1" applyBorder="1" applyAlignment="1">
      <alignment horizontal="left" vertical="center" shrinkToFit="1"/>
    </xf>
    <xf numFmtId="0" fontId="9" fillId="6" borderId="100" xfId="0" applyFont="1" applyFill="1" applyBorder="1" applyAlignment="1">
      <alignment horizontal="left" vertical="center"/>
    </xf>
    <xf numFmtId="0" fontId="9" fillId="6" borderId="135" xfId="0" applyFont="1" applyFill="1" applyBorder="1" applyAlignment="1">
      <alignment horizontal="left" vertical="center"/>
    </xf>
    <xf numFmtId="176" fontId="0" fillId="6" borderId="44" xfId="0" applyNumberFormat="1" applyFill="1" applyBorder="1" applyAlignment="1">
      <alignment horizontal="center" vertical="center" shrinkToFit="1"/>
    </xf>
    <xf numFmtId="176" fontId="0" fillId="6" borderId="79" xfId="0" applyNumberFormat="1" applyFill="1" applyBorder="1" applyAlignment="1">
      <alignment horizontal="center" vertical="center" shrinkToFit="1"/>
    </xf>
    <xf numFmtId="176" fontId="0" fillId="6" borderId="45" xfId="0" applyNumberFormat="1" applyFill="1" applyBorder="1" applyAlignment="1">
      <alignment horizontal="center" vertical="center" shrinkToFit="1"/>
    </xf>
    <xf numFmtId="0" fontId="20" fillId="6" borderId="91" xfId="0" applyFont="1" applyFill="1" applyBorder="1" applyAlignment="1">
      <alignment horizontal="center" vertical="center" textRotation="255"/>
    </xf>
    <xf numFmtId="0" fontId="20" fillId="6" borderId="92" xfId="0" applyFont="1" applyFill="1" applyBorder="1" applyAlignment="1">
      <alignment horizontal="center" vertical="center" textRotation="255"/>
    </xf>
    <xf numFmtId="0" fontId="20" fillId="6" borderId="152" xfId="0" applyFont="1" applyFill="1" applyBorder="1" applyAlignment="1">
      <alignment horizontal="center" vertical="center" textRotation="255"/>
    </xf>
    <xf numFmtId="0" fontId="0" fillId="0" borderId="117"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8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118" xfId="0" applyBorder="1" applyAlignment="1" applyProtection="1">
      <alignment horizontal="left" vertical="center" wrapText="1"/>
      <protection locked="0"/>
    </xf>
    <xf numFmtId="0" fontId="0" fillId="0" borderId="122" xfId="0" applyBorder="1" applyAlignment="1" applyProtection="1">
      <alignment horizontal="left" vertical="center" wrapText="1"/>
      <protection locked="0"/>
    </xf>
    <xf numFmtId="0" fontId="0" fillId="6" borderId="50" xfId="0" applyFill="1" applyBorder="1" applyAlignment="1">
      <alignment horizontal="left" vertical="center"/>
    </xf>
    <xf numFmtId="0" fontId="0" fillId="6" borderId="98" xfId="0" applyFill="1" applyBorder="1" applyAlignment="1">
      <alignment horizontal="left" vertical="center"/>
    </xf>
    <xf numFmtId="0" fontId="43" fillId="6" borderId="8" xfId="0" applyFont="1" applyFill="1" applyBorder="1" applyAlignment="1">
      <alignment horizontal="left" vertical="center"/>
    </xf>
    <xf numFmtId="0" fontId="43" fillId="6" borderId="80" xfId="0" applyFont="1" applyFill="1" applyBorder="1" applyAlignment="1">
      <alignment horizontal="left" vertical="center"/>
    </xf>
    <xf numFmtId="0" fontId="0" fillId="8" borderId="50" xfId="0" applyFill="1" applyBorder="1" applyAlignment="1">
      <alignment horizontal="left" vertical="center"/>
    </xf>
    <xf numFmtId="0" fontId="0" fillId="8" borderId="98" xfId="0" applyFill="1" applyBorder="1" applyAlignment="1">
      <alignment horizontal="left" vertical="center"/>
    </xf>
    <xf numFmtId="0" fontId="0" fillId="0" borderId="62"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20" fillId="0" borderId="39" xfId="0" applyFont="1" applyBorder="1" applyAlignment="1" applyProtection="1">
      <alignment horizontal="left" vertical="center" wrapText="1"/>
      <protection locked="0"/>
    </xf>
    <xf numFmtId="0" fontId="20" fillId="0" borderId="132" xfId="0" applyFont="1" applyBorder="1" applyAlignment="1" applyProtection="1">
      <alignment horizontal="left" vertical="center" wrapText="1"/>
      <protection locked="0"/>
    </xf>
    <xf numFmtId="0" fontId="20" fillId="0" borderId="66" xfId="0" applyFont="1" applyBorder="1" applyAlignment="1" applyProtection="1">
      <alignment horizontal="left" vertical="center" wrapText="1"/>
      <protection locked="0"/>
    </xf>
    <xf numFmtId="0" fontId="20" fillId="0" borderId="117" xfId="0" applyFont="1" applyBorder="1" applyAlignment="1" applyProtection="1">
      <alignment horizontal="left" vertical="center" wrapText="1"/>
      <protection locked="0"/>
    </xf>
    <xf numFmtId="0" fontId="20" fillId="0" borderId="54" xfId="0" applyFont="1" applyBorder="1" applyAlignment="1" applyProtection="1">
      <alignment horizontal="left" vertical="center" wrapText="1"/>
      <protection locked="0"/>
    </xf>
    <xf numFmtId="0" fontId="20" fillId="0" borderId="84" xfId="0" applyFont="1" applyBorder="1" applyAlignment="1" applyProtection="1">
      <alignment horizontal="left" vertical="center" wrapText="1"/>
      <protection locked="0"/>
    </xf>
    <xf numFmtId="0" fontId="20" fillId="0" borderId="25" xfId="0" applyFont="1" applyBorder="1" applyAlignment="1" applyProtection="1">
      <alignment horizontal="left" vertical="center" wrapText="1"/>
      <protection locked="0"/>
    </xf>
    <xf numFmtId="0" fontId="0" fillId="6" borderId="33" xfId="0" applyFill="1" applyBorder="1" applyAlignment="1">
      <alignment horizontal="center" vertical="center" textRotation="255"/>
    </xf>
    <xf numFmtId="0" fontId="0" fillId="6" borderId="35" xfId="0" applyFill="1" applyBorder="1" applyAlignment="1">
      <alignment horizontal="center" vertical="center" textRotation="255"/>
    </xf>
    <xf numFmtId="0" fontId="0" fillId="6" borderId="36" xfId="0" applyFill="1" applyBorder="1" applyAlignment="1">
      <alignment horizontal="center" vertical="center" textRotation="255"/>
    </xf>
    <xf numFmtId="0" fontId="0" fillId="6" borderId="61" xfId="0" applyFill="1" applyBorder="1">
      <alignment vertical="center"/>
    </xf>
    <xf numFmtId="0" fontId="0" fillId="6" borderId="59" xfId="0" applyFill="1" applyBorder="1">
      <alignment vertical="center"/>
    </xf>
    <xf numFmtId="0" fontId="0" fillId="6" borderId="60" xfId="0" applyFill="1" applyBorder="1">
      <alignment vertical="center"/>
    </xf>
    <xf numFmtId="0" fontId="0" fillId="6" borderId="20" xfId="0" applyFill="1" applyBorder="1">
      <alignment vertical="center"/>
    </xf>
    <xf numFmtId="0" fontId="0" fillId="6" borderId="77" xfId="0" applyFill="1" applyBorder="1" applyAlignment="1">
      <alignment vertical="center" wrapText="1"/>
    </xf>
    <xf numFmtId="0" fontId="0" fillId="6" borderId="78" xfId="0" applyFill="1" applyBorder="1" applyAlignment="1">
      <alignment vertical="center" wrapText="1"/>
    </xf>
    <xf numFmtId="0" fontId="0" fillId="5" borderId="44" xfId="0" applyFill="1" applyBorder="1" applyAlignment="1" applyProtection="1">
      <alignment horizontal="center" vertical="center"/>
      <protection locked="0"/>
    </xf>
    <xf numFmtId="0" fontId="0" fillId="5" borderId="79" xfId="0" applyFill="1" applyBorder="1" applyAlignment="1" applyProtection="1">
      <alignment horizontal="center" vertical="center"/>
      <protection locked="0"/>
    </xf>
    <xf numFmtId="0" fontId="0" fillId="5" borderId="80" xfId="0" applyFill="1" applyBorder="1" applyAlignment="1" applyProtection="1">
      <alignment horizontal="center" vertical="center"/>
      <protection locked="0"/>
    </xf>
    <xf numFmtId="0" fontId="0" fillId="0" borderId="81" xfId="0" applyBorder="1" applyAlignment="1" applyProtection="1">
      <alignment horizontal="left" vertical="center"/>
      <protection locked="0"/>
    </xf>
    <xf numFmtId="0" fontId="0" fillId="0" borderId="82" xfId="0" applyBorder="1" applyAlignment="1" applyProtection="1">
      <alignment horizontal="left" vertical="center"/>
      <protection locked="0"/>
    </xf>
    <xf numFmtId="0" fontId="0" fillId="0" borderId="83" xfId="0" applyBorder="1" applyAlignment="1" applyProtection="1">
      <alignment horizontal="left" vertical="center"/>
      <protection locked="0"/>
    </xf>
    <xf numFmtId="176" fontId="0" fillId="6" borderId="11" xfId="0" applyNumberFormat="1" applyFill="1" applyBorder="1" applyAlignment="1">
      <alignment horizontal="right" vertical="center"/>
    </xf>
    <xf numFmtId="176" fontId="0" fillId="6" borderId="155" xfId="0" applyNumberFormat="1" applyFill="1" applyBorder="1" applyAlignment="1">
      <alignment horizontal="right" vertical="center"/>
    </xf>
    <xf numFmtId="0" fontId="53" fillId="11" borderId="145" xfId="0" applyFont="1" applyFill="1" applyBorder="1" applyAlignment="1" applyProtection="1">
      <alignment horizontal="center" vertical="center"/>
      <protection locked="0"/>
    </xf>
    <xf numFmtId="0" fontId="53" fillId="11" borderId="144" xfId="0" applyFont="1" applyFill="1" applyBorder="1" applyAlignment="1" applyProtection="1">
      <alignment horizontal="center" vertical="center"/>
      <protection locked="0"/>
    </xf>
    <xf numFmtId="0" fontId="53" fillId="11" borderId="146" xfId="0"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6" borderId="44" xfId="0" applyFill="1" applyBorder="1" applyAlignment="1">
      <alignment horizontal="center" vertical="center"/>
    </xf>
    <xf numFmtId="0" fontId="0" fillId="6" borderId="79" xfId="0" applyFill="1" applyBorder="1" applyAlignment="1">
      <alignment horizontal="center" vertical="center"/>
    </xf>
    <xf numFmtId="0" fontId="30" fillId="6" borderId="52" xfId="0" applyFont="1" applyFill="1" applyBorder="1" applyAlignment="1">
      <alignment horizontal="left" vertical="center" wrapText="1"/>
    </xf>
    <xf numFmtId="0" fontId="67" fillId="0" borderId="0" xfId="0" applyFont="1" applyAlignment="1">
      <alignment horizontal="left" vertical="center"/>
    </xf>
    <xf numFmtId="0" fontId="41" fillId="0" borderId="0" xfId="0" applyFont="1" applyAlignment="1">
      <alignment horizontal="left" vertical="center" shrinkToFit="1"/>
    </xf>
    <xf numFmtId="0" fontId="41" fillId="0" borderId="188" xfId="0" applyFont="1" applyBorder="1" applyAlignment="1">
      <alignment horizontal="left" vertical="center" shrinkToFit="1"/>
    </xf>
    <xf numFmtId="0" fontId="41" fillId="0" borderId="189" xfId="0" applyFont="1" applyBorder="1" applyAlignment="1">
      <alignment horizontal="left" vertical="center" shrinkToFit="1"/>
    </xf>
    <xf numFmtId="0" fontId="14" fillId="0" borderId="0" xfId="0" applyFont="1" applyAlignment="1">
      <alignment horizontal="left" vertical="top" wrapText="1"/>
    </xf>
    <xf numFmtId="0" fontId="48" fillId="0" borderId="0" xfId="0" applyFont="1" applyAlignment="1">
      <alignment horizontal="left" vertical="center" wrapText="1"/>
    </xf>
    <xf numFmtId="0" fontId="14" fillId="0" borderId="0" xfId="0" applyFont="1" applyAlignment="1">
      <alignment horizontal="left" vertical="center" wrapText="1"/>
    </xf>
    <xf numFmtId="0" fontId="17" fillId="0" borderId="0" xfId="0" applyFont="1" applyAlignment="1">
      <alignment horizontal="center" vertical="center"/>
    </xf>
    <xf numFmtId="0" fontId="0" fillId="6" borderId="104" xfId="0" applyFill="1" applyBorder="1" applyAlignment="1">
      <alignment horizontal="left" vertical="center"/>
    </xf>
    <xf numFmtId="0" fontId="0" fillId="6" borderId="137" xfId="0" applyFill="1" applyBorder="1" applyAlignment="1">
      <alignment horizontal="left" vertical="center"/>
    </xf>
    <xf numFmtId="0" fontId="11" fillId="6" borderId="70" xfId="0" applyFont="1" applyFill="1" applyBorder="1" applyAlignment="1">
      <alignment horizontal="left" vertical="center"/>
    </xf>
    <xf numFmtId="0" fontId="11" fillId="6" borderId="71" xfId="0" applyFont="1" applyFill="1" applyBorder="1" applyAlignment="1">
      <alignment horizontal="left" vertical="center"/>
    </xf>
    <xf numFmtId="0" fontId="11" fillId="6" borderId="72" xfId="0" applyFont="1" applyFill="1" applyBorder="1" applyAlignment="1">
      <alignment horizontal="left" vertical="center"/>
    </xf>
    <xf numFmtId="0" fontId="18" fillId="6" borderId="8" xfId="0" applyFont="1" applyFill="1" applyBorder="1" applyAlignment="1">
      <alignment horizontal="left" vertical="center"/>
    </xf>
    <xf numFmtId="0" fontId="18" fillId="6" borderId="79" xfId="0" applyFont="1" applyFill="1" applyBorder="1" applyAlignment="1">
      <alignment horizontal="left" vertical="center"/>
    </xf>
    <xf numFmtId="0" fontId="18" fillId="6" borderId="45" xfId="0" applyFont="1" applyFill="1" applyBorder="1" applyAlignment="1">
      <alignment horizontal="left" vertical="center"/>
    </xf>
    <xf numFmtId="0" fontId="0" fillId="6" borderId="109" xfId="0" applyFill="1" applyBorder="1" applyAlignment="1">
      <alignment horizontal="left" vertical="center"/>
    </xf>
    <xf numFmtId="0" fontId="0" fillId="6" borderId="156" xfId="0" applyFill="1" applyBorder="1" applyAlignment="1">
      <alignment horizontal="left" vertical="center"/>
    </xf>
    <xf numFmtId="0" fontId="0" fillId="6" borderId="110" xfId="0" applyFill="1" applyBorder="1" applyAlignment="1">
      <alignment horizontal="left" vertical="center"/>
    </xf>
    <xf numFmtId="0" fontId="0" fillId="0" borderId="53" xfId="0" applyBorder="1" applyAlignment="1" applyProtection="1">
      <alignment horizontal="left" vertical="center" wrapText="1"/>
      <protection locked="0"/>
    </xf>
    <xf numFmtId="0" fontId="0" fillId="0" borderId="135" xfId="0" applyBorder="1" applyAlignment="1" applyProtection="1">
      <alignment horizontal="left" vertical="center" wrapText="1"/>
      <protection locked="0"/>
    </xf>
    <xf numFmtId="0" fontId="0" fillId="0" borderId="0" xfId="0" applyAlignment="1">
      <alignment horizontal="left" vertical="top"/>
    </xf>
    <xf numFmtId="0" fontId="0" fillId="0" borderId="93"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0" fillId="0" borderId="62" xfId="0" applyBorder="1" applyAlignment="1" applyProtection="1">
      <alignment horizontal="left" vertical="center"/>
      <protection locked="0"/>
    </xf>
    <xf numFmtId="0" fontId="0" fillId="0" borderId="52" xfId="0" applyBorder="1" applyAlignment="1" applyProtection="1">
      <alignment horizontal="left" vertical="center"/>
      <protection locked="0"/>
    </xf>
    <xf numFmtId="0" fontId="0" fillId="0" borderId="65" xfId="0" applyBorder="1" applyAlignment="1" applyProtection="1">
      <alignment horizontal="left" vertical="center"/>
      <protection locked="0"/>
    </xf>
    <xf numFmtId="49" fontId="0" fillId="0" borderId="10" xfId="0" applyNumberFormat="1" applyBorder="1" applyAlignment="1" applyProtection="1">
      <alignment horizontal="left" vertical="center" wrapText="1"/>
      <protection locked="0"/>
    </xf>
    <xf numFmtId="49" fontId="0" fillId="0" borderId="101" xfId="0" applyNumberFormat="1" applyBorder="1" applyAlignment="1" applyProtection="1">
      <alignment horizontal="left" vertical="center" wrapText="1"/>
      <protection locked="0"/>
    </xf>
    <xf numFmtId="49" fontId="0" fillId="0" borderId="102" xfId="0" applyNumberFormat="1" applyBorder="1" applyAlignment="1" applyProtection="1">
      <alignment horizontal="left" vertical="center" wrapText="1"/>
      <protection locked="0"/>
    </xf>
    <xf numFmtId="0" fontId="0" fillId="6" borderId="154" xfId="0" applyFill="1" applyBorder="1" applyAlignment="1">
      <alignment horizontal="left" vertical="center"/>
    </xf>
    <xf numFmtId="0" fontId="0" fillId="6" borderId="107" xfId="0" applyFill="1" applyBorder="1" applyAlignment="1">
      <alignment horizontal="left" vertical="center"/>
    </xf>
    <xf numFmtId="0" fontId="0" fillId="6" borderId="64" xfId="0" applyFill="1" applyBorder="1" applyAlignment="1">
      <alignment horizontal="left" vertical="center"/>
    </xf>
    <xf numFmtId="0" fontId="0" fillId="0" borderId="2"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49" fontId="0" fillId="0" borderId="118" xfId="0" applyNumberFormat="1" applyBorder="1" applyAlignment="1" applyProtection="1">
      <alignment horizontal="left" vertical="center" wrapText="1"/>
      <protection locked="0"/>
    </xf>
    <xf numFmtId="49" fontId="0" fillId="0" borderId="30" xfId="0" applyNumberFormat="1" applyBorder="1" applyAlignment="1" applyProtection="1">
      <alignment horizontal="left" vertical="center" wrapText="1"/>
      <protection locked="0"/>
    </xf>
    <xf numFmtId="49" fontId="0" fillId="0" borderId="49" xfId="0" applyNumberFormat="1" applyBorder="1" applyAlignment="1" applyProtection="1">
      <alignment horizontal="left" vertical="center" wrapText="1"/>
      <protection locked="0"/>
    </xf>
    <xf numFmtId="0" fontId="45" fillId="0" borderId="33" xfId="0" applyFont="1" applyBorder="1" applyAlignment="1">
      <alignment horizontal="left" vertical="top" wrapText="1"/>
    </xf>
    <xf numFmtId="0" fontId="45" fillId="0" borderId="130" xfId="0" applyFont="1" applyBorder="1" applyAlignment="1">
      <alignment horizontal="left" vertical="top" wrapText="1"/>
    </xf>
    <xf numFmtId="0" fontId="45" fillId="0" borderId="35" xfId="0" applyFont="1" applyBorder="1" applyAlignment="1">
      <alignment horizontal="left" vertical="top" wrapText="1"/>
    </xf>
    <xf numFmtId="0" fontId="45" fillId="0" borderId="38" xfId="0" applyFont="1" applyBorder="1" applyAlignment="1">
      <alignment horizontal="left" vertical="top" wrapText="1"/>
    </xf>
    <xf numFmtId="0" fontId="45" fillId="0" borderId="36" xfId="0" applyFont="1" applyBorder="1" applyAlignment="1">
      <alignment horizontal="left" vertical="top" wrapText="1"/>
    </xf>
    <xf numFmtId="0" fontId="45" fillId="0" borderId="66" xfId="0" applyFont="1" applyBorder="1" applyAlignment="1">
      <alignment horizontal="left" vertical="top" wrapText="1"/>
    </xf>
    <xf numFmtId="0" fontId="41" fillId="0" borderId="0" xfId="0" applyFont="1" applyAlignment="1">
      <alignment horizontal="left" vertical="top" wrapText="1"/>
    </xf>
    <xf numFmtId="0" fontId="17" fillId="0" borderId="114" xfId="0" applyFont="1" applyBorder="1" applyAlignment="1" applyProtection="1">
      <alignment horizontal="left" vertical="top" wrapText="1"/>
      <protection locked="0"/>
    </xf>
    <xf numFmtId="0" fontId="17" fillId="0" borderId="86" xfId="0" applyFont="1" applyBorder="1" applyAlignment="1" applyProtection="1">
      <alignment horizontal="left" vertical="top" wrapText="1"/>
      <protection locked="0"/>
    </xf>
    <xf numFmtId="0" fontId="17" fillId="0" borderId="87" xfId="0" applyFont="1" applyBorder="1" applyAlignment="1" applyProtection="1">
      <alignment horizontal="left" vertical="top" wrapText="1"/>
      <protection locked="0"/>
    </xf>
    <xf numFmtId="0" fontId="17" fillId="0" borderId="35" xfId="0" applyFont="1" applyBorder="1" applyAlignment="1" applyProtection="1">
      <alignment horizontal="left" vertical="top" wrapText="1"/>
      <protection locked="0"/>
    </xf>
    <xf numFmtId="0" fontId="17" fillId="0" borderId="0" xfId="0" applyFont="1" applyAlignment="1" applyProtection="1">
      <alignment horizontal="left" vertical="top" wrapText="1"/>
      <protection locked="0"/>
    </xf>
    <xf numFmtId="0" fontId="17" fillId="0" borderId="38" xfId="0" applyFont="1" applyBorder="1" applyAlignment="1" applyProtection="1">
      <alignment horizontal="left" vertical="top" wrapText="1"/>
      <protection locked="0"/>
    </xf>
    <xf numFmtId="0" fontId="17" fillId="0" borderId="36" xfId="0" applyFont="1" applyBorder="1" applyAlignment="1" applyProtection="1">
      <alignment horizontal="left" vertical="top" wrapText="1"/>
      <protection locked="0"/>
    </xf>
    <xf numFmtId="0" fontId="17" fillId="0" borderId="132" xfId="0" applyFont="1" applyBorder="1" applyAlignment="1" applyProtection="1">
      <alignment horizontal="left" vertical="top" wrapText="1"/>
      <protection locked="0"/>
    </xf>
    <xf numFmtId="0" fontId="17" fillId="0" borderId="66" xfId="0" applyFont="1" applyBorder="1" applyAlignment="1" applyProtection="1">
      <alignment horizontal="left" vertical="top" wrapText="1"/>
      <protection locked="0"/>
    </xf>
    <xf numFmtId="0" fontId="49" fillId="0" borderId="0" xfId="0" applyFont="1" applyAlignment="1">
      <alignment horizontal="right" vertical="center" shrinkToFit="1"/>
    </xf>
    <xf numFmtId="0" fontId="49" fillId="0" borderId="132" xfId="0" applyFont="1" applyBorder="1" applyAlignment="1">
      <alignment horizontal="right" vertical="center" shrinkToFit="1"/>
    </xf>
    <xf numFmtId="0" fontId="49" fillId="0" borderId="0" xfId="0" applyFont="1" applyAlignment="1">
      <alignment horizontal="left" vertical="center" shrinkToFit="1"/>
    </xf>
    <xf numFmtId="0" fontId="49" fillId="0" borderId="132" xfId="0" applyFont="1" applyBorder="1" applyAlignment="1">
      <alignment horizontal="left" vertical="center" shrinkToFit="1"/>
    </xf>
    <xf numFmtId="0" fontId="34" fillId="6" borderId="190" xfId="0" applyFont="1" applyFill="1" applyBorder="1" applyAlignment="1">
      <alignment horizontal="left" vertical="center"/>
    </xf>
    <xf numFmtId="0" fontId="34" fillId="6" borderId="162" xfId="0" applyFont="1" applyFill="1" applyBorder="1" applyAlignment="1">
      <alignment horizontal="left" vertical="center"/>
    </xf>
    <xf numFmtId="0" fontId="34" fillId="6" borderId="169" xfId="0" applyFont="1" applyFill="1" applyBorder="1" applyAlignment="1">
      <alignment horizontal="left" vertical="center"/>
    </xf>
    <xf numFmtId="0" fontId="34" fillId="6" borderId="191" xfId="0" applyFont="1" applyFill="1" applyBorder="1" applyAlignment="1">
      <alignment horizontal="left" vertical="center"/>
    </xf>
    <xf numFmtId="0" fontId="34" fillId="6" borderId="179" xfId="0" applyFont="1" applyFill="1" applyBorder="1" applyAlignment="1">
      <alignment horizontal="left" vertical="center"/>
    </xf>
    <xf numFmtId="0" fontId="34" fillId="6" borderId="58" xfId="0" applyFont="1" applyFill="1" applyBorder="1" applyAlignment="1">
      <alignment horizontal="left" vertical="center"/>
    </xf>
    <xf numFmtId="0" fontId="34" fillId="6" borderId="167" xfId="0" applyFont="1" applyFill="1" applyBorder="1" applyAlignment="1">
      <alignment horizontal="left" vertical="center"/>
    </xf>
    <xf numFmtId="0" fontId="34" fillId="6" borderId="181" xfId="0" applyFont="1" applyFill="1" applyBorder="1" applyAlignment="1">
      <alignment horizontal="left" vertical="center"/>
    </xf>
    <xf numFmtId="0" fontId="17" fillId="0" borderId="192" xfId="0" applyFont="1" applyBorder="1" applyAlignment="1" applyProtection="1">
      <alignment horizontal="left" vertical="top" wrapText="1"/>
      <protection locked="0"/>
    </xf>
    <xf numFmtId="0" fontId="17" fillId="0" borderId="47" xfId="0" applyFont="1" applyBorder="1" applyAlignment="1" applyProtection="1">
      <alignment horizontal="left" vertical="top" wrapText="1"/>
      <protection locked="0"/>
    </xf>
    <xf numFmtId="0" fontId="17" fillId="0" borderId="48" xfId="0" applyFont="1" applyBorder="1" applyAlignment="1" applyProtection="1">
      <alignment horizontal="left" vertical="top" wrapText="1"/>
      <protection locked="0"/>
    </xf>
    <xf numFmtId="0" fontId="17" fillId="0" borderId="193" xfId="0" applyFont="1" applyBorder="1" applyAlignment="1" applyProtection="1">
      <alignment horizontal="left" vertical="top" wrapText="1"/>
      <protection locked="0"/>
    </xf>
    <xf numFmtId="0" fontId="17" fillId="0" borderId="82" xfId="0" applyFont="1" applyBorder="1" applyAlignment="1" applyProtection="1">
      <alignment horizontal="left" vertical="top" wrapText="1"/>
      <protection locked="0"/>
    </xf>
    <xf numFmtId="0" fontId="17" fillId="0" borderId="83" xfId="0" applyFont="1" applyBorder="1" applyAlignment="1" applyProtection="1">
      <alignment horizontal="left" vertical="top" wrapText="1"/>
      <protection locked="0"/>
    </xf>
    <xf numFmtId="0" fontId="41" fillId="0" borderId="0" xfId="0" applyFont="1" applyAlignment="1">
      <alignment vertical="top" wrapText="1"/>
    </xf>
    <xf numFmtId="0" fontId="10" fillId="0" borderId="0" xfId="0" applyFont="1" applyAlignment="1">
      <alignment vertical="center" wrapText="1"/>
    </xf>
    <xf numFmtId="0" fontId="10" fillId="0" borderId="132" xfId="0" applyFont="1" applyBorder="1" applyAlignment="1">
      <alignment vertical="center" wrapText="1"/>
    </xf>
    <xf numFmtId="0" fontId="34" fillId="0" borderId="0" xfId="0" applyFont="1" applyAlignment="1">
      <alignment horizontal="left" vertical="center" wrapText="1"/>
    </xf>
    <xf numFmtId="0" fontId="34" fillId="0" borderId="0" xfId="0" applyFont="1" applyAlignment="1">
      <alignment horizontal="left" vertical="top" wrapText="1"/>
    </xf>
    <xf numFmtId="0" fontId="62" fillId="0" borderId="0" xfId="0" applyFont="1" applyAlignment="1">
      <alignment horizontal="left" vertical="top" wrapText="1"/>
    </xf>
    <xf numFmtId="0" fontId="17" fillId="0" borderId="33" xfId="0" applyFont="1" applyBorder="1" applyAlignment="1" applyProtection="1">
      <alignment horizontal="left" vertical="top" wrapText="1"/>
      <protection locked="0"/>
    </xf>
    <xf numFmtId="0" fontId="17" fillId="0" borderId="34" xfId="0" applyFont="1" applyBorder="1" applyAlignment="1" applyProtection="1">
      <alignment horizontal="left" vertical="top" wrapText="1"/>
      <protection locked="0"/>
    </xf>
    <xf numFmtId="0" fontId="17" fillId="0" borderId="34" xfId="0" applyFont="1" applyBorder="1" applyAlignment="1">
      <alignment horizontal="left" vertical="top" wrapText="1"/>
    </xf>
    <xf numFmtId="0" fontId="17" fillId="0" borderId="130" xfId="0" applyFont="1" applyBorder="1" applyAlignment="1">
      <alignment horizontal="left" vertical="top" wrapText="1"/>
    </xf>
    <xf numFmtId="0" fontId="17" fillId="0" borderId="0" xfId="0" applyFont="1" applyAlignment="1">
      <alignment horizontal="left" vertical="top" wrapText="1"/>
    </xf>
    <xf numFmtId="0" fontId="17" fillId="0" borderId="38" xfId="0" applyFont="1" applyBorder="1" applyAlignment="1">
      <alignment horizontal="left" vertical="top" wrapText="1"/>
    </xf>
    <xf numFmtId="0" fontId="17" fillId="0" borderId="132" xfId="0" applyFont="1" applyBorder="1" applyAlignment="1">
      <alignment horizontal="left" vertical="top" wrapText="1"/>
    </xf>
    <xf numFmtId="0" fontId="17" fillId="0" borderId="66" xfId="0" applyFont="1" applyBorder="1" applyAlignment="1">
      <alignment horizontal="left" vertical="top" wrapText="1"/>
    </xf>
    <xf numFmtId="0" fontId="34" fillId="11" borderId="104" xfId="0" applyFont="1" applyFill="1" applyBorder="1" applyAlignment="1" applyProtection="1">
      <alignment horizontal="left" vertical="center" wrapText="1"/>
      <protection locked="0"/>
    </xf>
    <xf numFmtId="0" fontId="34" fillId="11" borderId="71" xfId="0" applyFont="1" applyFill="1" applyBorder="1" applyAlignment="1" applyProtection="1">
      <alignment horizontal="left" vertical="center" wrapText="1"/>
      <protection locked="0"/>
    </xf>
    <xf numFmtId="0" fontId="34" fillId="11" borderId="72" xfId="0" applyFont="1" applyFill="1" applyBorder="1" applyAlignment="1" applyProtection="1">
      <alignment horizontal="left" vertical="center" wrapText="1"/>
      <protection locked="0"/>
    </xf>
    <xf numFmtId="0" fontId="34" fillId="11" borderId="70" xfId="0" applyFont="1" applyFill="1" applyBorder="1" applyAlignment="1">
      <alignment horizontal="left" vertical="center" wrapText="1"/>
    </xf>
    <xf numFmtId="0" fontId="34" fillId="11" borderId="71" xfId="0" applyFont="1" applyFill="1" applyBorder="1" applyAlignment="1">
      <alignment horizontal="left" vertical="center" wrapText="1"/>
    </xf>
    <xf numFmtId="0" fontId="34" fillId="11" borderId="72" xfId="0" applyFont="1" applyFill="1" applyBorder="1" applyAlignment="1">
      <alignment horizontal="left" vertical="center" wrapText="1"/>
    </xf>
    <xf numFmtId="0" fontId="34" fillId="6" borderId="33" xfId="0" applyFont="1" applyFill="1" applyBorder="1" applyAlignment="1">
      <alignment horizontal="left" vertical="center" wrapText="1"/>
    </xf>
    <xf numFmtId="0" fontId="34" fillId="6" borderId="34" xfId="0" applyFont="1" applyFill="1" applyBorder="1" applyAlignment="1">
      <alignment horizontal="left" vertical="center" wrapText="1"/>
    </xf>
    <xf numFmtId="0" fontId="34" fillId="6" borderId="141" xfId="0" applyFont="1" applyFill="1" applyBorder="1" applyAlignment="1">
      <alignment horizontal="left" vertical="center" wrapText="1"/>
    </xf>
    <xf numFmtId="0" fontId="34" fillId="6" borderId="36" xfId="0" applyFont="1" applyFill="1" applyBorder="1" applyAlignment="1">
      <alignment horizontal="left" vertical="center" wrapText="1"/>
    </xf>
    <xf numFmtId="0" fontId="34" fillId="6" borderId="132" xfId="0" applyFont="1" applyFill="1" applyBorder="1" applyAlignment="1">
      <alignment horizontal="left" vertical="center" wrapText="1"/>
    </xf>
    <xf numFmtId="0" fontId="34" fillId="6" borderId="138" xfId="0" applyFont="1" applyFill="1" applyBorder="1" applyAlignment="1">
      <alignment horizontal="left" vertical="center" wrapText="1"/>
    </xf>
    <xf numFmtId="0" fontId="14" fillId="11" borderId="200" xfId="0" applyFont="1" applyFill="1" applyBorder="1" applyAlignment="1">
      <alignment horizontal="left" vertical="center"/>
    </xf>
    <xf numFmtId="0" fontId="14" fillId="11" borderId="144" xfId="0" applyFont="1" applyFill="1" applyBorder="1" applyAlignment="1">
      <alignment horizontal="left" vertical="center"/>
    </xf>
    <xf numFmtId="0" fontId="14" fillId="11" borderId="146" xfId="0" applyFont="1" applyFill="1" applyBorder="1" applyAlignment="1">
      <alignment horizontal="left" vertical="center"/>
    </xf>
    <xf numFmtId="0" fontId="14" fillId="0" borderId="0" xfId="0" applyFont="1" applyAlignment="1">
      <alignment horizontal="left" vertical="top"/>
    </xf>
    <xf numFmtId="0" fontId="64" fillId="0" borderId="114" xfId="0" applyFont="1" applyBorder="1" applyAlignment="1" applyProtection="1">
      <alignment horizontal="left" vertical="top" wrapText="1"/>
      <protection locked="0"/>
    </xf>
    <xf numFmtId="0" fontId="64" fillId="0" borderId="86" xfId="0" applyFont="1" applyBorder="1" applyAlignment="1" applyProtection="1">
      <alignment horizontal="left" vertical="top" wrapText="1"/>
      <protection locked="0"/>
    </xf>
    <xf numFmtId="0" fontId="64" fillId="0" borderId="87" xfId="0" applyFont="1" applyBorder="1" applyAlignment="1" applyProtection="1">
      <alignment horizontal="left" vertical="top" wrapText="1"/>
      <protection locked="0"/>
    </xf>
    <xf numFmtId="0" fontId="64" fillId="0" borderId="35" xfId="0" applyFont="1" applyBorder="1" applyAlignment="1" applyProtection="1">
      <alignment horizontal="left" vertical="top" wrapText="1"/>
      <protection locked="0"/>
    </xf>
    <xf numFmtId="0" fontId="64" fillId="0" borderId="0" xfId="0" applyFont="1" applyAlignment="1" applyProtection="1">
      <alignment horizontal="left" vertical="top" wrapText="1"/>
      <protection locked="0"/>
    </xf>
    <xf numFmtId="0" fontId="64" fillId="0" borderId="38" xfId="0" applyFont="1" applyBorder="1" applyAlignment="1" applyProtection="1">
      <alignment horizontal="left" vertical="top" wrapText="1"/>
      <protection locked="0"/>
    </xf>
    <xf numFmtId="0" fontId="64" fillId="0" borderId="97" xfId="0" applyFont="1" applyBorder="1" applyAlignment="1" applyProtection="1">
      <alignment horizontal="left" vertical="top" wrapText="1"/>
      <protection locked="0"/>
    </xf>
    <xf numFmtId="0" fontId="64" fillId="0" borderId="30" xfId="0" applyFont="1" applyBorder="1" applyAlignment="1" applyProtection="1">
      <alignment horizontal="left" vertical="top" wrapText="1"/>
      <protection locked="0"/>
    </xf>
    <xf numFmtId="0" fontId="64" fillId="0" borderId="49" xfId="0" applyFont="1" applyBorder="1" applyAlignment="1" applyProtection="1">
      <alignment horizontal="left" vertical="top" wrapText="1"/>
      <protection locked="0"/>
    </xf>
    <xf numFmtId="0" fontId="34" fillId="0" borderId="0" xfId="0" applyFont="1" applyAlignment="1">
      <alignment horizontal="left" vertical="center"/>
    </xf>
    <xf numFmtId="0" fontId="34" fillId="11" borderId="96" xfId="0" applyFont="1" applyFill="1" applyBorder="1" applyAlignment="1">
      <alignment horizontal="left" vertical="center" wrapText="1"/>
    </xf>
    <xf numFmtId="0" fontId="14" fillId="11" borderId="15" xfId="0" applyFont="1" applyFill="1" applyBorder="1" applyAlignment="1">
      <alignment horizontal="left" vertical="center" wrapText="1"/>
    </xf>
    <xf numFmtId="0" fontId="14" fillId="11" borderId="37" xfId="0" applyFont="1" applyFill="1" applyBorder="1" applyAlignment="1">
      <alignment horizontal="left" vertical="center" wrapText="1"/>
    </xf>
    <xf numFmtId="0" fontId="14" fillId="11" borderId="200" xfId="0" applyFont="1" applyFill="1" applyBorder="1" applyAlignment="1">
      <alignment horizontal="left" vertical="center" wrapText="1"/>
    </xf>
    <xf numFmtId="0" fontId="14" fillId="11" borderId="144" xfId="0" applyFont="1" applyFill="1" applyBorder="1" applyAlignment="1">
      <alignment horizontal="left" vertical="center" wrapText="1"/>
    </xf>
    <xf numFmtId="0" fontId="14" fillId="11" borderId="146" xfId="0" applyFont="1" applyFill="1" applyBorder="1" applyAlignment="1">
      <alignment horizontal="left" vertical="center" wrapText="1"/>
    </xf>
    <xf numFmtId="0" fontId="34" fillId="11" borderId="114" xfId="0" applyFont="1" applyFill="1" applyBorder="1" applyAlignment="1">
      <alignment horizontal="left" vertical="center"/>
    </xf>
    <xf numFmtId="0" fontId="34" fillId="11" borderId="86" xfId="0" applyFont="1" applyFill="1" applyBorder="1" applyAlignment="1">
      <alignment horizontal="left" vertical="center"/>
    </xf>
    <xf numFmtId="0" fontId="34" fillId="11" borderId="87" xfId="0" applyFont="1" applyFill="1" applyBorder="1" applyAlignment="1">
      <alignment horizontal="left" vertical="center"/>
    </xf>
    <xf numFmtId="0" fontId="34" fillId="6" borderId="198" xfId="0" applyFont="1" applyFill="1" applyBorder="1" applyAlignment="1">
      <alignment horizontal="left" vertical="center"/>
    </xf>
    <xf numFmtId="0" fontId="34" fillId="6" borderId="79" xfId="0" applyFont="1" applyFill="1" applyBorder="1" applyAlignment="1">
      <alignment horizontal="left" vertical="center"/>
    </xf>
    <xf numFmtId="0" fontId="34" fillId="6" borderId="45" xfId="0" applyFont="1" applyFill="1" applyBorder="1" applyAlignment="1">
      <alignment horizontal="left" vertical="center"/>
    </xf>
    <xf numFmtId="0" fontId="64" fillId="0" borderId="36" xfId="0" applyFont="1" applyBorder="1" applyAlignment="1" applyProtection="1">
      <alignment horizontal="left" vertical="top" wrapText="1"/>
      <protection locked="0"/>
    </xf>
    <xf numFmtId="0" fontId="64" fillId="0" borderId="132" xfId="0" applyFont="1" applyBorder="1" applyAlignment="1" applyProtection="1">
      <alignment horizontal="left" vertical="top" wrapText="1"/>
      <protection locked="0"/>
    </xf>
    <xf numFmtId="0" fontId="64" fillId="0" borderId="66" xfId="0" applyFont="1" applyBorder="1" applyAlignment="1" applyProtection="1">
      <alignment horizontal="left" vertical="top" wrapText="1"/>
      <protection locked="0"/>
    </xf>
    <xf numFmtId="0" fontId="10" fillId="0" borderId="84" xfId="0" applyFont="1" applyBorder="1" applyAlignment="1" applyProtection="1">
      <alignment horizontal="left" vertical="center" shrinkToFit="1"/>
      <protection locked="0"/>
    </xf>
    <xf numFmtId="0" fontId="10" fillId="0" borderId="52" xfId="0" applyFont="1" applyBorder="1" applyAlignment="1" applyProtection="1">
      <alignment horizontal="left" vertical="center" shrinkToFit="1"/>
      <protection locked="0"/>
    </xf>
    <xf numFmtId="0" fontId="10" fillId="0" borderId="65" xfId="0" applyFont="1" applyBorder="1" applyAlignment="1" applyProtection="1">
      <alignment horizontal="left" vertical="center" shrinkToFit="1"/>
      <protection locked="0"/>
    </xf>
    <xf numFmtId="0" fontId="34" fillId="6" borderId="76" xfId="0" applyFont="1" applyFill="1" applyBorder="1" applyAlignment="1">
      <alignment horizontal="left" vertical="center" wrapText="1" shrinkToFit="1"/>
    </xf>
    <xf numFmtId="0" fontId="34" fillId="6" borderId="1" xfId="0" applyFont="1" applyFill="1" applyBorder="1" applyAlignment="1">
      <alignment horizontal="left" vertical="center" wrapText="1" shrinkToFit="1"/>
    </xf>
    <xf numFmtId="0" fontId="34" fillId="6" borderId="199" xfId="0" applyFont="1" applyFill="1" applyBorder="1" applyAlignment="1">
      <alignment horizontal="left" vertical="center" wrapText="1" shrinkToFit="1"/>
    </xf>
    <xf numFmtId="0" fontId="34" fillId="6" borderId="88" xfId="0" applyFont="1" applyFill="1" applyBorder="1" applyAlignment="1">
      <alignment horizontal="left" vertical="center" wrapText="1" shrinkToFit="1"/>
    </xf>
    <xf numFmtId="0" fontId="14" fillId="0" borderId="35" xfId="0" applyFont="1" applyBorder="1" applyAlignment="1">
      <alignment horizontal="left" vertical="center" wrapText="1"/>
    </xf>
    <xf numFmtId="0" fontId="9" fillId="0" borderId="35" xfId="0" applyFont="1" applyBorder="1" applyAlignment="1">
      <alignment horizontal="left" vertical="center" wrapText="1"/>
    </xf>
    <xf numFmtId="0" fontId="9" fillId="0" borderId="0" xfId="0" applyFont="1" applyAlignment="1">
      <alignment horizontal="left" vertical="center" wrapText="1"/>
    </xf>
    <xf numFmtId="0" fontId="34" fillId="6" borderId="76" xfId="0" applyFont="1" applyFill="1" applyBorder="1" applyAlignment="1">
      <alignment horizontal="left" vertical="center"/>
    </xf>
    <xf numFmtId="0" fontId="34" fillId="6" borderId="1" xfId="0" applyFont="1" applyFill="1" applyBorder="1" applyAlignment="1">
      <alignment horizontal="left" vertical="center"/>
    </xf>
    <xf numFmtId="0" fontId="10" fillId="0" borderId="63" xfId="0" applyFont="1" applyBorder="1" applyAlignment="1" applyProtection="1">
      <alignment horizontal="left" vertical="center" shrinkToFit="1"/>
      <protection locked="0"/>
    </xf>
    <xf numFmtId="0" fontId="14" fillId="0" borderId="0" xfId="0" applyFont="1" applyAlignment="1">
      <alignment horizontal="left" vertical="center"/>
    </xf>
    <xf numFmtId="0" fontId="14" fillId="0" borderId="35" xfId="0" applyFont="1" applyBorder="1" applyAlignment="1">
      <alignment horizontal="left" vertical="center"/>
    </xf>
    <xf numFmtId="0" fontId="50" fillId="0" borderId="114" xfId="0" applyFont="1" applyBorder="1" applyAlignment="1" applyProtection="1">
      <alignment horizontal="left" vertical="top" wrapText="1"/>
      <protection locked="0"/>
    </xf>
    <xf numFmtId="0" fontId="50" fillId="0" borderId="86" xfId="0" applyFont="1" applyBorder="1" applyAlignment="1" applyProtection="1">
      <alignment horizontal="left" vertical="top" wrapText="1"/>
      <protection locked="0"/>
    </xf>
    <xf numFmtId="0" fontId="50" fillId="0" borderId="116" xfId="0" applyFont="1" applyBorder="1" applyAlignment="1" applyProtection="1">
      <alignment horizontal="left" vertical="top" wrapText="1"/>
      <protection locked="0"/>
    </xf>
    <xf numFmtId="0" fontId="50" fillId="0" borderId="35" xfId="0" applyFont="1" applyBorder="1" applyAlignment="1" applyProtection="1">
      <alignment horizontal="left" vertical="top" wrapText="1"/>
      <protection locked="0"/>
    </xf>
    <xf numFmtId="0" fontId="50" fillId="0" borderId="0" xfId="0" applyFont="1" applyAlignment="1" applyProtection="1">
      <alignment horizontal="left" vertical="top" wrapText="1"/>
      <protection locked="0"/>
    </xf>
    <xf numFmtId="0" fontId="50" fillId="0" borderId="51" xfId="0" applyFont="1" applyBorder="1" applyAlignment="1" applyProtection="1">
      <alignment horizontal="left" vertical="top" wrapText="1"/>
      <protection locked="0"/>
    </xf>
    <xf numFmtId="0" fontId="50" fillId="0" borderId="97" xfId="0" applyFont="1" applyBorder="1" applyAlignment="1" applyProtection="1">
      <alignment horizontal="left" vertical="top" wrapText="1"/>
      <protection locked="0"/>
    </xf>
    <xf numFmtId="0" fontId="50" fillId="0" borderId="30" xfId="0" applyFont="1" applyBorder="1" applyAlignment="1" applyProtection="1">
      <alignment horizontal="left" vertical="top" wrapText="1"/>
      <protection locked="0"/>
    </xf>
    <xf numFmtId="0" fontId="50" fillId="0" borderId="98" xfId="0" applyFont="1" applyBorder="1" applyAlignment="1" applyProtection="1">
      <alignment horizontal="left" vertical="top" wrapText="1"/>
      <protection locked="0"/>
    </xf>
    <xf numFmtId="0" fontId="11" fillId="0" borderId="60" xfId="0" applyFont="1" applyBorder="1" applyAlignment="1" applyProtection="1">
      <alignment horizontal="center" vertical="center"/>
      <protection locked="0"/>
    </xf>
    <xf numFmtId="0" fontId="11" fillId="0" borderId="29" xfId="0" applyFont="1" applyBorder="1" applyAlignment="1" applyProtection="1">
      <alignment horizontal="center" vertical="center"/>
      <protection locked="0"/>
    </xf>
    <xf numFmtId="0" fontId="11" fillId="0" borderId="89" xfId="0" applyFont="1" applyBorder="1" applyAlignment="1" applyProtection="1">
      <alignment horizontal="center" vertical="center"/>
      <protection locked="0"/>
    </xf>
    <xf numFmtId="0" fontId="34" fillId="6" borderId="194" xfId="0" applyFont="1" applyFill="1" applyBorder="1" applyAlignment="1">
      <alignment horizontal="left" vertical="center"/>
    </xf>
    <xf numFmtId="0" fontId="34" fillId="6" borderId="105" xfId="0" applyFont="1" applyFill="1" applyBorder="1" applyAlignment="1">
      <alignment horizontal="left" vertical="center"/>
    </xf>
    <xf numFmtId="0" fontId="34" fillId="6" borderId="195" xfId="0" applyFont="1" applyFill="1" applyBorder="1" applyAlignment="1">
      <alignment horizontal="left" vertical="center"/>
    </xf>
    <xf numFmtId="0" fontId="10" fillId="5" borderId="8" xfId="0" applyFont="1" applyFill="1" applyBorder="1" applyAlignment="1" applyProtection="1">
      <alignment horizontal="center" vertical="center" wrapText="1"/>
      <protection locked="0"/>
    </xf>
    <xf numFmtId="0" fontId="10" fillId="5" borderId="80" xfId="0" applyFont="1" applyFill="1" applyBorder="1" applyAlignment="1" applyProtection="1">
      <alignment horizontal="center" vertical="center" wrapText="1"/>
      <protection locked="0"/>
    </xf>
    <xf numFmtId="0" fontId="16" fillId="6" borderId="8" xfId="0" applyFont="1" applyFill="1" applyBorder="1" applyAlignment="1">
      <alignment horizontal="left" vertical="center"/>
    </xf>
    <xf numFmtId="0" fontId="16" fillId="6" borderId="80" xfId="0" applyFont="1" applyFill="1" applyBorder="1" applyAlignment="1">
      <alignment horizontal="left" vertical="center"/>
    </xf>
    <xf numFmtId="0" fontId="10" fillId="0" borderId="8" xfId="0" applyFont="1" applyBorder="1" applyAlignment="1" applyProtection="1">
      <alignment horizontal="left" vertical="center" shrinkToFit="1"/>
      <protection locked="0"/>
    </xf>
    <xf numFmtId="0" fontId="10" fillId="0" borderId="79" xfId="0" applyFont="1" applyBorder="1" applyAlignment="1" applyProtection="1">
      <alignment horizontal="left" vertical="center" shrinkToFit="1"/>
      <protection locked="0"/>
    </xf>
    <xf numFmtId="0" fontId="10" fillId="0" borderId="45" xfId="0" applyFont="1" applyBorder="1" applyAlignment="1" applyProtection="1">
      <alignment horizontal="left" vertical="center" shrinkToFit="1"/>
      <protection locked="0"/>
    </xf>
    <xf numFmtId="0" fontId="34" fillId="6" borderId="196" xfId="0" applyFont="1" applyFill="1" applyBorder="1" applyAlignment="1">
      <alignment horizontal="left" vertical="center" shrinkToFit="1"/>
    </xf>
    <xf numFmtId="0" fontId="34" fillId="6" borderId="165" xfId="0" applyFont="1" applyFill="1" applyBorder="1" applyAlignment="1">
      <alignment horizontal="left" vertical="center" shrinkToFit="1"/>
    </xf>
    <xf numFmtId="0" fontId="34" fillId="6" borderId="197" xfId="0" applyFont="1" applyFill="1" applyBorder="1" applyAlignment="1">
      <alignment horizontal="left" vertical="center" shrinkToFit="1"/>
    </xf>
    <xf numFmtId="0" fontId="11" fillId="6" borderId="85" xfId="0" applyFont="1" applyFill="1" applyBorder="1" applyAlignment="1">
      <alignment horizontal="left" vertical="center" wrapText="1"/>
    </xf>
    <xf numFmtId="0" fontId="11" fillId="6" borderId="87" xfId="0" applyFont="1" applyFill="1" applyBorder="1" applyAlignment="1">
      <alignment horizontal="left" vertical="center" wrapText="1"/>
    </xf>
    <xf numFmtId="0" fontId="11" fillId="6" borderId="16" xfId="0" applyFont="1" applyFill="1" applyBorder="1" applyAlignment="1">
      <alignment horizontal="left" vertical="center" wrapText="1"/>
    </xf>
    <xf numFmtId="0" fontId="11" fillId="6" borderId="38" xfId="0" applyFont="1" applyFill="1" applyBorder="1" applyAlignment="1">
      <alignment horizontal="left" vertical="center" wrapText="1"/>
    </xf>
    <xf numFmtId="0" fontId="10" fillId="6" borderId="16" xfId="0" applyFont="1" applyFill="1" applyBorder="1" applyAlignment="1">
      <alignment horizontal="center" vertical="center"/>
    </xf>
    <xf numFmtId="0" fontId="10" fillId="6" borderId="38" xfId="0" applyFont="1" applyFill="1" applyBorder="1" applyAlignment="1">
      <alignment horizontal="center" vertical="center"/>
    </xf>
    <xf numFmtId="0" fontId="10" fillId="0" borderId="16" xfId="0" applyFont="1" applyBorder="1" applyAlignment="1" applyProtection="1">
      <alignment horizontal="center" vertical="top"/>
      <protection locked="0"/>
    </xf>
    <xf numFmtId="0" fontId="10" fillId="0" borderId="38" xfId="0" applyFont="1" applyBorder="1" applyAlignment="1" applyProtection="1">
      <alignment horizontal="center" vertical="top"/>
      <protection locked="0"/>
    </xf>
    <xf numFmtId="0" fontId="10" fillId="0" borderId="39" xfId="0" applyFont="1" applyBorder="1" applyAlignment="1" applyProtection="1">
      <alignment horizontal="center" vertical="top"/>
      <protection locked="0"/>
    </xf>
    <xf numFmtId="0" fontId="10" fillId="0" borderId="66" xfId="0" applyFont="1" applyBorder="1" applyAlignment="1" applyProtection="1">
      <alignment horizontal="center" vertical="top"/>
      <protection locked="0"/>
    </xf>
    <xf numFmtId="0" fontId="34" fillId="6" borderId="168" xfId="0" applyFont="1" applyFill="1" applyBorder="1" applyAlignment="1">
      <alignment horizontal="left" vertical="center"/>
    </xf>
    <xf numFmtId="0" fontId="11" fillId="0" borderId="85" xfId="0" applyFont="1" applyBorder="1" applyAlignment="1" applyProtection="1">
      <alignment horizontal="center" vertical="center"/>
      <protection locked="0"/>
    </xf>
    <xf numFmtId="0" fontId="11" fillId="0" borderId="16" xfId="0" applyFont="1" applyBorder="1" applyAlignment="1" applyProtection="1">
      <alignment horizontal="center" vertical="center"/>
      <protection locked="0"/>
    </xf>
    <xf numFmtId="0" fontId="11" fillId="0" borderId="39" xfId="0" applyFont="1" applyBorder="1" applyAlignment="1" applyProtection="1">
      <alignment horizontal="center" vertical="center"/>
      <protection locked="0"/>
    </xf>
    <xf numFmtId="0" fontId="8" fillId="0" borderId="0" xfId="3" applyAlignment="1">
      <alignment horizontal="left" vertical="top" wrapText="1"/>
    </xf>
    <xf numFmtId="0" fontId="8" fillId="0" borderId="0" xfId="3" applyAlignment="1">
      <alignment horizontal="left" vertical="top"/>
    </xf>
    <xf numFmtId="0" fontId="8" fillId="0" borderId="9" xfId="3" applyBorder="1" applyAlignment="1" applyProtection="1">
      <alignment horizontal="left" vertical="center" shrinkToFit="1"/>
      <protection locked="0"/>
    </xf>
    <xf numFmtId="0" fontId="8" fillId="0" borderId="47" xfId="3" applyBorder="1" applyAlignment="1" applyProtection="1">
      <alignment horizontal="left" vertical="center" shrinkToFit="1"/>
      <protection locked="0"/>
    </xf>
    <xf numFmtId="0" fontId="8" fillId="0" borderId="74" xfId="3" applyBorder="1" applyAlignment="1" applyProtection="1">
      <alignment horizontal="left" vertical="center" shrinkToFit="1"/>
      <protection locked="0"/>
    </xf>
    <xf numFmtId="0" fontId="8" fillId="0" borderId="10" xfId="3" applyBorder="1" applyAlignment="1" applyProtection="1">
      <alignment horizontal="left" vertical="center" shrinkToFit="1"/>
      <protection locked="0"/>
    </xf>
    <xf numFmtId="0" fontId="8" fillId="0" borderId="101" xfId="3" applyBorder="1" applyAlignment="1" applyProtection="1">
      <alignment horizontal="left" vertical="center" shrinkToFit="1"/>
      <protection locked="0"/>
    </xf>
    <xf numFmtId="0" fontId="8" fillId="0" borderId="135" xfId="3" applyBorder="1" applyAlignment="1" applyProtection="1">
      <alignment horizontal="left" vertical="center" shrinkToFit="1"/>
      <protection locked="0"/>
    </xf>
    <xf numFmtId="0" fontId="8" fillId="0" borderId="126" xfId="3" applyBorder="1" applyAlignment="1" applyProtection="1">
      <alignment horizontal="left" vertical="center" shrinkToFit="1"/>
      <protection locked="0"/>
    </xf>
    <xf numFmtId="0" fontId="8" fillId="0" borderId="82" xfId="3" applyBorder="1" applyAlignment="1" applyProtection="1">
      <alignment horizontal="left" vertical="center" shrinkToFit="1"/>
      <protection locked="0"/>
    </xf>
    <xf numFmtId="0" fontId="8" fillId="0" borderId="147" xfId="3" applyBorder="1" applyAlignment="1" applyProtection="1">
      <alignment horizontal="left" vertical="center" shrinkToFit="1"/>
      <protection locked="0"/>
    </xf>
    <xf numFmtId="0" fontId="0" fillId="0" borderId="3" xfId="3" applyFont="1" applyBorder="1" applyAlignment="1" applyProtection="1">
      <alignment horizontal="left" vertical="center" shrinkToFit="1"/>
      <protection locked="0"/>
    </xf>
    <xf numFmtId="0" fontId="8" fillId="0" borderId="3" xfId="3" applyBorder="1" applyAlignment="1" applyProtection="1">
      <alignment horizontal="left" vertical="center" shrinkToFit="1"/>
      <protection locked="0"/>
    </xf>
    <xf numFmtId="177" fontId="8" fillId="6" borderId="69" xfId="3" applyNumberFormat="1" applyFill="1" applyBorder="1" applyAlignment="1">
      <alignment horizontal="right" vertical="top"/>
    </xf>
    <xf numFmtId="177" fontId="8" fillId="6" borderId="67" xfId="3" applyNumberFormat="1" applyFill="1" applyBorder="1" applyAlignment="1">
      <alignment horizontal="right" vertical="top"/>
    </xf>
    <xf numFmtId="177" fontId="8" fillId="6" borderId="103" xfId="3" applyNumberFormat="1" applyFill="1" applyBorder="1" applyAlignment="1">
      <alignment horizontal="right" vertical="top"/>
    </xf>
    <xf numFmtId="0" fontId="8" fillId="6" borderId="16" xfId="3" applyFill="1" applyBorder="1" applyAlignment="1">
      <alignment horizontal="center" vertical="center" textRotation="255"/>
    </xf>
    <xf numFmtId="0" fontId="8" fillId="6" borderId="17" xfId="3" applyFill="1" applyBorder="1" applyAlignment="1">
      <alignment horizontal="center" vertical="center" textRotation="255"/>
    </xf>
    <xf numFmtId="177" fontId="8" fillId="6" borderId="68" xfId="3" applyNumberFormat="1" applyFill="1" applyBorder="1" applyAlignment="1">
      <alignment horizontal="right" vertical="top"/>
    </xf>
    <xf numFmtId="0" fontId="8" fillId="6" borderId="15" xfId="3" applyFill="1" applyBorder="1" applyAlignment="1">
      <alignment horizontal="left" vertical="center" shrinkToFit="1"/>
    </xf>
    <xf numFmtId="176" fontId="0" fillId="0" borderId="18" xfId="3" applyNumberFormat="1" applyFont="1" applyBorder="1" applyAlignment="1" applyProtection="1">
      <alignment horizontal="right" vertical="center" shrinkToFit="1"/>
      <protection locked="0"/>
    </xf>
    <xf numFmtId="176" fontId="0" fillId="0" borderId="86" xfId="3" applyNumberFormat="1" applyFont="1" applyBorder="1" applyAlignment="1" applyProtection="1">
      <alignment horizontal="right" vertical="center" shrinkToFit="1"/>
      <protection locked="0"/>
    </xf>
    <xf numFmtId="0" fontId="0" fillId="0" borderId="145" xfId="0" applyBorder="1" applyAlignment="1" applyProtection="1">
      <alignment horizontal="right" vertical="center" shrinkToFit="1"/>
      <protection locked="0"/>
    </xf>
    <xf numFmtId="0" fontId="0" fillId="0" borderId="144" xfId="0" applyBorder="1" applyAlignment="1" applyProtection="1">
      <alignment horizontal="right" vertical="center" shrinkToFit="1"/>
      <protection locked="0"/>
    </xf>
    <xf numFmtId="177" fontId="8" fillId="6" borderId="86" xfId="3" applyNumberFormat="1" applyFill="1" applyBorder="1">
      <alignment vertical="center"/>
    </xf>
    <xf numFmtId="0" fontId="0" fillId="0" borderId="87" xfId="0" applyBorder="1">
      <alignment vertical="center"/>
    </xf>
    <xf numFmtId="0" fontId="0" fillId="0" borderId="144" xfId="0" applyBorder="1">
      <alignment vertical="center"/>
    </xf>
    <xf numFmtId="0" fontId="0" fillId="0" borderId="146" xfId="0" applyBorder="1">
      <alignment vertical="center"/>
    </xf>
    <xf numFmtId="0" fontId="18" fillId="4" borderId="29" xfId="3" applyFont="1" applyFill="1" applyBorder="1" applyAlignment="1">
      <alignment horizontal="center" vertical="top" textRotation="255"/>
    </xf>
    <xf numFmtId="0" fontId="13" fillId="3" borderId="33" xfId="3" applyFont="1" applyFill="1" applyBorder="1" applyAlignment="1">
      <alignment horizontal="left" vertical="center"/>
    </xf>
    <xf numFmtId="0" fontId="13" fillId="3" borderId="34" xfId="3" applyFont="1" applyFill="1" applyBorder="1" applyAlignment="1">
      <alignment horizontal="left" vertical="center"/>
    </xf>
    <xf numFmtId="176" fontId="8" fillId="6" borderId="9" xfId="3" applyNumberFormat="1" applyFill="1" applyBorder="1" applyAlignment="1">
      <alignment horizontal="right" vertical="center" shrinkToFit="1"/>
    </xf>
    <xf numFmtId="176" fontId="8" fillId="6" borderId="47" xfId="3" applyNumberFormat="1" applyFill="1" applyBorder="1" applyAlignment="1">
      <alignment horizontal="right" vertical="center" shrinkToFit="1"/>
    </xf>
    <xf numFmtId="0" fontId="0" fillId="6" borderId="27" xfId="3" applyFont="1" applyFill="1" applyBorder="1" applyAlignment="1">
      <alignment horizontal="left" vertical="center" wrapText="1"/>
    </xf>
    <xf numFmtId="0" fontId="0" fillId="6" borderId="123" xfId="3" applyFont="1" applyFill="1" applyBorder="1" applyAlignment="1">
      <alignment horizontal="left" vertical="center" wrapText="1"/>
    </xf>
    <xf numFmtId="0" fontId="8" fillId="4" borderId="122" xfId="3" applyFill="1" applyBorder="1" applyAlignment="1">
      <alignment horizontal="center" vertical="center" shrinkToFit="1"/>
    </xf>
    <xf numFmtId="0" fontId="8" fillId="4" borderId="112" xfId="3" applyFill="1" applyBorder="1" applyAlignment="1">
      <alignment horizontal="center" vertical="center" shrinkToFit="1"/>
    </xf>
    <xf numFmtId="0" fontId="8" fillId="4" borderId="118" xfId="3" applyFill="1" applyBorder="1" applyAlignment="1">
      <alignment horizontal="center" vertical="center" shrinkToFit="1"/>
    </xf>
    <xf numFmtId="0" fontId="0" fillId="0" borderId="9" xfId="3" applyFont="1" applyBorder="1" applyAlignment="1" applyProtection="1">
      <alignment horizontal="left" vertical="center" shrinkToFit="1"/>
      <protection locked="0"/>
    </xf>
    <xf numFmtId="177" fontId="34" fillId="0" borderId="0" xfId="0" applyNumberFormat="1" applyFont="1" applyAlignment="1">
      <alignment horizontal="left" vertical="center"/>
    </xf>
    <xf numFmtId="0" fontId="34" fillId="0" borderId="0" xfId="3" applyFont="1" applyAlignment="1">
      <alignment horizontal="left" vertical="center"/>
    </xf>
    <xf numFmtId="0" fontId="14" fillId="0" borderId="35" xfId="3" applyFont="1" applyBorder="1" applyAlignment="1">
      <alignment horizontal="left" vertical="top" wrapText="1"/>
    </xf>
    <xf numFmtId="0" fontId="14" fillId="0" borderId="0" xfId="3" applyFont="1" applyAlignment="1">
      <alignment horizontal="left" vertical="top" wrapText="1"/>
    </xf>
    <xf numFmtId="0" fontId="0" fillId="0" borderId="35" xfId="0" applyBorder="1">
      <alignment vertical="center"/>
    </xf>
    <xf numFmtId="0" fontId="27" fillId="0" borderId="0" xfId="0" applyFont="1" applyAlignment="1">
      <alignment horizontal="center" vertical="center" shrinkToFit="1"/>
    </xf>
    <xf numFmtId="0" fontId="27" fillId="0" borderId="0" xfId="0" applyFont="1" applyAlignment="1">
      <alignment horizontal="right" vertical="center" shrinkToFit="1"/>
    </xf>
    <xf numFmtId="0" fontId="27" fillId="0" borderId="0" xfId="0" applyFont="1" applyAlignment="1">
      <alignment horizontal="left" vertical="center" shrinkToFit="1"/>
    </xf>
    <xf numFmtId="0" fontId="8" fillId="3" borderId="31" xfId="3" applyFill="1" applyBorder="1" applyAlignment="1">
      <alignment horizontal="center" vertical="center"/>
    </xf>
    <xf numFmtId="0" fontId="8" fillId="6" borderId="8" xfId="3" applyFill="1" applyBorder="1" applyAlignment="1">
      <alignment horizontal="left" vertical="center" wrapText="1"/>
    </xf>
    <xf numFmtId="0" fontId="8" fillId="6" borderId="79" xfId="3" applyFill="1" applyBorder="1" applyAlignment="1">
      <alignment horizontal="left" vertical="center" wrapText="1"/>
    </xf>
    <xf numFmtId="176" fontId="8" fillId="0" borderId="9" xfId="3" applyNumberFormat="1" applyBorder="1" applyAlignment="1" applyProtection="1">
      <alignment horizontal="right" vertical="center" shrinkToFit="1"/>
      <protection locked="0"/>
    </xf>
    <xf numFmtId="176" fontId="8" fillId="0" borderId="47" xfId="3" applyNumberFormat="1" applyBorder="1" applyAlignment="1" applyProtection="1">
      <alignment horizontal="right" vertical="center" shrinkToFit="1"/>
      <protection locked="0"/>
    </xf>
    <xf numFmtId="0" fontId="8" fillId="0" borderId="9" xfId="3" applyBorder="1" applyAlignment="1" applyProtection="1">
      <alignment horizontal="right" vertical="center" shrinkToFit="1"/>
      <protection locked="0"/>
    </xf>
    <xf numFmtId="0" fontId="8" fillId="0" borderId="47" xfId="3" applyBorder="1" applyAlignment="1" applyProtection="1">
      <alignment horizontal="right" vertical="center" shrinkToFit="1"/>
      <protection locked="0"/>
    </xf>
    <xf numFmtId="1" fontId="8" fillId="6" borderId="18" xfId="1" applyNumberFormat="1" applyFont="1" applyFill="1" applyBorder="1" applyAlignment="1" applyProtection="1">
      <alignment horizontal="right" vertical="center"/>
    </xf>
    <xf numFmtId="1" fontId="8" fillId="6" borderId="86" xfId="1" applyNumberFormat="1" applyFont="1" applyFill="1" applyBorder="1" applyAlignment="1" applyProtection="1">
      <alignment horizontal="right" vertical="center"/>
    </xf>
    <xf numFmtId="38" fontId="8" fillId="3" borderId="11" xfId="4" applyFont="1" applyFill="1" applyBorder="1" applyAlignment="1" applyProtection="1">
      <alignment horizontal="right" vertical="center"/>
    </xf>
    <xf numFmtId="38" fontId="8" fillId="3" borderId="21" xfId="4" applyFont="1" applyFill="1" applyBorder="1" applyAlignment="1" applyProtection="1">
      <alignment horizontal="right" vertical="center"/>
    </xf>
    <xf numFmtId="38" fontId="8" fillId="3" borderId="12" xfId="4" applyFont="1" applyFill="1" applyBorder="1" applyAlignment="1" applyProtection="1">
      <alignment horizontal="right" vertical="center"/>
    </xf>
    <xf numFmtId="38" fontId="8" fillId="3" borderId="22" xfId="4" applyFont="1" applyFill="1" applyBorder="1" applyAlignment="1" applyProtection="1">
      <alignment horizontal="right" vertical="center"/>
    </xf>
    <xf numFmtId="38" fontId="8" fillId="3" borderId="99" xfId="4" applyFont="1" applyFill="1" applyBorder="1" applyAlignment="1" applyProtection="1">
      <alignment horizontal="right" vertical="center"/>
    </xf>
    <xf numFmtId="38" fontId="8" fillId="3" borderId="131" xfId="4" applyFont="1" applyFill="1" applyBorder="1" applyAlignment="1" applyProtection="1">
      <alignment horizontal="right" vertical="center"/>
    </xf>
    <xf numFmtId="38" fontId="9" fillId="3" borderId="34" xfId="4" applyFont="1" applyFill="1" applyBorder="1" applyAlignment="1" applyProtection="1">
      <alignment horizontal="right" vertical="center"/>
    </xf>
    <xf numFmtId="38" fontId="9" fillId="3" borderId="130" xfId="4" applyFont="1" applyFill="1" applyBorder="1" applyAlignment="1" applyProtection="1">
      <alignment horizontal="right" vertical="center"/>
    </xf>
    <xf numFmtId="0" fontId="16" fillId="4" borderId="62" xfId="3" applyFont="1" applyFill="1" applyBorder="1" applyAlignment="1">
      <alignment horizontal="left" vertical="center"/>
    </xf>
    <xf numFmtId="0" fontId="16" fillId="4" borderId="52" xfId="3" applyFont="1" applyFill="1" applyBorder="1" applyAlignment="1">
      <alignment horizontal="left" vertical="center"/>
    </xf>
    <xf numFmtId="38" fontId="8" fillId="4" borderId="0" xfId="4" applyFont="1" applyFill="1" applyBorder="1" applyAlignment="1" applyProtection="1">
      <alignment horizontal="right" vertical="center"/>
    </xf>
    <xf numFmtId="38" fontId="8" fillId="4" borderId="38" xfId="4" applyFont="1" applyFill="1" applyBorder="1" applyAlignment="1" applyProtection="1">
      <alignment horizontal="right" vertical="center"/>
    </xf>
    <xf numFmtId="38" fontId="8" fillId="3" borderId="42" xfId="4" applyFont="1" applyFill="1" applyBorder="1" applyAlignment="1" applyProtection="1">
      <alignment horizontal="right" vertical="center" wrapText="1"/>
    </xf>
    <xf numFmtId="38" fontId="8" fillId="3" borderId="31" xfId="4" applyFont="1" applyFill="1" applyBorder="1" applyAlignment="1" applyProtection="1">
      <alignment horizontal="right" vertical="center" wrapText="1"/>
    </xf>
    <xf numFmtId="38" fontId="8" fillId="3" borderId="32" xfId="4" applyFont="1" applyFill="1" applyBorder="1" applyAlignment="1" applyProtection="1">
      <alignment horizontal="right" vertical="center" wrapText="1"/>
    </xf>
    <xf numFmtId="38" fontId="8" fillId="4" borderId="104" xfId="4" applyFont="1" applyFill="1" applyBorder="1" applyAlignment="1" applyProtection="1">
      <alignment horizontal="right" vertical="center"/>
    </xf>
    <xf numFmtId="38" fontId="8" fillId="4" borderId="71" xfId="4" applyFont="1" applyFill="1" applyBorder="1" applyAlignment="1" applyProtection="1">
      <alignment horizontal="right" vertical="center"/>
    </xf>
    <xf numFmtId="38" fontId="8" fillId="4" borderId="72" xfId="4" applyFont="1" applyFill="1" applyBorder="1" applyAlignment="1" applyProtection="1">
      <alignment horizontal="right" vertical="center"/>
    </xf>
    <xf numFmtId="0" fontId="0" fillId="0" borderId="43" xfId="3" applyFont="1" applyBorder="1" applyAlignment="1" applyProtection="1">
      <alignment horizontal="left" vertical="top" wrapText="1"/>
      <protection locked="0"/>
    </xf>
    <xf numFmtId="0" fontId="0" fillId="0" borderId="15" xfId="3" applyFont="1" applyBorder="1" applyAlignment="1" applyProtection="1">
      <alignment horizontal="left" vertical="top" wrapText="1"/>
      <protection locked="0"/>
    </xf>
    <xf numFmtId="0" fontId="0" fillId="0" borderId="37" xfId="3" applyFont="1" applyBorder="1" applyAlignment="1" applyProtection="1">
      <alignment horizontal="left" vertical="top" wrapText="1"/>
      <protection locked="0"/>
    </xf>
    <xf numFmtId="0" fontId="0" fillId="0" borderId="16" xfId="3" applyFont="1" applyBorder="1" applyAlignment="1" applyProtection="1">
      <alignment horizontal="left" vertical="top" wrapText="1"/>
      <protection locked="0"/>
    </xf>
    <xf numFmtId="0" fontId="0" fillId="0" borderId="0" xfId="3" applyFont="1" applyAlignment="1" applyProtection="1">
      <alignment horizontal="left" vertical="top" wrapText="1"/>
      <protection locked="0"/>
    </xf>
    <xf numFmtId="0" fontId="0" fillId="0" borderId="38" xfId="3" applyFont="1" applyBorder="1" applyAlignment="1" applyProtection="1">
      <alignment horizontal="left" vertical="top" wrapText="1"/>
      <protection locked="0"/>
    </xf>
    <xf numFmtId="0" fontId="0" fillId="0" borderId="143" xfId="3" applyFont="1" applyBorder="1" applyAlignment="1" applyProtection="1">
      <alignment horizontal="left" vertical="top" wrapText="1"/>
      <protection locked="0"/>
    </xf>
    <xf numFmtId="0" fontId="0" fillId="0" borderId="144" xfId="3" applyFont="1" applyBorder="1" applyAlignment="1" applyProtection="1">
      <alignment horizontal="left" vertical="top" wrapText="1"/>
      <protection locked="0"/>
    </xf>
    <xf numFmtId="0" fontId="0" fillId="0" borderId="146" xfId="3" applyFont="1" applyBorder="1" applyAlignment="1" applyProtection="1">
      <alignment horizontal="left" vertical="top" wrapText="1"/>
      <protection locked="0"/>
    </xf>
    <xf numFmtId="0" fontId="0" fillId="0" borderId="85" xfId="3" applyFont="1" applyBorder="1" applyAlignment="1" applyProtection="1">
      <alignment horizontal="left" vertical="top" wrapText="1"/>
      <protection locked="0"/>
    </xf>
    <xf numFmtId="0" fontId="8" fillId="0" borderId="86" xfId="3" applyBorder="1" applyAlignment="1" applyProtection="1">
      <alignment horizontal="left" vertical="top" wrapText="1"/>
      <protection locked="0"/>
    </xf>
    <xf numFmtId="0" fontId="8" fillId="0" borderId="87" xfId="3" applyBorder="1" applyAlignment="1" applyProtection="1">
      <alignment horizontal="left" vertical="top" wrapText="1"/>
      <protection locked="0"/>
    </xf>
    <xf numFmtId="0" fontId="8" fillId="0" borderId="16" xfId="3" applyBorder="1" applyAlignment="1" applyProtection="1">
      <alignment horizontal="left" vertical="top" wrapText="1"/>
      <protection locked="0"/>
    </xf>
    <xf numFmtId="0" fontId="8" fillId="0" borderId="0" xfId="3" applyAlignment="1" applyProtection="1">
      <alignment horizontal="left" vertical="top" wrapText="1"/>
      <protection locked="0"/>
    </xf>
    <xf numFmtId="0" fontId="8" fillId="0" borderId="38" xfId="3" applyBorder="1" applyAlignment="1" applyProtection="1">
      <alignment horizontal="left" vertical="top" wrapText="1"/>
      <protection locked="0"/>
    </xf>
    <xf numFmtId="0" fontId="8" fillId="0" borderId="17" xfId="3" applyBorder="1" applyAlignment="1" applyProtection="1">
      <alignment horizontal="left" vertical="top" wrapText="1"/>
      <protection locked="0"/>
    </xf>
    <xf numFmtId="0" fontId="8" fillId="0" borderId="30" xfId="3" applyBorder="1" applyAlignment="1" applyProtection="1">
      <alignment horizontal="left" vertical="top" wrapText="1"/>
      <protection locked="0"/>
    </xf>
    <xf numFmtId="0" fontId="8" fillId="0" borderId="49" xfId="3" applyBorder="1" applyAlignment="1" applyProtection="1">
      <alignment horizontal="left" vertical="top" wrapText="1"/>
      <protection locked="0"/>
    </xf>
    <xf numFmtId="0" fontId="14" fillId="0" borderId="35" xfId="3" applyFont="1" applyBorder="1" applyAlignment="1">
      <alignment horizontal="left" vertical="center" wrapText="1"/>
    </xf>
    <xf numFmtId="0" fontId="14" fillId="0" borderId="0" xfId="3" applyFont="1" applyAlignment="1">
      <alignment horizontal="left" vertical="center" wrapText="1"/>
    </xf>
    <xf numFmtId="0" fontId="0" fillId="0" borderId="10" xfId="3" applyFont="1" applyBorder="1" applyAlignment="1" applyProtection="1">
      <alignment horizontal="left" vertical="center" shrinkToFit="1"/>
      <protection locked="0"/>
    </xf>
    <xf numFmtId="184" fontId="34" fillId="0" borderId="0" xfId="0" applyNumberFormat="1" applyFont="1" applyAlignment="1">
      <alignment horizontal="center" vertical="center" shrinkToFit="1"/>
    </xf>
    <xf numFmtId="176" fontId="10" fillId="6" borderId="9" xfId="0" applyNumberFormat="1" applyFont="1" applyFill="1" applyBorder="1" applyAlignment="1">
      <alignment horizontal="right" vertical="center" shrinkToFit="1"/>
    </xf>
    <xf numFmtId="176" fontId="10" fillId="6" borderId="48" xfId="0" applyNumberFormat="1" applyFont="1" applyFill="1" applyBorder="1" applyAlignment="1">
      <alignment horizontal="right" vertical="center" shrinkToFit="1"/>
    </xf>
    <xf numFmtId="176" fontId="10" fillId="6" borderId="126" xfId="0" applyNumberFormat="1" applyFont="1" applyFill="1" applyBorder="1" applyAlignment="1">
      <alignment horizontal="right" vertical="center" shrinkToFit="1"/>
    </xf>
    <xf numFmtId="176" fontId="10" fillId="6" borderId="83" xfId="0" applyNumberFormat="1" applyFont="1" applyFill="1" applyBorder="1" applyAlignment="1">
      <alignment horizontal="right" vertical="center" shrinkToFit="1"/>
    </xf>
    <xf numFmtId="176" fontId="12" fillId="0" borderId="0" xfId="3" applyNumberFormat="1" applyFont="1" applyAlignment="1">
      <alignment horizontal="right" vertical="center"/>
    </xf>
    <xf numFmtId="176" fontId="14" fillId="12" borderId="34" xfId="3" applyNumberFormat="1" applyFont="1" applyFill="1" applyBorder="1" applyAlignment="1">
      <alignment horizontal="right" vertical="center"/>
    </xf>
    <xf numFmtId="176" fontId="14" fillId="12" borderId="130" xfId="3" applyNumberFormat="1" applyFont="1" applyFill="1" applyBorder="1" applyAlignment="1">
      <alignment horizontal="right" vertical="center"/>
    </xf>
    <xf numFmtId="177" fontId="14" fillId="11" borderId="15" xfId="4" applyNumberFormat="1" applyFont="1" applyFill="1" applyBorder="1" applyAlignment="1" applyProtection="1">
      <alignment horizontal="right" vertical="center"/>
    </xf>
    <xf numFmtId="177" fontId="14" fillId="11" borderId="37" xfId="4" applyNumberFormat="1" applyFont="1" applyFill="1" applyBorder="1" applyAlignment="1" applyProtection="1">
      <alignment horizontal="right" vertical="center"/>
    </xf>
    <xf numFmtId="0" fontId="10" fillId="3" borderId="52" xfId="3" applyFont="1" applyFill="1" applyBorder="1" applyAlignment="1">
      <alignment horizontal="center" vertical="center"/>
    </xf>
    <xf numFmtId="0" fontId="10" fillId="3" borderId="65" xfId="3" applyFont="1" applyFill="1" applyBorder="1" applyAlignment="1">
      <alignment horizontal="center" vertical="center"/>
    </xf>
    <xf numFmtId="176" fontId="10" fillId="6" borderId="79" xfId="0" applyNumberFormat="1" applyFont="1" applyFill="1" applyBorder="1" applyAlignment="1">
      <alignment horizontal="right" vertical="center" shrinkToFit="1"/>
    </xf>
    <xf numFmtId="176" fontId="10" fillId="6" borderId="45" xfId="0" applyNumberFormat="1" applyFont="1" applyFill="1" applyBorder="1" applyAlignment="1">
      <alignment horizontal="right" vertical="center" shrinkToFit="1"/>
    </xf>
    <xf numFmtId="0" fontId="41" fillId="0" borderId="35" xfId="0" applyFont="1" applyBorder="1" applyAlignment="1">
      <alignment horizontal="left" vertical="top" wrapText="1"/>
    </xf>
    <xf numFmtId="0" fontId="13" fillId="5" borderId="15" xfId="0" applyFont="1" applyFill="1" applyBorder="1" applyAlignment="1" applyProtection="1">
      <alignment horizontal="center" vertical="center" shrinkToFit="1"/>
      <protection locked="0"/>
    </xf>
    <xf numFmtId="0" fontId="13" fillId="5" borderId="0" xfId="0" applyFont="1" applyFill="1" applyAlignment="1" applyProtection="1">
      <alignment horizontal="center" vertical="center" shrinkToFit="1"/>
      <protection locked="0"/>
    </xf>
    <xf numFmtId="0" fontId="13" fillId="5" borderId="30" xfId="0" applyFont="1" applyFill="1" applyBorder="1" applyAlignment="1" applyProtection="1">
      <alignment horizontal="center" vertical="center" shrinkToFit="1"/>
      <protection locked="0"/>
    </xf>
    <xf numFmtId="0" fontId="10" fillId="6" borderId="96" xfId="3" applyFont="1" applyFill="1" applyBorder="1" applyAlignment="1">
      <alignment horizontal="center" vertical="center" wrapText="1"/>
    </xf>
    <xf numFmtId="0" fontId="10" fillId="6" borderId="50" xfId="3" applyFont="1" applyFill="1" applyBorder="1" applyAlignment="1">
      <alignment horizontal="center" vertical="center" wrapText="1"/>
    </xf>
    <xf numFmtId="0" fontId="10" fillId="6" borderId="35" xfId="3" applyFont="1" applyFill="1" applyBorder="1" applyAlignment="1">
      <alignment horizontal="center" vertical="center" wrapText="1"/>
    </xf>
    <xf numFmtId="0" fontId="10" fillId="6" borderId="51" xfId="3" applyFont="1" applyFill="1" applyBorder="1" applyAlignment="1">
      <alignment horizontal="center" vertical="center" wrapText="1"/>
    </xf>
    <xf numFmtId="0" fontId="10" fillId="6" borderId="36" xfId="3" applyFont="1" applyFill="1" applyBorder="1" applyAlignment="1">
      <alignment horizontal="center" vertical="center" wrapText="1"/>
    </xf>
    <xf numFmtId="0" fontId="10" fillId="6" borderId="138" xfId="3" applyFont="1" applyFill="1" applyBorder="1" applyAlignment="1">
      <alignment horizontal="center" vertical="center" wrapText="1"/>
    </xf>
    <xf numFmtId="0" fontId="10" fillId="6" borderId="61" xfId="3" applyFont="1" applyFill="1" applyBorder="1" applyAlignment="1">
      <alignment horizontal="center" vertical="center" wrapText="1"/>
    </xf>
    <xf numFmtId="0" fontId="10" fillId="6" borderId="90" xfId="3" applyFont="1" applyFill="1" applyBorder="1" applyAlignment="1">
      <alignment horizontal="center" vertical="center" wrapText="1"/>
    </xf>
    <xf numFmtId="0" fontId="10" fillId="0" borderId="85" xfId="3" applyFont="1" applyBorder="1" applyAlignment="1" applyProtection="1">
      <alignment horizontal="left" vertical="top" wrapText="1"/>
      <protection locked="0"/>
    </xf>
    <xf numFmtId="0" fontId="10" fillId="0" borderId="86" xfId="3" applyFont="1" applyBorder="1" applyAlignment="1" applyProtection="1">
      <alignment horizontal="left" vertical="top" wrapText="1"/>
      <protection locked="0"/>
    </xf>
    <xf numFmtId="0" fontId="10" fillId="0" borderId="87" xfId="3" applyFont="1" applyBorder="1" applyAlignment="1" applyProtection="1">
      <alignment horizontal="left" vertical="top" wrapText="1"/>
      <protection locked="0"/>
    </xf>
    <xf numFmtId="0" fontId="10" fillId="0" borderId="16" xfId="3" applyFont="1" applyBorder="1" applyAlignment="1" applyProtection="1">
      <alignment horizontal="left" vertical="top" wrapText="1"/>
      <protection locked="0"/>
    </xf>
    <xf numFmtId="0" fontId="10" fillId="0" borderId="0" xfId="3" applyFont="1" applyAlignment="1" applyProtection="1">
      <alignment horizontal="left" vertical="top" wrapText="1"/>
      <protection locked="0"/>
    </xf>
    <xf numFmtId="0" fontId="10" fillId="0" borderId="38" xfId="3" applyFont="1" applyBorder="1" applyAlignment="1" applyProtection="1">
      <alignment horizontal="left" vertical="top" wrapText="1"/>
      <protection locked="0"/>
    </xf>
    <xf numFmtId="0" fontId="10" fillId="0" borderId="17" xfId="3" applyFont="1" applyBorder="1" applyAlignment="1" applyProtection="1">
      <alignment horizontal="left" vertical="top" wrapText="1"/>
      <protection locked="0"/>
    </xf>
    <xf numFmtId="0" fontId="10" fillId="0" borderId="30" xfId="3" applyFont="1" applyBorder="1" applyAlignment="1" applyProtection="1">
      <alignment horizontal="left" vertical="top" wrapText="1"/>
      <protection locked="0"/>
    </xf>
    <xf numFmtId="0" fontId="10" fillId="0" borderId="49" xfId="3" applyFont="1" applyBorder="1" applyAlignment="1" applyProtection="1">
      <alignment horizontal="left" vertical="top" wrapText="1"/>
      <protection locked="0"/>
    </xf>
    <xf numFmtId="0" fontId="10" fillId="0" borderId="139" xfId="3" applyFont="1" applyBorder="1" applyAlignment="1" applyProtection="1">
      <alignment horizontal="left" vertical="center" wrapText="1"/>
      <protection locked="0"/>
    </xf>
    <xf numFmtId="0" fontId="10" fillId="0" borderId="138" xfId="3" applyFont="1" applyBorder="1" applyAlignment="1" applyProtection="1">
      <alignment horizontal="left" vertical="center" wrapText="1"/>
      <protection locked="0"/>
    </xf>
    <xf numFmtId="0" fontId="10" fillId="0" borderId="136" xfId="3" applyFont="1" applyBorder="1" applyAlignment="1" applyProtection="1">
      <alignment horizontal="left" vertical="center" wrapText="1"/>
      <protection locked="0"/>
    </xf>
    <xf numFmtId="0" fontId="10" fillId="6" borderId="39" xfId="3" applyFont="1" applyFill="1" applyBorder="1" applyAlignment="1">
      <alignment horizontal="center" vertical="center" wrapText="1"/>
    </xf>
    <xf numFmtId="0" fontId="10" fillId="6" borderId="132" xfId="3" applyFont="1" applyFill="1" applyBorder="1" applyAlignment="1">
      <alignment horizontal="center" vertical="center" wrapText="1"/>
    </xf>
    <xf numFmtId="0" fontId="10" fillId="0" borderId="140" xfId="3" applyFont="1" applyBorder="1" applyAlignment="1" applyProtection="1">
      <alignment horizontal="left" vertical="center" wrapText="1"/>
      <protection locked="0"/>
    </xf>
    <xf numFmtId="0" fontId="10" fillId="0" borderId="132" xfId="3" applyFont="1" applyBorder="1" applyAlignment="1" applyProtection="1">
      <alignment horizontal="left" vertical="center" wrapText="1"/>
      <protection locked="0"/>
    </xf>
    <xf numFmtId="0" fontId="10" fillId="0" borderId="66" xfId="3" applyFont="1" applyBorder="1" applyAlignment="1" applyProtection="1">
      <alignment horizontal="left" vertical="center" wrapText="1"/>
      <protection locked="0"/>
    </xf>
    <xf numFmtId="0" fontId="10" fillId="0" borderId="137" xfId="3" applyFont="1" applyBorder="1" applyAlignment="1">
      <alignment horizontal="justify" vertical="center" wrapText="1"/>
    </xf>
    <xf numFmtId="0" fontId="10" fillId="0" borderId="166" xfId="3" applyFont="1" applyBorder="1" applyAlignment="1">
      <alignment horizontal="justify" vertical="center" wrapText="1"/>
    </xf>
    <xf numFmtId="0" fontId="10" fillId="0" borderId="70" xfId="3" applyFont="1" applyBorder="1" applyAlignment="1">
      <alignment horizontal="justify" vertical="center" wrapText="1"/>
    </xf>
    <xf numFmtId="0" fontId="10" fillId="6" borderId="169" xfId="3" applyFont="1" applyFill="1" applyBorder="1" applyAlignment="1">
      <alignment horizontal="center" vertical="center" wrapText="1"/>
    </xf>
    <xf numFmtId="0" fontId="10" fillId="6" borderId="159" xfId="3" applyFont="1" applyFill="1" applyBorder="1" applyAlignment="1">
      <alignment horizontal="center" vertical="center" wrapText="1"/>
    </xf>
    <xf numFmtId="0" fontId="10" fillId="6" borderId="96" xfId="3" applyFont="1" applyFill="1" applyBorder="1" applyAlignment="1">
      <alignment horizontal="center" vertical="center" wrapText="1" shrinkToFit="1"/>
    </xf>
    <xf numFmtId="0" fontId="10" fillId="6" borderId="50" xfId="3" applyFont="1" applyFill="1" applyBorder="1" applyAlignment="1">
      <alignment horizontal="center" vertical="center" shrinkToFit="1"/>
    </xf>
    <xf numFmtId="0" fontId="10" fillId="6" borderId="35" xfId="3" applyFont="1" applyFill="1" applyBorder="1" applyAlignment="1">
      <alignment horizontal="center" vertical="center" wrapText="1" shrinkToFit="1"/>
    </xf>
    <xf numFmtId="0" fontId="10" fillId="6" borderId="51" xfId="3" applyFont="1" applyFill="1" applyBorder="1" applyAlignment="1">
      <alignment horizontal="center" vertical="center" shrinkToFit="1"/>
    </xf>
    <xf numFmtId="0" fontId="10" fillId="6" borderId="35" xfId="3" applyFont="1" applyFill="1" applyBorder="1" applyAlignment="1">
      <alignment horizontal="center" vertical="center" shrinkToFit="1"/>
    </xf>
    <xf numFmtId="0" fontId="10" fillId="6" borderId="97" xfId="3" applyFont="1" applyFill="1" applyBorder="1" applyAlignment="1">
      <alignment horizontal="center" vertical="center" shrinkToFit="1"/>
    </xf>
    <xf numFmtId="0" fontId="10" fillId="6" borderId="98" xfId="3" applyFont="1" applyFill="1" applyBorder="1" applyAlignment="1">
      <alignment horizontal="center" vertical="center" shrinkToFit="1"/>
    </xf>
    <xf numFmtId="0" fontId="10" fillId="6" borderId="84" xfId="3" applyFont="1" applyFill="1" applyBorder="1" applyAlignment="1">
      <alignment horizontal="left" vertical="center" wrapText="1"/>
    </xf>
    <xf numFmtId="0" fontId="10" fillId="6" borderId="52" xfId="3" applyFont="1" applyFill="1" applyBorder="1" applyAlignment="1">
      <alignment horizontal="left" vertical="center" wrapText="1"/>
    </xf>
    <xf numFmtId="0" fontId="10" fillId="6" borderId="65" xfId="3" applyFont="1" applyFill="1" applyBorder="1" applyAlignment="1">
      <alignment horizontal="left" vertical="center" wrapText="1"/>
    </xf>
    <xf numFmtId="0" fontId="10" fillId="6" borderId="203" xfId="3" applyFont="1" applyFill="1" applyBorder="1" applyAlignment="1">
      <alignment horizontal="left" vertical="center" wrapText="1"/>
    </xf>
    <xf numFmtId="0" fontId="10" fillId="6" borderId="15" xfId="3" applyFont="1" applyFill="1" applyBorder="1" applyAlignment="1">
      <alignment horizontal="left" vertical="center" wrapText="1"/>
    </xf>
    <xf numFmtId="0" fontId="10" fillId="6" borderId="37" xfId="3" applyFont="1" applyFill="1" applyBorder="1" applyAlignment="1">
      <alignment horizontal="left" vertical="center" wrapText="1"/>
    </xf>
    <xf numFmtId="0" fontId="10" fillId="6" borderId="101" xfId="0" applyFont="1" applyFill="1" applyBorder="1" applyAlignment="1" applyProtection="1">
      <alignment horizontal="left" vertical="center" shrinkToFit="1"/>
      <protection locked="0"/>
    </xf>
    <xf numFmtId="0" fontId="10" fillId="6" borderId="102" xfId="0" applyFont="1" applyFill="1" applyBorder="1" applyAlignment="1" applyProtection="1">
      <alignment horizontal="left" vertical="center" shrinkToFit="1"/>
      <protection locked="0"/>
    </xf>
    <xf numFmtId="0" fontId="10" fillId="6" borderId="8" xfId="3" applyFont="1" applyFill="1" applyBorder="1" applyAlignment="1">
      <alignment horizontal="left" vertical="center" wrapText="1"/>
    </xf>
    <xf numFmtId="0" fontId="10" fillId="6" borderId="79" xfId="3" applyFont="1" applyFill="1" applyBorder="1" applyAlignment="1">
      <alignment horizontal="left" vertical="center" wrapText="1"/>
    </xf>
    <xf numFmtId="0" fontId="10" fillId="6" borderId="45" xfId="3" applyFont="1" applyFill="1" applyBorder="1" applyAlignment="1">
      <alignment horizontal="left" vertical="center" wrapText="1"/>
    </xf>
    <xf numFmtId="0" fontId="10" fillId="6" borderId="9" xfId="3" applyFont="1" applyFill="1" applyBorder="1" applyAlignment="1">
      <alignment horizontal="left" vertical="center" wrapText="1"/>
    </xf>
    <xf numFmtId="0" fontId="10" fillId="6" borderId="47" xfId="3" applyFont="1" applyFill="1" applyBorder="1" applyAlignment="1">
      <alignment horizontal="left" vertical="center" wrapText="1"/>
    </xf>
    <xf numFmtId="0" fontId="10" fillId="6" borderId="48" xfId="3" applyFont="1" applyFill="1" applyBorder="1" applyAlignment="1">
      <alignment horizontal="left" vertical="center" wrapText="1"/>
    </xf>
    <xf numFmtId="0" fontId="10" fillId="0" borderId="0" xfId="3" applyFont="1" applyAlignment="1">
      <alignment horizontal="right" vertical="center"/>
    </xf>
    <xf numFmtId="0" fontId="10" fillId="9" borderId="106" xfId="3" applyFont="1" applyFill="1" applyBorder="1" applyAlignment="1" applyProtection="1">
      <alignment horizontal="left" vertical="center" wrapText="1"/>
      <protection locked="0"/>
    </xf>
    <xf numFmtId="0" fontId="10" fillId="9" borderId="154" xfId="3" applyFont="1" applyFill="1" applyBorder="1" applyAlignment="1" applyProtection="1">
      <alignment horizontal="left" vertical="center" wrapText="1"/>
      <protection locked="0"/>
    </xf>
    <xf numFmtId="0" fontId="10" fillId="9" borderId="64" xfId="3" applyFont="1" applyFill="1" applyBorder="1" applyAlignment="1" applyProtection="1">
      <alignment horizontal="left" vertical="center" wrapText="1"/>
      <protection locked="0"/>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0" fillId="6" borderId="97" xfId="3" applyFont="1" applyFill="1" applyBorder="1" applyAlignment="1">
      <alignment horizontal="center" vertical="center" wrapText="1"/>
    </xf>
    <xf numFmtId="0" fontId="10" fillId="6" borderId="30" xfId="3" applyFont="1" applyFill="1" applyBorder="1" applyAlignment="1">
      <alignment horizontal="center" vertical="center" wrapText="1"/>
    </xf>
    <xf numFmtId="0" fontId="10" fillId="9" borderId="162" xfId="3" applyFont="1" applyFill="1" applyBorder="1" applyAlignment="1" applyProtection="1">
      <alignment horizontal="left" vertical="center" wrapText="1"/>
      <protection locked="0"/>
    </xf>
    <xf numFmtId="0" fontId="10" fillId="9" borderId="1" xfId="3" applyFont="1" applyFill="1" applyBorder="1" applyAlignment="1" applyProtection="1">
      <alignment horizontal="left" vertical="center" wrapText="1"/>
      <protection locked="0"/>
    </xf>
    <xf numFmtId="0" fontId="10" fillId="6" borderId="27" xfId="3" applyFont="1" applyFill="1" applyBorder="1" applyAlignment="1">
      <alignment horizontal="center" vertical="center" wrapText="1"/>
    </xf>
    <xf numFmtId="0" fontId="10" fillId="6" borderId="18" xfId="3" applyFont="1" applyFill="1" applyBorder="1" applyAlignment="1">
      <alignment horizontal="center" vertical="center" wrapText="1"/>
    </xf>
    <xf numFmtId="0" fontId="10" fillId="9" borderId="85" xfId="3" applyFont="1" applyFill="1" applyBorder="1" applyAlignment="1" applyProtection="1">
      <alignment horizontal="left" vertical="center" wrapText="1"/>
      <protection locked="0"/>
    </xf>
    <xf numFmtId="0" fontId="10" fillId="9" borderId="86" xfId="3" applyFont="1" applyFill="1" applyBorder="1" applyAlignment="1" applyProtection="1">
      <alignment horizontal="left" vertical="center" wrapText="1"/>
      <protection locked="0"/>
    </xf>
    <xf numFmtId="0" fontId="10" fillId="9" borderId="87" xfId="3" applyFont="1" applyFill="1" applyBorder="1" applyAlignment="1" applyProtection="1">
      <alignment horizontal="left" vertical="center" wrapText="1"/>
      <protection locked="0"/>
    </xf>
    <xf numFmtId="0" fontId="10" fillId="6" borderId="115" xfId="3" applyFont="1" applyFill="1" applyBorder="1" applyAlignment="1">
      <alignment horizontal="center" vertical="center" wrapText="1"/>
    </xf>
    <xf numFmtId="0" fontId="10" fillId="6" borderId="4" xfId="3" applyFont="1" applyFill="1" applyBorder="1" applyAlignment="1">
      <alignment horizontal="center" vertical="center" wrapText="1"/>
    </xf>
    <xf numFmtId="0" fontId="10" fillId="6" borderId="53" xfId="3" applyFont="1" applyFill="1" applyBorder="1" applyAlignment="1">
      <alignment horizontal="center" vertical="center" wrapText="1"/>
    </xf>
    <xf numFmtId="0" fontId="10" fillId="6" borderId="84" xfId="3" applyFont="1" applyFill="1" applyBorder="1" applyAlignment="1">
      <alignment horizontal="center" vertical="center" wrapText="1"/>
    </xf>
    <xf numFmtId="49" fontId="32" fillId="0" borderId="53" xfId="3" applyNumberFormat="1" applyFont="1" applyBorder="1" applyAlignment="1" applyProtection="1">
      <alignment horizontal="left" vertical="center" wrapText="1"/>
      <protection locked="0"/>
    </xf>
    <xf numFmtId="49" fontId="32" fillId="0" borderId="54" xfId="3" applyNumberFormat="1" applyFont="1" applyBorder="1" applyAlignment="1" applyProtection="1">
      <alignment horizontal="left" vertical="center" wrapText="1"/>
      <protection locked="0"/>
    </xf>
    <xf numFmtId="49" fontId="32" fillId="0" borderId="25" xfId="3" applyNumberFormat="1" applyFont="1" applyBorder="1" applyAlignment="1" applyProtection="1">
      <alignment horizontal="left" vertical="center" wrapText="1"/>
      <protection locked="0"/>
    </xf>
    <xf numFmtId="0" fontId="10" fillId="6" borderId="145" xfId="3" applyFont="1" applyFill="1" applyBorder="1" applyAlignment="1">
      <alignment horizontal="center" vertical="center" wrapText="1"/>
    </xf>
    <xf numFmtId="0" fontId="10" fillId="6" borderId="150" xfId="3" applyFont="1" applyFill="1" applyBorder="1" applyAlignment="1">
      <alignment horizontal="center" vertical="center" wrapText="1"/>
    </xf>
    <xf numFmtId="0" fontId="10" fillId="6" borderId="43" xfId="3" applyFont="1" applyFill="1" applyBorder="1" applyAlignment="1">
      <alignment horizontal="center" vertical="center" wrapText="1"/>
    </xf>
    <xf numFmtId="0" fontId="10" fillId="6" borderId="17" xfId="3" applyFont="1" applyFill="1" applyBorder="1" applyAlignment="1">
      <alignment horizontal="center" vertical="center" wrapText="1"/>
    </xf>
    <xf numFmtId="0" fontId="10" fillId="6" borderId="98" xfId="3" applyFont="1" applyFill="1" applyBorder="1" applyAlignment="1">
      <alignment horizontal="center" vertical="center" wrapText="1"/>
    </xf>
    <xf numFmtId="0" fontId="10" fillId="6" borderId="142" xfId="3" applyFont="1" applyFill="1" applyBorder="1" applyAlignment="1">
      <alignment horizontal="center" vertical="center" wrapText="1"/>
    </xf>
    <xf numFmtId="0" fontId="10" fillId="6" borderId="141" xfId="3" applyFont="1" applyFill="1" applyBorder="1" applyAlignment="1">
      <alignment horizontal="center" vertical="center" wrapText="1"/>
    </xf>
    <xf numFmtId="0" fontId="10" fillId="0" borderId="142" xfId="3" applyFont="1" applyBorder="1" applyAlignment="1" applyProtection="1">
      <alignment horizontal="left" vertical="center" wrapText="1"/>
      <protection locked="0"/>
    </xf>
    <xf numFmtId="0" fontId="10" fillId="0" borderId="34" xfId="3" applyFont="1" applyBorder="1" applyAlignment="1" applyProtection="1">
      <alignment horizontal="left" vertical="center" wrapText="1"/>
      <protection locked="0"/>
    </xf>
    <xf numFmtId="0" fontId="10" fillId="0" borderId="130" xfId="3" applyFont="1" applyBorder="1" applyAlignment="1" applyProtection="1">
      <alignment horizontal="left" vertical="center" wrapText="1"/>
      <protection locked="0"/>
    </xf>
    <xf numFmtId="0" fontId="10" fillId="0" borderId="17" xfId="3" applyFont="1" applyBorder="1" applyAlignment="1" applyProtection="1">
      <alignment horizontal="left" vertical="center" wrapText="1"/>
      <protection locked="0"/>
    </xf>
    <xf numFmtId="0" fontId="10" fillId="0" borderId="30" xfId="3" applyFont="1" applyBorder="1" applyAlignment="1" applyProtection="1">
      <alignment horizontal="left" vertical="center" wrapText="1"/>
      <protection locked="0"/>
    </xf>
    <xf numFmtId="0" fontId="10" fillId="0" borderId="49" xfId="3" applyFont="1" applyBorder="1" applyAlignment="1" applyProtection="1">
      <alignment horizontal="left" vertical="center" wrapText="1"/>
      <protection locked="0"/>
    </xf>
    <xf numFmtId="0" fontId="10" fillId="0" borderId="43" xfId="3" applyFont="1" applyBorder="1" applyAlignment="1" applyProtection="1">
      <alignment horizontal="left" vertical="center" wrapText="1"/>
      <protection locked="0"/>
    </xf>
    <xf numFmtId="0" fontId="10" fillId="0" borderId="15" xfId="3" applyFont="1" applyBorder="1" applyAlignment="1" applyProtection="1">
      <alignment horizontal="left" vertical="center" wrapText="1"/>
      <protection locked="0"/>
    </xf>
    <xf numFmtId="0" fontId="10" fillId="0" borderId="37" xfId="3" applyFont="1" applyBorder="1" applyAlignment="1" applyProtection="1">
      <alignment horizontal="left" vertical="center" wrapText="1"/>
      <protection locked="0"/>
    </xf>
    <xf numFmtId="0" fontId="10" fillId="6" borderId="119" xfId="3" applyFont="1" applyFill="1" applyBorder="1" applyAlignment="1">
      <alignment horizontal="center" vertical="center" wrapText="1"/>
    </xf>
    <xf numFmtId="0" fontId="10" fillId="6" borderId="120" xfId="3" applyFont="1" applyFill="1" applyBorder="1" applyAlignment="1">
      <alignment horizontal="center" vertical="center" wrapText="1"/>
    </xf>
    <xf numFmtId="0" fontId="10" fillId="9" borderId="100" xfId="3" applyFont="1" applyFill="1" applyBorder="1" applyAlignment="1" applyProtection="1">
      <alignment horizontal="left" vertical="center" wrapText="1"/>
      <protection locked="0"/>
    </xf>
    <xf numFmtId="0" fontId="10" fillId="9" borderId="101" xfId="3" applyFont="1" applyFill="1" applyBorder="1" applyAlignment="1" applyProtection="1">
      <alignment horizontal="left" vertical="center" wrapText="1"/>
      <protection locked="0"/>
    </xf>
    <xf numFmtId="0" fontId="10" fillId="9" borderId="120" xfId="3" applyFont="1" applyFill="1" applyBorder="1" applyAlignment="1" applyProtection="1">
      <alignment horizontal="left" vertical="center" wrapText="1"/>
      <protection locked="0"/>
    </xf>
    <xf numFmtId="0" fontId="10" fillId="6" borderId="8" xfId="3" applyFont="1" applyFill="1" applyBorder="1" applyAlignment="1">
      <alignment horizontal="center" vertical="center" wrapText="1"/>
    </xf>
    <xf numFmtId="0" fontId="10" fillId="6" borderId="121" xfId="3" applyFont="1" applyFill="1" applyBorder="1" applyAlignment="1">
      <alignment horizontal="center" vertical="center" wrapText="1"/>
    </xf>
    <xf numFmtId="0" fontId="10" fillId="9" borderId="142" xfId="3" applyFont="1" applyFill="1" applyBorder="1" applyAlignment="1">
      <alignment horizontal="left" vertical="center" wrapText="1"/>
    </xf>
    <xf numFmtId="0" fontId="10" fillId="9" borderId="34" xfId="3" applyFont="1" applyFill="1" applyBorder="1" applyAlignment="1">
      <alignment horizontal="left" vertical="center" wrapText="1"/>
    </xf>
    <xf numFmtId="0" fontId="10" fillId="9" borderId="17" xfId="3" applyFont="1" applyFill="1" applyBorder="1" applyAlignment="1">
      <alignment horizontal="left" vertical="center" wrapText="1"/>
    </xf>
    <xf numFmtId="0" fontId="10" fillId="9" borderId="30" xfId="3" applyFont="1" applyFill="1" applyBorder="1" applyAlignment="1">
      <alignment horizontal="left" vertical="center" wrapText="1"/>
    </xf>
    <xf numFmtId="0" fontId="10" fillId="9" borderId="98" xfId="3" applyFont="1" applyFill="1" applyBorder="1" applyAlignment="1">
      <alignment horizontal="left" vertical="center" wrapText="1"/>
    </xf>
    <xf numFmtId="0" fontId="10" fillId="6" borderId="2" xfId="3" applyFont="1" applyFill="1" applyBorder="1" applyAlignment="1">
      <alignment horizontal="center" vertical="center" wrapText="1" shrinkToFit="1"/>
    </xf>
    <xf numFmtId="0" fontId="10" fillId="6" borderId="19" xfId="3" applyFont="1" applyFill="1" applyBorder="1" applyAlignment="1">
      <alignment horizontal="center" vertical="center" wrapText="1" shrinkToFit="1"/>
    </xf>
    <xf numFmtId="0" fontId="10" fillId="6" borderId="6" xfId="3" applyFont="1" applyFill="1" applyBorder="1" applyAlignment="1">
      <alignment horizontal="center" vertical="center" wrapText="1" shrinkToFit="1"/>
    </xf>
    <xf numFmtId="0" fontId="52" fillId="2" borderId="12" xfId="3" applyFont="1" applyFill="1" applyBorder="1" applyAlignment="1" applyProtection="1">
      <alignment horizontal="left" vertical="center" wrapText="1"/>
      <protection locked="0"/>
    </xf>
    <xf numFmtId="0" fontId="52" fillId="2" borderId="13" xfId="3" applyFont="1" applyFill="1" applyBorder="1" applyAlignment="1" applyProtection="1">
      <alignment horizontal="left" vertical="center" wrapText="1"/>
      <protection locked="0"/>
    </xf>
    <xf numFmtId="0" fontId="52" fillId="2" borderId="3" xfId="3" applyFont="1" applyFill="1" applyBorder="1" applyAlignment="1" applyProtection="1">
      <alignment horizontal="left" vertical="center" wrapText="1"/>
      <protection locked="0"/>
    </xf>
    <xf numFmtId="0" fontId="10" fillId="6" borderId="114" xfId="3" applyFont="1" applyFill="1" applyBorder="1" applyAlignment="1">
      <alignment horizontal="center" vertical="center" wrapText="1"/>
    </xf>
    <xf numFmtId="0" fontId="10" fillId="6" borderId="86" xfId="3" applyFont="1" applyFill="1" applyBorder="1" applyAlignment="1">
      <alignment horizontal="center" vertical="center" wrapText="1"/>
    </xf>
    <xf numFmtId="0" fontId="10" fillId="9" borderId="85" xfId="3" applyFont="1" applyFill="1" applyBorder="1" applyAlignment="1" applyProtection="1">
      <alignment horizontal="left" vertical="top" wrapText="1"/>
      <protection locked="0"/>
    </xf>
    <xf numFmtId="0" fontId="10" fillId="9" borderId="86" xfId="3" applyFont="1" applyFill="1" applyBorder="1" applyAlignment="1" applyProtection="1">
      <alignment horizontal="left" vertical="top" wrapText="1"/>
      <protection locked="0"/>
    </xf>
    <xf numFmtId="0" fontId="10" fillId="9" borderId="116" xfId="3" applyFont="1" applyFill="1" applyBorder="1" applyAlignment="1" applyProtection="1">
      <alignment horizontal="left" vertical="top" wrapText="1"/>
      <protection locked="0"/>
    </xf>
    <xf numFmtId="0" fontId="10" fillId="9" borderId="17" xfId="3" applyFont="1" applyFill="1" applyBorder="1" applyAlignment="1" applyProtection="1">
      <alignment horizontal="left" vertical="top" wrapText="1"/>
      <protection locked="0"/>
    </xf>
    <xf numFmtId="0" fontId="10" fillId="9" borderId="30" xfId="3" applyFont="1" applyFill="1" applyBorder="1" applyAlignment="1" applyProtection="1">
      <alignment horizontal="left" vertical="top" wrapText="1"/>
      <protection locked="0"/>
    </xf>
    <xf numFmtId="0" fontId="10" fillId="9" borderId="98" xfId="3" applyFont="1" applyFill="1" applyBorder="1" applyAlignment="1" applyProtection="1">
      <alignment horizontal="left" vertical="top" wrapText="1"/>
      <protection locked="0"/>
    </xf>
    <xf numFmtId="49" fontId="10" fillId="0" borderId="53" xfId="3" applyNumberFormat="1" applyFont="1" applyBorder="1" applyAlignment="1" applyProtection="1">
      <alignment horizontal="left" vertical="center" wrapText="1"/>
      <protection locked="0"/>
    </xf>
    <xf numFmtId="49" fontId="10" fillId="0" borderId="54" xfId="3" applyNumberFormat="1" applyFont="1" applyBorder="1" applyAlignment="1" applyProtection="1">
      <alignment horizontal="left" vertical="center" wrapText="1"/>
      <protection locked="0"/>
    </xf>
    <xf numFmtId="49" fontId="10" fillId="0" borderId="25" xfId="3" applyNumberFormat="1" applyFont="1" applyBorder="1" applyAlignment="1" applyProtection="1">
      <alignment horizontal="left" vertical="center" wrapText="1"/>
      <protection locked="0"/>
    </xf>
    <xf numFmtId="0" fontId="10" fillId="6" borderId="18" xfId="3" applyFont="1" applyFill="1" applyBorder="1" applyAlignment="1" applyProtection="1">
      <alignment horizontal="left" vertical="top" wrapText="1"/>
      <protection locked="0"/>
    </xf>
    <xf numFmtId="0" fontId="10" fillId="6" borderId="86" xfId="3" applyFont="1" applyFill="1" applyBorder="1" applyAlignment="1" applyProtection="1">
      <alignment horizontal="left" vertical="top" wrapText="1"/>
      <protection locked="0"/>
    </xf>
    <xf numFmtId="0" fontId="10" fillId="6" borderId="87" xfId="3" applyFont="1" applyFill="1" applyBorder="1" applyAlignment="1" applyProtection="1">
      <alignment horizontal="left" vertical="top" wrapText="1"/>
      <protection locked="0"/>
    </xf>
    <xf numFmtId="0" fontId="10" fillId="6" borderId="118" xfId="3" applyFont="1" applyFill="1" applyBorder="1" applyAlignment="1" applyProtection="1">
      <alignment horizontal="left" vertical="top" wrapText="1"/>
      <protection locked="0"/>
    </xf>
    <xf numFmtId="0" fontId="10" fillId="6" borderId="30" xfId="3" applyFont="1" applyFill="1" applyBorder="1" applyAlignment="1" applyProtection="1">
      <alignment horizontal="left" vertical="top" wrapText="1"/>
      <protection locked="0"/>
    </xf>
    <xf numFmtId="0" fontId="10" fillId="6" borderId="49" xfId="3" applyFont="1" applyFill="1" applyBorder="1" applyAlignment="1" applyProtection="1">
      <alignment horizontal="left" vertical="top" wrapText="1"/>
      <protection locked="0"/>
    </xf>
    <xf numFmtId="0" fontId="10" fillId="6" borderId="0" xfId="3" applyFont="1" applyFill="1" applyAlignment="1">
      <alignment horizontal="center" vertical="center" wrapText="1"/>
    </xf>
    <xf numFmtId="0" fontId="10" fillId="0" borderId="43" xfId="3" applyFont="1" applyBorder="1" applyAlignment="1" applyProtection="1">
      <alignment horizontal="left" vertical="top" wrapText="1"/>
      <protection locked="0"/>
    </xf>
    <xf numFmtId="0" fontId="10" fillId="0" borderId="15" xfId="3" applyFont="1" applyBorder="1" applyAlignment="1" applyProtection="1">
      <alignment horizontal="left" vertical="top" wrapText="1"/>
      <protection locked="0"/>
    </xf>
    <xf numFmtId="0" fontId="10" fillId="0" borderId="37" xfId="3" applyFont="1" applyBorder="1" applyAlignment="1" applyProtection="1">
      <alignment horizontal="left" vertical="top" wrapText="1"/>
      <protection locked="0"/>
    </xf>
    <xf numFmtId="0" fontId="10" fillId="6" borderId="44" xfId="3" applyFont="1" applyFill="1" applyBorder="1" applyAlignment="1">
      <alignment horizontal="center" vertical="center" wrapText="1"/>
    </xf>
    <xf numFmtId="0" fontId="10" fillId="6" borderId="79" xfId="3" applyFont="1" applyFill="1" applyBorder="1" applyAlignment="1">
      <alignment horizontal="center" vertical="center" wrapText="1"/>
    </xf>
    <xf numFmtId="0" fontId="10" fillId="6" borderId="49" xfId="3" applyFont="1" applyFill="1" applyBorder="1" applyAlignment="1">
      <alignment horizontal="center" vertical="center" wrapText="1"/>
    </xf>
    <xf numFmtId="0" fontId="32" fillId="0" borderId="16" xfId="3" applyFont="1" applyBorder="1" applyAlignment="1" applyProtection="1">
      <alignment horizontal="left" vertical="top" wrapText="1"/>
      <protection locked="0"/>
    </xf>
    <xf numFmtId="0" fontId="32" fillId="0" borderId="0" xfId="3" applyFont="1" applyAlignment="1" applyProtection="1">
      <alignment horizontal="left" vertical="top" wrapText="1"/>
      <protection locked="0"/>
    </xf>
    <xf numFmtId="0" fontId="32" fillId="0" borderId="51" xfId="3" applyFont="1" applyBorder="1" applyAlignment="1" applyProtection="1">
      <alignment horizontal="left" vertical="top" wrapText="1"/>
      <protection locked="0"/>
    </xf>
    <xf numFmtId="0" fontId="10" fillId="6" borderId="44" xfId="3" applyFont="1" applyFill="1" applyBorder="1" applyAlignment="1">
      <alignment horizontal="left" vertical="center"/>
    </xf>
    <xf numFmtId="0" fontId="10" fillId="6" borderId="79" xfId="3" applyFont="1" applyFill="1" applyBorder="1" applyAlignment="1">
      <alignment horizontal="left" vertical="center"/>
    </xf>
    <xf numFmtId="0" fontId="10" fillId="6" borderId="45" xfId="3" applyFont="1" applyFill="1" applyBorder="1" applyAlignment="1">
      <alignment horizontal="left" vertical="center"/>
    </xf>
    <xf numFmtId="0" fontId="10" fillId="0" borderId="46" xfId="3" applyFont="1" applyBorder="1" applyAlignment="1" applyProtection="1">
      <alignment horizontal="left" vertical="top" wrapText="1"/>
      <protection locked="0"/>
    </xf>
    <xf numFmtId="0" fontId="10" fillId="0" borderId="47" xfId="3" applyFont="1" applyBorder="1" applyAlignment="1" applyProtection="1">
      <alignment horizontal="left" vertical="top" wrapText="1"/>
      <protection locked="0"/>
    </xf>
    <xf numFmtId="0" fontId="10" fillId="0" borderId="48" xfId="3" applyFont="1" applyBorder="1" applyAlignment="1" applyProtection="1">
      <alignment horizontal="left" vertical="top" wrapText="1"/>
      <protection locked="0"/>
    </xf>
    <xf numFmtId="0" fontId="10" fillId="0" borderId="100" xfId="3" applyFont="1" applyBorder="1" applyAlignment="1" applyProtection="1">
      <alignment horizontal="left" vertical="top" wrapText="1"/>
      <protection locked="0"/>
    </xf>
    <xf numFmtId="0" fontId="10" fillId="0" borderId="101" xfId="3" applyFont="1" applyBorder="1" applyAlignment="1" applyProtection="1">
      <alignment horizontal="left" vertical="top" wrapText="1"/>
      <protection locked="0"/>
    </xf>
    <xf numFmtId="0" fontId="10" fillId="0" borderId="102" xfId="3" applyFont="1" applyBorder="1" applyAlignment="1" applyProtection="1">
      <alignment horizontal="left" vertical="top" wrapText="1"/>
      <protection locked="0"/>
    </xf>
    <xf numFmtId="0" fontId="51" fillId="0" borderId="0" xfId="3" applyFont="1" applyAlignment="1">
      <alignment horizontal="left" vertical="center" wrapText="1"/>
    </xf>
    <xf numFmtId="38" fontId="16" fillId="2" borderId="84" xfId="2" applyFont="1" applyFill="1" applyBorder="1" applyAlignment="1" applyProtection="1">
      <alignment horizontal="right" vertical="center" wrapText="1"/>
      <protection locked="0"/>
    </xf>
    <xf numFmtId="38" fontId="16" fillId="2" borderId="117" xfId="2" applyFont="1" applyFill="1" applyBorder="1" applyAlignment="1" applyProtection="1">
      <alignment horizontal="right" vertical="center" wrapText="1"/>
      <protection locked="0"/>
    </xf>
    <xf numFmtId="181" fontId="16" fillId="6" borderId="84" xfId="2" applyNumberFormat="1" applyFont="1" applyFill="1" applyBorder="1" applyAlignment="1" applyProtection="1">
      <alignment horizontal="right" vertical="center" wrapText="1"/>
    </xf>
    <xf numFmtId="181" fontId="16" fillId="6" borderId="117" xfId="2" applyNumberFormat="1" applyFont="1" applyFill="1" applyBorder="1" applyAlignment="1" applyProtection="1">
      <alignment horizontal="right" vertical="center" wrapText="1"/>
    </xf>
    <xf numFmtId="0" fontId="16" fillId="2" borderId="84" xfId="3" applyFont="1" applyFill="1" applyBorder="1" applyAlignment="1" applyProtection="1">
      <alignment horizontal="left" vertical="center" wrapText="1"/>
      <protection locked="0"/>
    </xf>
    <xf numFmtId="0" fontId="16" fillId="2" borderId="52" xfId="3" applyFont="1" applyFill="1" applyBorder="1" applyAlignment="1" applyProtection="1">
      <alignment horizontal="left" vertical="center" wrapText="1"/>
      <protection locked="0"/>
    </xf>
    <xf numFmtId="0" fontId="16" fillId="2" borderId="117" xfId="3" applyFont="1" applyFill="1" applyBorder="1" applyAlignment="1" applyProtection="1">
      <alignment horizontal="left" vertical="center" wrapText="1"/>
      <protection locked="0"/>
    </xf>
    <xf numFmtId="38" fontId="16" fillId="2" borderId="127" xfId="2" applyFont="1" applyFill="1" applyBorder="1" applyAlignment="1" applyProtection="1">
      <alignment horizontal="right" vertical="center" wrapText="1"/>
      <protection locked="0"/>
    </xf>
    <xf numFmtId="38" fontId="16" fillId="2" borderId="128" xfId="2" applyFont="1" applyFill="1" applyBorder="1" applyAlignment="1" applyProtection="1">
      <alignment horizontal="right" vertical="center" wrapText="1"/>
      <protection locked="0"/>
    </xf>
    <xf numFmtId="181" fontId="16" fillId="6" borderId="127" xfId="2" applyNumberFormat="1" applyFont="1" applyFill="1" applyBorder="1" applyAlignment="1" applyProtection="1">
      <alignment horizontal="right" vertical="center" wrapText="1"/>
    </xf>
    <xf numFmtId="181" fontId="16" fillId="6" borderId="128" xfId="2" applyNumberFormat="1" applyFont="1" applyFill="1" applyBorder="1" applyAlignment="1" applyProtection="1">
      <alignment horizontal="right" vertical="center" wrapText="1"/>
    </xf>
    <xf numFmtId="0" fontId="16" fillId="2" borderId="127" xfId="3" applyFont="1" applyFill="1" applyBorder="1" applyAlignment="1" applyProtection="1">
      <alignment horizontal="left" vertical="center" wrapText="1"/>
      <protection locked="0"/>
    </xf>
    <xf numFmtId="0" fontId="16" fillId="2" borderId="94" xfId="3" applyFont="1" applyFill="1" applyBorder="1" applyAlignment="1" applyProtection="1">
      <alignment horizontal="left" vertical="center" wrapText="1"/>
      <protection locked="0"/>
    </xf>
    <xf numFmtId="0" fontId="16" fillId="2" borderId="128" xfId="3" applyFont="1" applyFill="1" applyBorder="1" applyAlignment="1" applyProtection="1">
      <alignment horizontal="left" vertical="center" wrapText="1"/>
      <protection locked="0"/>
    </xf>
    <xf numFmtId="0" fontId="52" fillId="6" borderId="115" xfId="3" applyFont="1" applyFill="1" applyBorder="1" applyAlignment="1">
      <alignment horizontal="center" vertical="center" textRotation="255"/>
    </xf>
    <xf numFmtId="0" fontId="52" fillId="6" borderId="8" xfId="3" applyFont="1" applyFill="1" applyBorder="1" applyAlignment="1">
      <alignment horizontal="center" vertical="center" textRotation="255"/>
    </xf>
    <xf numFmtId="0" fontId="52" fillId="6" borderId="124" xfId="3" applyFont="1" applyFill="1" applyBorder="1" applyAlignment="1">
      <alignment horizontal="center" vertical="center" textRotation="255"/>
    </xf>
    <xf numFmtId="0" fontId="52" fillId="6" borderId="9" xfId="3" applyFont="1" applyFill="1" applyBorder="1" applyAlignment="1">
      <alignment horizontal="center" vertical="center" textRotation="255"/>
    </xf>
    <xf numFmtId="0" fontId="52" fillId="6" borderId="125" xfId="3" applyFont="1" applyFill="1" applyBorder="1" applyAlignment="1">
      <alignment horizontal="center" vertical="center" textRotation="255"/>
    </xf>
    <xf numFmtId="0" fontId="52" fillId="6" borderId="126" xfId="3" applyFont="1" applyFill="1" applyBorder="1" applyAlignment="1">
      <alignment horizontal="center" vertical="center" textRotation="255"/>
    </xf>
    <xf numFmtId="0" fontId="46" fillId="6" borderId="84" xfId="3" applyFont="1" applyFill="1" applyBorder="1" applyAlignment="1">
      <alignment horizontal="center" vertical="center" wrapText="1"/>
    </xf>
    <xf numFmtId="0" fontId="46" fillId="6" borderId="117" xfId="3" applyFont="1" applyFill="1" applyBorder="1" applyAlignment="1">
      <alignment horizontal="center" vertical="center" wrapText="1"/>
    </xf>
    <xf numFmtId="0" fontId="46" fillId="6" borderId="84" xfId="3" applyFont="1" applyFill="1" applyBorder="1" applyAlignment="1">
      <alignment horizontal="center" vertical="center" shrinkToFit="1"/>
    </xf>
    <xf numFmtId="0" fontId="46" fillId="6" borderId="117" xfId="3" applyFont="1" applyFill="1" applyBorder="1" applyAlignment="1">
      <alignment horizontal="center" vertical="center" shrinkToFit="1"/>
    </xf>
    <xf numFmtId="0" fontId="46" fillId="6" borderId="52" xfId="3" applyFont="1" applyFill="1" applyBorder="1" applyAlignment="1">
      <alignment horizontal="center" vertical="center" shrinkToFit="1"/>
    </xf>
    <xf numFmtId="0" fontId="52" fillId="6" borderId="84" xfId="3" applyFont="1" applyFill="1" applyBorder="1" applyAlignment="1">
      <alignment horizontal="center" vertical="center" wrapText="1"/>
    </xf>
    <xf numFmtId="0" fontId="52" fillId="6" borderId="52" xfId="3" applyFont="1" applyFill="1" applyBorder="1" applyAlignment="1">
      <alignment horizontal="center" vertical="center" wrapText="1"/>
    </xf>
    <xf numFmtId="0" fontId="52" fillId="6" borderId="117" xfId="3" applyFont="1" applyFill="1" applyBorder="1" applyAlignment="1">
      <alignment horizontal="center" vertical="center" wrapText="1"/>
    </xf>
    <xf numFmtId="0" fontId="10" fillId="6" borderId="76" xfId="3" applyFont="1" applyFill="1" applyBorder="1" applyAlignment="1">
      <alignment horizontal="center" vertical="center" textRotation="255" wrapText="1" shrinkToFit="1"/>
    </xf>
    <xf numFmtId="0" fontId="10" fillId="6" borderId="62" xfId="3" applyFont="1" applyFill="1" applyBorder="1" applyAlignment="1">
      <alignment horizontal="center" vertical="center" textRotation="255" wrapText="1" shrinkToFit="1"/>
    </xf>
    <xf numFmtId="0" fontId="51" fillId="6" borderId="54" xfId="3" applyFont="1" applyFill="1" applyBorder="1" applyAlignment="1">
      <alignment horizontal="center" vertical="center" wrapText="1"/>
    </xf>
    <xf numFmtId="0" fontId="41" fillId="0" borderId="35" xfId="3" applyFont="1" applyBorder="1" applyAlignment="1">
      <alignment horizontal="left" vertical="center" wrapText="1"/>
    </xf>
    <xf numFmtId="0" fontId="41" fillId="0" borderId="0" xfId="3" applyFont="1" applyAlignment="1">
      <alignment horizontal="left" vertical="center" wrapText="1"/>
    </xf>
    <xf numFmtId="0" fontId="14" fillId="0" borderId="0" xfId="3" applyFont="1" applyAlignment="1">
      <alignment horizontal="left" vertical="top"/>
    </xf>
    <xf numFmtId="0" fontId="14" fillId="0" borderId="35" xfId="3" applyFont="1" applyBorder="1" applyAlignment="1">
      <alignment horizontal="left" vertical="top"/>
    </xf>
    <xf numFmtId="0" fontId="14" fillId="0" borderId="0" xfId="3" applyFont="1" applyAlignment="1">
      <alignment horizontal="left" vertical="center"/>
    </xf>
    <xf numFmtId="0" fontId="14" fillId="0" borderId="35" xfId="3" applyFont="1" applyBorder="1" applyAlignment="1">
      <alignment horizontal="left" vertical="center"/>
    </xf>
    <xf numFmtId="0" fontId="47" fillId="0" borderId="0" xfId="3" applyFont="1" applyAlignment="1">
      <alignment horizontal="left" vertical="top" wrapText="1"/>
    </xf>
    <xf numFmtId="0" fontId="66" fillId="0" borderId="0" xfId="3" applyFont="1" applyAlignment="1">
      <alignment horizontal="left" vertical="center" wrapText="1"/>
    </xf>
    <xf numFmtId="0" fontId="66" fillId="0" borderId="0" xfId="3" applyFont="1" applyAlignment="1">
      <alignment horizontal="left" vertical="center"/>
    </xf>
    <xf numFmtId="0" fontId="33" fillId="0" borderId="0" xfId="3" applyFont="1" applyAlignment="1">
      <alignment horizontal="left" vertical="center" wrapText="1" shrinkToFit="1"/>
    </xf>
    <xf numFmtId="0" fontId="10" fillId="6" borderId="15" xfId="3" applyFont="1" applyFill="1" applyBorder="1" applyAlignment="1">
      <alignment horizontal="center" vertical="center" wrapText="1"/>
    </xf>
    <xf numFmtId="0" fontId="10" fillId="5" borderId="85" xfId="3" applyFont="1" applyFill="1" applyBorder="1" applyAlignment="1" applyProtection="1">
      <alignment horizontal="center" vertical="center"/>
      <protection locked="0"/>
    </xf>
    <xf numFmtId="0" fontId="10" fillId="5" borderId="86" xfId="3" applyFont="1" applyFill="1" applyBorder="1" applyAlignment="1" applyProtection="1">
      <alignment horizontal="center" vertical="center"/>
      <protection locked="0"/>
    </xf>
    <xf numFmtId="0" fontId="10" fillId="6" borderId="100" xfId="3" applyFont="1" applyFill="1" applyBorder="1" applyAlignment="1">
      <alignment horizontal="center" vertical="center"/>
    </xf>
    <xf numFmtId="0" fontId="10" fillId="6" borderId="101" xfId="3" applyFont="1" applyFill="1" applyBorder="1" applyAlignment="1">
      <alignment horizontal="center" vertical="center"/>
    </xf>
    <xf numFmtId="0" fontId="52" fillId="2" borderId="11" xfId="3" applyFont="1" applyFill="1" applyBorder="1" applyAlignment="1" applyProtection="1">
      <alignment horizontal="left" vertical="center" wrapText="1"/>
      <protection locked="0"/>
    </xf>
    <xf numFmtId="0" fontId="10" fillId="0" borderId="132" xfId="3" applyFont="1" applyBorder="1" applyAlignment="1">
      <alignment horizontal="right" vertical="center"/>
    </xf>
    <xf numFmtId="0" fontId="10" fillId="9" borderId="169" xfId="3" applyFont="1" applyFill="1" applyBorder="1" applyAlignment="1" applyProtection="1">
      <alignment horizontal="left" vertical="center" wrapText="1"/>
      <protection locked="0"/>
    </xf>
    <xf numFmtId="0" fontId="10" fillId="9" borderId="165" xfId="3" applyFont="1" applyFill="1" applyBorder="1" applyAlignment="1" applyProtection="1">
      <alignment horizontal="left" vertical="center" wrapText="1"/>
      <protection locked="0"/>
    </xf>
    <xf numFmtId="0" fontId="10" fillId="9" borderId="197" xfId="3" applyFont="1" applyFill="1" applyBorder="1" applyAlignment="1" applyProtection="1">
      <alignment horizontal="left" vertical="center" wrapText="1"/>
      <protection locked="0"/>
    </xf>
    <xf numFmtId="0" fontId="10" fillId="9" borderId="16" xfId="3" applyFont="1" applyFill="1" applyBorder="1" applyAlignment="1" applyProtection="1">
      <alignment horizontal="left" vertical="top" wrapText="1"/>
      <protection locked="0"/>
    </xf>
    <xf numFmtId="0" fontId="10" fillId="9" borderId="0" xfId="3" applyFont="1" applyFill="1" applyAlignment="1" applyProtection="1">
      <alignment horizontal="left" vertical="top" wrapText="1"/>
      <protection locked="0"/>
    </xf>
    <xf numFmtId="0" fontId="10" fillId="9" borderId="51" xfId="3" applyFont="1" applyFill="1" applyBorder="1" applyAlignment="1" applyProtection="1">
      <alignment horizontal="left" vertical="top" wrapText="1"/>
      <protection locked="0"/>
    </xf>
    <xf numFmtId="0" fontId="10" fillId="6" borderId="16" xfId="3" applyFont="1" applyFill="1" applyBorder="1" applyAlignment="1">
      <alignment horizontal="center" vertical="center" wrapText="1"/>
    </xf>
    <xf numFmtId="0" fontId="10" fillId="0" borderId="116" xfId="3" applyFont="1" applyBorder="1" applyAlignment="1" applyProtection="1">
      <alignment horizontal="left" vertical="top" wrapText="1"/>
      <protection locked="0"/>
    </xf>
    <xf numFmtId="0" fontId="10" fillId="0" borderId="51" xfId="3" applyFont="1" applyBorder="1" applyAlignment="1" applyProtection="1">
      <alignment horizontal="left" vertical="top" wrapText="1"/>
      <protection locked="0"/>
    </xf>
    <xf numFmtId="0" fontId="10" fillId="0" borderId="98" xfId="3" applyFont="1" applyBorder="1" applyAlignment="1" applyProtection="1">
      <alignment horizontal="left" vertical="top" wrapText="1"/>
      <protection locked="0"/>
    </xf>
    <xf numFmtId="0" fontId="10" fillId="0" borderId="62" xfId="3" applyFont="1" applyBorder="1" applyAlignment="1" applyProtection="1">
      <alignment horizontal="left" vertical="center" wrapText="1"/>
      <protection locked="0"/>
    </xf>
    <xf numFmtId="0" fontId="10" fillId="0" borderId="52" xfId="3" applyFont="1" applyBorder="1" applyAlignment="1" applyProtection="1">
      <alignment horizontal="left" vertical="center" wrapText="1"/>
      <protection locked="0"/>
    </xf>
    <xf numFmtId="0" fontId="10" fillId="0" borderId="63" xfId="3" applyFont="1" applyBorder="1" applyAlignment="1" applyProtection="1">
      <alignment horizontal="left" vertical="center" wrapText="1"/>
      <protection locked="0"/>
    </xf>
    <xf numFmtId="0" fontId="10" fillId="6" borderId="76" xfId="3" applyFont="1" applyFill="1" applyBorder="1" applyAlignment="1">
      <alignment horizontal="center" vertical="center" textRotation="255" shrinkToFit="1"/>
    </xf>
    <xf numFmtId="0" fontId="10" fillId="6" borderId="62" xfId="3" applyFont="1" applyFill="1" applyBorder="1" applyAlignment="1">
      <alignment horizontal="center" vertical="center" textRotation="255" shrinkToFit="1"/>
    </xf>
    <xf numFmtId="0" fontId="46" fillId="6" borderId="54" xfId="3" applyFont="1" applyFill="1" applyBorder="1" applyAlignment="1">
      <alignment horizontal="center" vertical="center" wrapText="1"/>
    </xf>
    <xf numFmtId="177" fontId="10" fillId="2" borderId="84" xfId="3" applyNumberFormat="1" applyFont="1" applyFill="1" applyBorder="1" applyAlignment="1" applyProtection="1">
      <alignment horizontal="right" vertical="center" wrapText="1"/>
      <protection locked="0"/>
    </xf>
    <xf numFmtId="177" fontId="10" fillId="2" borderId="117" xfId="3" applyNumberFormat="1" applyFont="1" applyFill="1" applyBorder="1" applyAlignment="1" applyProtection="1">
      <alignment horizontal="right" vertical="center" wrapText="1"/>
      <protection locked="0"/>
    </xf>
    <xf numFmtId="177" fontId="10" fillId="2" borderId="84" xfId="2" applyNumberFormat="1" applyFont="1" applyFill="1" applyBorder="1" applyAlignment="1" applyProtection="1">
      <alignment horizontal="right" vertical="center" wrapText="1"/>
      <protection locked="0"/>
    </xf>
    <xf numFmtId="177" fontId="10" fillId="2" borderId="117" xfId="2" applyNumberFormat="1" applyFont="1" applyFill="1" applyBorder="1" applyAlignment="1" applyProtection="1">
      <alignment horizontal="right" vertical="center" wrapText="1"/>
      <protection locked="0"/>
    </xf>
    <xf numFmtId="181" fontId="10" fillId="6" borderId="84" xfId="2" applyNumberFormat="1" applyFont="1" applyFill="1" applyBorder="1" applyAlignment="1" applyProtection="1">
      <alignment horizontal="right" vertical="center" wrapText="1"/>
    </xf>
    <xf numFmtId="181" fontId="10" fillId="6" borderId="117" xfId="2" applyNumberFormat="1" applyFont="1" applyFill="1" applyBorder="1" applyAlignment="1" applyProtection="1">
      <alignment horizontal="right" vertical="center" wrapText="1"/>
    </xf>
    <xf numFmtId="0" fontId="10" fillId="2" borderId="84" xfId="3" applyFont="1" applyFill="1" applyBorder="1" applyAlignment="1" applyProtection="1">
      <alignment horizontal="left" vertical="center" wrapText="1"/>
      <protection locked="0"/>
    </xf>
    <xf numFmtId="0" fontId="10" fillId="2" borderId="52" xfId="3" applyFont="1" applyFill="1" applyBorder="1" applyAlignment="1" applyProtection="1">
      <alignment horizontal="left" vertical="center" wrapText="1"/>
      <protection locked="0"/>
    </xf>
    <xf numFmtId="0" fontId="10" fillId="2" borderId="117" xfId="3" applyFont="1" applyFill="1" applyBorder="1" applyAlignment="1" applyProtection="1">
      <alignment horizontal="left" vertical="center" wrapText="1"/>
      <protection locked="0"/>
    </xf>
    <xf numFmtId="0" fontId="46" fillId="6" borderId="52" xfId="3" applyFont="1" applyFill="1" applyBorder="1" applyAlignment="1">
      <alignment horizontal="center" vertical="center" wrapText="1"/>
    </xf>
    <xf numFmtId="0" fontId="51" fillId="0" borderId="0" xfId="3" applyFont="1" applyAlignment="1">
      <alignment horizontal="left" vertical="center"/>
    </xf>
    <xf numFmtId="0" fontId="10" fillId="0" borderId="132" xfId="3" applyFont="1" applyBorder="1" applyAlignment="1">
      <alignment horizontal="left" vertical="center"/>
    </xf>
    <xf numFmtId="177" fontId="10" fillId="2" borderId="127" xfId="3" applyNumberFormat="1" applyFont="1" applyFill="1" applyBorder="1" applyAlignment="1" applyProtection="1">
      <alignment horizontal="right" vertical="center" wrapText="1"/>
      <protection locked="0"/>
    </xf>
    <xf numFmtId="177" fontId="10" fillId="2" borderId="128" xfId="3" applyNumberFormat="1" applyFont="1" applyFill="1" applyBorder="1" applyAlignment="1" applyProtection="1">
      <alignment horizontal="right" vertical="center" wrapText="1"/>
      <protection locked="0"/>
    </xf>
    <xf numFmtId="177" fontId="10" fillId="2" borderId="127" xfId="2" applyNumberFormat="1" applyFont="1" applyFill="1" applyBorder="1" applyAlignment="1" applyProtection="1">
      <alignment horizontal="right" vertical="center" wrapText="1"/>
      <protection locked="0"/>
    </xf>
    <xf numFmtId="177" fontId="10" fillId="2" borderId="128" xfId="2" applyNumberFormat="1" applyFont="1" applyFill="1" applyBorder="1" applyAlignment="1" applyProtection="1">
      <alignment horizontal="right" vertical="center" wrapText="1"/>
      <protection locked="0"/>
    </xf>
    <xf numFmtId="181" fontId="10" fillId="6" borderId="127" xfId="2" applyNumberFormat="1" applyFont="1" applyFill="1" applyBorder="1" applyAlignment="1" applyProtection="1">
      <alignment horizontal="right" vertical="center" wrapText="1"/>
    </xf>
    <xf numFmtId="181" fontId="10" fillId="6" borderId="128" xfId="2" applyNumberFormat="1" applyFont="1" applyFill="1" applyBorder="1" applyAlignment="1" applyProtection="1">
      <alignment horizontal="right" vertical="center" wrapText="1"/>
    </xf>
    <xf numFmtId="0" fontId="10" fillId="2" borderId="127" xfId="3" applyFont="1" applyFill="1" applyBorder="1" applyAlignment="1" applyProtection="1">
      <alignment horizontal="left" vertical="center" wrapText="1"/>
      <protection locked="0"/>
    </xf>
    <xf numFmtId="0" fontId="10" fillId="2" borderId="94" xfId="3" applyFont="1" applyFill="1" applyBorder="1" applyAlignment="1" applyProtection="1">
      <alignment horizontal="left" vertical="center" wrapText="1"/>
      <protection locked="0"/>
    </xf>
    <xf numFmtId="0" fontId="10" fillId="2" borderId="128" xfId="3" applyFont="1" applyFill="1" applyBorder="1" applyAlignment="1" applyProtection="1">
      <alignment horizontal="left" vertical="center" wrapText="1"/>
      <protection locked="0"/>
    </xf>
    <xf numFmtId="0" fontId="51" fillId="6" borderId="115" xfId="3" applyFont="1" applyFill="1" applyBorder="1" applyAlignment="1">
      <alignment horizontal="center" vertical="center" textRotation="255"/>
    </xf>
    <xf numFmtId="0" fontId="51" fillId="6" borderId="8" xfId="3" applyFont="1" applyFill="1" applyBorder="1" applyAlignment="1">
      <alignment horizontal="center" vertical="center" textRotation="255"/>
    </xf>
    <xf numFmtId="0" fontId="51" fillId="6" borderId="124" xfId="3" applyFont="1" applyFill="1" applyBorder="1" applyAlignment="1">
      <alignment horizontal="center" vertical="center" textRotation="255"/>
    </xf>
    <xf numFmtId="0" fontId="51" fillId="6" borderId="9" xfId="3" applyFont="1" applyFill="1" applyBorder="1" applyAlignment="1">
      <alignment horizontal="center" vertical="center" textRotation="255"/>
    </xf>
    <xf numFmtId="0" fontId="51" fillId="6" borderId="125" xfId="3" applyFont="1" applyFill="1" applyBorder="1" applyAlignment="1">
      <alignment horizontal="center" vertical="center" textRotation="255"/>
    </xf>
    <xf numFmtId="0" fontId="51" fillId="6" borderId="126" xfId="3" applyFont="1" applyFill="1" applyBorder="1" applyAlignment="1">
      <alignment horizontal="center" vertical="center" textRotation="255"/>
    </xf>
    <xf numFmtId="0" fontId="70" fillId="0" borderId="0" xfId="8" applyFont="1" applyAlignment="1">
      <alignment horizontal="center" vertical="center" wrapText="1"/>
    </xf>
    <xf numFmtId="0" fontId="70" fillId="0" borderId="0" xfId="8" applyFont="1" applyAlignment="1">
      <alignment horizontal="center" vertical="center"/>
    </xf>
    <xf numFmtId="0" fontId="71" fillId="0" borderId="30" xfId="8" applyFont="1" applyBorder="1" applyAlignment="1">
      <alignment horizontal="right" vertical="center"/>
    </xf>
    <xf numFmtId="0" fontId="71" fillId="5" borderId="30" xfId="8" applyFont="1" applyFill="1" applyBorder="1" applyAlignment="1">
      <alignment horizontal="left" vertical="center" shrinkToFit="1"/>
    </xf>
    <xf numFmtId="0" fontId="71" fillId="0" borderId="52" xfId="8" applyFont="1" applyBorder="1" applyAlignment="1">
      <alignment horizontal="right" vertical="center"/>
    </xf>
    <xf numFmtId="0" fontId="71" fillId="5" borderId="52" xfId="8" applyFont="1" applyFill="1" applyBorder="1" applyAlignment="1">
      <alignment horizontal="left" vertical="center" shrinkToFit="1"/>
    </xf>
    <xf numFmtId="0" fontId="71" fillId="8" borderId="62" xfId="9" applyFont="1" applyFill="1" applyBorder="1" applyAlignment="1">
      <alignment horizontal="left" vertical="center" wrapText="1"/>
    </xf>
    <xf numFmtId="0" fontId="71" fillId="8" borderId="52" xfId="9" applyFont="1" applyFill="1" applyBorder="1" applyAlignment="1">
      <alignment horizontal="left" vertical="center" wrapText="1"/>
    </xf>
    <xf numFmtId="0" fontId="71" fillId="8" borderId="63" xfId="9" applyFont="1" applyFill="1" applyBorder="1" applyAlignment="1">
      <alignment horizontal="left" vertical="center" wrapText="1"/>
    </xf>
    <xf numFmtId="0" fontId="71" fillId="8" borderId="43" xfId="8" applyFont="1" applyFill="1" applyBorder="1" applyAlignment="1">
      <alignment horizontal="left" vertical="center" wrapText="1"/>
    </xf>
    <xf numFmtId="0" fontId="71" fillId="8" borderId="15" xfId="8" applyFont="1" applyFill="1" applyBorder="1" applyAlignment="1">
      <alignment horizontal="left" vertical="center" wrapText="1"/>
    </xf>
    <xf numFmtId="0" fontId="71" fillId="8" borderId="50" xfId="8" applyFont="1" applyFill="1" applyBorder="1" applyAlignment="1">
      <alignment horizontal="left" vertical="center" wrapText="1"/>
    </xf>
    <xf numFmtId="0" fontId="71" fillId="0" borderId="88" xfId="8" applyFont="1" applyBorder="1" applyAlignment="1" applyProtection="1">
      <alignment horizontal="center" vertical="center"/>
      <protection locked="0"/>
    </xf>
    <xf numFmtId="0" fontId="71" fillId="0" borderId="29" xfId="8" applyFont="1" applyBorder="1" applyAlignment="1" applyProtection="1">
      <alignment horizontal="center" vertical="center"/>
      <protection locked="0"/>
    </xf>
    <xf numFmtId="0" fontId="71" fillId="0" borderId="89" xfId="8" applyFont="1" applyBorder="1" applyAlignment="1" applyProtection="1">
      <alignment horizontal="center" vertical="center"/>
      <protection locked="0"/>
    </xf>
    <xf numFmtId="0" fontId="71" fillId="8" borderId="62" xfId="8" applyFont="1" applyFill="1" applyBorder="1" applyAlignment="1">
      <alignment horizontal="left" vertical="center" wrapText="1"/>
    </xf>
    <xf numFmtId="0" fontId="71" fillId="8" borderId="52" xfId="8" applyFont="1" applyFill="1" applyBorder="1" applyAlignment="1">
      <alignment horizontal="left" vertical="center" wrapText="1"/>
    </xf>
    <xf numFmtId="0" fontId="71" fillId="14" borderId="62" xfId="8" applyFont="1" applyFill="1" applyBorder="1" applyAlignment="1" applyProtection="1">
      <alignment horizontal="left" vertical="top" wrapText="1"/>
      <protection locked="0"/>
    </xf>
    <xf numFmtId="0" fontId="71" fillId="14" borderId="52" xfId="8" applyFont="1" applyFill="1" applyBorder="1" applyAlignment="1" applyProtection="1">
      <alignment horizontal="left" vertical="top" wrapText="1"/>
      <protection locked="0"/>
    </xf>
    <xf numFmtId="0" fontId="71" fillId="8" borderId="30" xfId="8" applyFont="1" applyFill="1" applyBorder="1" applyAlignment="1">
      <alignment horizontal="left" vertical="top" wrapText="1"/>
    </xf>
    <xf numFmtId="0" fontId="71" fillId="8" borderId="98" xfId="8" applyFont="1" applyFill="1" applyBorder="1" applyAlignment="1">
      <alignment horizontal="left" vertical="top" wrapText="1"/>
    </xf>
    <xf numFmtId="0" fontId="72" fillId="0" borderId="0" xfId="8" applyFont="1" applyAlignment="1">
      <alignment vertical="center" wrapText="1"/>
    </xf>
    <xf numFmtId="0" fontId="72" fillId="0" borderId="0" xfId="8" applyFont="1">
      <alignment vertical="center"/>
    </xf>
    <xf numFmtId="0" fontId="71" fillId="0" borderId="30" xfId="8" applyFont="1" applyBorder="1" applyAlignment="1">
      <alignment horizontal="left" vertical="center" wrapText="1"/>
    </xf>
    <xf numFmtId="0" fontId="71" fillId="8" borderId="1" xfId="8" applyFont="1" applyFill="1" applyBorder="1" applyAlignment="1">
      <alignment horizontal="left" vertical="center" wrapText="1"/>
    </xf>
    <xf numFmtId="0" fontId="71" fillId="8" borderId="43" xfId="9" applyFont="1" applyFill="1" applyBorder="1" applyAlignment="1">
      <alignment horizontal="left" vertical="center" wrapText="1"/>
    </xf>
    <xf numFmtId="0" fontId="71" fillId="8" borderId="15" xfId="9" applyFont="1" applyFill="1" applyBorder="1" applyAlignment="1">
      <alignment horizontal="left" vertical="center" wrapText="1"/>
    </xf>
    <xf numFmtId="0" fontId="71" fillId="8" borderId="50" xfId="9" applyFont="1" applyFill="1" applyBorder="1" applyAlignment="1">
      <alignment horizontal="left" vertical="center" wrapText="1"/>
    </xf>
    <xf numFmtId="0" fontId="1" fillId="0" borderId="0" xfId="8" applyAlignment="1">
      <alignment vertical="center" wrapText="1"/>
    </xf>
    <xf numFmtId="0" fontId="71" fillId="8" borderId="1" xfId="8" applyFont="1" applyFill="1" applyBorder="1" applyAlignment="1">
      <alignment vertical="center" wrapText="1"/>
    </xf>
    <xf numFmtId="0" fontId="71" fillId="8" borderId="62" xfId="8" applyFont="1" applyFill="1" applyBorder="1" applyAlignment="1">
      <alignment vertical="center" wrapText="1"/>
    </xf>
    <xf numFmtId="0" fontId="71" fillId="8" borderId="52" xfId="8" applyFont="1" applyFill="1" applyBorder="1" applyAlignment="1">
      <alignment vertical="center" wrapText="1"/>
    </xf>
    <xf numFmtId="0" fontId="71" fillId="8" borderId="63" xfId="8" applyFont="1" applyFill="1" applyBorder="1" applyAlignment="1">
      <alignment vertical="center" wrapText="1"/>
    </xf>
    <xf numFmtId="0" fontId="71" fillId="8" borderId="88" xfId="8" applyFont="1" applyFill="1" applyBorder="1" applyAlignment="1">
      <alignment vertical="center" wrapText="1"/>
    </xf>
    <xf numFmtId="0" fontId="74" fillId="8" borderId="30" xfId="8" applyFont="1" applyFill="1" applyBorder="1" applyAlignment="1">
      <alignment horizontal="left" vertical="center" wrapText="1"/>
    </xf>
    <xf numFmtId="0" fontId="74" fillId="8" borderId="98" xfId="8" applyFont="1" applyFill="1" applyBorder="1" applyAlignment="1">
      <alignment horizontal="left" vertical="center" wrapText="1"/>
    </xf>
    <xf numFmtId="0" fontId="74" fillId="8" borderId="29" xfId="8" applyFont="1" applyFill="1" applyBorder="1" applyAlignment="1">
      <alignment vertical="center" wrapText="1"/>
    </xf>
    <xf numFmtId="0" fontId="71" fillId="8" borderId="29" xfId="8" applyFont="1" applyFill="1" applyBorder="1" applyAlignment="1">
      <alignment vertical="center" wrapText="1"/>
    </xf>
    <xf numFmtId="0" fontId="71" fillId="14" borderId="0" xfId="8" applyFont="1" applyFill="1" applyAlignment="1" applyProtection="1">
      <alignment horizontal="left" wrapText="1"/>
      <protection locked="0"/>
    </xf>
    <xf numFmtId="0" fontId="71" fillId="14" borderId="51" xfId="8" applyFont="1" applyFill="1" applyBorder="1" applyAlignment="1" applyProtection="1">
      <alignment horizontal="left" wrapText="1"/>
      <protection locked="0"/>
    </xf>
    <xf numFmtId="0" fontId="71" fillId="14" borderId="0" xfId="8" applyFont="1" applyFill="1" applyAlignment="1" applyProtection="1">
      <alignment horizontal="left" vertical="center" wrapText="1"/>
      <protection locked="0"/>
    </xf>
    <xf numFmtId="0" fontId="71" fillId="14" borderId="51" xfId="8" applyFont="1" applyFill="1" applyBorder="1" applyAlignment="1" applyProtection="1">
      <alignment horizontal="left" vertical="center" wrapText="1"/>
      <protection locked="0"/>
    </xf>
    <xf numFmtId="0" fontId="74" fillId="8" borderId="16" xfId="8" applyFont="1" applyFill="1" applyBorder="1" applyAlignment="1">
      <alignment horizontal="left" vertical="center" wrapText="1"/>
    </xf>
    <xf numFmtId="0" fontId="74" fillId="8" borderId="0" xfId="8" applyFont="1" applyFill="1" applyAlignment="1">
      <alignment horizontal="left" vertical="center" wrapText="1"/>
    </xf>
    <xf numFmtId="0" fontId="74" fillId="8" borderId="51" xfId="8" applyFont="1" applyFill="1" applyBorder="1" applyAlignment="1">
      <alignment horizontal="left" vertical="center" wrapText="1"/>
    </xf>
    <xf numFmtId="0" fontId="71" fillId="14" borderId="1" xfId="8" applyFont="1" applyFill="1" applyBorder="1" applyAlignment="1" applyProtection="1">
      <alignment horizontal="center" vertical="center" wrapText="1"/>
      <protection locked="0"/>
    </xf>
    <xf numFmtId="0" fontId="71" fillId="8" borderId="29" xfId="8" applyFont="1" applyFill="1" applyBorder="1" applyAlignment="1">
      <alignment horizontal="center" vertical="center" wrapText="1"/>
    </xf>
    <xf numFmtId="0" fontId="71" fillId="8" borderId="0" xfId="8" applyFont="1" applyFill="1" applyAlignment="1">
      <alignment horizontal="left" vertical="center" wrapText="1"/>
    </xf>
    <xf numFmtId="0" fontId="71" fillId="8" borderId="51" xfId="8" applyFont="1" applyFill="1" applyBorder="1" applyAlignment="1">
      <alignment horizontal="left" vertical="center" wrapText="1"/>
    </xf>
    <xf numFmtId="0" fontId="71" fillId="8" borderId="62" xfId="10" applyFont="1" applyFill="1" applyBorder="1" applyAlignment="1">
      <alignment horizontal="left" vertical="center" wrapText="1"/>
    </xf>
    <xf numFmtId="0" fontId="71" fillId="8" borderId="52" xfId="10" applyFont="1" applyFill="1" applyBorder="1" applyAlignment="1">
      <alignment horizontal="left" vertical="center" wrapText="1"/>
    </xf>
    <xf numFmtId="0" fontId="71" fillId="8" borderId="63" xfId="10" applyFont="1" applyFill="1" applyBorder="1" applyAlignment="1">
      <alignment horizontal="left" vertical="center" wrapText="1"/>
    </xf>
    <xf numFmtId="0" fontId="71" fillId="0" borderId="0" xfId="10" applyFont="1" applyAlignment="1">
      <alignment horizontal="left" vertical="center" wrapText="1"/>
    </xf>
    <xf numFmtId="0" fontId="73" fillId="0" borderId="0" xfId="8" applyFont="1" applyAlignment="1">
      <alignment horizontal="left" vertical="center" wrapText="1"/>
    </xf>
    <xf numFmtId="0" fontId="71" fillId="0" borderId="0" xfId="8" applyFont="1" applyAlignment="1">
      <alignment horizontal="left" vertical="center" wrapText="1"/>
    </xf>
    <xf numFmtId="0" fontId="71" fillId="8" borderId="63" xfId="8" applyFont="1" applyFill="1" applyBorder="1" applyAlignment="1">
      <alignment horizontal="left" vertical="center" wrapText="1"/>
    </xf>
    <xf numFmtId="0" fontId="69" fillId="14" borderId="16" xfId="8" applyFont="1" applyFill="1" applyBorder="1" applyAlignment="1">
      <alignment horizontal="left" vertical="top" wrapText="1"/>
    </xf>
    <xf numFmtId="0" fontId="71" fillId="9" borderId="43" xfId="8" applyFont="1" applyFill="1" applyBorder="1" applyAlignment="1">
      <alignment horizontal="left" vertical="top" wrapText="1"/>
    </xf>
    <xf numFmtId="0" fontId="71" fillId="9" borderId="15" xfId="8" applyFont="1" applyFill="1" applyBorder="1" applyAlignment="1">
      <alignment horizontal="left" vertical="top" wrapText="1"/>
    </xf>
    <xf numFmtId="0" fontId="71" fillId="9" borderId="50" xfId="8" applyFont="1" applyFill="1" applyBorder="1" applyAlignment="1">
      <alignment horizontal="left" vertical="top" wrapText="1"/>
    </xf>
    <xf numFmtId="0" fontId="71" fillId="9" borderId="16" xfId="8" applyFont="1" applyFill="1" applyBorder="1" applyAlignment="1">
      <alignment horizontal="left" vertical="top" wrapText="1"/>
    </xf>
    <xf numFmtId="0" fontId="71" fillId="9" borderId="0" xfId="8" applyFont="1" applyFill="1" applyAlignment="1">
      <alignment horizontal="left" vertical="top" wrapText="1"/>
    </xf>
    <xf numFmtId="0" fontId="71" fillId="9" borderId="51" xfId="8" applyFont="1" applyFill="1" applyBorder="1" applyAlignment="1">
      <alignment horizontal="left" vertical="top" wrapText="1"/>
    </xf>
    <xf numFmtId="0" fontId="74" fillId="8" borderId="52" xfId="8" applyFont="1" applyFill="1" applyBorder="1" applyAlignment="1">
      <alignment horizontal="center" vertical="center" wrapText="1"/>
    </xf>
    <xf numFmtId="0" fontId="71" fillId="9" borderId="17" xfId="8" applyFont="1" applyFill="1" applyBorder="1" applyAlignment="1">
      <alignment horizontal="left" vertical="top" wrapText="1"/>
    </xf>
    <xf numFmtId="0" fontId="71" fillId="9" borderId="30" xfId="8" applyFont="1" applyFill="1" applyBorder="1" applyAlignment="1">
      <alignment horizontal="left" vertical="top" wrapText="1"/>
    </xf>
    <xf numFmtId="0" fontId="71" fillId="9" borderId="98" xfId="8" applyFont="1" applyFill="1" applyBorder="1" applyAlignment="1">
      <alignment horizontal="left" vertical="top" wrapText="1"/>
    </xf>
    <xf numFmtId="0" fontId="73" fillId="0" borderId="30" xfId="8" applyFont="1" applyBorder="1" applyAlignment="1">
      <alignment horizontal="left" vertical="center" wrapText="1"/>
    </xf>
    <xf numFmtId="0" fontId="74" fillId="8" borderId="17" xfId="8" applyFont="1" applyFill="1" applyBorder="1" applyAlignment="1">
      <alignment horizontal="left" vertical="center" wrapText="1"/>
    </xf>
    <xf numFmtId="0" fontId="69" fillId="14" borderId="16" xfId="8" applyFont="1" applyFill="1" applyBorder="1" applyAlignment="1">
      <alignment horizontal="left" vertical="center" wrapText="1"/>
    </xf>
    <xf numFmtId="0" fontId="71" fillId="8" borderId="43" xfId="11" applyFont="1" applyFill="1" applyBorder="1" applyAlignment="1">
      <alignment horizontal="left" vertical="center" wrapText="1"/>
    </xf>
    <xf numFmtId="0" fontId="71" fillId="8" borderId="15" xfId="11" applyFont="1" applyFill="1" applyBorder="1" applyAlignment="1">
      <alignment horizontal="left" vertical="center" wrapText="1"/>
    </xf>
    <xf numFmtId="0" fontId="71" fillId="8" borderId="50" xfId="8" applyFont="1" applyFill="1" applyBorder="1" applyAlignment="1">
      <alignment horizontal="center" vertical="center" wrapText="1"/>
    </xf>
    <xf numFmtId="0" fontId="71" fillId="8" borderId="51" xfId="8" applyFont="1" applyFill="1" applyBorder="1" applyAlignment="1">
      <alignment horizontal="center" vertical="center" wrapText="1"/>
    </xf>
    <xf numFmtId="0" fontId="71" fillId="8" borderId="98" xfId="8" applyFont="1" applyFill="1" applyBorder="1" applyAlignment="1">
      <alignment horizontal="center" vertical="center" wrapText="1"/>
    </xf>
    <xf numFmtId="0" fontId="71" fillId="0" borderId="88" xfId="11" applyFont="1" applyBorder="1" applyAlignment="1" applyProtection="1">
      <alignment horizontal="center" vertical="center"/>
      <protection locked="0"/>
    </xf>
    <xf numFmtId="0" fontId="71" fillId="0" borderId="29" xfId="11" applyFont="1" applyBorder="1" applyAlignment="1" applyProtection="1">
      <alignment horizontal="center" vertical="center"/>
      <protection locked="0"/>
    </xf>
    <xf numFmtId="0" fontId="71" fillId="0" borderId="89" xfId="11" applyFont="1" applyBorder="1" applyAlignment="1" applyProtection="1">
      <alignment horizontal="center" vertical="center"/>
      <protection locked="0"/>
    </xf>
    <xf numFmtId="0" fontId="74" fillId="8" borderId="29" xfId="11" applyFont="1" applyFill="1" applyBorder="1" applyAlignment="1">
      <alignment vertical="center" wrapText="1"/>
    </xf>
    <xf numFmtId="0" fontId="71" fillId="8" borderId="29" xfId="11" applyFont="1" applyFill="1" applyBorder="1" applyAlignment="1">
      <alignment vertical="center" wrapText="1"/>
    </xf>
    <xf numFmtId="0" fontId="71" fillId="8" borderId="16" xfId="11" applyFont="1" applyFill="1" applyBorder="1" applyAlignment="1">
      <alignment vertical="center" wrapText="1"/>
    </xf>
    <xf numFmtId="0" fontId="69" fillId="14" borderId="62" xfId="11" applyFont="1" applyFill="1" applyBorder="1" applyAlignment="1" applyProtection="1">
      <alignment horizontal="left" vertical="center" wrapText="1"/>
      <protection locked="0"/>
    </xf>
    <xf numFmtId="0" fontId="69" fillId="14" borderId="52" xfId="11" applyFont="1" applyFill="1" applyBorder="1" applyAlignment="1" applyProtection="1">
      <alignment horizontal="left" vertical="center" wrapText="1"/>
      <protection locked="0"/>
    </xf>
    <xf numFmtId="0" fontId="69" fillId="14" borderId="63" xfId="11" applyFont="1" applyFill="1" applyBorder="1" applyAlignment="1" applyProtection="1">
      <alignment horizontal="left" vertical="center" wrapText="1"/>
      <protection locked="0"/>
    </xf>
    <xf numFmtId="0" fontId="71" fillId="8" borderId="30" xfId="11" applyFont="1" applyFill="1" applyBorder="1" applyAlignment="1">
      <alignment horizontal="left" vertical="center" wrapText="1"/>
    </xf>
    <xf numFmtId="0" fontId="71" fillId="8" borderId="43" xfId="10" applyFont="1" applyFill="1" applyBorder="1" applyAlignment="1">
      <alignment horizontal="left" vertical="center" wrapText="1"/>
    </xf>
    <xf numFmtId="0" fontId="71" fillId="8" borderId="15" xfId="10" applyFont="1" applyFill="1" applyBorder="1" applyAlignment="1">
      <alignment horizontal="left" vertical="center" wrapText="1"/>
    </xf>
    <xf numFmtId="0" fontId="71" fillId="0" borderId="88" xfId="10" applyFont="1" applyBorder="1" applyAlignment="1" applyProtection="1">
      <alignment horizontal="center" vertical="center"/>
      <protection locked="0"/>
    </xf>
    <xf numFmtId="0" fontId="71" fillId="0" borderId="29" xfId="10" applyFont="1" applyBorder="1" applyAlignment="1" applyProtection="1">
      <alignment horizontal="center" vertical="center"/>
      <protection locked="0"/>
    </xf>
    <xf numFmtId="0" fontId="71" fillId="0" borderId="89" xfId="10" applyFont="1" applyBorder="1" applyAlignment="1" applyProtection="1">
      <alignment horizontal="center" vertical="center"/>
      <protection locked="0"/>
    </xf>
    <xf numFmtId="0" fontId="74" fillId="8" borderId="29" xfId="10" applyFont="1" applyFill="1" applyBorder="1" applyAlignment="1">
      <alignment vertical="center" wrapText="1"/>
    </xf>
    <xf numFmtId="0" fontId="71" fillId="8" borderId="29" xfId="10" applyFont="1" applyFill="1" applyBorder="1" applyAlignment="1">
      <alignment vertical="center" wrapText="1"/>
    </xf>
    <xf numFmtId="0" fontId="71" fillId="8" borderId="16" xfId="10" applyFont="1" applyFill="1" applyBorder="1" applyAlignment="1">
      <alignment vertical="center" wrapText="1"/>
    </xf>
    <xf numFmtId="0" fontId="71" fillId="14" borderId="52" xfId="10" applyFont="1" applyFill="1" applyBorder="1" applyAlignment="1" applyProtection="1">
      <alignment horizontal="left" vertical="center" wrapText="1"/>
      <protection locked="0"/>
    </xf>
    <xf numFmtId="0" fontId="71" fillId="14" borderId="63" xfId="10" applyFont="1" applyFill="1" applyBorder="1" applyAlignment="1" applyProtection="1">
      <alignment horizontal="left" vertical="center" wrapText="1"/>
      <protection locked="0"/>
    </xf>
    <xf numFmtId="0" fontId="71" fillId="8" borderId="30" xfId="10" applyFont="1" applyFill="1" applyBorder="1" applyAlignment="1">
      <alignment horizontal="left" vertical="center" wrapText="1"/>
    </xf>
    <xf numFmtId="0" fontId="71" fillId="9" borderId="17" xfId="8" applyFont="1" applyFill="1" applyBorder="1" applyAlignment="1">
      <alignment horizontal="left" vertical="center" wrapText="1"/>
    </xf>
    <xf numFmtId="0" fontId="71" fillId="9" borderId="30" xfId="8" applyFont="1" applyFill="1" applyBorder="1" applyAlignment="1">
      <alignment horizontal="left" vertical="center" wrapText="1"/>
    </xf>
    <xf numFmtId="0" fontId="71" fillId="9" borderId="98" xfId="8" applyFont="1" applyFill="1" applyBorder="1" applyAlignment="1">
      <alignment horizontal="left" vertical="center" wrapText="1"/>
    </xf>
    <xf numFmtId="0" fontId="69" fillId="14" borderId="0" xfId="8" applyFont="1" applyFill="1" applyAlignment="1">
      <alignment horizontal="left" vertical="center" wrapText="1"/>
    </xf>
    <xf numFmtId="0" fontId="71" fillId="8" borderId="15" xfId="10" applyFont="1" applyFill="1" applyBorder="1" applyAlignment="1">
      <alignment horizontal="center" vertical="center" wrapText="1"/>
    </xf>
    <xf numFmtId="0" fontId="71" fillId="8" borderId="50" xfId="10" applyFont="1" applyFill="1" applyBorder="1" applyAlignment="1">
      <alignment horizontal="center" vertical="center" wrapText="1"/>
    </xf>
    <xf numFmtId="0" fontId="71" fillId="9" borderId="43" xfId="8" applyFont="1" applyFill="1" applyBorder="1" applyAlignment="1">
      <alignment horizontal="left" vertical="center" wrapText="1"/>
    </xf>
    <xf numFmtId="0" fontId="71" fillId="9" borderId="15" xfId="8" applyFont="1" applyFill="1" applyBorder="1" applyAlignment="1">
      <alignment horizontal="left" vertical="center" wrapText="1"/>
    </xf>
    <xf numFmtId="0" fontId="71" fillId="9" borderId="50" xfId="8" applyFont="1" applyFill="1" applyBorder="1" applyAlignment="1">
      <alignment horizontal="left" vertical="center" wrapText="1"/>
    </xf>
  </cellXfs>
  <cellStyles count="12">
    <cellStyle name="パーセント 2" xfId="1" xr:uid="{00000000-0005-0000-0000-000000000000}"/>
    <cellStyle name="桁区切り" xfId="4" builtinId="6"/>
    <cellStyle name="桁区切り 2" xfId="2" xr:uid="{00000000-0005-0000-0000-000002000000}"/>
    <cellStyle name="標準" xfId="0" builtinId="0"/>
    <cellStyle name="標準 2" xfId="3" xr:uid="{00000000-0005-0000-0000-000004000000}"/>
    <cellStyle name="標準 3" xfId="5" xr:uid="{00000000-0005-0000-0000-000005000000}"/>
    <cellStyle name="標準 3 3" xfId="6" xr:uid="{C2846AEA-D85B-4868-A1E9-E742F6A5278C}"/>
    <cellStyle name="標準 3 3 2" xfId="7" xr:uid="{21B75962-67C8-4816-9070-8EAF587A7159}"/>
    <cellStyle name="標準 4" xfId="9" xr:uid="{320F5C28-6C24-4446-AF8E-BC0490929B8B}"/>
    <cellStyle name="標準 4 2" xfId="8" xr:uid="{2B02EEB5-6F20-4066-B773-FDDA1B1829A0}"/>
    <cellStyle name="標準 4 2 2 2" xfId="11" xr:uid="{2A77610F-C256-443B-BBE6-C8AC04785F10}"/>
    <cellStyle name="標準 4 2 3" xfId="10" xr:uid="{AE133735-03A6-4702-8929-4C1475A48865}"/>
  </cellStyles>
  <dxfs count="15">
    <dxf>
      <fill>
        <patternFill patternType="none">
          <bgColor auto="1"/>
        </patternFill>
      </fill>
    </dxf>
    <dxf>
      <fill>
        <patternFill patternType="none">
          <bgColor auto="1"/>
        </patternFill>
      </fill>
    </dxf>
    <dxf>
      <fill>
        <patternFill>
          <bgColor rgb="FFEAEAEA"/>
        </patternFill>
      </fill>
    </dxf>
    <dxf>
      <fill>
        <patternFill>
          <bgColor rgb="FFEAEAEA"/>
        </patternFill>
      </fill>
    </dxf>
    <dxf>
      <fill>
        <patternFill>
          <bgColor theme="0" tint="-4.9989318521683403E-2"/>
        </patternFill>
      </fill>
    </dxf>
    <dxf>
      <fill>
        <patternFill>
          <bgColor rgb="FFEAEAEA"/>
        </patternFill>
      </fill>
    </dxf>
    <dxf>
      <fill>
        <patternFill>
          <bgColor rgb="FFEAEAEA"/>
        </patternFill>
      </fill>
    </dxf>
    <dxf>
      <fill>
        <patternFill>
          <bgColor rgb="FFEAEAEA"/>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14"/>
    </tableStyle>
    <tableStyle name="ピボットテーブル スタイル 1" table="0" count="2" xr9:uid="{00000000-0011-0000-FFFF-FFFF01000000}">
      <tableStyleElement type="wholeTable" dxfId="13"/>
      <tableStyleElement type="headerRow" dxfId="12"/>
    </tableStyle>
  </tableStyles>
  <colors>
    <mruColors>
      <color rgb="FFEAEAEA"/>
      <color rgb="FFDDDDDD"/>
      <color rgb="FFCCFFFF"/>
      <color rgb="FF969696"/>
      <color rgb="FFFF66FF"/>
      <color rgb="FFF7C1D4"/>
      <color rgb="FFC7F7C1"/>
      <color rgb="FFE8C1F7"/>
      <color rgb="FFFF0066"/>
      <color rgb="FFCEC1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3</xdr:col>
      <xdr:colOff>495773</xdr:colOff>
      <xdr:row>20</xdr:row>
      <xdr:rowOff>14411</xdr:rowOff>
    </xdr:from>
    <xdr:to>
      <xdr:col>4</xdr:col>
      <xdr:colOff>69756</xdr:colOff>
      <xdr:row>20</xdr:row>
      <xdr:rowOff>224182</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2496023" y="6577136"/>
          <a:ext cx="240733" cy="209771"/>
        </a:xfrm>
        <a:prstGeom prst="rect">
          <a:avLst/>
        </a:prstGeom>
        <a:no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editAs="oneCell">
    <xdr:from>
      <xdr:col>0</xdr:col>
      <xdr:colOff>512885</xdr:colOff>
      <xdr:row>23</xdr:row>
      <xdr:rowOff>63744</xdr:rowOff>
    </xdr:from>
    <xdr:to>
      <xdr:col>4</xdr:col>
      <xdr:colOff>380057</xdr:colOff>
      <xdr:row>28</xdr:row>
      <xdr:rowOff>168516</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5359" b="17054"/>
        <a:stretch/>
      </xdr:blipFill>
      <xdr:spPr>
        <a:xfrm>
          <a:off x="512885" y="7340844"/>
          <a:ext cx="2534172" cy="1295397"/>
        </a:xfrm>
        <a:prstGeom prst="rect">
          <a:avLst/>
        </a:prstGeom>
      </xdr:spPr>
    </xdr:pic>
    <xdr:clientData/>
  </xdr:twoCellAnchor>
  <xdr:twoCellAnchor>
    <xdr:from>
      <xdr:col>1</xdr:col>
      <xdr:colOff>670799</xdr:colOff>
      <xdr:row>26</xdr:row>
      <xdr:rowOff>78283</xdr:rowOff>
    </xdr:from>
    <xdr:to>
      <xdr:col>4</xdr:col>
      <xdr:colOff>380229</xdr:colOff>
      <xdr:row>27</xdr:row>
      <xdr:rowOff>18125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337549" y="8069758"/>
          <a:ext cx="1709680" cy="177967"/>
        </a:xfrm>
        <a:prstGeom prst="rect">
          <a:avLst/>
        </a:prstGeom>
        <a:noFill/>
        <a:ln w="952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638214</xdr:colOff>
      <xdr:row>26</xdr:row>
      <xdr:rowOff>28151</xdr:rowOff>
    </xdr:from>
    <xdr:to>
      <xdr:col>2</xdr:col>
      <xdr:colOff>673306</xdr:colOff>
      <xdr:row>27</xdr:row>
      <xdr:rowOff>73269</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304964" y="8019626"/>
          <a:ext cx="692317" cy="283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数式バー</a:t>
          </a:r>
        </a:p>
      </xdr:txBody>
    </xdr:sp>
    <xdr:clientData/>
  </xdr:twoCellAnchor>
  <xdr:twoCellAnchor editAs="oneCell">
    <xdr:from>
      <xdr:col>5</xdr:col>
      <xdr:colOff>190500</xdr:colOff>
      <xdr:row>23</xdr:row>
      <xdr:rowOff>73269</xdr:rowOff>
    </xdr:from>
    <xdr:to>
      <xdr:col>8</xdr:col>
      <xdr:colOff>7327</xdr:colOff>
      <xdr:row>28</xdr:row>
      <xdr:rowOff>193644</xdr:rowOff>
    </xdr:to>
    <xdr:pic>
      <xdr:nvPicPr>
        <xdr:cNvPr id="7" name="図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524250" y="7350369"/>
          <a:ext cx="1817077" cy="1311000"/>
        </a:xfrm>
        <a:prstGeom prst="rect">
          <a:avLst/>
        </a:prstGeom>
      </xdr:spPr>
    </xdr:pic>
    <xdr:clientData/>
  </xdr:twoCellAnchor>
  <xdr:twoCellAnchor>
    <xdr:from>
      <xdr:col>6</xdr:col>
      <xdr:colOff>217524</xdr:colOff>
      <xdr:row>27</xdr:row>
      <xdr:rowOff>176762</xdr:rowOff>
    </xdr:from>
    <xdr:to>
      <xdr:col>6</xdr:col>
      <xdr:colOff>310020</xdr:colOff>
      <xdr:row>28</xdr:row>
      <xdr:rowOff>185471</xdr:rowOff>
    </xdr:to>
    <xdr:sp macro="" textlink="">
      <xdr:nvSpPr>
        <xdr:cNvPr id="8" name="上下矢印 7">
          <a:extLst>
            <a:ext uri="{FF2B5EF4-FFF2-40B4-BE49-F238E27FC236}">
              <a16:creationId xmlns:a16="http://schemas.microsoft.com/office/drawing/2014/main" id="{00000000-0008-0000-0000-000008000000}"/>
            </a:ext>
          </a:extLst>
        </xdr:cNvPr>
        <xdr:cNvSpPr/>
      </xdr:nvSpPr>
      <xdr:spPr>
        <a:xfrm>
          <a:off x="4218024" y="8406362"/>
          <a:ext cx="92496" cy="246834"/>
        </a:xfrm>
        <a:prstGeom prst="upDownArrow">
          <a:avLst/>
        </a:prstGeom>
        <a:solidFill>
          <a:srgbClr val="FF0000"/>
        </a:solidFill>
        <a:ln>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315056</xdr:colOff>
      <xdr:row>25</xdr:row>
      <xdr:rowOff>198742</xdr:rowOff>
    </xdr:from>
    <xdr:to>
      <xdr:col>8</xdr:col>
      <xdr:colOff>494109</xdr:colOff>
      <xdr:row>28</xdr:row>
      <xdr:rowOff>147454</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315556" y="7952092"/>
          <a:ext cx="1512553" cy="663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直接、文字の入力が可能</a:t>
          </a:r>
        </a:p>
      </xdr:txBody>
    </xdr:sp>
    <xdr:clientData/>
  </xdr:twoCellAnchor>
  <xdr:twoCellAnchor>
    <xdr:from>
      <xdr:col>6</xdr:col>
      <xdr:colOff>251312</xdr:colOff>
      <xdr:row>27</xdr:row>
      <xdr:rowOff>168887</xdr:rowOff>
    </xdr:from>
    <xdr:to>
      <xdr:col>8</xdr:col>
      <xdr:colOff>190500</xdr:colOff>
      <xdr:row>28</xdr:row>
      <xdr:rowOff>210341</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251812" y="8398487"/>
          <a:ext cx="1272688" cy="279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幅を広げられます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6350</xdr:colOff>
      <xdr:row>11</xdr:row>
      <xdr:rowOff>67234</xdr:rowOff>
    </xdr:from>
    <xdr:to>
      <xdr:col>11</xdr:col>
      <xdr:colOff>76199</xdr:colOff>
      <xdr:row>15</xdr:row>
      <xdr:rowOff>167640</xdr:rowOff>
    </xdr:to>
    <xdr:sp macro="" textlink="">
      <xdr:nvSpPr>
        <xdr:cNvPr id="8" name="左大かっこ 7">
          <a:extLst>
            <a:ext uri="{FF2B5EF4-FFF2-40B4-BE49-F238E27FC236}">
              <a16:creationId xmlns:a16="http://schemas.microsoft.com/office/drawing/2014/main" id="{FE13C9F2-024B-41B4-8324-0545406FF198}"/>
            </a:ext>
          </a:extLst>
        </xdr:cNvPr>
        <xdr:cNvSpPr/>
      </xdr:nvSpPr>
      <xdr:spPr>
        <a:xfrm>
          <a:off x="5561330" y="2741854"/>
          <a:ext cx="69849" cy="103766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66675</xdr:colOff>
          <xdr:row>51</xdr:row>
          <xdr:rowOff>152400</xdr:rowOff>
        </xdr:from>
        <xdr:to>
          <xdr:col>3</xdr:col>
          <xdr:colOff>142875</xdr:colOff>
          <xdr:row>52</xdr:row>
          <xdr:rowOff>257175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B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52</xdr:row>
          <xdr:rowOff>257175</xdr:rowOff>
        </xdr:from>
        <xdr:to>
          <xdr:col>3</xdr:col>
          <xdr:colOff>142875</xdr:colOff>
          <xdr:row>53</xdr:row>
          <xdr:rowOff>247650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B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53</xdr:row>
          <xdr:rowOff>257175</xdr:rowOff>
        </xdr:from>
        <xdr:to>
          <xdr:col>3</xdr:col>
          <xdr:colOff>142875</xdr:colOff>
          <xdr:row>54</xdr:row>
          <xdr:rowOff>219075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B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104</xdr:row>
          <xdr:rowOff>38100</xdr:rowOff>
        </xdr:from>
        <xdr:to>
          <xdr:col>4</xdr:col>
          <xdr:colOff>361950</xdr:colOff>
          <xdr:row>105</xdr:row>
          <xdr:rowOff>228600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B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104</xdr:row>
          <xdr:rowOff>38100</xdr:rowOff>
        </xdr:from>
        <xdr:to>
          <xdr:col>5</xdr:col>
          <xdr:colOff>304800</xdr:colOff>
          <xdr:row>105</xdr:row>
          <xdr:rowOff>228600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B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104</xdr:row>
          <xdr:rowOff>38100</xdr:rowOff>
        </xdr:from>
        <xdr:to>
          <xdr:col>6</xdr:col>
          <xdr:colOff>314325</xdr:colOff>
          <xdr:row>105</xdr:row>
          <xdr:rowOff>228600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B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104</xdr:row>
          <xdr:rowOff>38100</xdr:rowOff>
        </xdr:from>
        <xdr:to>
          <xdr:col>7</xdr:col>
          <xdr:colOff>666750</xdr:colOff>
          <xdr:row>105</xdr:row>
          <xdr:rowOff>228600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B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105</xdr:row>
          <xdr:rowOff>228600</xdr:rowOff>
        </xdr:from>
        <xdr:to>
          <xdr:col>4</xdr:col>
          <xdr:colOff>352425</xdr:colOff>
          <xdr:row>107</xdr:row>
          <xdr:rowOff>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B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105</xdr:row>
          <xdr:rowOff>219075</xdr:rowOff>
        </xdr:from>
        <xdr:to>
          <xdr:col>5</xdr:col>
          <xdr:colOff>304800</xdr:colOff>
          <xdr:row>106</xdr:row>
          <xdr:rowOff>228600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B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105</xdr:row>
          <xdr:rowOff>219075</xdr:rowOff>
        </xdr:from>
        <xdr:to>
          <xdr:col>6</xdr:col>
          <xdr:colOff>314325</xdr:colOff>
          <xdr:row>106</xdr:row>
          <xdr:rowOff>228600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B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110</xdr:row>
          <xdr:rowOff>57150</xdr:rowOff>
        </xdr:from>
        <xdr:to>
          <xdr:col>3</xdr:col>
          <xdr:colOff>209550</xdr:colOff>
          <xdr:row>111</xdr:row>
          <xdr:rowOff>228600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B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110</xdr:row>
          <xdr:rowOff>57150</xdr:rowOff>
        </xdr:from>
        <xdr:to>
          <xdr:col>3</xdr:col>
          <xdr:colOff>904875</xdr:colOff>
          <xdr:row>111</xdr:row>
          <xdr:rowOff>219075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B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1009650</xdr:colOff>
          <xdr:row>110</xdr:row>
          <xdr:rowOff>57150</xdr:rowOff>
        </xdr:from>
        <xdr:to>
          <xdr:col>4</xdr:col>
          <xdr:colOff>438150</xdr:colOff>
          <xdr:row>111</xdr:row>
          <xdr:rowOff>228600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B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110</xdr:row>
          <xdr:rowOff>38100</xdr:rowOff>
        </xdr:from>
        <xdr:to>
          <xdr:col>5</xdr:col>
          <xdr:colOff>209550</xdr:colOff>
          <xdr:row>111</xdr:row>
          <xdr:rowOff>209550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B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N011HDPNS001\UserData\d-sudo\Desktop\R5_01-1_ongaku_yobo_kasseika_fukusunen\1_yobosho-yoshiki-isshiki\01_R5_yobo_kasseika_fukusu_a_sohyo-etc.xlsx" TargetMode="External"/><Relationship Id="rId1" Type="http://schemas.openxmlformats.org/officeDocument/2006/relationships/externalLinkPath" Target="file:///\\N011HDPNS001\UserData\d-sudo\Desktop\R5_01-1_ongaku_yobo_kasseika_fukusunen\1_yobosho-yoshiki-isshiki\01_R5_yobo_kasseika_fukusu_a_sohyo-etc.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 Id="rId1"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011HDPNS001\UserData\&#22522;&#37329;&#37096;\&#22320;&#22495;&#25991;&#21270;&#21161;&#25104;&#35506;\11&#65294;&#21215;&#38598;&#26696;&#20869;\R4&#24180;&#24230;&#21215;&#38598;\&#24540;&#21215;&#27096;&#24335;&#65288;&#26696;&#65289;\&#12304;&#30010;&#20006;&#12305;&#65288;0818&#65289;r4-machi-youbou.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s.ntj.jac.go.jp\share\&#22522;&#37329;&#37096;\&#22522;&#37329;&#37096;&#20840;&#20307;&#20849;&#29992;&#12501;&#12457;&#12523;&#12480;\&#21215;&#38598;&#26696;&#20869;\&#21215;&#38598;&#26696;&#20869;&#65288;R4&#65289;\R4&#21215;&#38598;&#26696;&#20869;_&#12381;&#12398;1(&#20316;&#26989;&#29992;)\&#27096;&#24335;&#26696;\&#19968;&#37096;&#20462;&#27491;&#65288;&#946;&#29256;_0805&#65289;R4_13_kikin_tabunya_yob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011HDPNS001\UserData\&#22522;&#37329;&#37096;\&#22522;&#37329;&#37096;&#20840;&#20307;&#20849;&#29992;&#12501;&#12457;&#12523;&#12480;\&#21215;&#38598;&#26696;&#20869;\&#21215;&#38598;&#26696;&#20869;&#65288;R4&#65289;\R4&#21215;&#38598;&#26696;&#20869;_&#12381;&#12398;1(&#20316;&#26989;&#29992;)\&#27096;&#24335;&#26696;\&#19968;&#37096;&#20462;&#27491;&#65288;&#946;&#29256;_0805&#65289;R4_13_kikin_tabunya_yobo.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ai-727\AppData\Local\Temp\(1002)&#35201;&#26395;&#26360;&#27096;&#24335;&#65288;&#26696;&#65289;pw-r3+&#20250;&#392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a）"/>
      <sheetName val="総表"/>
      <sheetName val="datas"/>
      <sheetName val="団体概要"/>
      <sheetName val="活動実績"/>
      <sheetName val="個人略歴1"/>
      <sheetName val="個人略歴2"/>
      <sheetName val="確認書"/>
      <sheetName val="会計状況調書"/>
      <sheetName val="支出予算書総表"/>
      <sheetName val="活動計画推進業務費計算書"/>
      <sheetName val="【非表示】分野・ジャンル"/>
    </sheetNames>
    <sheetDataSet>
      <sheetData sheetId="0"/>
      <sheetData sheetId="1">
        <row r="16">
          <cell r="C16"/>
        </row>
      </sheetData>
      <sheetData sheetId="2"/>
      <sheetData sheetId="3"/>
      <sheetData sheetId="4"/>
      <sheetData sheetId="5"/>
      <sheetData sheetId="6"/>
      <sheetData sheetId="7"/>
      <sheetData sheetId="8"/>
      <sheetData sheetId="9"/>
      <sheetData sheetId="10"/>
      <sheetData sheetId="11">
        <row r="1">
          <cell r="A1" t="str">
            <v>音楽</v>
          </cell>
          <cell r="B1" t="str">
            <v>舞踊</v>
          </cell>
          <cell r="C1" t="str">
            <v>演劇</v>
          </cell>
          <cell r="D1" t="str">
            <v>伝統芸能</v>
          </cell>
          <cell r="E1" t="str">
            <v>大衆芸能</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ｂ)"/>
      <sheetName val="総表"/>
      <sheetName val="datas"/>
      <sheetName val="団体概要"/>
      <sheetName val="活動実績"/>
      <sheetName val="個人略歴1"/>
      <sheetName val="個人略歴2"/>
      <sheetName val="確認書"/>
      <sheetName val="個表"/>
      <sheetName val="支出予算書"/>
      <sheetName val="収支計画書"/>
      <sheetName val="別紙入場料詳細"/>
      <sheetName val="稽古料・出演料内訳書"/>
      <sheetName val="【非表示】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C2" t="str">
            <v>稽古料</v>
          </cell>
        </row>
        <row r="3">
          <cell r="C3" t="str">
            <v>稽古場借料</v>
          </cell>
        </row>
        <row r="183">
          <cell r="C183" t="str">
            <v>会場使用料</v>
          </cell>
        </row>
        <row r="184">
          <cell r="C184" t="str">
            <v>付帯設備使用料</v>
          </cell>
        </row>
        <row r="185">
          <cell r="C185" t="str">
            <v>大道具費</v>
          </cell>
        </row>
        <row r="186">
          <cell r="C186" t="str">
            <v>小道具費</v>
          </cell>
        </row>
        <row r="187">
          <cell r="C187" t="str">
            <v>人形製作費</v>
          </cell>
        </row>
        <row r="188">
          <cell r="C188" t="str">
            <v>舞台スタッフ費</v>
          </cell>
        </row>
        <row r="189">
          <cell r="C189" t="str">
            <v>衣装費</v>
          </cell>
        </row>
        <row r="190">
          <cell r="C190" t="str">
            <v>衣装スタッフ費</v>
          </cell>
        </row>
        <row r="191">
          <cell r="C191" t="str">
            <v>履物費</v>
          </cell>
        </row>
        <row r="192">
          <cell r="C192" t="str">
            <v>かつら（床山）費</v>
          </cell>
        </row>
        <row r="193">
          <cell r="C193" t="str">
            <v>メイク費</v>
          </cell>
        </row>
        <row r="194">
          <cell r="C194" t="str">
            <v>照明費</v>
          </cell>
        </row>
        <row r="195">
          <cell r="C195" t="str">
            <v>照明スタッフ費</v>
          </cell>
        </row>
        <row r="196">
          <cell r="C196" t="str">
            <v>音響費</v>
          </cell>
        </row>
        <row r="197">
          <cell r="C197" t="str">
            <v>音響スタッフ費</v>
          </cell>
        </row>
        <row r="198">
          <cell r="C198" t="str">
            <v>映像費</v>
          </cell>
        </row>
        <row r="199">
          <cell r="C199" t="str">
            <v>映像スタッフ費</v>
          </cell>
        </row>
        <row r="200">
          <cell r="C200" t="str">
            <v>配信用録音録画・編集費</v>
          </cell>
        </row>
        <row r="201">
          <cell r="C201" t="str">
            <v>特殊効果費</v>
          </cell>
        </row>
        <row r="202">
          <cell r="C202" t="str">
            <v>機材借料</v>
          </cell>
        </row>
        <row r="203">
          <cell r="C203" t="str">
            <v>字幕費</v>
          </cell>
        </row>
        <row r="211">
          <cell r="C211" t="str">
            <v>感染症予防用品購入費</v>
          </cell>
        </row>
        <row r="212">
          <cell r="C212" t="str">
            <v>消毒関係消耗品購入費</v>
          </cell>
        </row>
        <row r="213">
          <cell r="C213" t="str">
            <v>消毒作業費</v>
          </cell>
        </row>
        <row r="214">
          <cell r="C214" t="str">
            <v>感染症対策機材購入・借用費</v>
          </cell>
        </row>
        <row r="215">
          <cell r="C215" t="str">
            <v>検査費</v>
          </cell>
        </row>
      </sheetData>
      <sheetData sheetId="14" refreshError="1">
        <row r="1">
          <cell r="A1" t="str">
            <v>音楽</v>
          </cell>
          <cell r="B1" t="str">
            <v>舞踊</v>
          </cell>
          <cell r="C1" t="str">
            <v>演劇</v>
          </cell>
          <cell r="D1" t="str">
            <v>伝統芸能</v>
          </cell>
          <cell r="E1" t="str">
            <v>大衆芸能</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初めにお読みください"/>
      <sheetName val="チェック表"/>
      <sheetName val="①総表"/>
      <sheetName val="datas"/>
      <sheetName val="②総表(押印用)"/>
      <sheetName val="③個表"/>
      <sheetName val="④収入"/>
      <sheetName val="④支出"/>
      <sheetName val="⑤団体概要"/>
      <sheetName val="⑥実行委員会等概要"/>
      <sheetName val="⑦購入等事由書"/>
      <sheetName val="⑧地区書面_調査実施地区"/>
      <sheetName val="⑧地区書面_市町村推薦地区"/>
      <sheetName val="⑨必要性と展望"/>
      <sheetName val="記載可能経費一覧"/>
      <sheetName val="《非表示》記載可能経費一覧"/>
    </sheetNames>
    <sheetDataSet>
      <sheetData sheetId="0" refreshError="1"/>
      <sheetData sheetId="1" refreshError="1"/>
      <sheetData sheetId="2"/>
      <sheetData sheetId="3" refreshError="1"/>
      <sheetData sheetId="4" refreshError="1"/>
      <sheetData sheetId="5"/>
      <sheetData sheetId="6" refreshError="1"/>
      <sheetData sheetId="7">
        <row r="13">
          <cell r="U13" t="str">
            <v>感染症予防用品購入費</v>
          </cell>
        </row>
        <row r="14">
          <cell r="U14" t="str">
            <v>消毒関係消耗品購入費</v>
          </cell>
        </row>
        <row r="15">
          <cell r="U15" t="str">
            <v>消毒作業費</v>
          </cell>
        </row>
        <row r="16">
          <cell r="U16" t="str">
            <v>感染症対策機材購入・借用費</v>
          </cell>
        </row>
        <row r="17">
          <cell r="U17" t="str">
            <v>検査費</v>
          </cell>
        </row>
      </sheetData>
      <sheetData sheetId="8" refreshError="1"/>
      <sheetData sheetId="9" refreshError="1"/>
      <sheetData sheetId="10"/>
      <sheetData sheetId="11" refreshError="1"/>
      <sheetData sheetId="12"/>
      <sheetData sheetId="13"/>
      <sheetData sheetId="14" refreshError="1"/>
      <sheetData sheetId="1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基金-演劇)"/>
      <sheetName val="総表1(押印用)"/>
      <sheetName val="総表"/>
      <sheetName val="団体概要"/>
      <sheetName val="活動実績"/>
      <sheetName val="個人略歴1"/>
      <sheetName val="個人略歴2"/>
      <sheetName val="個人略歴 (芸術家個人用)"/>
      <sheetName val="個表"/>
      <sheetName val="収入"/>
      <sheetName val="別紙　入場料詳細"/>
      <sheetName val="支出"/>
      <sheetName val="《非表示》記載可能経費一覧"/>
      <sheetName val="《非表示》分野・ジャンル"/>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5">
          <cell r="B15" t="str">
            <v>演奏料</v>
          </cell>
        </row>
        <row r="16">
          <cell r="B16" t="str">
            <v>ソリスト料</v>
          </cell>
        </row>
        <row r="17">
          <cell r="B17" t="str">
            <v>合唱料</v>
          </cell>
        </row>
        <row r="18">
          <cell r="B18" t="str">
            <v>指揮料</v>
          </cell>
        </row>
        <row r="19">
          <cell r="B19" t="str">
            <v>出演料</v>
          </cell>
        </row>
        <row r="60">
          <cell r="B60" t="str">
            <v>作曲料</v>
          </cell>
        </row>
        <row r="61">
          <cell r="B61" t="str">
            <v>編曲料</v>
          </cell>
        </row>
        <row r="62">
          <cell r="B62" t="str">
            <v>作詞料</v>
          </cell>
        </row>
        <row r="63">
          <cell r="B63" t="str">
            <v>訳詞料</v>
          </cell>
        </row>
        <row r="64">
          <cell r="B64" t="str">
            <v>音楽制作料</v>
          </cell>
        </row>
        <row r="65">
          <cell r="B65" t="str">
            <v>コレペティ料</v>
          </cell>
        </row>
        <row r="66">
          <cell r="B66" t="str">
            <v>稽古ピアニスト料</v>
          </cell>
        </row>
        <row r="67">
          <cell r="B67" t="str">
            <v>調律料</v>
          </cell>
        </row>
        <row r="68">
          <cell r="B68" t="str">
            <v>楽器借料</v>
          </cell>
        </row>
        <row r="69">
          <cell r="B69" t="str">
            <v>楽譜借料</v>
          </cell>
        </row>
        <row r="70">
          <cell r="B70" t="str">
            <v>写譜料</v>
          </cell>
        </row>
        <row r="71">
          <cell r="B71" t="str">
            <v>楽譜製作料</v>
          </cell>
        </row>
        <row r="72">
          <cell r="B72" t="str">
            <v>合唱指揮料</v>
          </cell>
        </row>
        <row r="73">
          <cell r="B73" t="str">
            <v>副指揮料</v>
          </cell>
        </row>
        <row r="74">
          <cell r="B74" t="str">
            <v>プロンプター料</v>
          </cell>
        </row>
        <row r="155">
          <cell r="B155" t="str">
            <v>振付料</v>
          </cell>
        </row>
        <row r="156">
          <cell r="B156" t="str">
            <v>振付助手料</v>
          </cell>
        </row>
        <row r="157">
          <cell r="B157" t="str">
            <v>バレエマスター・バレエミストレス</v>
          </cell>
        </row>
        <row r="158">
          <cell r="B158" t="str">
            <v>脚本料</v>
          </cell>
        </row>
        <row r="159">
          <cell r="B159" t="str">
            <v>脚色料</v>
          </cell>
        </row>
        <row r="160">
          <cell r="B160" t="str">
            <v>補綴料</v>
          </cell>
        </row>
        <row r="161">
          <cell r="B161" t="str">
            <v>翻訳料</v>
          </cell>
        </row>
        <row r="162">
          <cell r="B162" t="str">
            <v>字幕原稿翻訳・作成料</v>
          </cell>
        </row>
        <row r="163">
          <cell r="B163" t="str">
            <v>舞台監督料</v>
          </cell>
        </row>
        <row r="164">
          <cell r="B164" t="str">
            <v>舞台監督助手料</v>
          </cell>
        </row>
        <row r="165">
          <cell r="B165" t="str">
            <v>舞台美術デザイン料</v>
          </cell>
        </row>
        <row r="166">
          <cell r="B166" t="str">
            <v>人形美術デザイン料</v>
          </cell>
        </row>
        <row r="167">
          <cell r="B167" t="str">
            <v>照明プラン料</v>
          </cell>
        </row>
        <row r="168">
          <cell r="B168" t="str">
            <v>衣装デザイン料</v>
          </cell>
        </row>
        <row r="169">
          <cell r="B169" t="str">
            <v>音楽プラン料</v>
          </cell>
        </row>
        <row r="170">
          <cell r="B170" t="str">
            <v>音響プラン料</v>
          </cell>
        </row>
        <row r="171">
          <cell r="B171" t="str">
            <v>映像プラン料</v>
          </cell>
        </row>
        <row r="172">
          <cell r="B172" t="str">
            <v>特殊効果プラン料</v>
          </cell>
        </row>
        <row r="173">
          <cell r="B173" t="str">
            <v>原語指導料</v>
          </cell>
        </row>
        <row r="174">
          <cell r="B174" t="str">
            <v>言語指導料</v>
          </cell>
        </row>
        <row r="175">
          <cell r="B175" t="str">
            <v>方言指導料</v>
          </cell>
        </row>
        <row r="176">
          <cell r="B176" t="str">
            <v>剣術指導料</v>
          </cell>
        </row>
        <row r="177">
          <cell r="B177" t="str">
            <v>所作指導料</v>
          </cell>
        </row>
        <row r="178">
          <cell r="B178" t="str">
            <v>合唱指導料</v>
          </cell>
        </row>
        <row r="179">
          <cell r="B179" t="str">
            <v>歌唱指導料</v>
          </cell>
        </row>
        <row r="180">
          <cell r="B180" t="str">
            <v>振付指導料</v>
          </cell>
        </row>
        <row r="181">
          <cell r="B181" t="str">
            <v>著作権使用料</v>
          </cell>
        </row>
        <row r="182">
          <cell r="B182" t="str">
            <v>ライセンス料</v>
          </cell>
        </row>
        <row r="183">
          <cell r="B183" t="str">
            <v>ロイヤリティ</v>
          </cell>
        </row>
        <row r="184">
          <cell r="B184" t="str">
            <v>企画制作料</v>
          </cell>
        </row>
        <row r="185">
          <cell r="B185" t="str">
            <v>会場使用料</v>
          </cell>
        </row>
        <row r="186">
          <cell r="B186" t="str">
            <v>付帯設備使用料</v>
          </cell>
        </row>
        <row r="187">
          <cell r="B187" t="str">
            <v>稽古場借料</v>
          </cell>
        </row>
        <row r="188">
          <cell r="B188" t="str">
            <v>大道具費</v>
          </cell>
        </row>
        <row r="249">
          <cell r="B249" t="str">
            <v>作品制作謝金</v>
          </cell>
        </row>
        <row r="250">
          <cell r="B250" t="str">
            <v>作品制作材料費</v>
          </cell>
        </row>
      </sheetData>
      <sheetData sheetId="1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基金-演劇)"/>
      <sheetName val="総表1(押印用)"/>
      <sheetName val="総表"/>
      <sheetName val="団体概要"/>
      <sheetName val="活動実績"/>
      <sheetName val="個人略歴1"/>
      <sheetName val="個人略歴2"/>
      <sheetName val="個人略歴 (芸術家個人用)"/>
      <sheetName val="個表"/>
      <sheetName val="収入"/>
      <sheetName val="別紙　入場料詳細"/>
      <sheetName val="支出"/>
      <sheetName val="《非表示》記載可能経費一覧"/>
      <sheetName val="《非表示》分野・ジャンル"/>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5">
          <cell r="B15" t="str">
            <v>演奏料</v>
          </cell>
        </row>
        <row r="16">
          <cell r="B16" t="str">
            <v>ソリスト料</v>
          </cell>
        </row>
        <row r="17">
          <cell r="B17" t="str">
            <v>合唱料</v>
          </cell>
        </row>
        <row r="18">
          <cell r="B18" t="str">
            <v>指揮料</v>
          </cell>
        </row>
        <row r="19">
          <cell r="B19" t="str">
            <v>出演料</v>
          </cell>
        </row>
        <row r="60">
          <cell r="B60" t="str">
            <v>作曲料</v>
          </cell>
        </row>
        <row r="61">
          <cell r="B61" t="str">
            <v>編曲料</v>
          </cell>
        </row>
        <row r="62">
          <cell r="B62" t="str">
            <v>作詞料</v>
          </cell>
        </row>
        <row r="63">
          <cell r="B63" t="str">
            <v>訳詞料</v>
          </cell>
        </row>
        <row r="64">
          <cell r="B64" t="str">
            <v>音楽制作料</v>
          </cell>
        </row>
        <row r="65">
          <cell r="B65" t="str">
            <v>コレペティ料</v>
          </cell>
        </row>
        <row r="66">
          <cell r="B66" t="str">
            <v>稽古ピアニスト料</v>
          </cell>
        </row>
        <row r="67">
          <cell r="B67" t="str">
            <v>調律料</v>
          </cell>
        </row>
        <row r="68">
          <cell r="B68" t="str">
            <v>楽器借料</v>
          </cell>
        </row>
        <row r="69">
          <cell r="B69" t="str">
            <v>楽譜借料</v>
          </cell>
        </row>
        <row r="70">
          <cell r="B70" t="str">
            <v>写譜料</v>
          </cell>
        </row>
        <row r="71">
          <cell r="B71" t="str">
            <v>楽譜製作料</v>
          </cell>
        </row>
        <row r="72">
          <cell r="B72" t="str">
            <v>合唱指揮料</v>
          </cell>
        </row>
        <row r="73">
          <cell r="B73" t="str">
            <v>副指揮料</v>
          </cell>
        </row>
        <row r="74">
          <cell r="B74" t="str">
            <v>プロンプター料</v>
          </cell>
        </row>
        <row r="155">
          <cell r="B155" t="str">
            <v>振付料</v>
          </cell>
        </row>
        <row r="156">
          <cell r="B156" t="str">
            <v>振付助手料</v>
          </cell>
        </row>
        <row r="157">
          <cell r="B157" t="str">
            <v>バレエマスター・バレエミストレス</v>
          </cell>
        </row>
        <row r="158">
          <cell r="B158" t="str">
            <v>脚本料</v>
          </cell>
        </row>
        <row r="159">
          <cell r="B159" t="str">
            <v>脚色料</v>
          </cell>
        </row>
        <row r="160">
          <cell r="B160" t="str">
            <v>補綴料</v>
          </cell>
        </row>
        <row r="161">
          <cell r="B161" t="str">
            <v>翻訳料</v>
          </cell>
        </row>
        <row r="162">
          <cell r="B162" t="str">
            <v>字幕原稿翻訳・作成料</v>
          </cell>
        </row>
        <row r="163">
          <cell r="B163" t="str">
            <v>舞台監督料</v>
          </cell>
        </row>
        <row r="164">
          <cell r="B164" t="str">
            <v>舞台監督助手料</v>
          </cell>
        </row>
        <row r="165">
          <cell r="B165" t="str">
            <v>舞台美術デザイン料</v>
          </cell>
        </row>
        <row r="166">
          <cell r="B166" t="str">
            <v>人形美術デザイン料</v>
          </cell>
        </row>
        <row r="167">
          <cell r="B167" t="str">
            <v>照明プラン料</v>
          </cell>
        </row>
        <row r="168">
          <cell r="B168" t="str">
            <v>衣装デザイン料</v>
          </cell>
        </row>
        <row r="169">
          <cell r="B169" t="str">
            <v>音楽プラン料</v>
          </cell>
        </row>
        <row r="170">
          <cell r="B170" t="str">
            <v>音響プラン料</v>
          </cell>
        </row>
        <row r="171">
          <cell r="B171" t="str">
            <v>映像プラン料</v>
          </cell>
        </row>
        <row r="172">
          <cell r="B172" t="str">
            <v>特殊効果プラン料</v>
          </cell>
        </row>
        <row r="173">
          <cell r="B173" t="str">
            <v>原語指導料</v>
          </cell>
        </row>
        <row r="174">
          <cell r="B174" t="str">
            <v>言語指導料</v>
          </cell>
        </row>
        <row r="175">
          <cell r="B175" t="str">
            <v>方言指導料</v>
          </cell>
        </row>
        <row r="176">
          <cell r="B176" t="str">
            <v>剣術指導料</v>
          </cell>
        </row>
        <row r="177">
          <cell r="B177" t="str">
            <v>所作指導料</v>
          </cell>
        </row>
        <row r="178">
          <cell r="B178" t="str">
            <v>合唱指導料</v>
          </cell>
        </row>
        <row r="179">
          <cell r="B179" t="str">
            <v>歌唱指導料</v>
          </cell>
        </row>
        <row r="180">
          <cell r="B180" t="str">
            <v>振付指導料</v>
          </cell>
        </row>
        <row r="181">
          <cell r="B181" t="str">
            <v>著作権使用料</v>
          </cell>
        </row>
        <row r="182">
          <cell r="B182" t="str">
            <v>ライセンス料</v>
          </cell>
        </row>
        <row r="183">
          <cell r="B183" t="str">
            <v>ロイヤリティ</v>
          </cell>
        </row>
        <row r="184">
          <cell r="B184" t="str">
            <v>企画制作料</v>
          </cell>
        </row>
        <row r="185">
          <cell r="B185" t="str">
            <v>会場使用料</v>
          </cell>
        </row>
        <row r="186">
          <cell r="B186" t="str">
            <v>付帯設備使用料</v>
          </cell>
        </row>
        <row r="187">
          <cell r="B187" t="str">
            <v>稽古場借料</v>
          </cell>
        </row>
        <row r="188">
          <cell r="B188" t="str">
            <v>大道具費</v>
          </cell>
        </row>
        <row r="249">
          <cell r="B249" t="str">
            <v>作品制作謝金</v>
          </cell>
        </row>
        <row r="250">
          <cell r="B250" t="str">
            <v>作品制作材料費</v>
          </cell>
        </row>
      </sheetData>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チェック表(文化会館)"/>
      <sheetName val="①総表"/>
      <sheetName val="②総表(押印用)"/>
      <sheetName val="③個表"/>
      <sheetName val="④収入"/>
      <sheetName val="④支出"/>
      <sheetName val="記載可能経費一覧"/>
      <sheetName val="⑤団体施設概要"/>
      <sheetName val="⑥実行委員会等概要"/>
    </sheetNames>
    <sheetDataSet>
      <sheetData sheetId="0">
        <row r="7">
          <cell r="P7" t="str">
            <v>・要望取下げ</v>
          </cell>
        </row>
        <row r="8">
          <cell r="P8" t="str">
            <v>・令和3年3月31日以前または令和4年4月1日以降の活動である</v>
          </cell>
        </row>
        <row r="9">
          <cell r="P9" t="str">
            <v>・助成金の要望額が20万円未満である</v>
          </cell>
        </row>
        <row r="10">
          <cell r="P10" t="str">
            <v>・文化庁等の補助金や委託費等が支出される活動である</v>
          </cell>
        </row>
        <row r="11">
          <cell r="P11" t="str">
            <v>・2活動以上応募された。</v>
          </cell>
        </row>
        <row r="12">
          <cell r="P12" t="str">
            <v>・応募団体とは異なる主催者が文化庁等の補助金等を受けている（日程重複・内容重複）</v>
          </cell>
        </row>
        <row r="13">
          <cell r="P13" t="str">
            <v>・団体要件を満たしていない（施設の設置者もしくは管理者ではない）</v>
          </cell>
        </row>
        <row r="14">
          <cell r="P14" t="str">
            <v>・団体要件を満たしていない（経理・監査等の会計組織を有していることが確認できない）</v>
          </cell>
        </row>
        <row r="15">
          <cell r="P15" t="str">
            <v>・団体要件を満たしていない（株式会社・有限会社からの応募）</v>
          </cell>
        </row>
        <row r="16">
          <cell r="P16" t="str">
            <v>・団体要件を満たしていない（規約を有していない）</v>
          </cell>
        </row>
        <row r="17">
          <cell r="P17" t="str">
            <v>・団体要件を満たしていない（実行委員会の中核団体が施設の設置者もしくは管理者ではない）</v>
          </cell>
        </row>
        <row r="18">
          <cell r="P18" t="str">
            <v>・設置条例等を確認した結果、会場が文化施設とは認められない。</v>
          </cell>
        </row>
        <row r="19">
          <cell r="P19" t="str">
            <v>・公演を伴わない、ワークショップ・講演会・シンポジウム・映像配信のみの活動</v>
          </cell>
        </row>
        <row r="20">
          <cell r="P20" t="str">
            <v>・コンクール・コンテストを主たる目的とする活動である</v>
          </cell>
        </row>
        <row r="21">
          <cell r="P21" t="str">
            <v>・政治的又は宗教的な宣伝意図を有する活動である</v>
          </cell>
        </row>
        <row r="22">
          <cell r="P22" t="str">
            <v>・慈善事業への寄付を目的として行われる活動である</v>
          </cell>
        </row>
        <row r="23">
          <cell r="P23" t="str">
            <v>・独立行政法人日本芸術文化振興会と共催する活動である</v>
          </cell>
        </row>
        <row r="24">
          <cell r="P24" t="str">
            <v>・名称冠公演である</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3.xml"/><Relationship Id="rId16" Type="http://schemas.openxmlformats.org/officeDocument/2006/relationships/ctrlProp" Target="../ctrlProps/ctrlProp13.xml"/><Relationship Id="rId1" Type="http://schemas.openxmlformats.org/officeDocument/2006/relationships/printerSettings" Target="../printerSettings/printerSettings1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F109"/>
  <sheetViews>
    <sheetView zoomScale="90" zoomScaleNormal="90" workbookViewId="0">
      <selection activeCell="D13" sqref="D13"/>
    </sheetView>
  </sheetViews>
  <sheetFormatPr defaultRowHeight="18.75"/>
  <cols>
    <col min="1" max="1" width="42.625" customWidth="1"/>
    <col min="2" max="2" width="5" customWidth="1"/>
    <col min="3" max="3" width="11.125" bestFit="1" customWidth="1"/>
    <col min="4" max="4" width="49.625" bestFit="1" customWidth="1"/>
    <col min="5" max="5" width="4.625" customWidth="1"/>
    <col min="6" max="7" width="5" customWidth="1"/>
  </cols>
  <sheetData>
    <row r="1" spans="1:6">
      <c r="A1" s="24" t="s">
        <v>185</v>
      </c>
      <c r="B1" s="24"/>
      <c r="C1" s="24"/>
      <c r="F1" s="24"/>
    </row>
    <row r="2" spans="1:6" ht="19.5" thickBot="1">
      <c r="A2" s="116" t="s">
        <v>186</v>
      </c>
      <c r="B2" s="116" t="s">
        <v>187</v>
      </c>
      <c r="C2" s="117" t="s">
        <v>188</v>
      </c>
      <c r="D2" s="116" t="s">
        <v>189</v>
      </c>
      <c r="E2" s="118"/>
      <c r="F2" s="24"/>
    </row>
    <row r="3" spans="1:6" ht="19.5" thickBot="1">
      <c r="A3" s="119" t="s">
        <v>190</v>
      </c>
      <c r="B3" s="120"/>
      <c r="C3" s="120"/>
      <c r="D3" s="121" t="s">
        <v>430</v>
      </c>
      <c r="F3" s="122"/>
    </row>
    <row r="4" spans="1:6">
      <c r="A4" s="123" t="s">
        <v>191</v>
      </c>
      <c r="B4" s="124"/>
      <c r="C4" s="125" t="s">
        <v>319</v>
      </c>
      <c r="D4" s="126" t="str">
        <f t="array" aca="1" ref="D4" ca="1">IF($C4="-","",IF(ISBLANK(INDIRECT($C4)),"",INDIRECT($C4)))</f>
        <v/>
      </c>
      <c r="F4" s="122"/>
    </row>
    <row r="5" spans="1:6">
      <c r="A5" s="127" t="s">
        <v>192</v>
      </c>
      <c r="B5" s="128"/>
      <c r="C5" s="129" t="s">
        <v>316</v>
      </c>
      <c r="D5" s="130">
        <f t="array" aca="1" ref="D5" ca="1">IF($C5="-","",IF(ISBLANK(INDIRECT($C5)),"",INDIRECT($C5)))</f>
        <v>0</v>
      </c>
      <c r="F5" s="122"/>
    </row>
    <row r="6" spans="1:6">
      <c r="A6" s="127" t="s">
        <v>193</v>
      </c>
      <c r="B6" s="128"/>
      <c r="C6" s="129" t="s">
        <v>317</v>
      </c>
      <c r="D6" s="130">
        <f t="array" aca="1" ref="D6" ca="1">IF($C6="-","",IF(ISBLANK(INDIRECT($C6)),"",INDIRECT($C6)))</f>
        <v>0</v>
      </c>
      <c r="F6" s="122"/>
    </row>
    <row r="7" spans="1:6">
      <c r="A7" s="127" t="s">
        <v>240</v>
      </c>
      <c r="B7" s="128"/>
      <c r="C7" s="131" t="s">
        <v>198</v>
      </c>
      <c r="D7" s="130" t="str">
        <f t="array" aca="1" ref="D7" ca="1">IF($C7="-","",IF(ISBLANK(INDIRECT($C7)),"",INDIRECT($C7)))</f>
        <v/>
      </c>
    </row>
    <row r="8" spans="1:6">
      <c r="A8" s="127" t="s">
        <v>194</v>
      </c>
      <c r="B8" s="128"/>
      <c r="C8" s="129" t="s">
        <v>318</v>
      </c>
      <c r="D8" s="130">
        <f t="array" aca="1" ref="D8" ca="1">IF($C8="-","",IF(ISBLANK(INDIRECT($C8)),"",INDIRECT($C8)))</f>
        <v>0</v>
      </c>
    </row>
    <row r="9" spans="1:6">
      <c r="A9" s="127" t="s">
        <v>195</v>
      </c>
      <c r="B9" s="128"/>
      <c r="C9" s="129" t="s">
        <v>395</v>
      </c>
      <c r="D9" s="130">
        <f t="array" aca="1" ref="D9" ca="1">IF($C9="-","",IF(ISBLANK(INDIRECT($C9)),"",INDIRECT($C9)))</f>
        <v>0</v>
      </c>
    </row>
    <row r="10" spans="1:6">
      <c r="A10" s="127" t="s">
        <v>417</v>
      </c>
      <c r="B10" s="128"/>
      <c r="C10" s="129" t="s">
        <v>396</v>
      </c>
      <c r="D10" s="130">
        <f t="array" aca="1" ref="D10" ca="1">IF($C10="-","",IF(ISBLANK(INDIRECT($C10)),"",INDIRECT($C10)))</f>
        <v>0</v>
      </c>
    </row>
    <row r="11" spans="1:6">
      <c r="A11" s="127" t="s">
        <v>196</v>
      </c>
      <c r="B11" s="128"/>
      <c r="C11" s="129" t="s">
        <v>397</v>
      </c>
      <c r="D11" s="130" t="str">
        <f ca="1">IF($C11="-","",IF(ISBLANK(INDIRECT($C11)),"",INDIRECT($C11)))</f>
        <v>選択してください。</v>
      </c>
      <c r="F11" s="122"/>
    </row>
    <row r="12" spans="1:6">
      <c r="A12" s="127" t="s">
        <v>241</v>
      </c>
      <c r="B12" s="128"/>
      <c r="C12" s="316" t="s">
        <v>466</v>
      </c>
      <c r="D12" s="130" t="str">
        <f ca="1">IF($C12="-","","助成金算定基礎経費：1:"&amp;INDIRECT($C12)&amp;" / 2:"&amp;(OFFSET(INDIRECT($C12),1,0)&amp;" / 3:"&amp;(OFFSET(INDIRECT($C12),2,0))))</f>
        <v>助成金算定基礎経費：1: / 2: / 3:</v>
      </c>
    </row>
    <row r="13" spans="1:6">
      <c r="A13" s="132" t="s">
        <v>197</v>
      </c>
      <c r="B13" s="133"/>
      <c r="C13" s="134" t="s">
        <v>633</v>
      </c>
      <c r="D13" s="135" t="str">
        <f ca="1">IF($C13="-","",IF(ISBLANK(INDIRECT($C13)),"",INDIRECT($C13)))</f>
        <v>選択してください。</v>
      </c>
      <c r="F13" s="122"/>
    </row>
    <row r="14" spans="1:6">
      <c r="A14" s="136" t="s">
        <v>199</v>
      </c>
      <c r="B14" s="137"/>
      <c r="C14" s="138" t="s">
        <v>198</v>
      </c>
      <c r="D14" s="136" t="str">
        <f t="array" aca="1" ref="D14" ca="1">IF($C14="-","",IF(ISBLANK(INDIRECT($C14)),"",INDIRECT($C14)))</f>
        <v/>
      </c>
    </row>
    <row r="15" spans="1:6">
      <c r="A15" s="130" t="s">
        <v>200</v>
      </c>
      <c r="B15" s="139"/>
      <c r="C15" s="131" t="s">
        <v>198</v>
      </c>
      <c r="D15" s="140" t="str">
        <f t="array" aca="1" ref="D15" ca="1">IF($C15="-","",IF(ISBLANK(INDIRECT($C15)),"",INDIRECT($C15)))</f>
        <v/>
      </c>
      <c r="F15" s="37"/>
    </row>
    <row r="16" spans="1:6">
      <c r="A16" s="130" t="s">
        <v>201</v>
      </c>
      <c r="B16" s="139"/>
      <c r="C16" s="131" t="s">
        <v>198</v>
      </c>
      <c r="D16" s="140" t="str">
        <f t="array" aca="1" ref="D16" ca="1">IF($C16="-","",IF(ISBLANK(INDIRECT($C16)),"",INDIRECT($C16)))</f>
        <v/>
      </c>
    </row>
    <row r="17" spans="1:4">
      <c r="A17" s="130" t="s">
        <v>202</v>
      </c>
      <c r="B17" s="139"/>
      <c r="C17" s="131" t="s">
        <v>198</v>
      </c>
      <c r="D17" s="130" t="str">
        <f t="array" aca="1" ref="D17" ca="1">IF($C17="-","",IF(ISBLANK(INDIRECT($C17)),"",INDIRECT($C17)))</f>
        <v/>
      </c>
    </row>
    <row r="18" spans="1:4">
      <c r="A18" s="130" t="s">
        <v>203</v>
      </c>
      <c r="B18" s="139"/>
      <c r="C18" s="131" t="s">
        <v>198</v>
      </c>
      <c r="D18" s="130" t="str">
        <f t="array" aca="1" ref="D18" ca="1">IF($C18="-","",IF(ISBLANK(INDIRECT($C18)),"",INDIRECT($C18)))</f>
        <v/>
      </c>
    </row>
    <row r="19" spans="1:4">
      <c r="A19" s="130" t="s">
        <v>204</v>
      </c>
      <c r="B19" s="139"/>
      <c r="C19" s="131" t="s">
        <v>198</v>
      </c>
      <c r="D19" s="130" t="str">
        <f t="array" aca="1" ref="D19" ca="1">IF($C19="-","",IF(ISBLANK(INDIRECT($C19)),"",INDIRECT($C19)))</f>
        <v/>
      </c>
    </row>
    <row r="20" spans="1:4">
      <c r="A20" s="130" t="s">
        <v>205</v>
      </c>
      <c r="B20" s="139"/>
      <c r="C20" s="131" t="s">
        <v>198</v>
      </c>
      <c r="D20" s="130" t="str">
        <f t="array" aca="1" ref="D20" ca="1">IF($C20="-","",IF(ISBLANK(INDIRECT($C20)),"",INDIRECT($C20)))</f>
        <v/>
      </c>
    </row>
    <row r="21" spans="1:4">
      <c r="A21" s="130" t="s">
        <v>206</v>
      </c>
      <c r="B21" s="139"/>
      <c r="C21" s="131" t="s">
        <v>198</v>
      </c>
      <c r="D21" s="130" t="str">
        <f t="array" aca="1" ref="D21" ca="1">IF($C21="-","",IF(ISBLANK(INDIRECT($C21)),"",INDIRECT($C21)))</f>
        <v/>
      </c>
    </row>
    <row r="22" spans="1:4">
      <c r="A22" s="130" t="s">
        <v>207</v>
      </c>
      <c r="B22" s="139"/>
      <c r="C22" s="131" t="s">
        <v>198</v>
      </c>
      <c r="D22" s="130" t="str">
        <f t="array" aca="1" ref="D22" ca="1">IF($C22="-","",IF(ISBLANK(INDIRECT($C22)),"",INDIRECT($C22)))</f>
        <v/>
      </c>
    </row>
    <row r="23" spans="1:4">
      <c r="A23" s="130" t="s">
        <v>208</v>
      </c>
      <c r="B23" s="139"/>
      <c r="C23" s="131" t="s">
        <v>198</v>
      </c>
      <c r="D23" s="140" t="str">
        <f t="array" aca="1" ref="D23" ca="1">IF($C23="-","",IF(ISBLANK(INDIRECT($C23)),"",INDIRECT($C23)))</f>
        <v/>
      </c>
    </row>
    <row r="24" spans="1:4">
      <c r="A24" s="141" t="s">
        <v>209</v>
      </c>
      <c r="B24" s="142"/>
      <c r="C24" s="131" t="s">
        <v>198</v>
      </c>
      <c r="D24" s="144" t="str">
        <f t="array" aca="1" ref="D24" ca="1">IF($C24="-","",IF(ISBLANK(INDIRECT($C24)),"",INDIRECT($C24)))</f>
        <v/>
      </c>
    </row>
    <row r="25" spans="1:4">
      <c r="A25" s="136" t="s">
        <v>210</v>
      </c>
      <c r="B25" s="137"/>
      <c r="C25" s="138" t="s">
        <v>198</v>
      </c>
      <c r="D25" s="136" t="str">
        <f t="array" aca="1" ref="D25" ca="1">IF($C25="-","",IF(ISBLANK(INDIRECT($C25)),"",INDIRECT($C25)))</f>
        <v/>
      </c>
    </row>
    <row r="26" spans="1:4">
      <c r="A26" s="130" t="s">
        <v>211</v>
      </c>
      <c r="B26" s="139"/>
      <c r="C26" s="131" t="s">
        <v>198</v>
      </c>
      <c r="D26" s="130" t="str">
        <f t="array" aca="1" ref="D26" ca="1">IF($C26="-","",IF(ISBLANK(INDIRECT($C26)),"",INDIRECT($C26)))</f>
        <v/>
      </c>
    </row>
    <row r="27" spans="1:4">
      <c r="A27" s="130" t="s">
        <v>212</v>
      </c>
      <c r="B27" s="139"/>
      <c r="C27" s="131" t="s">
        <v>198</v>
      </c>
      <c r="D27" s="130" t="str">
        <f t="array" aca="1" ref="D27" ca="1">IF($C27="-","",IF(ISBLANK(INDIRECT($C27)),"",INDIRECT($C27)))</f>
        <v/>
      </c>
    </row>
    <row r="28" spans="1:4" ht="37.5">
      <c r="A28" s="145" t="s">
        <v>213</v>
      </c>
      <c r="B28" s="139"/>
      <c r="C28" s="146" t="s">
        <v>431</v>
      </c>
      <c r="D28" s="130" t="str">
        <f t="array" aca="1" ref="D28" ca="1">IF($C28="-","",IF(ISBLANK(INDIRECT($C28)),"",INDIRECT($C28)))</f>
        <v>地域文化施設公演・展示活動（文化会館公演）</v>
      </c>
    </row>
    <row r="29" spans="1:4" ht="37.5">
      <c r="A29" s="145" t="s">
        <v>214</v>
      </c>
      <c r="B29" s="139"/>
      <c r="C29" s="146" t="s">
        <v>431</v>
      </c>
      <c r="D29" s="130" t="str">
        <f t="array" aca="1" ref="D29" ca="1">IF($C29="-","",IF(ISBLANK(INDIRECT($C29)),"",INDIRECT($C29)))</f>
        <v>地域文化施設公演・展示活動（文化会館公演）</v>
      </c>
    </row>
    <row r="30" spans="1:4" ht="37.5">
      <c r="A30" s="147" t="s">
        <v>215</v>
      </c>
      <c r="B30" s="139"/>
      <c r="C30" s="146" t="s">
        <v>431</v>
      </c>
      <c r="D30" s="130" t="str">
        <f t="array" aca="1" ref="D30" ca="1">IF($C30="-","",IF(ISBLANK(INDIRECT($C30)),"",INDIRECT($C30)))</f>
        <v>地域文化施設公演・展示活動（文化会館公演）</v>
      </c>
    </row>
    <row r="31" spans="1:4" ht="37.5">
      <c r="A31" s="148" t="s">
        <v>216</v>
      </c>
      <c r="B31" s="128"/>
      <c r="C31" s="485" t="s">
        <v>9</v>
      </c>
      <c r="D31" s="140" t="str">
        <f t="array" aca="1" ref="D31" ca="1">IF($C31="-","",IF(ISBLANK(INDIRECT($C31)),"",INDIRECT($C31)))</f>
        <v/>
      </c>
    </row>
    <row r="32" spans="1:4" ht="37.5">
      <c r="A32" s="149" t="s">
        <v>217</v>
      </c>
      <c r="B32" s="133"/>
      <c r="C32" s="486" t="s">
        <v>9</v>
      </c>
      <c r="D32" s="141" t="str">
        <f t="array" aca="1" ref="D32" ca="1">IF($C32="-","",IF(ISBLANK(INDIRECT($C32)),"",INDIRECT($C32)))</f>
        <v/>
      </c>
    </row>
    <row r="33" spans="1:4">
      <c r="A33" s="150" t="s">
        <v>218</v>
      </c>
      <c r="B33" s="150">
        <v>1</v>
      </c>
      <c r="C33" s="151" t="s">
        <v>380</v>
      </c>
      <c r="D33" s="152" t="str">
        <f t="array" aca="1" ref="D33" ca="1">IF($C33="-","",IF(ISBLANK(INDIRECT($C33)),"",INDIRECT($C33)))</f>
        <v/>
      </c>
    </row>
    <row r="34" spans="1:4">
      <c r="A34" s="127" t="s">
        <v>219</v>
      </c>
      <c r="B34" s="127">
        <v>1</v>
      </c>
      <c r="C34" s="146" t="s">
        <v>381</v>
      </c>
      <c r="D34" s="140" t="str">
        <f t="array" aca="1" ref="D34" ca="1">IF($C34="-","",IF(ISBLANK(INDIRECT($C34)),"",INDIRECT($C34)))</f>
        <v/>
      </c>
    </row>
    <row r="35" spans="1:4">
      <c r="A35" s="127" t="s">
        <v>220</v>
      </c>
      <c r="B35" s="127">
        <v>1</v>
      </c>
      <c r="C35" s="146" t="s">
        <v>382</v>
      </c>
      <c r="D35" s="153" t="str">
        <f ca="1">IF($C35="-","",IF(ISBLANK(INDIRECT($C35)),"",(INDIRECT($C35)&amp;IF(ISBLANK(OFFSET(INDIRECT($C35),1,0)),"","("&amp;OFFSET(INDIRECT($C35),1,0)&amp;")"))))&amp;IF(OFFSET(INDIRECT($C35),-1,0)&amp;OFFSET(INDIRECT($C35),-1,1)="","","("&amp;OFFSET(INDIRECT($C35),-1,0)&amp;OFFSET(INDIRECT($C35),-1,1)&amp;")")</f>
        <v>(選択してください。)</v>
      </c>
    </row>
    <row r="36" spans="1:4">
      <c r="A36" s="127" t="s">
        <v>218</v>
      </c>
      <c r="B36" s="127">
        <v>2</v>
      </c>
      <c r="C36" s="131" t="s">
        <v>198</v>
      </c>
      <c r="D36" s="140" t="str">
        <f t="array" aca="1" ref="D36" ca="1">IF($C36="-","",IF(ISBLANK(INDIRECT($C36)),"",INDIRECT($C36)))</f>
        <v/>
      </c>
    </row>
    <row r="37" spans="1:4">
      <c r="A37" s="127" t="s">
        <v>219</v>
      </c>
      <c r="B37" s="127">
        <v>2</v>
      </c>
      <c r="C37" s="131" t="s">
        <v>198</v>
      </c>
      <c r="D37" s="140" t="str">
        <f t="array" aca="1" ref="D37" ca="1">IF($C37="-","",IF(ISBLANK(INDIRECT($C37)),"",INDIRECT($C37)))</f>
        <v/>
      </c>
    </row>
    <row r="38" spans="1:4">
      <c r="A38" s="127" t="s">
        <v>220</v>
      </c>
      <c r="B38" s="127">
        <v>2</v>
      </c>
      <c r="C38" s="131" t="s">
        <v>198</v>
      </c>
      <c r="D38" s="153" t="str">
        <f t="array" aca="1" ref="D38" ca="1">IF($C38="-","",IF(ISBLANK(INDIRECT($C38)),"",INDIRECT($C38))&amp;IF(OFFSET(INDIRECT($C38),0,2)&amp;OFFSET(INDIRECT($C38),0,3)="","","("&amp;OFFSET(INDIRECT($C38),0,2)&amp;OFFSET(INDIRECT($C38),0,3)&amp;")"))</f>
        <v/>
      </c>
    </row>
    <row r="39" spans="1:4">
      <c r="A39" s="127" t="s">
        <v>218</v>
      </c>
      <c r="B39" s="127">
        <v>3</v>
      </c>
      <c r="C39" s="131" t="s">
        <v>198</v>
      </c>
      <c r="D39" s="140" t="str">
        <f t="array" aca="1" ref="D39" ca="1">IF($C39="-","",IF(ISBLANK(INDIRECT($C39)),"",INDIRECT($C39)))</f>
        <v/>
      </c>
    </row>
    <row r="40" spans="1:4">
      <c r="A40" s="127" t="s">
        <v>219</v>
      </c>
      <c r="B40" s="127">
        <v>3</v>
      </c>
      <c r="C40" s="131" t="s">
        <v>198</v>
      </c>
      <c r="D40" s="140" t="str">
        <f t="array" aca="1" ref="D40" ca="1">IF($C40="-","",IF(ISBLANK(INDIRECT($C40)),"",INDIRECT($C40)))</f>
        <v/>
      </c>
    </row>
    <row r="41" spans="1:4">
      <c r="A41" s="127" t="s">
        <v>220</v>
      </c>
      <c r="B41" s="127">
        <v>3</v>
      </c>
      <c r="C41" s="131" t="s">
        <v>198</v>
      </c>
      <c r="D41" s="153" t="str">
        <f t="array" aca="1" ref="D41" ca="1">IF($C41="-","",IF(ISBLANK(INDIRECT($C41)),"",INDIRECT($C41))&amp;IF(OFFSET(INDIRECT($C41),0,2)&amp;OFFSET(INDIRECT($C41),0,3)="","","("&amp;OFFSET(INDIRECT($C41),0,2)&amp;OFFSET(INDIRECT($C41),0,3)&amp;")"))</f>
        <v/>
      </c>
    </row>
    <row r="42" spans="1:4">
      <c r="A42" s="127" t="s">
        <v>218</v>
      </c>
      <c r="B42" s="127">
        <v>4</v>
      </c>
      <c r="C42" s="131" t="s">
        <v>198</v>
      </c>
      <c r="D42" s="140" t="str">
        <f t="array" aca="1" ref="D42" ca="1">IF($C42="-","",IF(ISBLANK(INDIRECT($C42)),"",INDIRECT($C42)))</f>
        <v/>
      </c>
    </row>
    <row r="43" spans="1:4">
      <c r="A43" s="127" t="s">
        <v>219</v>
      </c>
      <c r="B43" s="127">
        <v>4</v>
      </c>
      <c r="C43" s="131" t="s">
        <v>198</v>
      </c>
      <c r="D43" s="140" t="str">
        <f t="array" aca="1" ref="D43" ca="1">IF($C43="-","",IF(ISBLANK(INDIRECT($C43)),"",INDIRECT($C43)))</f>
        <v/>
      </c>
    </row>
    <row r="44" spans="1:4">
      <c r="A44" s="127" t="s">
        <v>220</v>
      </c>
      <c r="B44" s="127">
        <v>4</v>
      </c>
      <c r="C44" s="131" t="s">
        <v>198</v>
      </c>
      <c r="D44" s="153" t="str">
        <f t="array" aca="1" ref="D44" ca="1">IF($C44="-","",IF(ISBLANK(INDIRECT($C44)),"",INDIRECT($C44))&amp;IF(OFFSET(INDIRECT($C44),0,2)&amp;OFFSET(INDIRECT($C44),0,3)="","","("&amp;OFFSET(INDIRECT($C44),0,2)&amp;OFFSET(INDIRECT($C44),0,3)&amp;")"))</f>
        <v/>
      </c>
    </row>
    <row r="45" spans="1:4">
      <c r="A45" s="127" t="s">
        <v>218</v>
      </c>
      <c r="B45" s="127">
        <v>5</v>
      </c>
      <c r="C45" s="131" t="s">
        <v>198</v>
      </c>
      <c r="D45" s="140" t="str">
        <f t="array" aca="1" ref="D45" ca="1">IF($C45="-","",IF(ISBLANK(INDIRECT($C45)),"",INDIRECT($C45)))</f>
        <v/>
      </c>
    </row>
    <row r="46" spans="1:4">
      <c r="A46" s="127" t="s">
        <v>219</v>
      </c>
      <c r="B46" s="127">
        <v>5</v>
      </c>
      <c r="C46" s="131" t="s">
        <v>198</v>
      </c>
      <c r="D46" s="140" t="str">
        <f t="array" aca="1" ref="D46" ca="1">IF($C46="-","",IF(ISBLANK(INDIRECT($C46)),"",INDIRECT($C46)))</f>
        <v/>
      </c>
    </row>
    <row r="47" spans="1:4">
      <c r="A47" s="127" t="s">
        <v>220</v>
      </c>
      <c r="B47" s="127">
        <v>5</v>
      </c>
      <c r="C47" s="131" t="s">
        <v>198</v>
      </c>
      <c r="D47" s="153" t="str">
        <f t="array" aca="1" ref="D47" ca="1">IF($C47="-","",IF(ISBLANK(INDIRECT($C47)),"",INDIRECT($C47))&amp;IF(OFFSET(INDIRECT($C47),0,2)&amp;OFFSET(INDIRECT($C47),0,3)="","","("&amp;OFFSET(INDIRECT($C47),0,2)&amp;OFFSET(INDIRECT($C47),0,3)&amp;")"))</f>
        <v/>
      </c>
    </row>
    <row r="48" spans="1:4">
      <c r="A48" s="127" t="s">
        <v>218</v>
      </c>
      <c r="B48" s="127">
        <v>6</v>
      </c>
      <c r="C48" s="131" t="s">
        <v>198</v>
      </c>
      <c r="D48" s="140" t="str">
        <f t="array" aca="1" ref="D48" ca="1">IF($C48="-","",IF(ISBLANK(INDIRECT($C48)),"",INDIRECT($C48)))</f>
        <v/>
      </c>
    </row>
    <row r="49" spans="1:4">
      <c r="A49" s="127" t="s">
        <v>219</v>
      </c>
      <c r="B49" s="127">
        <v>6</v>
      </c>
      <c r="C49" s="131" t="s">
        <v>198</v>
      </c>
      <c r="D49" s="140" t="str">
        <f t="array" aca="1" ref="D49" ca="1">IF($C49="-","",IF(ISBLANK(INDIRECT($C49)),"",INDIRECT($C49)))</f>
        <v/>
      </c>
    </row>
    <row r="50" spans="1:4">
      <c r="A50" s="127" t="s">
        <v>220</v>
      </c>
      <c r="B50" s="127">
        <v>6</v>
      </c>
      <c r="C50" s="131" t="s">
        <v>198</v>
      </c>
      <c r="D50" s="153" t="str">
        <f t="array" aca="1" ref="D50" ca="1">IF($C50="-","",IF(ISBLANK(INDIRECT($C50)),"",INDIRECT($C50))&amp;IF(OFFSET(INDIRECT($C50),0,2)&amp;OFFSET(INDIRECT($C50),0,3)="","","("&amp;OFFSET(INDIRECT($C50),0,2)&amp;OFFSET(INDIRECT($C50),0,3)&amp;")"))</f>
        <v/>
      </c>
    </row>
    <row r="51" spans="1:4">
      <c r="A51" s="127" t="s">
        <v>218</v>
      </c>
      <c r="B51" s="127">
        <v>7</v>
      </c>
      <c r="C51" s="131" t="s">
        <v>198</v>
      </c>
      <c r="D51" s="140" t="str">
        <f t="array" aca="1" ref="D51" ca="1">IF($C51="-","",IF(ISBLANK(INDIRECT($C51)),"",INDIRECT($C51)))</f>
        <v/>
      </c>
    </row>
    <row r="52" spans="1:4">
      <c r="A52" s="127" t="s">
        <v>219</v>
      </c>
      <c r="B52" s="127">
        <v>7</v>
      </c>
      <c r="C52" s="131" t="s">
        <v>198</v>
      </c>
      <c r="D52" s="140" t="str">
        <f t="array" aca="1" ref="D52" ca="1">IF($C52="-","",IF(ISBLANK(INDIRECT($C52)),"",INDIRECT($C52)))</f>
        <v/>
      </c>
    </row>
    <row r="53" spans="1:4">
      <c r="A53" s="127" t="s">
        <v>220</v>
      </c>
      <c r="B53" s="127">
        <v>7</v>
      </c>
      <c r="C53" s="131" t="s">
        <v>198</v>
      </c>
      <c r="D53" s="153" t="str">
        <f t="array" aca="1" ref="D53" ca="1">IF($C53="-","",IF(ISBLANK(INDIRECT($C53)),"",INDIRECT($C53))&amp;IF(OFFSET(INDIRECT($C53),0,2)&amp;OFFSET(INDIRECT($C53),0,3)="","","("&amp;OFFSET(INDIRECT($C53),0,2)&amp;OFFSET(INDIRECT($C53),0,3)&amp;")"))</f>
        <v/>
      </c>
    </row>
    <row r="54" spans="1:4">
      <c r="A54" s="127" t="s">
        <v>218</v>
      </c>
      <c r="B54" s="127">
        <v>8</v>
      </c>
      <c r="C54" s="131" t="s">
        <v>198</v>
      </c>
      <c r="D54" s="140" t="str">
        <f t="array" aca="1" ref="D54" ca="1">IF($C54="-","",IF(ISBLANK(INDIRECT($C54)),"",INDIRECT($C54)))</f>
        <v/>
      </c>
    </row>
    <row r="55" spans="1:4">
      <c r="A55" s="127" t="s">
        <v>219</v>
      </c>
      <c r="B55" s="127">
        <v>8</v>
      </c>
      <c r="C55" s="131" t="s">
        <v>198</v>
      </c>
      <c r="D55" s="140" t="str">
        <f t="array" aca="1" ref="D55" ca="1">IF($C55="-","",IF(ISBLANK(INDIRECT($C55)),"",INDIRECT($C55)))</f>
        <v/>
      </c>
    </row>
    <row r="56" spans="1:4">
      <c r="A56" s="127" t="s">
        <v>220</v>
      </c>
      <c r="B56" s="127">
        <v>8</v>
      </c>
      <c r="C56" s="131" t="s">
        <v>198</v>
      </c>
      <c r="D56" s="153" t="str">
        <f t="array" aca="1" ref="D56" ca="1">IF($C56="-","",IF(ISBLANK(INDIRECT($C56)),"",INDIRECT($C56))&amp;IF(OFFSET(INDIRECT($C56),0,2)&amp;OFFSET(INDIRECT($C56),0,3)="","","("&amp;OFFSET(INDIRECT($C56),0,2)&amp;OFFSET(INDIRECT($C56),0,3)&amp;")"))</f>
        <v/>
      </c>
    </row>
    <row r="57" spans="1:4">
      <c r="A57" s="127" t="s">
        <v>218</v>
      </c>
      <c r="B57" s="127">
        <v>9</v>
      </c>
      <c r="C57" s="131" t="s">
        <v>198</v>
      </c>
      <c r="D57" s="140" t="str">
        <f t="array" aca="1" ref="D57" ca="1">IF($C57="-","",IF(ISBLANK(INDIRECT($C57)),"",INDIRECT($C57)))</f>
        <v/>
      </c>
    </row>
    <row r="58" spans="1:4">
      <c r="A58" s="127" t="s">
        <v>219</v>
      </c>
      <c r="B58" s="127">
        <v>9</v>
      </c>
      <c r="C58" s="131" t="s">
        <v>198</v>
      </c>
      <c r="D58" s="140" t="str">
        <f t="array" aca="1" ref="D58" ca="1">IF($C58="-","",IF(ISBLANK(INDIRECT($C58)),"",INDIRECT($C58)))</f>
        <v/>
      </c>
    </row>
    <row r="59" spans="1:4">
      <c r="A59" s="127" t="s">
        <v>220</v>
      </c>
      <c r="B59" s="127">
        <v>9</v>
      </c>
      <c r="C59" s="131" t="s">
        <v>198</v>
      </c>
      <c r="D59" s="153" t="str">
        <f t="array" aca="1" ref="D59" ca="1">IF($C59="-","",IF(ISBLANK(INDIRECT($C59)),"",INDIRECT($C59))&amp;IF(OFFSET(INDIRECT($C59),0,2)&amp;OFFSET(INDIRECT($C59),0,3)="","","("&amp;OFFSET(INDIRECT($C59),0,2)&amp;OFFSET(INDIRECT($C59),0,3)&amp;")"))</f>
        <v/>
      </c>
    </row>
    <row r="60" spans="1:4">
      <c r="A60" s="127" t="s">
        <v>218</v>
      </c>
      <c r="B60" s="127">
        <v>10</v>
      </c>
      <c r="C60" s="131" t="s">
        <v>198</v>
      </c>
      <c r="D60" s="140" t="str">
        <f t="array" aca="1" ref="D60" ca="1">IF($C60="-","",IF(ISBLANK(INDIRECT($C60)),"",INDIRECT($C60)))</f>
        <v/>
      </c>
    </row>
    <row r="61" spans="1:4">
      <c r="A61" s="127" t="s">
        <v>219</v>
      </c>
      <c r="B61" s="127">
        <v>10</v>
      </c>
      <c r="C61" s="131" t="s">
        <v>198</v>
      </c>
      <c r="D61" s="140" t="str">
        <f t="array" aca="1" ref="D61" ca="1">IF($C61="-","",IF(ISBLANK(INDIRECT($C61)),"",INDIRECT($C61)))</f>
        <v/>
      </c>
    </row>
    <row r="62" spans="1:4">
      <c r="A62" s="127" t="s">
        <v>220</v>
      </c>
      <c r="B62" s="127">
        <v>10</v>
      </c>
      <c r="C62" s="131" t="s">
        <v>198</v>
      </c>
      <c r="D62" s="153" t="str">
        <f t="array" aca="1" ref="D62" ca="1">IF($C62="-","",IF(ISBLANK(INDIRECT($C62)),"",INDIRECT($C62))&amp;IF(OFFSET(INDIRECT($C62),0,2)&amp;OFFSET(INDIRECT($C62),0,3)="","","("&amp;OFFSET(INDIRECT($C62),0,2)&amp;OFFSET(INDIRECT($C62),0,3)&amp;")"))</f>
        <v/>
      </c>
    </row>
    <row r="63" spans="1:4">
      <c r="A63" s="127" t="s">
        <v>218</v>
      </c>
      <c r="B63" s="127">
        <v>11</v>
      </c>
      <c r="C63" s="131" t="s">
        <v>198</v>
      </c>
      <c r="D63" s="140" t="str">
        <f t="array" aca="1" ref="D63" ca="1">IF($C63="-","",IF(ISBLANK(INDIRECT($C63)),"",INDIRECT($C63)))</f>
        <v/>
      </c>
    </row>
    <row r="64" spans="1:4">
      <c r="A64" s="127" t="s">
        <v>219</v>
      </c>
      <c r="B64" s="127">
        <v>11</v>
      </c>
      <c r="C64" s="131" t="s">
        <v>198</v>
      </c>
      <c r="D64" s="140" t="str">
        <f t="array" aca="1" ref="D64" ca="1">IF($C64="-","",IF(ISBLANK(INDIRECT($C64)),"",INDIRECT($C64)))</f>
        <v/>
      </c>
    </row>
    <row r="65" spans="1:4">
      <c r="A65" s="127" t="s">
        <v>220</v>
      </c>
      <c r="B65" s="127">
        <v>11</v>
      </c>
      <c r="C65" s="131" t="s">
        <v>198</v>
      </c>
      <c r="D65" s="153" t="str">
        <f t="array" aca="1" ref="D65" ca="1">IF($C65="-","",IF(ISBLANK(INDIRECT($C65)),"",INDIRECT($C65))&amp;IF(OFFSET(INDIRECT($C65),0,2)&amp;OFFSET(INDIRECT($C65),0,3)="","","("&amp;OFFSET(INDIRECT($C65),0,2)&amp;OFFSET(INDIRECT($C65),0,3)&amp;")"))</f>
        <v/>
      </c>
    </row>
    <row r="66" spans="1:4">
      <c r="A66" s="127" t="s">
        <v>218</v>
      </c>
      <c r="B66" s="127">
        <v>12</v>
      </c>
      <c r="C66" s="131" t="s">
        <v>198</v>
      </c>
      <c r="D66" s="140" t="str">
        <f t="array" aca="1" ref="D66" ca="1">IF($C66="-","",IF(ISBLANK(INDIRECT($C66)),"",INDIRECT($C66)))</f>
        <v/>
      </c>
    </row>
    <row r="67" spans="1:4">
      <c r="A67" s="127" t="s">
        <v>219</v>
      </c>
      <c r="B67" s="127">
        <v>12</v>
      </c>
      <c r="C67" s="131" t="s">
        <v>198</v>
      </c>
      <c r="D67" s="140" t="str">
        <f t="array" aca="1" ref="D67" ca="1">IF($C67="-","",IF(ISBLANK(INDIRECT($C67)),"",INDIRECT($C67)))</f>
        <v/>
      </c>
    </row>
    <row r="68" spans="1:4">
      <c r="A68" s="127" t="s">
        <v>220</v>
      </c>
      <c r="B68" s="127">
        <v>12</v>
      </c>
      <c r="C68" s="131" t="s">
        <v>198</v>
      </c>
      <c r="D68" s="153" t="str">
        <f t="array" aca="1" ref="D68" ca="1">IF($C68="-","",IF(ISBLANK(INDIRECT($C68)),"",INDIRECT($C68))&amp;IF(OFFSET(INDIRECT($C68),0,2)&amp;OFFSET(INDIRECT($C68),0,3)="","","("&amp;OFFSET(INDIRECT($C68),0,2)&amp;OFFSET(INDIRECT($C68),0,3)&amp;")"))</f>
        <v/>
      </c>
    </row>
    <row r="69" spans="1:4">
      <c r="A69" s="127" t="s">
        <v>218</v>
      </c>
      <c r="B69" s="127">
        <v>13</v>
      </c>
      <c r="C69" s="131" t="s">
        <v>198</v>
      </c>
      <c r="D69" s="140" t="str">
        <f t="array" aca="1" ref="D69" ca="1">IF($C69="-","",IF(ISBLANK(INDIRECT($C69)),"",INDIRECT($C69)))</f>
        <v/>
      </c>
    </row>
    <row r="70" spans="1:4">
      <c r="A70" s="127" t="s">
        <v>219</v>
      </c>
      <c r="B70" s="127">
        <v>13</v>
      </c>
      <c r="C70" s="131" t="s">
        <v>198</v>
      </c>
      <c r="D70" s="140" t="str">
        <f t="array" aca="1" ref="D70" ca="1">IF($C70="-","",IF(ISBLANK(INDIRECT($C70)),"",INDIRECT($C70)))</f>
        <v/>
      </c>
    </row>
    <row r="71" spans="1:4">
      <c r="A71" s="127" t="s">
        <v>220</v>
      </c>
      <c r="B71" s="127">
        <v>13</v>
      </c>
      <c r="C71" s="131" t="s">
        <v>198</v>
      </c>
      <c r="D71" s="153" t="str">
        <f t="array" aca="1" ref="D71" ca="1">IF($C71="-","",IF(ISBLANK(INDIRECT($C71)),"",INDIRECT($C71))&amp;IF(OFFSET(INDIRECT($C71),0,2)&amp;OFFSET(INDIRECT($C71),0,3)="","","("&amp;OFFSET(INDIRECT($C71),0,2)&amp;OFFSET(INDIRECT($C71),0,3)&amp;")"))</f>
        <v/>
      </c>
    </row>
    <row r="72" spans="1:4">
      <c r="A72" s="127" t="s">
        <v>218</v>
      </c>
      <c r="B72" s="127">
        <v>14</v>
      </c>
      <c r="C72" s="131" t="s">
        <v>198</v>
      </c>
      <c r="D72" s="140" t="str">
        <f t="array" aca="1" ref="D72" ca="1">IF($C72="-","",IF(ISBLANK(INDIRECT($C72)),"",INDIRECT($C72)))</f>
        <v/>
      </c>
    </row>
    <row r="73" spans="1:4">
      <c r="A73" s="127" t="s">
        <v>219</v>
      </c>
      <c r="B73" s="127">
        <v>14</v>
      </c>
      <c r="C73" s="131" t="s">
        <v>198</v>
      </c>
      <c r="D73" s="140" t="str">
        <f t="array" aca="1" ref="D73" ca="1">IF($C73="-","",IF(ISBLANK(INDIRECT($C73)),"",INDIRECT($C73)))</f>
        <v/>
      </c>
    </row>
    <row r="74" spans="1:4">
      <c r="A74" s="127" t="s">
        <v>220</v>
      </c>
      <c r="B74" s="127">
        <v>14</v>
      </c>
      <c r="C74" s="131" t="s">
        <v>198</v>
      </c>
      <c r="D74" s="153" t="str">
        <f t="array" aca="1" ref="D74" ca="1">IF($C74="-","",IF(ISBLANK(INDIRECT($C74)),"",INDIRECT($C74))&amp;IF(OFFSET(INDIRECT($C74),0,2)&amp;OFFSET(INDIRECT($C74),0,3)="","","("&amp;OFFSET(INDIRECT($C74),0,2)&amp;OFFSET(INDIRECT($C74),0,3)&amp;")"))</f>
        <v/>
      </c>
    </row>
    <row r="75" spans="1:4">
      <c r="A75" s="127" t="s">
        <v>218</v>
      </c>
      <c r="B75" s="127">
        <v>15</v>
      </c>
      <c r="C75" s="131" t="s">
        <v>198</v>
      </c>
      <c r="D75" s="140" t="str">
        <f t="array" aca="1" ref="D75" ca="1">IF($C75="-","",IF(ISBLANK(INDIRECT($C75)),"",INDIRECT($C75)))</f>
        <v/>
      </c>
    </row>
    <row r="76" spans="1:4">
      <c r="A76" s="127" t="s">
        <v>219</v>
      </c>
      <c r="B76" s="127">
        <v>15</v>
      </c>
      <c r="C76" s="131" t="s">
        <v>198</v>
      </c>
      <c r="D76" s="140" t="str">
        <f t="array" aca="1" ref="D76" ca="1">IF($C76="-","",IF(ISBLANK(INDIRECT($C76)),"",INDIRECT($C76)))</f>
        <v/>
      </c>
    </row>
    <row r="77" spans="1:4">
      <c r="A77" s="132" t="s">
        <v>220</v>
      </c>
      <c r="B77" s="132">
        <v>15</v>
      </c>
      <c r="C77" s="131" t="s">
        <v>198</v>
      </c>
      <c r="D77" s="135" t="str">
        <f t="array" aca="1" ref="D77" ca="1">IF($C77="-","",IF(ISBLANK(INDIRECT($C77)),"",INDIRECT($C77))&amp;IF(OFFSET(INDIRECT($C77),0,2)&amp;OFFSET(INDIRECT($C77),0,3)="","","("&amp;OFFSET(INDIRECT($C77),0,2)&amp;OFFSET(INDIRECT($C77),0,3)&amp;")"))</f>
        <v/>
      </c>
    </row>
    <row r="78" spans="1:4">
      <c r="A78" s="150" t="s">
        <v>221</v>
      </c>
      <c r="B78" s="154"/>
      <c r="C78" s="155" t="s">
        <v>321</v>
      </c>
      <c r="D78" s="136" t="str">
        <f t="array" aca="1" ref="D78" ca="1">IF($C78="-","",IF(ISBLANK(INDIRECT($C78)),"",INDIRECT($C78)))</f>
        <v/>
      </c>
    </row>
    <row r="79" spans="1:4">
      <c r="A79" s="127" t="s">
        <v>222</v>
      </c>
      <c r="B79" s="128"/>
      <c r="C79" s="129" t="s">
        <v>432</v>
      </c>
      <c r="D79" s="130" t="str">
        <f t="array" aca="1" ref="D79" ca="1">IF($C79="-","",IF(ISBLANK(INDIRECT($C79)),"",INDIRECT($C79)))</f>
        <v/>
      </c>
    </row>
    <row r="80" spans="1:4">
      <c r="A80" s="127" t="s">
        <v>223</v>
      </c>
      <c r="B80" s="128"/>
      <c r="C80" s="129" t="s">
        <v>322</v>
      </c>
      <c r="D80" s="130" t="str">
        <f t="array" aca="1" ref="D80" ca="1">IF($C80="-","",IF(ISBLANK(INDIRECT($C80)),"",INDIRECT($C80)))</f>
        <v/>
      </c>
    </row>
    <row r="81" spans="1:4">
      <c r="A81" s="127" t="s">
        <v>224</v>
      </c>
      <c r="B81" s="128"/>
      <c r="C81" s="129" t="s">
        <v>323</v>
      </c>
      <c r="D81" s="130" t="str">
        <f t="array" aca="1" ref="D81" ca="1">IF($C81="-","",IF(ISBLANK(INDIRECT($C81)),"",INDIRECT($C81)))</f>
        <v/>
      </c>
    </row>
    <row r="82" spans="1:4">
      <c r="A82" s="127" t="s">
        <v>225</v>
      </c>
      <c r="B82" s="128"/>
      <c r="C82" s="129" t="s">
        <v>324</v>
      </c>
      <c r="D82" s="153" t="str">
        <f t="array" aca="1" ref="D82" ca="1">IF($C82="-","",IF(ISBLANK(INDIRECT($C82)),"",INDIRECT($C82)&amp;"-"&amp;OFFSET(INDIRECT($C82),0,2)))</f>
        <v/>
      </c>
    </row>
    <row r="83" spans="1:4">
      <c r="A83" s="127" t="s">
        <v>226</v>
      </c>
      <c r="B83" s="128"/>
      <c r="C83" s="129" t="s">
        <v>325</v>
      </c>
      <c r="D83" s="130" t="str">
        <f t="array" aca="1" ref="D83" ca="1">IF($C83="-","",IF(ISBLANK(INDIRECT($C83)),"",INDIRECT($C83)))</f>
        <v>選択してください。</v>
      </c>
    </row>
    <row r="84" spans="1:4">
      <c r="A84" s="127" t="s">
        <v>227</v>
      </c>
      <c r="B84" s="128"/>
      <c r="C84" s="129" t="s">
        <v>326</v>
      </c>
      <c r="D84" s="130" t="str">
        <f t="array" aca="1" ref="D84" ca="1">IF($C84="-","",IF(ISBLANK(INDIRECT($C84)),"",INDIRECT($C84)))</f>
        <v/>
      </c>
    </row>
    <row r="85" spans="1:4">
      <c r="A85" s="127" t="s">
        <v>228</v>
      </c>
      <c r="B85" s="128"/>
      <c r="C85" s="129" t="s">
        <v>327</v>
      </c>
      <c r="D85" s="130" t="str">
        <f t="array" aca="1" ref="D85" ca="1">IF($C85="-","",IF(ISBLANK(INDIRECT($C85)),"",INDIRECT($C85)))</f>
        <v/>
      </c>
    </row>
    <row r="86" spans="1:4">
      <c r="A86" s="127" t="s">
        <v>229</v>
      </c>
      <c r="B86" s="128"/>
      <c r="C86" s="129" t="s">
        <v>433</v>
      </c>
      <c r="D86" s="130" t="str">
        <f t="array" aca="1" ref="D86" ca="1">IF($C86="-","",IF(ISBLANK(INDIRECT($C86)),"",INDIRECT($C86)))</f>
        <v/>
      </c>
    </row>
    <row r="87" spans="1:4">
      <c r="A87" s="127" t="s">
        <v>230</v>
      </c>
      <c r="B87" s="128"/>
      <c r="C87" s="131" t="s">
        <v>198</v>
      </c>
      <c r="D87" s="130" t="str">
        <f t="array" aca="1" ref="D87" ca="1">IF($C87="-","",IF(ISBLANK(INDIRECT($C87)),"",INDIRECT($C87)))</f>
        <v/>
      </c>
    </row>
    <row r="88" spans="1:4">
      <c r="A88" s="130" t="s">
        <v>231</v>
      </c>
      <c r="B88" s="139"/>
      <c r="C88" s="131" t="s">
        <v>198</v>
      </c>
      <c r="D88" s="130" t="str">
        <f t="array" aca="1" ref="D88" ca="1">IF($C88="-","",IF(ISBLANK(INDIRECT($C88)),"",INDIRECT($C88)))</f>
        <v/>
      </c>
    </row>
    <row r="89" spans="1:4">
      <c r="A89" s="156" t="s">
        <v>232</v>
      </c>
      <c r="B89" s="157"/>
      <c r="C89" s="158" t="s">
        <v>198</v>
      </c>
      <c r="D89" s="159" t="str">
        <f t="array" aca="1" ref="D89" ca="1">IF($C89="-","",IF(ISBLANK(INDIRECT($C89)),"",INDIRECT($C89)))</f>
        <v/>
      </c>
    </row>
    <row r="90" spans="1:4">
      <c r="A90" s="127" t="s">
        <v>233</v>
      </c>
      <c r="B90" s="128"/>
      <c r="C90" s="129" t="s">
        <v>321</v>
      </c>
      <c r="D90" s="130" t="str">
        <f t="array" aca="1" ref="D90" ca="1">IF($C90="-","",IF(ISBLANK(INDIRECT($C90)),"",INDIRECT($C90)))</f>
        <v/>
      </c>
    </row>
    <row r="91" spans="1:4">
      <c r="A91" s="141" t="s">
        <v>234</v>
      </c>
      <c r="B91" s="142"/>
      <c r="C91" s="143" t="s">
        <v>198</v>
      </c>
      <c r="D91" s="141" t="str">
        <f t="array" aca="1" ref="D91" ca="1">IF($C91="-","",IF(ISBLANK(INDIRECT($C91)),"",INDIRECT($C91)))</f>
        <v/>
      </c>
    </row>
    <row r="92" spans="1:4">
      <c r="A92" s="150" t="s">
        <v>235</v>
      </c>
      <c r="B92" s="154"/>
      <c r="C92" s="138" t="s">
        <v>434</v>
      </c>
      <c r="D92" s="160" t="str">
        <f ca="1">IF($C92="-","",IF(ISBLANK(INDIRECT($C92)),"",(INDIRECT($C92)&amp;IF(ISBLANK(OFFSET(INDIRECT($C92),1,0)),"","("&amp;OFFSET(INDIRECT($C92),1,0)&amp;")"))))</f>
        <v/>
      </c>
    </row>
    <row r="93" spans="1:4">
      <c r="A93" s="127" t="s">
        <v>236</v>
      </c>
      <c r="B93" s="128"/>
      <c r="C93" s="131" t="s">
        <v>383</v>
      </c>
      <c r="D93" s="153" t="str">
        <f t="array" aca="1" ref="D93" ca="1">IF($C93="-","",IF(ISBLANK(INDIRECT($C93)),"",INDIRECT($C93)&amp;"-"&amp;OFFSET(INDIRECT($C93),0,2)))</f>
        <v/>
      </c>
    </row>
    <row r="94" spans="1:4">
      <c r="A94" s="127" t="s">
        <v>237</v>
      </c>
      <c r="B94" s="128"/>
      <c r="C94" s="131" t="s">
        <v>320</v>
      </c>
      <c r="D94" s="130" t="str">
        <f t="array" aca="1" ref="D94" ca="1">IF($C94="-","",IF(ISBLANK(INDIRECT($C94)),"",INDIRECT($C94)))</f>
        <v>選択してください。</v>
      </c>
    </row>
    <row r="95" spans="1:4">
      <c r="A95" s="127" t="s">
        <v>238</v>
      </c>
      <c r="B95" s="128"/>
      <c r="C95" s="131" t="s">
        <v>384</v>
      </c>
      <c r="D95" s="130" t="str">
        <f t="array" aca="1" ref="D95" ca="1">IF($C95="-","",IF(ISBLANK(INDIRECT($C95)),"",INDIRECT($C95)))</f>
        <v/>
      </c>
    </row>
    <row r="96" spans="1:4">
      <c r="A96" s="132" t="s">
        <v>239</v>
      </c>
      <c r="B96" s="133"/>
      <c r="C96" s="143" t="s">
        <v>385</v>
      </c>
      <c r="D96" s="141" t="str">
        <f t="array" aca="1" ref="D96" ca="1">IF($C96="-","",IF(ISBLANK(INDIRECT($C96)),"",INDIRECT($C96)))</f>
        <v/>
      </c>
    </row>
    <row r="97" spans="1:4">
      <c r="A97" s="150" t="s">
        <v>418</v>
      </c>
      <c r="B97" s="154"/>
      <c r="C97" s="138" t="s">
        <v>386</v>
      </c>
      <c r="D97" s="160" t="str">
        <f t="array" aca="1" ref="D97" ca="1">IF($C97="-","",IF(ISBLANK(INDIRECT($C97)),"",INDIRECT($C97)&amp;"-"&amp;OFFSET(INDIRECT($C97),0,2)))</f>
        <v/>
      </c>
    </row>
    <row r="98" spans="1:4">
      <c r="A98" s="127" t="s">
        <v>419</v>
      </c>
      <c r="B98" s="128"/>
      <c r="C98" s="131" t="s">
        <v>435</v>
      </c>
      <c r="D98" s="153" t="str">
        <f t="array" aca="1" ref="D98" ca="1">IF($C98="-","",IF(ISBLANK(INDIRECT($C98)),"",INDIRECT($C98)&amp;OFFSET(INDIRECT($C98),0,1)))</f>
        <v>選択してください。</v>
      </c>
    </row>
    <row r="99" spans="1:4">
      <c r="A99" s="127" t="s">
        <v>420</v>
      </c>
      <c r="B99" s="128"/>
      <c r="C99" s="131" t="s">
        <v>387</v>
      </c>
      <c r="D99" s="130" t="str">
        <f t="array" aca="1" ref="D99" ca="1">IF($C99="-","",IF(ISBLANK(INDIRECT($C99)),"",INDIRECT($C99)))</f>
        <v/>
      </c>
    </row>
    <row r="100" spans="1:4">
      <c r="A100" s="127" t="s">
        <v>421</v>
      </c>
      <c r="B100" s="128"/>
      <c r="C100" s="131" t="s">
        <v>329</v>
      </c>
      <c r="D100" s="130" t="str">
        <f t="array" aca="1" ref="D100" ca="1">IF($C100="-","",IF(ISBLANK(INDIRECT($C100)),"",INDIRECT($C100)))</f>
        <v/>
      </c>
    </row>
    <row r="101" spans="1:4">
      <c r="A101" s="127" t="s">
        <v>422</v>
      </c>
      <c r="B101" s="128"/>
      <c r="C101" s="131" t="s">
        <v>198</v>
      </c>
      <c r="D101" s="130" t="str">
        <f t="array" aca="1" ref="D101" ca="1">IF($C101="-","",IF(ISBLANK(INDIRECT($C101)),"",INDIRECT($C101)))</f>
        <v/>
      </c>
    </row>
    <row r="102" spans="1:4">
      <c r="A102" s="127" t="s">
        <v>423</v>
      </c>
      <c r="B102" s="128"/>
      <c r="C102" s="131" t="s">
        <v>328</v>
      </c>
      <c r="D102" s="130" t="str">
        <f t="array" aca="1" ref="D102" ca="1">IF($C102="-","",IF(ISBLANK(INDIRECT($C102)),"",INDIRECT($C102)))</f>
        <v/>
      </c>
    </row>
    <row r="103" spans="1:4">
      <c r="A103" s="127" t="s">
        <v>424</v>
      </c>
      <c r="B103" s="128"/>
      <c r="C103" s="131" t="s">
        <v>330</v>
      </c>
      <c r="D103" s="130" t="str">
        <f t="array" aca="1" ref="D103" ca="1">IF($C103="-","",IF(ISBLANK(INDIRECT($C103)),"",INDIRECT($C103)))</f>
        <v/>
      </c>
    </row>
    <row r="104" spans="1:4">
      <c r="A104" s="127" t="s">
        <v>425</v>
      </c>
      <c r="B104" s="128"/>
      <c r="C104" s="131" t="s">
        <v>198</v>
      </c>
      <c r="D104" s="130" t="str">
        <f t="array" aca="1" ref="D104" ca="1">IF($C104="-","",IF(ISBLANK(INDIRECT($C104)),"",INDIRECT($C104)))</f>
        <v/>
      </c>
    </row>
    <row r="105" spans="1:4" ht="19.5" thickBot="1">
      <c r="A105" s="161" t="s">
        <v>426</v>
      </c>
      <c r="B105" s="162"/>
      <c r="C105" s="163" t="s">
        <v>388</v>
      </c>
      <c r="D105" s="164" t="str">
        <f t="array" aca="1" ref="D105" ca="1">IF($C105="-","",IF(ISBLANK(INDIRECT($C105)),"",INDIRECT($C105)))</f>
        <v/>
      </c>
    </row>
    <row r="106" spans="1:4">
      <c r="A106" s="165" t="s">
        <v>427</v>
      </c>
      <c r="B106" s="166"/>
      <c r="C106" s="167"/>
      <c r="D106" s="168">
        <v>1</v>
      </c>
    </row>
    <row r="107" spans="1:4">
      <c r="A107" s="169" t="s">
        <v>428</v>
      </c>
      <c r="B107" s="128"/>
      <c r="C107" s="131" t="s">
        <v>331</v>
      </c>
      <c r="D107" s="170" t="str">
        <f t="array" aca="1" ref="D107" ca="1">IF($C107="-","",IF(ISBLANK(INDIRECT($C107)),"",INDIRECT($C107)))</f>
        <v/>
      </c>
    </row>
    <row r="108" spans="1:4">
      <c r="A108" s="169" t="s">
        <v>429</v>
      </c>
      <c r="B108" s="128"/>
      <c r="C108" s="131"/>
      <c r="D108" s="170">
        <v>1</v>
      </c>
    </row>
    <row r="109" spans="1:4" ht="19.5" thickBot="1">
      <c r="A109" s="171" t="s">
        <v>333</v>
      </c>
      <c r="B109" s="162"/>
      <c r="C109" s="163" t="s">
        <v>332</v>
      </c>
      <c r="D109" s="172" t="str">
        <f t="array" aca="1" ref="D109" ca="1">IF($C109="-","",IF(ISBLANK(INDIRECT($C109)),"",INDIRECT($C109)))</f>
        <v/>
      </c>
    </row>
  </sheetData>
  <sheetProtection algorithmName="SHA-512" hashValue="jzq4KKkLZIhtvTSWVIzzsjvXENVbPhleyNV0b3BmB8G1Ki/qpoTd3LU4OIhD3U9b+Q5FPBgBlOyGZiKnWdIypQ==" saltValue="Sy47WSr7ldjq6oGAhfKVJA==" spinCount="100000" sheet="1" objects="1" scenarios="1"/>
  <phoneticPr fontId="21"/>
  <conditionalFormatting sqref="D1:D1048576">
    <cfRule type="expression" dxfId="11" priority="1">
      <formula>$C1="-"</formula>
    </cfRule>
  </conditionalFormatting>
  <conditionalFormatting sqref="E2">
    <cfRule type="expression" dxfId="10" priority="26">
      <formula>$C2="-"</formula>
    </cfRule>
  </conditionalFormatting>
  <conditionalFormatting sqref="F15">
    <cfRule type="expression" dxfId="9" priority="21">
      <formula>$C15="-"</formula>
    </cfRule>
  </conditionalFormatting>
  <conditionalFormatting sqref="G3:G4">
    <cfRule type="expression" dxfId="8" priority="20">
      <formula>$C3="-"</formula>
    </cfRule>
  </conditionalFormatting>
  <pageMargins left="0.7" right="0.7" top="0.75" bottom="0.75" header="0.3" footer="0.3"/>
  <pageSetup paperSize="9" scale="3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S54"/>
  <sheetViews>
    <sheetView view="pageBreakPreview" zoomScale="55" zoomScaleNormal="55" zoomScaleSheetLayoutView="55" workbookViewId="0">
      <selection activeCell="H1" sqref="H1"/>
    </sheetView>
  </sheetViews>
  <sheetFormatPr defaultColWidth="9" defaultRowHeight="24"/>
  <cols>
    <col min="1" max="2" width="7.625" style="57" customWidth="1"/>
    <col min="3" max="3" width="14.375" style="57" customWidth="1"/>
    <col min="4" max="4" width="5.375" style="57" customWidth="1"/>
    <col min="5" max="5" width="14.375" style="57" customWidth="1"/>
    <col min="6" max="7" width="9.375" style="57" customWidth="1"/>
    <col min="8" max="8" width="9.625" style="57" customWidth="1"/>
    <col min="9" max="9" width="10.5" style="57" customWidth="1"/>
    <col min="10" max="10" width="14.625" style="57" customWidth="1"/>
    <col min="11" max="11" width="10.625" style="57" customWidth="1"/>
    <col min="12" max="13" width="11.625" style="57" customWidth="1"/>
    <col min="14" max="14" width="18.375" style="57" customWidth="1"/>
    <col min="15" max="15" width="32.375" style="57" customWidth="1"/>
    <col min="16" max="16" width="62.375" style="57" customWidth="1"/>
    <col min="17" max="16384" width="9" style="57"/>
  </cols>
  <sheetData>
    <row r="1" spans="1:19" ht="46.5" customHeight="1">
      <c r="A1" s="1320" t="s">
        <v>656</v>
      </c>
      <c r="B1" s="1321"/>
      <c r="C1" s="1321"/>
      <c r="D1" s="1321"/>
      <c r="E1" s="1321"/>
      <c r="F1" s="1321"/>
      <c r="G1" s="1321"/>
      <c r="H1" s="380" t="s">
        <v>680</v>
      </c>
      <c r="I1" s="1322" t="str">
        <f>IF(H1="いいえ","","(団体概要には中核団体の情報をご記入ください。⑦実行委員会等概要もご記入ください。）")</f>
        <v/>
      </c>
      <c r="J1" s="1322"/>
      <c r="K1" s="1322"/>
      <c r="L1" s="1322"/>
      <c r="M1" s="1322"/>
      <c r="N1" s="1322"/>
      <c r="O1" s="1319" t="s">
        <v>496</v>
      </c>
      <c r="P1" s="1319"/>
    </row>
    <row r="2" spans="1:19" ht="20.100000000000001" customHeight="1">
      <c r="A2" s="457"/>
      <c r="B2" s="457"/>
      <c r="C2" s="457"/>
      <c r="D2" s="457"/>
      <c r="E2" s="457"/>
      <c r="F2" s="457"/>
      <c r="G2" s="457"/>
      <c r="H2" s="443"/>
      <c r="I2" s="458"/>
      <c r="J2" s="458"/>
      <c r="K2" s="458"/>
      <c r="L2" s="458"/>
      <c r="M2" s="458"/>
      <c r="N2" s="458"/>
      <c r="O2" s="1319"/>
      <c r="P2" s="1319"/>
    </row>
    <row r="3" spans="1:19" ht="24.75" customHeight="1">
      <c r="A3" s="57" t="s">
        <v>644</v>
      </c>
      <c r="O3" s="1319"/>
      <c r="P3" s="1319"/>
    </row>
    <row r="4" spans="1:19" ht="22.5" customHeight="1" thickBot="1">
      <c r="A4" s="57" t="s">
        <v>108</v>
      </c>
      <c r="L4" s="1189"/>
      <c r="M4" s="1189"/>
      <c r="N4" s="1189"/>
      <c r="O4" s="1319"/>
      <c r="P4" s="1319"/>
    </row>
    <row r="5" spans="1:19" ht="29.25" customHeight="1">
      <c r="A5" s="1193" t="s">
        <v>494</v>
      </c>
      <c r="B5" s="1194"/>
      <c r="C5" s="1197">
        <f>IF($H$1="いいえ",①総表!C10,"直接入力してください。団体概要には中核団体の情報をご記入ください。")</f>
        <v>0</v>
      </c>
      <c r="D5" s="1197"/>
      <c r="E5" s="1197"/>
      <c r="F5" s="1197"/>
      <c r="G5" s="1197"/>
      <c r="H5" s="1166" t="s">
        <v>11</v>
      </c>
      <c r="I5" s="1167"/>
      <c r="J5" s="1190">
        <f>IF($H$1="いいえ",①総表!C11,"直接入力し、団体概要に中核団体の情報をご記入ください。")</f>
        <v>0</v>
      </c>
      <c r="K5" s="1191"/>
      <c r="L5" s="1191"/>
      <c r="M5" s="1191"/>
      <c r="N5" s="1192"/>
      <c r="O5" s="1066" t="s">
        <v>606</v>
      </c>
      <c r="P5" s="1067"/>
    </row>
    <row r="6" spans="1:19" ht="28.5" customHeight="1">
      <c r="A6" s="1195"/>
      <c r="B6" s="1196"/>
      <c r="C6" s="1198"/>
      <c r="D6" s="1198"/>
      <c r="E6" s="1198"/>
      <c r="F6" s="1198"/>
      <c r="G6" s="1198"/>
      <c r="H6" s="1199" t="s">
        <v>12</v>
      </c>
      <c r="I6" s="1200"/>
      <c r="J6" s="1201">
        <f>IF($H$1="いいえ",①総表!C12,"直接入力し、団体概要に中核団体の情報をご記入ください。")</f>
        <v>0</v>
      </c>
      <c r="K6" s="1202"/>
      <c r="L6" s="1202"/>
      <c r="M6" s="1202"/>
      <c r="N6" s="1203"/>
      <c r="O6" s="1066"/>
      <c r="P6" s="1067"/>
    </row>
    <row r="7" spans="1:19" ht="28.5" customHeight="1">
      <c r="A7" s="1204" t="s">
        <v>110</v>
      </c>
      <c r="B7" s="1205"/>
      <c r="C7" s="381">
        <f>IF($H$1="いいえ",①総表!C6,"直接入力してください。")</f>
        <v>0</v>
      </c>
      <c r="D7" s="382" t="s">
        <v>9</v>
      </c>
      <c r="E7" s="383">
        <f>IF($H$1="いいえ",①総表!E6,"直接入力してください。")</f>
        <v>0</v>
      </c>
      <c r="F7" s="1211"/>
      <c r="G7" s="1212"/>
      <c r="H7" s="1206" t="s">
        <v>391</v>
      </c>
      <c r="I7" s="1207"/>
      <c r="J7" s="1208"/>
      <c r="K7" s="1209"/>
      <c r="L7" s="1209"/>
      <c r="M7" s="1209"/>
      <c r="N7" s="1210"/>
    </row>
    <row r="8" spans="1:19" ht="28.5" customHeight="1">
      <c r="A8" s="1245" t="s">
        <v>111</v>
      </c>
      <c r="B8" s="1246"/>
      <c r="C8" s="1247" t="str">
        <f>IF($H$1="いいえ",①総表!C8&amp;①総表!D8&amp;①総表!F8,"直接入力してください。団体概要には中核団体の情報をご記入ください。")</f>
        <v>選択してください。</v>
      </c>
      <c r="D8" s="1248"/>
      <c r="E8" s="1248"/>
      <c r="F8" s="1248"/>
      <c r="G8" s="1249"/>
      <c r="H8" s="1206" t="s">
        <v>389</v>
      </c>
      <c r="I8" s="1207"/>
      <c r="J8" s="1208"/>
      <c r="K8" s="1209"/>
      <c r="L8" s="1209"/>
      <c r="M8" s="1209"/>
      <c r="N8" s="1210"/>
    </row>
    <row r="9" spans="1:19" ht="28.5" customHeight="1">
      <c r="A9" s="1195"/>
      <c r="B9" s="1196"/>
      <c r="C9" s="1250"/>
      <c r="D9" s="1251"/>
      <c r="E9" s="1251"/>
      <c r="F9" s="1251"/>
      <c r="G9" s="1252"/>
      <c r="H9" s="1206" t="s">
        <v>390</v>
      </c>
      <c r="I9" s="1207"/>
      <c r="J9" s="1253"/>
      <c r="K9" s="1254"/>
      <c r="L9" s="1254"/>
      <c r="M9" s="1254"/>
      <c r="N9" s="1255"/>
      <c r="O9" s="384"/>
    </row>
    <row r="10" spans="1:19" ht="30">
      <c r="A10" s="1168" t="s">
        <v>654</v>
      </c>
      <c r="B10" s="1169"/>
      <c r="C10" s="608" t="s">
        <v>457</v>
      </c>
      <c r="D10" s="1175" t="s">
        <v>436</v>
      </c>
      <c r="E10" s="1176"/>
      <c r="F10" s="1176"/>
      <c r="G10" s="1176"/>
      <c r="H10" s="1176"/>
      <c r="I10" s="1176"/>
      <c r="J10" s="1176"/>
      <c r="K10" s="1176"/>
      <c r="L10" s="1176"/>
      <c r="M10" s="1176"/>
      <c r="N10" s="1177"/>
      <c r="O10" s="384"/>
    </row>
    <row r="11" spans="1:19" ht="30" customHeight="1">
      <c r="A11" s="1170"/>
      <c r="B11" s="1171"/>
      <c r="C11" s="1135" t="s">
        <v>457</v>
      </c>
      <c r="D11" s="1178" t="s">
        <v>655</v>
      </c>
      <c r="E11" s="1179"/>
      <c r="F11" s="1179"/>
      <c r="G11" s="1179"/>
      <c r="H11" s="1179"/>
      <c r="I11" s="1179"/>
      <c r="J11" s="1179"/>
      <c r="K11" s="1179"/>
      <c r="L11" s="1179"/>
      <c r="M11" s="1179"/>
      <c r="N11" s="1180"/>
      <c r="O11" s="384"/>
    </row>
    <row r="12" spans="1:19" ht="28.5" customHeight="1">
      <c r="A12" s="1172"/>
      <c r="B12" s="1171"/>
      <c r="C12" s="1136"/>
      <c r="D12" s="612" t="s">
        <v>457</v>
      </c>
      <c r="E12" s="1183" t="s">
        <v>437</v>
      </c>
      <c r="F12" s="1184"/>
      <c r="G12" s="1184"/>
      <c r="H12" s="1184"/>
      <c r="I12" s="1184"/>
      <c r="J12" s="1184"/>
      <c r="K12" s="1184"/>
      <c r="L12" s="1184"/>
      <c r="M12" s="1184"/>
      <c r="N12" s="1185"/>
      <c r="O12" s="384"/>
    </row>
    <row r="13" spans="1:19" ht="22.5" customHeight="1">
      <c r="A13" s="1172"/>
      <c r="B13" s="1171"/>
      <c r="C13" s="1136"/>
      <c r="D13" s="611" t="s">
        <v>457</v>
      </c>
      <c r="E13" s="1186" t="s">
        <v>438</v>
      </c>
      <c r="F13" s="1187"/>
      <c r="G13" s="1187"/>
      <c r="H13" s="1187"/>
      <c r="I13" s="1187"/>
      <c r="J13" s="1187"/>
      <c r="K13" s="1187"/>
      <c r="L13" s="1187"/>
      <c r="M13" s="1187"/>
      <c r="N13" s="1188"/>
      <c r="O13" s="384"/>
    </row>
    <row r="14" spans="1:19" ht="22.5" customHeight="1">
      <c r="A14" s="1173"/>
      <c r="B14" s="1174"/>
      <c r="C14" s="1137"/>
      <c r="D14" s="613" t="s">
        <v>457</v>
      </c>
      <c r="E14" s="610" t="s">
        <v>147</v>
      </c>
      <c r="F14" s="1181"/>
      <c r="G14" s="1181"/>
      <c r="H14" s="1181"/>
      <c r="I14" s="1181"/>
      <c r="J14" s="1181"/>
      <c r="K14" s="1181"/>
      <c r="L14" s="1181"/>
      <c r="M14" s="1181"/>
      <c r="N14" s="1182"/>
      <c r="O14" s="609"/>
      <c r="P14" s="419"/>
      <c r="Q14" s="420"/>
      <c r="R14" s="420"/>
      <c r="S14" s="420"/>
    </row>
    <row r="15" spans="1:19" ht="28.5" customHeight="1">
      <c r="A15" s="1138" t="s">
        <v>112</v>
      </c>
      <c r="B15" s="1139"/>
      <c r="C15" s="1144" t="s">
        <v>479</v>
      </c>
      <c r="D15" s="1144"/>
      <c r="E15" s="1144"/>
      <c r="F15" s="1144"/>
      <c r="G15" s="1144"/>
      <c r="H15" s="1144"/>
      <c r="I15" s="1144"/>
      <c r="J15" s="1144"/>
      <c r="K15" s="1144"/>
      <c r="L15" s="1144"/>
      <c r="M15" s="1144"/>
      <c r="N15" s="1145"/>
      <c r="O15" s="1066"/>
      <c r="P15" s="1067"/>
    </row>
    <row r="16" spans="1:19" ht="24" customHeight="1">
      <c r="A16" s="1140"/>
      <c r="B16" s="1141"/>
      <c r="C16" s="1146"/>
      <c r="D16" s="1147"/>
      <c r="E16" s="1147"/>
      <c r="F16" s="1147"/>
      <c r="G16" s="1147"/>
      <c r="H16" s="1147"/>
      <c r="I16" s="1147"/>
      <c r="J16" s="1147"/>
      <c r="K16" s="1147"/>
      <c r="L16" s="1147"/>
      <c r="M16" s="1147"/>
      <c r="N16" s="1148"/>
      <c r="O16" s="1066"/>
      <c r="P16" s="1067"/>
    </row>
    <row r="17" spans="1:16" ht="28.5" customHeight="1">
      <c r="A17" s="1140"/>
      <c r="B17" s="1141"/>
      <c r="C17" s="1149"/>
      <c r="D17" s="1150"/>
      <c r="E17" s="1150"/>
      <c r="F17" s="1150"/>
      <c r="G17" s="1150"/>
      <c r="H17" s="1150"/>
      <c r="I17" s="1150"/>
      <c r="J17" s="1150"/>
      <c r="K17" s="1150"/>
      <c r="L17" s="1150"/>
      <c r="M17" s="1150"/>
      <c r="N17" s="1151"/>
      <c r="O17" s="1066"/>
      <c r="P17" s="1067"/>
    </row>
    <row r="18" spans="1:16" ht="21.75" customHeight="1">
      <c r="A18" s="1140"/>
      <c r="B18" s="1141"/>
      <c r="C18" s="1152"/>
      <c r="D18" s="1153"/>
      <c r="E18" s="1153"/>
      <c r="F18" s="1153"/>
      <c r="G18" s="1153"/>
      <c r="H18" s="1153"/>
      <c r="I18" s="1153"/>
      <c r="J18" s="1153"/>
      <c r="K18" s="1153"/>
      <c r="L18" s="1153"/>
      <c r="M18" s="1153"/>
      <c r="N18" s="1154"/>
      <c r="O18" s="1066"/>
      <c r="P18" s="1067"/>
    </row>
    <row r="19" spans="1:16" ht="28.5" customHeight="1" thickBot="1">
      <c r="A19" s="1142"/>
      <c r="B19" s="1143"/>
      <c r="C19" s="461" t="s">
        <v>113</v>
      </c>
      <c r="D19" s="1155"/>
      <c r="E19" s="1156"/>
      <c r="F19" s="1157"/>
      <c r="G19" s="1157"/>
      <c r="H19" s="1158" t="s">
        <v>114</v>
      </c>
      <c r="I19" s="1159"/>
      <c r="J19" s="1160"/>
      <c r="K19" s="1161"/>
      <c r="L19" s="1161"/>
      <c r="M19" s="1161"/>
      <c r="N19" s="1162"/>
      <c r="O19" s="1313" t="s">
        <v>661</v>
      </c>
      <c r="P19" s="1314"/>
    </row>
    <row r="20" spans="1:16" ht="22.5" customHeight="1" thickBot="1">
      <c r="A20" s="1163" t="s">
        <v>115</v>
      </c>
      <c r="B20" s="1164"/>
      <c r="C20" s="1164"/>
      <c r="D20" s="1164"/>
      <c r="E20" s="1164"/>
      <c r="F20" s="1164"/>
      <c r="G20" s="1164"/>
      <c r="H20" s="1164"/>
      <c r="I20" s="1164"/>
      <c r="J20" s="1164"/>
      <c r="K20" s="1164"/>
      <c r="L20" s="1164"/>
      <c r="M20" s="1164"/>
      <c r="N20" s="1165"/>
      <c r="O20" s="484"/>
      <c r="P20" s="484"/>
    </row>
    <row r="21" spans="1:16" ht="24.75" customHeight="1">
      <c r="A21" s="1193" t="s">
        <v>116</v>
      </c>
      <c r="B21" s="1217"/>
      <c r="C21" s="1234">
        <f>①総表!C17</f>
        <v>0</v>
      </c>
      <c r="D21" s="1235"/>
      <c r="E21" s="1235"/>
      <c r="F21" s="1235"/>
      <c r="G21" s="1235"/>
      <c r="H21" s="1216" t="s">
        <v>392</v>
      </c>
      <c r="I21" s="1217"/>
      <c r="J21" s="1218"/>
      <c r="K21" s="1219"/>
      <c r="L21" s="1219"/>
      <c r="M21" s="1219"/>
      <c r="N21" s="1220"/>
      <c r="O21" s="484"/>
      <c r="P21" s="484"/>
    </row>
    <row r="22" spans="1:16" ht="24.75" customHeight="1">
      <c r="A22" s="1195"/>
      <c r="B22" s="1215"/>
      <c r="C22" s="1236"/>
      <c r="D22" s="1237"/>
      <c r="E22" s="1237"/>
      <c r="F22" s="1237"/>
      <c r="G22" s="1238"/>
      <c r="H22" s="1214"/>
      <c r="I22" s="1215"/>
      <c r="J22" s="1221"/>
      <c r="K22" s="1222"/>
      <c r="L22" s="1222"/>
      <c r="M22" s="1222"/>
      <c r="N22" s="1223"/>
      <c r="O22" s="484"/>
      <c r="P22" s="484"/>
    </row>
    <row r="23" spans="1:16" ht="28.5" customHeight="1">
      <c r="A23" s="1140" t="s">
        <v>117</v>
      </c>
      <c r="B23" s="1141"/>
      <c r="C23" s="408">
        <f>①総表!C14</f>
        <v>0</v>
      </c>
      <c r="D23" s="382" t="s">
        <v>9</v>
      </c>
      <c r="E23" s="409">
        <f>①総表!E14</f>
        <v>0</v>
      </c>
      <c r="F23" s="1232"/>
      <c r="G23" s="1233"/>
      <c r="H23" s="1213" t="s">
        <v>118</v>
      </c>
      <c r="I23" s="1139"/>
      <c r="J23" s="1224"/>
      <c r="K23" s="1225"/>
      <c r="L23" s="1225"/>
      <c r="M23" s="1225"/>
      <c r="N23" s="1226"/>
    </row>
    <row r="24" spans="1:16" ht="53.25" customHeight="1">
      <c r="A24" s="1227" t="s">
        <v>119</v>
      </c>
      <c r="B24" s="1228"/>
      <c r="C24" s="1229" t="str">
        <f>①総表!C16&amp;①総表!D16&amp;①総表!F16</f>
        <v>選択してください。</v>
      </c>
      <c r="D24" s="1230"/>
      <c r="E24" s="1230"/>
      <c r="F24" s="1230"/>
      <c r="G24" s="1231"/>
      <c r="H24" s="1214"/>
      <c r="I24" s="1215"/>
      <c r="J24" s="1221"/>
      <c r="K24" s="1222"/>
      <c r="L24" s="1222"/>
      <c r="M24" s="1222"/>
      <c r="N24" s="1223"/>
    </row>
    <row r="25" spans="1:16" ht="31.35" customHeight="1">
      <c r="A25" s="1140" t="s">
        <v>120</v>
      </c>
      <c r="B25" s="1262"/>
      <c r="C25" s="1263"/>
      <c r="D25" s="1264"/>
      <c r="E25" s="1264"/>
      <c r="F25" s="1264"/>
      <c r="G25" s="1264"/>
      <c r="H25" s="1264"/>
      <c r="I25" s="1264"/>
      <c r="J25" s="1264"/>
      <c r="K25" s="1264"/>
      <c r="L25" s="1264"/>
      <c r="M25" s="1264"/>
      <c r="N25" s="1265"/>
    </row>
    <row r="26" spans="1:16" ht="31.35" customHeight="1">
      <c r="A26" s="1195"/>
      <c r="B26" s="1196"/>
      <c r="C26" s="1152"/>
      <c r="D26" s="1153"/>
      <c r="E26" s="1153"/>
      <c r="F26" s="1153"/>
      <c r="G26" s="1153"/>
      <c r="H26" s="1153"/>
      <c r="I26" s="1153"/>
      <c r="J26" s="1153"/>
      <c r="K26" s="1153"/>
      <c r="L26" s="1153"/>
      <c r="M26" s="1153"/>
      <c r="N26" s="1154"/>
    </row>
    <row r="27" spans="1:16" ht="28.5" customHeight="1">
      <c r="A27" s="1138" t="s">
        <v>112</v>
      </c>
      <c r="B27" s="1139"/>
      <c r="C27" s="1266" t="s">
        <v>121</v>
      </c>
      <c r="D27" s="1267"/>
      <c r="E27" s="1267"/>
      <c r="F27" s="1267"/>
      <c r="G27" s="1233"/>
      <c r="H27" s="1214" t="s">
        <v>289</v>
      </c>
      <c r="I27" s="1196"/>
      <c r="J27" s="1196"/>
      <c r="K27" s="1196"/>
      <c r="L27" s="1196"/>
      <c r="M27" s="1196"/>
      <c r="N27" s="1268"/>
      <c r="O27" s="1066"/>
      <c r="P27" s="1315"/>
    </row>
    <row r="28" spans="1:16" ht="28.5" customHeight="1">
      <c r="A28" s="1140"/>
      <c r="B28" s="1141"/>
      <c r="C28" s="1269"/>
      <c r="D28" s="1270"/>
      <c r="E28" s="1270"/>
      <c r="F28" s="1270"/>
      <c r="G28" s="1271"/>
      <c r="H28" s="1272" t="s">
        <v>122</v>
      </c>
      <c r="I28" s="1273"/>
      <c r="J28" s="1273"/>
      <c r="K28" s="1273"/>
      <c r="L28" s="1273"/>
      <c r="M28" s="1273"/>
      <c r="N28" s="1274"/>
      <c r="O28" s="1316"/>
      <c r="P28" s="1315"/>
    </row>
    <row r="29" spans="1:16" ht="21.75" customHeight="1">
      <c r="A29" s="1140"/>
      <c r="B29" s="1141"/>
      <c r="C29" s="1269"/>
      <c r="D29" s="1270"/>
      <c r="E29" s="1270"/>
      <c r="F29" s="1270"/>
      <c r="G29" s="1271"/>
      <c r="H29" s="1275"/>
      <c r="I29" s="1276"/>
      <c r="J29" s="1276"/>
      <c r="K29" s="1276"/>
      <c r="L29" s="1276"/>
      <c r="M29" s="1276"/>
      <c r="N29" s="1277"/>
      <c r="O29" s="1316"/>
      <c r="P29" s="1315"/>
    </row>
    <row r="30" spans="1:16" ht="21.75" customHeight="1">
      <c r="A30" s="1140"/>
      <c r="B30" s="1141"/>
      <c r="C30" s="1269"/>
      <c r="D30" s="1270"/>
      <c r="E30" s="1270"/>
      <c r="F30" s="1270"/>
      <c r="G30" s="1271"/>
      <c r="H30" s="1278"/>
      <c r="I30" s="1279"/>
      <c r="J30" s="1279"/>
      <c r="K30" s="1279"/>
      <c r="L30" s="1279"/>
      <c r="M30" s="1279"/>
      <c r="N30" s="1280"/>
      <c r="O30" s="1316"/>
      <c r="P30" s="1315"/>
    </row>
    <row r="31" spans="1:16" ht="28.5" customHeight="1">
      <c r="A31" s="1140"/>
      <c r="B31" s="1141"/>
      <c r="C31" s="1269"/>
      <c r="D31" s="1270"/>
      <c r="E31" s="1270"/>
      <c r="F31" s="1270"/>
      <c r="G31" s="1271"/>
      <c r="H31" s="1272" t="s">
        <v>123</v>
      </c>
      <c r="I31" s="1273"/>
      <c r="J31" s="1273"/>
      <c r="K31" s="1273"/>
      <c r="L31" s="1273"/>
      <c r="M31" s="1273"/>
      <c r="N31" s="1274"/>
      <c r="O31" s="1316"/>
      <c r="P31" s="1315"/>
    </row>
    <row r="32" spans="1:16" ht="28.5" customHeight="1">
      <c r="A32" s="1140"/>
      <c r="B32" s="1141"/>
      <c r="C32" s="1269"/>
      <c r="D32" s="1270"/>
      <c r="E32" s="1270"/>
      <c r="F32" s="1270"/>
      <c r="G32" s="1271"/>
      <c r="H32" s="1324" t="s">
        <v>311</v>
      </c>
      <c r="I32" s="1325"/>
      <c r="J32" s="1325"/>
      <c r="K32" s="1256"/>
      <c r="L32" s="1257"/>
      <c r="M32" s="1257"/>
      <c r="N32" s="1258"/>
      <c r="O32" s="1316"/>
      <c r="P32" s="1315"/>
    </row>
    <row r="33" spans="1:16" ht="28.5" customHeight="1">
      <c r="A33" s="1195"/>
      <c r="B33" s="1215"/>
      <c r="C33" s="1269"/>
      <c r="D33" s="1270"/>
      <c r="E33" s="1270"/>
      <c r="F33" s="1270"/>
      <c r="G33" s="1271"/>
      <c r="H33" s="1326" t="str">
        <f>IF($H$32="指定管理","管理者名・契約期間",IF($H$32="その他","具体的な状況",""))</f>
        <v/>
      </c>
      <c r="I33" s="1327"/>
      <c r="J33" s="1327"/>
      <c r="K33" s="1259"/>
      <c r="L33" s="1260"/>
      <c r="M33" s="1260"/>
      <c r="N33" s="1261"/>
      <c r="O33" s="1316"/>
      <c r="P33" s="1315"/>
    </row>
    <row r="34" spans="1:16" ht="29.25" customHeight="1">
      <c r="A34" s="1138" t="s">
        <v>124</v>
      </c>
      <c r="B34" s="1323"/>
      <c r="C34" s="1263"/>
      <c r="D34" s="1264"/>
      <c r="E34" s="1264"/>
      <c r="F34" s="1264"/>
      <c r="G34" s="1264"/>
      <c r="H34" s="1264"/>
      <c r="I34" s="1264"/>
      <c r="J34" s="1264"/>
      <c r="K34" s="1264"/>
      <c r="L34" s="1264"/>
      <c r="M34" s="1264"/>
      <c r="N34" s="1265"/>
      <c r="O34" s="1117"/>
      <c r="P34" s="1317"/>
    </row>
    <row r="35" spans="1:16" ht="29.25" customHeight="1">
      <c r="A35" s="1140"/>
      <c r="B35" s="1262"/>
      <c r="C35" s="1149"/>
      <c r="D35" s="1150"/>
      <c r="E35" s="1150"/>
      <c r="F35" s="1150"/>
      <c r="G35" s="1150"/>
      <c r="H35" s="1150"/>
      <c r="I35" s="1150"/>
      <c r="J35" s="1150"/>
      <c r="K35" s="1150"/>
      <c r="L35" s="1150"/>
      <c r="M35" s="1150"/>
      <c r="N35" s="1151"/>
      <c r="O35" s="1318"/>
      <c r="P35" s="1317"/>
    </row>
    <row r="36" spans="1:16" ht="29.25" customHeight="1">
      <c r="A36" s="1195"/>
      <c r="B36" s="1196"/>
      <c r="C36" s="1149"/>
      <c r="D36" s="1150"/>
      <c r="E36" s="1150"/>
      <c r="F36" s="1150"/>
      <c r="G36" s="1150"/>
      <c r="H36" s="1150"/>
      <c r="I36" s="1150"/>
      <c r="J36" s="1150"/>
      <c r="K36" s="1150"/>
      <c r="L36" s="1150"/>
      <c r="M36" s="1150"/>
      <c r="N36" s="1151"/>
      <c r="O36" s="1318"/>
      <c r="P36" s="1317"/>
    </row>
    <row r="37" spans="1:16" ht="36.6" customHeight="1">
      <c r="A37" s="1310" t="s">
        <v>155</v>
      </c>
      <c r="B37" s="1311"/>
      <c r="C37" s="386" t="s">
        <v>125</v>
      </c>
      <c r="D37" s="1312" t="s">
        <v>16</v>
      </c>
      <c r="E37" s="1312"/>
      <c r="F37" s="1312"/>
      <c r="G37" s="1312"/>
      <c r="H37" s="472" t="s">
        <v>126</v>
      </c>
      <c r="I37" s="472" t="s">
        <v>127</v>
      </c>
      <c r="J37" s="472" t="s">
        <v>128</v>
      </c>
      <c r="K37" s="1312" t="s">
        <v>129</v>
      </c>
      <c r="L37" s="1312"/>
      <c r="M37" s="1312"/>
      <c r="N37" s="473" t="s">
        <v>142</v>
      </c>
      <c r="O37" s="1066"/>
      <c r="P37" s="1315"/>
    </row>
    <row r="38" spans="1:16" ht="39" customHeight="1">
      <c r="A38" s="1310"/>
      <c r="B38" s="1311"/>
      <c r="C38" s="1239" t="s">
        <v>604</v>
      </c>
      <c r="D38" s="1328"/>
      <c r="E38" s="1328"/>
      <c r="F38" s="1328"/>
      <c r="G38" s="1328"/>
      <c r="H38" s="392"/>
      <c r="I38" s="392"/>
      <c r="J38" s="392"/>
      <c r="K38" s="1328"/>
      <c r="L38" s="1328"/>
      <c r="M38" s="1328"/>
      <c r="N38" s="393"/>
      <c r="O38" s="1316"/>
      <c r="P38" s="1315"/>
    </row>
    <row r="39" spans="1:16" ht="39" customHeight="1">
      <c r="A39" s="1310"/>
      <c r="B39" s="1311"/>
      <c r="C39" s="1240"/>
      <c r="D39" s="1242"/>
      <c r="E39" s="1242"/>
      <c r="F39" s="1242"/>
      <c r="G39" s="1242"/>
      <c r="H39" s="394"/>
      <c r="I39" s="394"/>
      <c r="J39" s="394"/>
      <c r="K39" s="1242"/>
      <c r="L39" s="1242"/>
      <c r="M39" s="1242"/>
      <c r="N39" s="395"/>
      <c r="O39" s="1316"/>
      <c r="P39" s="1315"/>
    </row>
    <row r="40" spans="1:16" ht="39" customHeight="1">
      <c r="A40" s="1310"/>
      <c r="B40" s="1311"/>
      <c r="C40" s="1241"/>
      <c r="D40" s="1243"/>
      <c r="E40" s="1243"/>
      <c r="F40" s="1243"/>
      <c r="G40" s="1243"/>
      <c r="H40" s="396"/>
      <c r="I40" s="396"/>
      <c r="J40" s="396"/>
      <c r="K40" s="1243"/>
      <c r="L40" s="1243"/>
      <c r="M40" s="1243"/>
      <c r="N40" s="397"/>
      <c r="O40" s="1316"/>
      <c r="P40" s="1315"/>
    </row>
    <row r="41" spans="1:16" ht="39" customHeight="1">
      <c r="A41" s="1310"/>
      <c r="B41" s="1311"/>
      <c r="C41" s="1239" t="s">
        <v>609</v>
      </c>
      <c r="D41" s="1244"/>
      <c r="E41" s="1244"/>
      <c r="F41" s="1244"/>
      <c r="G41" s="1244"/>
      <c r="H41" s="398"/>
      <c r="I41" s="398"/>
      <c r="J41" s="398"/>
      <c r="K41" s="1244"/>
      <c r="L41" s="1244"/>
      <c r="M41" s="1244"/>
      <c r="N41" s="399"/>
      <c r="O41" s="1316"/>
      <c r="P41" s="1315"/>
    </row>
    <row r="42" spans="1:16" ht="39" customHeight="1">
      <c r="A42" s="1310"/>
      <c r="B42" s="1311"/>
      <c r="C42" s="1240"/>
      <c r="D42" s="1242"/>
      <c r="E42" s="1242"/>
      <c r="F42" s="1242"/>
      <c r="G42" s="1242"/>
      <c r="H42" s="394"/>
      <c r="I42" s="394"/>
      <c r="J42" s="394"/>
      <c r="K42" s="1242"/>
      <c r="L42" s="1242"/>
      <c r="M42" s="1242"/>
      <c r="N42" s="395"/>
      <c r="O42" s="1316"/>
      <c r="P42" s="1315"/>
    </row>
    <row r="43" spans="1:16" ht="39" customHeight="1">
      <c r="A43" s="1310"/>
      <c r="B43" s="1311"/>
      <c r="C43" s="1241"/>
      <c r="D43" s="1243"/>
      <c r="E43" s="1243"/>
      <c r="F43" s="1243"/>
      <c r="G43" s="1243"/>
      <c r="H43" s="396"/>
      <c r="I43" s="396"/>
      <c r="J43" s="396"/>
      <c r="K43" s="1243"/>
      <c r="L43" s="1243"/>
      <c r="M43" s="1243"/>
      <c r="N43" s="397"/>
      <c r="O43" s="1316"/>
      <c r="P43" s="1315"/>
    </row>
    <row r="44" spans="1:16" ht="39" customHeight="1">
      <c r="A44" s="1310"/>
      <c r="B44" s="1311"/>
      <c r="C44" s="1239" t="s">
        <v>646</v>
      </c>
      <c r="D44" s="1244"/>
      <c r="E44" s="1244"/>
      <c r="F44" s="1244"/>
      <c r="G44" s="1244"/>
      <c r="H44" s="398"/>
      <c r="I44" s="398"/>
      <c r="J44" s="398"/>
      <c r="K44" s="1244"/>
      <c r="L44" s="1244"/>
      <c r="M44" s="1244"/>
      <c r="N44" s="399"/>
      <c r="O44" s="1316"/>
      <c r="P44" s="1315"/>
    </row>
    <row r="45" spans="1:16" ht="39" customHeight="1">
      <c r="A45" s="1310"/>
      <c r="B45" s="1311"/>
      <c r="C45" s="1240"/>
      <c r="D45" s="1242"/>
      <c r="E45" s="1242"/>
      <c r="F45" s="1242"/>
      <c r="G45" s="1242"/>
      <c r="H45" s="394"/>
      <c r="I45" s="394"/>
      <c r="J45" s="394"/>
      <c r="K45" s="1242"/>
      <c r="L45" s="1242"/>
      <c r="M45" s="1242"/>
      <c r="N45" s="395"/>
      <c r="O45" s="1316"/>
      <c r="P45" s="1315"/>
    </row>
    <row r="46" spans="1:16" ht="39" customHeight="1">
      <c r="A46" s="1310"/>
      <c r="B46" s="1311"/>
      <c r="C46" s="1241"/>
      <c r="D46" s="1243"/>
      <c r="E46" s="1243"/>
      <c r="F46" s="1243"/>
      <c r="G46" s="1243"/>
      <c r="H46" s="396"/>
      <c r="I46" s="396"/>
      <c r="J46" s="396"/>
      <c r="K46" s="1243"/>
      <c r="L46" s="1243"/>
      <c r="M46" s="1243"/>
      <c r="N46" s="397"/>
      <c r="O46" s="1316"/>
      <c r="P46" s="1315"/>
    </row>
    <row r="47" spans="1:16" ht="36.6" customHeight="1">
      <c r="A47" s="1296" t="s">
        <v>130</v>
      </c>
      <c r="B47" s="1297"/>
      <c r="C47" s="387" t="s">
        <v>125</v>
      </c>
      <c r="D47" s="1302" t="s">
        <v>131</v>
      </c>
      <c r="E47" s="1303"/>
      <c r="F47" s="1304" t="s">
        <v>153</v>
      </c>
      <c r="G47" s="1305"/>
      <c r="H47" s="1304" t="s">
        <v>154</v>
      </c>
      <c r="I47" s="1306"/>
      <c r="J47" s="1307" t="s">
        <v>132</v>
      </c>
      <c r="K47" s="1308"/>
      <c r="L47" s="1308"/>
      <c r="M47" s="1309"/>
      <c r="N47" s="402" t="s">
        <v>141</v>
      </c>
      <c r="O47" s="384"/>
    </row>
    <row r="48" spans="1:16" ht="41.25" customHeight="1">
      <c r="A48" s="1298"/>
      <c r="B48" s="1299"/>
      <c r="C48" s="460" t="s">
        <v>604</v>
      </c>
      <c r="D48" s="1282"/>
      <c r="E48" s="1283"/>
      <c r="F48" s="1282"/>
      <c r="G48" s="1283"/>
      <c r="H48" s="1284">
        <f>D48-F48</f>
        <v>0</v>
      </c>
      <c r="I48" s="1285"/>
      <c r="J48" s="1286"/>
      <c r="K48" s="1287"/>
      <c r="L48" s="1287"/>
      <c r="M48" s="1288"/>
      <c r="N48" s="400"/>
      <c r="O48" s="384"/>
    </row>
    <row r="49" spans="1:15" ht="41.25" customHeight="1">
      <c r="A49" s="1298"/>
      <c r="B49" s="1299"/>
      <c r="C49" s="460" t="s">
        <v>609</v>
      </c>
      <c r="D49" s="1282"/>
      <c r="E49" s="1283"/>
      <c r="F49" s="1282"/>
      <c r="G49" s="1283"/>
      <c r="H49" s="1284">
        <f>D49-F49</f>
        <v>0</v>
      </c>
      <c r="I49" s="1285"/>
      <c r="J49" s="1286"/>
      <c r="K49" s="1287"/>
      <c r="L49" s="1287"/>
      <c r="M49" s="1288"/>
      <c r="N49" s="400"/>
      <c r="O49" s="384"/>
    </row>
    <row r="50" spans="1:15" ht="41.25" customHeight="1" thickBot="1">
      <c r="A50" s="1300"/>
      <c r="B50" s="1301"/>
      <c r="C50" s="388" t="s">
        <v>647</v>
      </c>
      <c r="D50" s="1289"/>
      <c r="E50" s="1290"/>
      <c r="F50" s="1289"/>
      <c r="G50" s="1290"/>
      <c r="H50" s="1291">
        <f>D50-F50</f>
        <v>0</v>
      </c>
      <c r="I50" s="1292"/>
      <c r="J50" s="1293"/>
      <c r="K50" s="1294"/>
      <c r="L50" s="1294"/>
      <c r="M50" s="1295"/>
      <c r="N50" s="401"/>
      <c r="O50" s="384"/>
    </row>
    <row r="51" spans="1:15">
      <c r="A51" s="1281"/>
      <c r="B51" s="1281"/>
      <c r="C51" s="1281"/>
      <c r="D51" s="1281"/>
      <c r="E51" s="1281"/>
      <c r="F51" s="1281"/>
      <c r="G51" s="1281"/>
      <c r="H51" s="1281"/>
      <c r="I51" s="1281"/>
      <c r="J51" s="1281"/>
      <c r="K51" s="1281"/>
      <c r="L51" s="1281"/>
      <c r="M51" s="1281"/>
      <c r="N51" s="1281"/>
    </row>
    <row r="52" spans="1:15">
      <c r="A52" s="462"/>
      <c r="B52" s="462"/>
    </row>
    <row r="53" spans="1:15">
      <c r="A53" s="389"/>
      <c r="B53" s="389"/>
    </row>
    <row r="54" spans="1:15">
      <c r="A54" s="390"/>
      <c r="B54" s="390"/>
    </row>
  </sheetData>
  <sheetProtection algorithmName="SHA-512" hashValue="XSsAnF2iqE0nojWeFZViiUAXJ1aFgUxIX9U/9qVOczOxK1wfiL4fHhg7XZyeihlIRp5sCNAbBhkUaxLndTBguw==" saltValue="8vGfm9/9CyqbjPNcaMAMsA==" spinCount="100000" sheet="1" formatRows="0"/>
  <mergeCells count="106">
    <mergeCell ref="O19:P19"/>
    <mergeCell ref="O5:P6"/>
    <mergeCell ref="O15:P18"/>
    <mergeCell ref="O27:P33"/>
    <mergeCell ref="O34:P36"/>
    <mergeCell ref="O37:P46"/>
    <mergeCell ref="O1:P4"/>
    <mergeCell ref="K45:M45"/>
    <mergeCell ref="C34:N36"/>
    <mergeCell ref="A1:G1"/>
    <mergeCell ref="I1:N1"/>
    <mergeCell ref="A34:B36"/>
    <mergeCell ref="H31:N31"/>
    <mergeCell ref="H32:J32"/>
    <mergeCell ref="H33:J33"/>
    <mergeCell ref="D38:G38"/>
    <mergeCell ref="K38:M38"/>
    <mergeCell ref="D39:G39"/>
    <mergeCell ref="K39:M39"/>
    <mergeCell ref="D40:G40"/>
    <mergeCell ref="K40:M40"/>
    <mergeCell ref="C41:C43"/>
    <mergeCell ref="D41:G41"/>
    <mergeCell ref="K41:M41"/>
    <mergeCell ref="D42:G42"/>
    <mergeCell ref="A51:N51"/>
    <mergeCell ref="F49:G49"/>
    <mergeCell ref="H49:I49"/>
    <mergeCell ref="J49:M49"/>
    <mergeCell ref="D50:E50"/>
    <mergeCell ref="F50:G50"/>
    <mergeCell ref="H50:I50"/>
    <mergeCell ref="J50:M50"/>
    <mergeCell ref="D46:G46"/>
    <mergeCell ref="K46:M46"/>
    <mergeCell ref="A47:B50"/>
    <mergeCell ref="D47:E47"/>
    <mergeCell ref="F47:G47"/>
    <mergeCell ref="D49:E49"/>
    <mergeCell ref="H47:I47"/>
    <mergeCell ref="J47:M47"/>
    <mergeCell ref="D48:E48"/>
    <mergeCell ref="F48:G48"/>
    <mergeCell ref="H48:I48"/>
    <mergeCell ref="J48:M48"/>
    <mergeCell ref="A37:B46"/>
    <mergeCell ref="D37:G37"/>
    <mergeCell ref="K37:M37"/>
    <mergeCell ref="C38:C40"/>
    <mergeCell ref="K42:M42"/>
    <mergeCell ref="D43:G43"/>
    <mergeCell ref="K43:M43"/>
    <mergeCell ref="C44:C46"/>
    <mergeCell ref="D44:G44"/>
    <mergeCell ref="K44:M44"/>
    <mergeCell ref="D45:G45"/>
    <mergeCell ref="A8:B9"/>
    <mergeCell ref="C8:G9"/>
    <mergeCell ref="H8:I8"/>
    <mergeCell ref="J8:N8"/>
    <mergeCell ref="H9:I9"/>
    <mergeCell ref="J9:N9"/>
    <mergeCell ref="K32:N33"/>
    <mergeCell ref="A25:B26"/>
    <mergeCell ref="C25:N26"/>
    <mergeCell ref="A27:B33"/>
    <mergeCell ref="C27:G27"/>
    <mergeCell ref="H27:N27"/>
    <mergeCell ref="C28:G33"/>
    <mergeCell ref="H28:N28"/>
    <mergeCell ref="H29:N30"/>
    <mergeCell ref="A23:B23"/>
    <mergeCell ref="H23:I24"/>
    <mergeCell ref="H21:I22"/>
    <mergeCell ref="J21:N22"/>
    <mergeCell ref="J23:N24"/>
    <mergeCell ref="A24:B24"/>
    <mergeCell ref="C24:G24"/>
    <mergeCell ref="F23:G23"/>
    <mergeCell ref="A21:B22"/>
    <mergeCell ref="C21:G22"/>
    <mergeCell ref="L4:N4"/>
    <mergeCell ref="J5:N5"/>
    <mergeCell ref="A5:B6"/>
    <mergeCell ref="C5:G6"/>
    <mergeCell ref="H6:I6"/>
    <mergeCell ref="J6:N6"/>
    <mergeCell ref="A7:B7"/>
    <mergeCell ref="H7:I7"/>
    <mergeCell ref="J7:N7"/>
    <mergeCell ref="F7:G7"/>
    <mergeCell ref="C11:C14"/>
    <mergeCell ref="A15:B19"/>
    <mergeCell ref="C15:N15"/>
    <mergeCell ref="C16:N18"/>
    <mergeCell ref="D19:G19"/>
    <mergeCell ref="H19:I19"/>
    <mergeCell ref="J19:N19"/>
    <mergeCell ref="A20:N20"/>
    <mergeCell ref="H5:I5"/>
    <mergeCell ref="A10:B14"/>
    <mergeCell ref="D10:N10"/>
    <mergeCell ref="D11:N11"/>
    <mergeCell ref="F14:N14"/>
    <mergeCell ref="E12:N12"/>
    <mergeCell ref="E13:N13"/>
  </mergeCells>
  <phoneticPr fontId="4"/>
  <conditionalFormatting sqref="D12:E14">
    <cfRule type="expression" dxfId="2" priority="2">
      <formula>NOT($C$11="〇")</formula>
    </cfRule>
  </conditionalFormatting>
  <conditionalFormatting sqref="F14">
    <cfRule type="expression" dxfId="1" priority="27">
      <formula>$D$14="〇"</formula>
    </cfRule>
  </conditionalFormatting>
  <conditionalFormatting sqref="K32">
    <cfRule type="expression" dxfId="0" priority="10">
      <formula>OR($H$32="指定管理",$H$32="その他")</formula>
    </cfRule>
  </conditionalFormatting>
  <dataValidations xWindow="395" yWindow="601" count="5">
    <dataValidation type="list" allowBlank="1" showInputMessage="1" showErrorMessage="1" promptTitle="施設の管理形態" prompt="直営、指定管理、その他を選択してください。_x000a_指定管理の場合は管理者名と契約期間を右のセルに記入ください。_x000a_その他の場合は具体的な状況を右のセルに記入してください。" sqref="H32:J32" xr:uid="{00000000-0002-0000-0900-000000000000}">
      <formula1>"選択してください。,直営,指定管理,その他"</formula1>
    </dataValidation>
    <dataValidation imeMode="halfAlpha" operator="greaterThanOrEqual" allowBlank="1" showInputMessage="1" showErrorMessage="1" sqref="C23 E23 D48:I50 C7 E7 N48:N50" xr:uid="{00000000-0002-0000-0900-000001000000}"/>
    <dataValidation imeMode="halfAlpha" allowBlank="1" showInputMessage="1" showErrorMessage="1" sqref="J23:N24 J7:N8 H38:J46 N38:N46" xr:uid="{00000000-0002-0000-0900-000002000000}"/>
    <dataValidation type="list" allowBlank="1" showInputMessage="1" showErrorMessage="1" sqref="H1" xr:uid="{00000000-0002-0000-0900-000003000000}">
      <formula1>"いいえ,はい"</formula1>
    </dataValidation>
    <dataValidation type="list" allowBlank="1" showInputMessage="1" showErrorMessage="1" sqref="C10:C11 D12:D14" xr:uid="{00000000-0002-0000-0900-000004000000}">
      <formula1>"―,〇,"</formula1>
    </dataValidation>
  </dataValidations>
  <printOptions horizontalCentered="1"/>
  <pageMargins left="0.70866141732283472" right="0.70866141732283472" top="0.35433070866141736" bottom="0.15748031496062992" header="0.31496062992125984" footer="0.11811023622047245"/>
  <pageSetup paperSize="9" scale="5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Z40"/>
  <sheetViews>
    <sheetView view="pageBreakPreview" zoomScale="60" zoomScaleNormal="55" workbookViewId="0">
      <selection activeCell="J5" sqref="J5:N5"/>
    </sheetView>
  </sheetViews>
  <sheetFormatPr defaultColWidth="9" defaultRowHeight="24"/>
  <cols>
    <col min="1" max="2" width="7.625" style="57" customWidth="1"/>
    <col min="3" max="3" width="13.125" style="57" customWidth="1"/>
    <col min="4" max="4" width="9.375" style="57" customWidth="1"/>
    <col min="5" max="5" width="13.125" style="57" customWidth="1"/>
    <col min="6" max="6" width="9.375" style="57" customWidth="1"/>
    <col min="7" max="7" width="11.125" style="57" customWidth="1"/>
    <col min="8" max="8" width="9.375" style="57" customWidth="1"/>
    <col min="9" max="9" width="13.5" style="57" customWidth="1"/>
    <col min="10" max="10" width="14.625" style="57" customWidth="1"/>
    <col min="11" max="11" width="10.625" style="57" customWidth="1"/>
    <col min="12" max="13" width="9.375" style="57" customWidth="1"/>
    <col min="14" max="14" width="19.75" style="57" customWidth="1"/>
    <col min="15" max="15" width="34.375" style="57" customWidth="1"/>
    <col min="16" max="16" width="40.625" style="57" customWidth="1"/>
    <col min="17" max="16384" width="9" style="57"/>
  </cols>
  <sheetData>
    <row r="1" spans="1:26" ht="28.5" customHeight="1">
      <c r="A1" s="57" t="s">
        <v>645</v>
      </c>
      <c r="O1" s="1319" t="s">
        <v>497</v>
      </c>
      <c r="P1" s="1319"/>
      <c r="Q1" s="403"/>
      <c r="R1" s="403"/>
      <c r="S1" s="403"/>
      <c r="T1" s="403"/>
      <c r="U1" s="403"/>
      <c r="V1" s="403"/>
      <c r="W1" s="403"/>
      <c r="X1" s="403"/>
      <c r="Y1" s="403"/>
      <c r="Z1" s="403"/>
    </row>
    <row r="2" spans="1:26" ht="28.5" customHeight="1" thickBot="1">
      <c r="A2" s="1357" t="s">
        <v>133</v>
      </c>
      <c r="B2" s="1357"/>
      <c r="C2" s="1357"/>
      <c r="D2" s="1357"/>
      <c r="E2" s="1357"/>
      <c r="F2" s="1357"/>
      <c r="G2" s="1357"/>
      <c r="H2" s="1357"/>
      <c r="I2" s="1357"/>
      <c r="J2" s="1357"/>
      <c r="K2" s="1357"/>
      <c r="L2" s="1329"/>
      <c r="M2" s="1329"/>
      <c r="N2" s="1329"/>
      <c r="O2" s="1319"/>
      <c r="P2" s="1319"/>
    </row>
    <row r="3" spans="1:26" ht="25.5" customHeight="1">
      <c r="A3" s="1193" t="s">
        <v>109</v>
      </c>
      <c r="B3" s="1194"/>
      <c r="C3" s="1197" t="str">
        <f>IF(⑥団体施設概要!$H$1="はい",①総表!C10,"")</f>
        <v/>
      </c>
      <c r="D3" s="1197"/>
      <c r="E3" s="1197"/>
      <c r="F3" s="1197"/>
      <c r="G3" s="1197"/>
      <c r="H3" s="1166" t="s">
        <v>393</v>
      </c>
      <c r="I3" s="1167"/>
      <c r="J3" s="1330" t="str">
        <f>IF(⑥団体施設概要!$H$1="はい",①総表!C11,"")</f>
        <v/>
      </c>
      <c r="K3" s="1331"/>
      <c r="L3" s="1331"/>
      <c r="M3" s="1331"/>
      <c r="N3" s="1332"/>
      <c r="O3" s="1319"/>
      <c r="P3" s="1319"/>
    </row>
    <row r="4" spans="1:26" ht="31.5" customHeight="1">
      <c r="A4" s="1195"/>
      <c r="B4" s="1196"/>
      <c r="C4" s="1198"/>
      <c r="D4" s="1198"/>
      <c r="E4" s="1198"/>
      <c r="F4" s="1198"/>
      <c r="G4" s="1198"/>
      <c r="H4" s="1199" t="s">
        <v>12</v>
      </c>
      <c r="I4" s="1200"/>
      <c r="J4" s="1201" t="str">
        <f>IF(⑥団体施設概要!$H$1="はい",①総表!C12,"")</f>
        <v/>
      </c>
      <c r="K4" s="1202"/>
      <c r="L4" s="1202"/>
      <c r="M4" s="1202"/>
      <c r="N4" s="1203"/>
      <c r="O4" s="1319"/>
      <c r="P4" s="1319"/>
    </row>
    <row r="5" spans="1:26" ht="30.75" customHeight="1">
      <c r="A5" s="1204" t="s">
        <v>110</v>
      </c>
      <c r="B5" s="1232"/>
      <c r="C5" s="404" t="str">
        <f>IF(⑥団体施設概要!$H$1="はい",①総表!C6,"")</f>
        <v/>
      </c>
      <c r="D5" s="382" t="s">
        <v>9</v>
      </c>
      <c r="E5" s="385" t="str">
        <f>IF(⑥団体施設概要!$H$1="はい",①総表!E6,"")</f>
        <v/>
      </c>
      <c r="F5" s="1232"/>
      <c r="G5" s="1233"/>
      <c r="H5" s="1206" t="s">
        <v>391</v>
      </c>
      <c r="I5" s="1207"/>
      <c r="J5" s="1253"/>
      <c r="K5" s="1254"/>
      <c r="L5" s="1254"/>
      <c r="M5" s="1254"/>
      <c r="N5" s="1255"/>
      <c r="O5" s="1319"/>
      <c r="P5" s="1319"/>
    </row>
    <row r="6" spans="1:26" ht="30.75" customHeight="1">
      <c r="A6" s="1245" t="s">
        <v>111</v>
      </c>
      <c r="B6" s="1246"/>
      <c r="C6" s="1247" t="str">
        <f>IF(⑥団体施設概要!$H$1="はい",①総表!C8&amp;①総表!D8&amp;①総表!F8,"")</f>
        <v/>
      </c>
      <c r="D6" s="1248"/>
      <c r="E6" s="1248"/>
      <c r="F6" s="1248"/>
      <c r="G6" s="1249"/>
      <c r="H6" s="1213" t="s">
        <v>394</v>
      </c>
      <c r="I6" s="1139"/>
      <c r="J6" s="1224"/>
      <c r="K6" s="1225"/>
      <c r="L6" s="1225"/>
      <c r="M6" s="1225"/>
      <c r="N6" s="1226"/>
      <c r="O6" s="1319"/>
      <c r="P6" s="1319"/>
    </row>
    <row r="7" spans="1:26" ht="30.75" customHeight="1">
      <c r="A7" s="1195"/>
      <c r="B7" s="1196"/>
      <c r="C7" s="1333"/>
      <c r="D7" s="1334"/>
      <c r="E7" s="1334"/>
      <c r="F7" s="1334"/>
      <c r="G7" s="1335"/>
      <c r="H7" s="1214"/>
      <c r="I7" s="1215"/>
      <c r="J7" s="1221"/>
      <c r="K7" s="1222"/>
      <c r="L7" s="1222"/>
      <c r="M7" s="1222"/>
      <c r="N7" s="1223"/>
      <c r="O7" s="1319"/>
      <c r="P7" s="1319"/>
    </row>
    <row r="8" spans="1:26" ht="48.75" customHeight="1">
      <c r="A8" s="1140" t="s">
        <v>120</v>
      </c>
      <c r="B8" s="1262"/>
      <c r="C8" s="1263"/>
      <c r="D8" s="1264"/>
      <c r="E8" s="1264"/>
      <c r="F8" s="1264"/>
      <c r="G8" s="1264"/>
      <c r="H8" s="1264"/>
      <c r="I8" s="1264"/>
      <c r="J8" s="1264"/>
      <c r="K8" s="1264"/>
      <c r="L8" s="1264"/>
      <c r="M8" s="1264"/>
      <c r="N8" s="1265"/>
      <c r="O8" s="1318"/>
      <c r="P8" s="1317"/>
    </row>
    <row r="9" spans="1:26" ht="48.75" customHeight="1">
      <c r="A9" s="1195"/>
      <c r="B9" s="1196"/>
      <c r="C9" s="1152"/>
      <c r="D9" s="1153"/>
      <c r="E9" s="1153"/>
      <c r="F9" s="1153"/>
      <c r="G9" s="1153"/>
      <c r="H9" s="1153"/>
      <c r="I9" s="1153"/>
      <c r="J9" s="1153"/>
      <c r="K9" s="1153"/>
      <c r="L9" s="1153"/>
      <c r="M9" s="1153"/>
      <c r="N9" s="1154"/>
      <c r="O9" s="1318"/>
      <c r="P9" s="1317"/>
    </row>
    <row r="10" spans="1:26" ht="27.75" customHeight="1">
      <c r="A10" s="1138" t="s">
        <v>480</v>
      </c>
      <c r="B10" s="1139"/>
      <c r="C10" s="1336" t="s">
        <v>134</v>
      </c>
      <c r="D10" s="1262"/>
      <c r="E10" s="1262"/>
      <c r="F10" s="1262"/>
      <c r="G10" s="1141"/>
      <c r="H10" s="1214" t="s">
        <v>677</v>
      </c>
      <c r="I10" s="1196"/>
      <c r="J10" s="1196"/>
      <c r="K10" s="1196"/>
      <c r="L10" s="1196"/>
      <c r="M10" s="1196"/>
      <c r="N10" s="1268"/>
    </row>
    <row r="11" spans="1:26" ht="21.75" customHeight="1">
      <c r="A11" s="1140"/>
      <c r="B11" s="1141"/>
      <c r="C11" s="1146"/>
      <c r="D11" s="1147"/>
      <c r="E11" s="1147"/>
      <c r="F11" s="1147"/>
      <c r="G11" s="1337"/>
      <c r="H11" s="1272" t="s">
        <v>135</v>
      </c>
      <c r="I11" s="1273"/>
      <c r="J11" s="1273"/>
      <c r="K11" s="1273"/>
      <c r="L11" s="1273"/>
      <c r="M11" s="1273"/>
      <c r="N11" s="1274"/>
      <c r="O11" s="1066"/>
      <c r="P11" s="1067"/>
    </row>
    <row r="12" spans="1:26" ht="36" customHeight="1">
      <c r="A12" s="1140"/>
      <c r="B12" s="1141"/>
      <c r="C12" s="1149"/>
      <c r="D12" s="1150"/>
      <c r="E12" s="1150"/>
      <c r="F12" s="1150"/>
      <c r="G12" s="1338"/>
      <c r="H12" s="1275"/>
      <c r="I12" s="1276"/>
      <c r="J12" s="1276"/>
      <c r="K12" s="1276"/>
      <c r="L12" s="1276"/>
      <c r="M12" s="1276"/>
      <c r="N12" s="1277"/>
      <c r="O12" s="1066"/>
      <c r="P12" s="1067"/>
    </row>
    <row r="13" spans="1:26" ht="36" customHeight="1">
      <c r="A13" s="1140"/>
      <c r="B13" s="1141"/>
      <c r="C13" s="1149"/>
      <c r="D13" s="1150"/>
      <c r="E13" s="1150"/>
      <c r="F13" s="1150"/>
      <c r="G13" s="1338"/>
      <c r="H13" s="1278"/>
      <c r="I13" s="1279"/>
      <c r="J13" s="1279"/>
      <c r="K13" s="1279"/>
      <c r="L13" s="1279"/>
      <c r="M13" s="1279"/>
      <c r="N13" s="1280"/>
      <c r="O13" s="1066"/>
      <c r="P13" s="1067"/>
    </row>
    <row r="14" spans="1:26" ht="21.75" customHeight="1">
      <c r="A14" s="1140"/>
      <c r="B14" s="1141"/>
      <c r="C14" s="1149"/>
      <c r="D14" s="1150"/>
      <c r="E14" s="1150"/>
      <c r="F14" s="1150"/>
      <c r="G14" s="1338"/>
      <c r="H14" s="1272" t="s">
        <v>678</v>
      </c>
      <c r="I14" s="1273"/>
      <c r="J14" s="1273"/>
      <c r="K14" s="1273"/>
      <c r="L14" s="1273"/>
      <c r="M14" s="1273"/>
      <c r="N14" s="1274"/>
      <c r="O14" s="1066"/>
      <c r="P14" s="1067"/>
    </row>
    <row r="15" spans="1:26" ht="36" customHeight="1">
      <c r="A15" s="1140"/>
      <c r="B15" s="1141"/>
      <c r="C15" s="1149"/>
      <c r="D15" s="1150"/>
      <c r="E15" s="1150"/>
      <c r="F15" s="1150"/>
      <c r="G15" s="1338"/>
      <c r="H15" s="1146"/>
      <c r="I15" s="1147"/>
      <c r="J15" s="1147"/>
      <c r="K15" s="1147"/>
      <c r="L15" s="1147"/>
      <c r="M15" s="1147"/>
      <c r="N15" s="1148"/>
      <c r="O15" s="1066"/>
      <c r="P15" s="1067"/>
    </row>
    <row r="16" spans="1:26" ht="36" customHeight="1">
      <c r="A16" s="1140"/>
      <c r="B16" s="1141"/>
      <c r="C16" s="1149"/>
      <c r="D16" s="1150"/>
      <c r="E16" s="1150"/>
      <c r="F16" s="1150"/>
      <c r="G16" s="1338"/>
      <c r="H16" s="1149"/>
      <c r="I16" s="1150"/>
      <c r="J16" s="1150"/>
      <c r="K16" s="1150"/>
      <c r="L16" s="1150"/>
      <c r="M16" s="1150"/>
      <c r="N16" s="1151"/>
      <c r="O16" s="1066"/>
      <c r="P16" s="1067"/>
    </row>
    <row r="17" spans="1:16" ht="21.75" customHeight="1">
      <c r="A17" s="1140"/>
      <c r="B17" s="1141"/>
      <c r="C17" s="1152"/>
      <c r="D17" s="1153"/>
      <c r="E17" s="1153"/>
      <c r="F17" s="1153"/>
      <c r="G17" s="1339"/>
      <c r="H17" s="1272" t="s">
        <v>136</v>
      </c>
      <c r="I17" s="1273"/>
      <c r="J17" s="1273"/>
      <c r="K17" s="1273"/>
      <c r="L17" s="1273"/>
      <c r="M17" s="1273"/>
      <c r="N17" s="1274"/>
    </row>
    <row r="18" spans="1:16" ht="39.950000000000003" customHeight="1">
      <c r="A18" s="1140"/>
      <c r="B18" s="1141"/>
      <c r="C18" s="405" t="s">
        <v>113</v>
      </c>
      <c r="D18" s="1340"/>
      <c r="E18" s="1341"/>
      <c r="F18" s="1341"/>
      <c r="G18" s="1342"/>
      <c r="H18" s="1150"/>
      <c r="I18" s="1150"/>
      <c r="J18" s="1150"/>
      <c r="K18" s="1150"/>
      <c r="L18" s="1150"/>
      <c r="M18" s="1150"/>
      <c r="N18" s="1151"/>
    </row>
    <row r="19" spans="1:16" ht="39.950000000000003" customHeight="1">
      <c r="A19" s="1195"/>
      <c r="B19" s="1215"/>
      <c r="C19" s="405" t="s">
        <v>114</v>
      </c>
      <c r="D19" s="1340"/>
      <c r="E19" s="1341"/>
      <c r="F19" s="1341"/>
      <c r="G19" s="1342"/>
      <c r="H19" s="1152"/>
      <c r="I19" s="1153"/>
      <c r="J19" s="1153"/>
      <c r="K19" s="1153"/>
      <c r="L19" s="1153"/>
      <c r="M19" s="1153"/>
      <c r="N19" s="1154"/>
      <c r="O19" s="624" t="s">
        <v>662</v>
      </c>
    </row>
    <row r="20" spans="1:16" ht="42.75" customHeight="1">
      <c r="A20" s="1138" t="s">
        <v>124</v>
      </c>
      <c r="B20" s="1323"/>
      <c r="C20" s="1263"/>
      <c r="D20" s="1264"/>
      <c r="E20" s="1264"/>
      <c r="F20" s="1264"/>
      <c r="G20" s="1264"/>
      <c r="H20" s="1264"/>
      <c r="I20" s="1264"/>
      <c r="J20" s="1264"/>
      <c r="K20" s="1264"/>
      <c r="L20" s="1264"/>
      <c r="M20" s="1264"/>
      <c r="N20" s="1265"/>
    </row>
    <row r="21" spans="1:16" ht="42.75" customHeight="1">
      <c r="A21" s="1140"/>
      <c r="B21" s="1262"/>
      <c r="C21" s="1149"/>
      <c r="D21" s="1150"/>
      <c r="E21" s="1150"/>
      <c r="F21" s="1150"/>
      <c r="G21" s="1150"/>
      <c r="H21" s="1150"/>
      <c r="I21" s="1150"/>
      <c r="J21" s="1150"/>
      <c r="K21" s="1150"/>
      <c r="L21" s="1150"/>
      <c r="M21" s="1150"/>
      <c r="N21" s="1151"/>
    </row>
    <row r="22" spans="1:16" ht="42.75" customHeight="1">
      <c r="A22" s="1195"/>
      <c r="B22" s="1196"/>
      <c r="C22" s="1152"/>
      <c r="D22" s="1153"/>
      <c r="E22" s="1153"/>
      <c r="F22" s="1153"/>
      <c r="G22" s="1153"/>
      <c r="H22" s="1153"/>
      <c r="I22" s="1153"/>
      <c r="J22" s="1153"/>
      <c r="K22" s="1153"/>
      <c r="L22" s="1153"/>
      <c r="M22" s="1153"/>
      <c r="N22" s="1154"/>
    </row>
    <row r="23" spans="1:16" ht="36" customHeight="1">
      <c r="A23" s="1343" t="s">
        <v>137</v>
      </c>
      <c r="B23" s="1344"/>
      <c r="C23" s="386" t="s">
        <v>125</v>
      </c>
      <c r="D23" s="1312" t="s">
        <v>16</v>
      </c>
      <c r="E23" s="1312"/>
      <c r="F23" s="1312"/>
      <c r="G23" s="1312"/>
      <c r="H23" s="459" t="s">
        <v>126</v>
      </c>
      <c r="I23" s="459" t="s">
        <v>127</v>
      </c>
      <c r="J23" s="459" t="s">
        <v>128</v>
      </c>
      <c r="K23" s="1345" t="s">
        <v>129</v>
      </c>
      <c r="L23" s="1345"/>
      <c r="M23" s="1345"/>
      <c r="N23" s="391" t="s">
        <v>142</v>
      </c>
      <c r="O23" s="1066"/>
      <c r="P23" s="1315"/>
    </row>
    <row r="24" spans="1:16" ht="39" customHeight="1">
      <c r="A24" s="1343"/>
      <c r="B24" s="1344"/>
      <c r="C24" s="1239" t="s">
        <v>604</v>
      </c>
      <c r="D24" s="1328"/>
      <c r="E24" s="1328"/>
      <c r="F24" s="1328"/>
      <c r="G24" s="1328"/>
      <c r="H24" s="392"/>
      <c r="I24" s="392"/>
      <c r="J24" s="392"/>
      <c r="K24" s="1328"/>
      <c r="L24" s="1328"/>
      <c r="M24" s="1328"/>
      <c r="N24" s="393"/>
      <c r="O24" s="1316"/>
      <c r="P24" s="1315"/>
    </row>
    <row r="25" spans="1:16" ht="39" customHeight="1">
      <c r="A25" s="1343"/>
      <c r="B25" s="1344"/>
      <c r="C25" s="1240"/>
      <c r="D25" s="1242"/>
      <c r="E25" s="1242"/>
      <c r="F25" s="1242"/>
      <c r="G25" s="1242"/>
      <c r="H25" s="394"/>
      <c r="I25" s="394"/>
      <c r="J25" s="394"/>
      <c r="K25" s="1242"/>
      <c r="L25" s="1242"/>
      <c r="M25" s="1242"/>
      <c r="N25" s="395"/>
      <c r="O25" s="1316"/>
      <c r="P25" s="1315"/>
    </row>
    <row r="26" spans="1:16" ht="39" customHeight="1">
      <c r="A26" s="1343"/>
      <c r="B26" s="1344"/>
      <c r="C26" s="1241"/>
      <c r="D26" s="1243"/>
      <c r="E26" s="1243"/>
      <c r="F26" s="1243"/>
      <c r="G26" s="1243"/>
      <c r="H26" s="396"/>
      <c r="I26" s="396"/>
      <c r="J26" s="396"/>
      <c r="K26" s="1243"/>
      <c r="L26" s="1243"/>
      <c r="M26" s="1243"/>
      <c r="N26" s="397"/>
      <c r="O26" s="1316"/>
      <c r="P26" s="1315"/>
    </row>
    <row r="27" spans="1:16" ht="39" customHeight="1">
      <c r="A27" s="1343"/>
      <c r="B27" s="1344"/>
      <c r="C27" s="1239" t="s">
        <v>609</v>
      </c>
      <c r="D27" s="1244"/>
      <c r="E27" s="1244"/>
      <c r="F27" s="1244"/>
      <c r="G27" s="1244"/>
      <c r="H27" s="398"/>
      <c r="I27" s="398"/>
      <c r="J27" s="398"/>
      <c r="K27" s="1244"/>
      <c r="L27" s="1244"/>
      <c r="M27" s="1244"/>
      <c r="N27" s="399"/>
      <c r="O27" s="1316"/>
      <c r="P27" s="1315"/>
    </row>
    <row r="28" spans="1:16" ht="39" customHeight="1">
      <c r="A28" s="1343"/>
      <c r="B28" s="1344"/>
      <c r="C28" s="1240"/>
      <c r="D28" s="1242"/>
      <c r="E28" s="1242"/>
      <c r="F28" s="1242"/>
      <c r="G28" s="1242"/>
      <c r="H28" s="394"/>
      <c r="I28" s="394"/>
      <c r="J28" s="394"/>
      <c r="K28" s="1242"/>
      <c r="L28" s="1242"/>
      <c r="M28" s="1242"/>
      <c r="N28" s="395"/>
      <c r="O28" s="1316"/>
      <c r="P28" s="1315"/>
    </row>
    <row r="29" spans="1:16" ht="39" customHeight="1">
      <c r="A29" s="1343"/>
      <c r="B29" s="1344"/>
      <c r="C29" s="1241"/>
      <c r="D29" s="1243"/>
      <c r="E29" s="1243"/>
      <c r="F29" s="1243"/>
      <c r="G29" s="1243"/>
      <c r="H29" s="396"/>
      <c r="I29" s="396"/>
      <c r="J29" s="396"/>
      <c r="K29" s="1243"/>
      <c r="L29" s="1243"/>
      <c r="M29" s="1243"/>
      <c r="N29" s="397"/>
      <c r="O29" s="1316"/>
      <c r="P29" s="1315"/>
    </row>
    <row r="30" spans="1:16" ht="39" customHeight="1">
      <c r="A30" s="1343"/>
      <c r="B30" s="1344"/>
      <c r="C30" s="1239" t="s">
        <v>646</v>
      </c>
      <c r="D30" s="1244"/>
      <c r="E30" s="1244"/>
      <c r="F30" s="1244"/>
      <c r="G30" s="1244"/>
      <c r="H30" s="398"/>
      <c r="I30" s="398"/>
      <c r="J30" s="398"/>
      <c r="K30" s="1244"/>
      <c r="L30" s="1244"/>
      <c r="M30" s="1244"/>
      <c r="N30" s="399"/>
      <c r="O30" s="1316"/>
      <c r="P30" s="1315"/>
    </row>
    <row r="31" spans="1:16" ht="39" customHeight="1">
      <c r="A31" s="1343"/>
      <c r="B31" s="1344"/>
      <c r="C31" s="1240"/>
      <c r="D31" s="1242"/>
      <c r="E31" s="1242"/>
      <c r="F31" s="1242"/>
      <c r="G31" s="1242"/>
      <c r="H31" s="394"/>
      <c r="I31" s="394"/>
      <c r="J31" s="394"/>
      <c r="K31" s="1242"/>
      <c r="L31" s="1242"/>
      <c r="M31" s="1242"/>
      <c r="N31" s="395"/>
      <c r="O31" s="1316"/>
      <c r="P31" s="1315"/>
    </row>
    <row r="32" spans="1:16" ht="39" customHeight="1">
      <c r="A32" s="1343"/>
      <c r="B32" s="1344"/>
      <c r="C32" s="1241"/>
      <c r="D32" s="1243"/>
      <c r="E32" s="1243"/>
      <c r="F32" s="1243"/>
      <c r="G32" s="1243"/>
      <c r="H32" s="396"/>
      <c r="I32" s="396"/>
      <c r="J32" s="396"/>
      <c r="K32" s="1243"/>
      <c r="L32" s="1243"/>
      <c r="M32" s="1243"/>
      <c r="N32" s="397"/>
      <c r="O32" s="1316"/>
      <c r="P32" s="1315"/>
    </row>
    <row r="33" spans="1:14" ht="54.75" customHeight="1">
      <c r="A33" s="1367" t="s">
        <v>138</v>
      </c>
      <c r="B33" s="1368"/>
      <c r="C33" s="387" t="s">
        <v>125</v>
      </c>
      <c r="D33" s="1302" t="s">
        <v>131</v>
      </c>
      <c r="E33" s="1303"/>
      <c r="F33" s="1302" t="s">
        <v>153</v>
      </c>
      <c r="G33" s="1303"/>
      <c r="H33" s="1302" t="s">
        <v>242</v>
      </c>
      <c r="I33" s="1355"/>
      <c r="J33" s="1302" t="s">
        <v>132</v>
      </c>
      <c r="K33" s="1355"/>
      <c r="L33" s="1355"/>
      <c r="M33" s="1303"/>
      <c r="N33" s="402" t="s">
        <v>141</v>
      </c>
    </row>
    <row r="34" spans="1:14" ht="53.25" customHeight="1">
      <c r="A34" s="1369"/>
      <c r="B34" s="1370"/>
      <c r="C34" s="460" t="s">
        <v>604</v>
      </c>
      <c r="D34" s="1346"/>
      <c r="E34" s="1347"/>
      <c r="F34" s="1348"/>
      <c r="G34" s="1349"/>
      <c r="H34" s="1350">
        <f>D34-F34</f>
        <v>0</v>
      </c>
      <c r="I34" s="1351"/>
      <c r="J34" s="1352"/>
      <c r="K34" s="1353"/>
      <c r="L34" s="1353"/>
      <c r="M34" s="1354"/>
      <c r="N34" s="406"/>
    </row>
    <row r="35" spans="1:14" ht="53.25" customHeight="1">
      <c r="A35" s="1369"/>
      <c r="B35" s="1370"/>
      <c r="C35" s="460" t="s">
        <v>609</v>
      </c>
      <c r="D35" s="1346"/>
      <c r="E35" s="1347"/>
      <c r="F35" s="1348"/>
      <c r="G35" s="1349"/>
      <c r="H35" s="1350">
        <f t="shared" ref="H35:H36" si="0">D35-F35</f>
        <v>0</v>
      </c>
      <c r="I35" s="1351"/>
      <c r="J35" s="1352"/>
      <c r="K35" s="1353"/>
      <c r="L35" s="1353"/>
      <c r="M35" s="1354"/>
      <c r="N35" s="406"/>
    </row>
    <row r="36" spans="1:14" ht="53.25" customHeight="1" thickBot="1">
      <c r="A36" s="1371"/>
      <c r="B36" s="1372"/>
      <c r="C36" s="388" t="s">
        <v>679</v>
      </c>
      <c r="D36" s="1358"/>
      <c r="E36" s="1359"/>
      <c r="F36" s="1360"/>
      <c r="G36" s="1361"/>
      <c r="H36" s="1362">
        <f t="shared" si="0"/>
        <v>0</v>
      </c>
      <c r="I36" s="1363"/>
      <c r="J36" s="1364"/>
      <c r="K36" s="1365"/>
      <c r="L36" s="1365"/>
      <c r="M36" s="1366"/>
      <c r="N36" s="407"/>
    </row>
    <row r="37" spans="1:14">
      <c r="A37" s="1281"/>
      <c r="B37" s="1281"/>
      <c r="C37" s="1281"/>
      <c r="D37" s="1281"/>
      <c r="E37" s="1281"/>
      <c r="F37" s="1281"/>
      <c r="G37" s="1281"/>
      <c r="H37" s="1281"/>
      <c r="I37" s="1281"/>
      <c r="J37" s="1281"/>
      <c r="K37" s="1281"/>
      <c r="L37" s="1281"/>
      <c r="M37" s="1281"/>
      <c r="N37" s="1281"/>
    </row>
    <row r="38" spans="1:14">
      <c r="A38" s="1356"/>
      <c r="B38" s="1356"/>
      <c r="C38" s="1356"/>
      <c r="D38" s="1356"/>
      <c r="E38" s="1356"/>
      <c r="F38" s="1356"/>
      <c r="G38" s="1356"/>
      <c r="H38" s="1356"/>
      <c r="I38" s="1356"/>
      <c r="J38" s="1356"/>
      <c r="K38" s="1356"/>
      <c r="L38" s="1356"/>
      <c r="M38" s="1356"/>
      <c r="N38" s="1356"/>
    </row>
    <row r="39" spans="1:14">
      <c r="A39" s="389"/>
      <c r="B39" s="389"/>
    </row>
    <row r="40" spans="1:14">
      <c r="A40" s="390"/>
      <c r="B40" s="390"/>
    </row>
  </sheetData>
  <sheetProtection algorithmName="SHA-512" hashValue="ZpCGhGVyMO8VNkdVmyZhCdDj0egu9HPLhkQleq7LFUlquUjCLH0Jv6VJDXZvx8tGfeHUqmpHbjd9HqX691lCew==" saltValue="9bWhx42riL7SeWLzEPtPaA==" spinCount="100000" sheet="1" formatRows="0"/>
  <mergeCells count="79">
    <mergeCell ref="O8:P9"/>
    <mergeCell ref="O11:P16"/>
    <mergeCell ref="O1:P7"/>
    <mergeCell ref="A38:N38"/>
    <mergeCell ref="A2:K2"/>
    <mergeCell ref="D26:G26"/>
    <mergeCell ref="A37:N37"/>
    <mergeCell ref="F35:G35"/>
    <mergeCell ref="H35:I35"/>
    <mergeCell ref="J35:M35"/>
    <mergeCell ref="D36:E36"/>
    <mergeCell ref="D35:E35"/>
    <mergeCell ref="F36:G36"/>
    <mergeCell ref="H36:I36"/>
    <mergeCell ref="J36:M36"/>
    <mergeCell ref="A33:B36"/>
    <mergeCell ref="D34:E34"/>
    <mergeCell ref="F34:G34"/>
    <mergeCell ref="H34:I34"/>
    <mergeCell ref="J34:M34"/>
    <mergeCell ref="O23:P32"/>
    <mergeCell ref="D29:G29"/>
    <mergeCell ref="K29:M29"/>
    <mergeCell ref="F33:G33"/>
    <mergeCell ref="H33:I33"/>
    <mergeCell ref="D33:E33"/>
    <mergeCell ref="J33:M33"/>
    <mergeCell ref="C30:C32"/>
    <mergeCell ref="D30:G30"/>
    <mergeCell ref="K30:M30"/>
    <mergeCell ref="D31:G31"/>
    <mergeCell ref="K31:M31"/>
    <mergeCell ref="D32:G32"/>
    <mergeCell ref="K32:M32"/>
    <mergeCell ref="A20:B22"/>
    <mergeCell ref="C20:N22"/>
    <mergeCell ref="A23:B32"/>
    <mergeCell ref="D23:G23"/>
    <mergeCell ref="K23:M23"/>
    <mergeCell ref="C24:C26"/>
    <mergeCell ref="D24:G24"/>
    <mergeCell ref="K24:M24"/>
    <mergeCell ref="D25:G25"/>
    <mergeCell ref="K25:M25"/>
    <mergeCell ref="K26:M26"/>
    <mergeCell ref="C27:C29"/>
    <mergeCell ref="D27:G27"/>
    <mergeCell ref="K27:M27"/>
    <mergeCell ref="D28:G28"/>
    <mergeCell ref="K28:M28"/>
    <mergeCell ref="A8:B9"/>
    <mergeCell ref="C8:N9"/>
    <mergeCell ref="A10:B19"/>
    <mergeCell ref="C10:G10"/>
    <mergeCell ref="H10:N10"/>
    <mergeCell ref="C11:G17"/>
    <mergeCell ref="H11:N11"/>
    <mergeCell ref="H12:N13"/>
    <mergeCell ref="H14:N14"/>
    <mergeCell ref="H15:N16"/>
    <mergeCell ref="H17:N17"/>
    <mergeCell ref="D18:G18"/>
    <mergeCell ref="H18:N19"/>
    <mergeCell ref="D19:G19"/>
    <mergeCell ref="A5:B5"/>
    <mergeCell ref="H5:I5"/>
    <mergeCell ref="J5:N5"/>
    <mergeCell ref="A6:B7"/>
    <mergeCell ref="C6:G7"/>
    <mergeCell ref="F5:G5"/>
    <mergeCell ref="H6:I7"/>
    <mergeCell ref="J6:N7"/>
    <mergeCell ref="L2:N2"/>
    <mergeCell ref="A3:B4"/>
    <mergeCell ref="C3:G4"/>
    <mergeCell ref="H4:I4"/>
    <mergeCell ref="J4:N4"/>
    <mergeCell ref="H3:I3"/>
    <mergeCell ref="J3:N3"/>
  </mergeCells>
  <phoneticPr fontId="4"/>
  <dataValidations count="2">
    <dataValidation imeMode="halfAlpha" operator="greaterThanOrEqual" allowBlank="1" showInputMessage="1" showErrorMessage="1" sqref="C5 E5" xr:uid="{00000000-0002-0000-0A00-000000000000}"/>
    <dataValidation imeMode="halfAlpha" allowBlank="1" showInputMessage="1" showErrorMessage="1" sqref="J5:N5 H24:J32 J6:N7 N24:N32" xr:uid="{00000000-0002-0000-0A00-000001000000}"/>
  </dataValidations>
  <printOptions horizontalCentered="1"/>
  <pageMargins left="0.70866141732283472" right="0.70866141732283472" top="0.35433070866141736" bottom="0.15748031496062992" header="0.31496062992125984" footer="0.11811023622047245"/>
  <pageSetup paperSize="9" scale="50"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6E019-B967-4963-8270-1E6621605791}">
  <sheetPr codeName="Sheet2">
    <tabColor theme="0" tint="-4.9989318521683403E-2"/>
    <pageSetUpPr fitToPage="1"/>
  </sheetPr>
  <dimension ref="A1:T127"/>
  <sheetViews>
    <sheetView view="pageBreakPreview" zoomScaleNormal="63" zoomScaleSheetLayoutView="100" zoomScalePageLayoutView="58" workbookViewId="0">
      <selection activeCell="K13" sqref="K13"/>
    </sheetView>
  </sheetViews>
  <sheetFormatPr defaultColWidth="9" defaultRowHeight="16.5"/>
  <cols>
    <col min="1" max="1" width="3.125" style="630" customWidth="1"/>
    <col min="2" max="2" width="4.625" style="630" customWidth="1"/>
    <col min="3" max="3" width="7.125" style="630" customWidth="1"/>
    <col min="4" max="4" width="16.5" style="630" customWidth="1"/>
    <col min="5" max="5" width="13.625" style="630" customWidth="1"/>
    <col min="6" max="6" width="14" style="630" customWidth="1"/>
    <col min="7" max="7" width="13.75" style="630" customWidth="1"/>
    <col min="8" max="8" width="14.25" style="630" customWidth="1"/>
    <col min="9" max="9" width="32.875" style="630" customWidth="1"/>
    <col min="10" max="10" width="4.25" style="630" customWidth="1"/>
    <col min="11" max="11" width="12.125" style="630" customWidth="1"/>
    <col min="12" max="12" width="87.625" style="631" customWidth="1"/>
    <col min="13" max="13" width="2.125" style="630" customWidth="1"/>
    <col min="14" max="18" width="9" style="630"/>
    <col min="19" max="19" width="2.625" style="630" customWidth="1"/>
    <col min="20" max="16384" width="9" style="630"/>
  </cols>
  <sheetData>
    <row r="1" spans="1:12">
      <c r="A1" s="630" t="s">
        <v>681</v>
      </c>
    </row>
    <row r="3" spans="1:12" ht="17.100000000000001" customHeight="1">
      <c r="A3" s="1373" t="s">
        <v>682</v>
      </c>
      <c r="B3" s="1373"/>
      <c r="C3" s="1373"/>
      <c r="D3" s="1373"/>
      <c r="E3" s="1373"/>
      <c r="F3" s="1373"/>
      <c r="G3" s="1373"/>
      <c r="H3" s="1373"/>
      <c r="I3" s="1373"/>
      <c r="J3" s="1373"/>
      <c r="K3" s="632"/>
    </row>
    <row r="4" spans="1:12" ht="17.100000000000001" customHeight="1">
      <c r="A4" s="1374" t="s">
        <v>683</v>
      </c>
      <c r="B4" s="1374"/>
      <c r="C4" s="1374"/>
      <c r="D4" s="1374"/>
      <c r="E4" s="1374"/>
      <c r="F4" s="1374"/>
      <c r="G4" s="1374"/>
      <c r="H4" s="1374"/>
      <c r="I4" s="1374"/>
      <c r="J4" s="1374"/>
      <c r="K4" s="633"/>
    </row>
    <row r="5" spans="1:12" ht="8.25" customHeight="1">
      <c r="A5" s="634"/>
      <c r="B5" s="634"/>
      <c r="C5" s="634"/>
      <c r="D5" s="634"/>
      <c r="E5" s="634"/>
      <c r="F5" s="634"/>
      <c r="G5" s="634"/>
      <c r="H5" s="634"/>
      <c r="I5" s="634"/>
      <c r="J5" s="634"/>
      <c r="K5" s="634"/>
    </row>
    <row r="6" spans="1:12" ht="18.600000000000001" customHeight="1">
      <c r="A6" s="634"/>
      <c r="B6" s="634"/>
      <c r="C6" s="634"/>
      <c r="D6" s="634"/>
      <c r="E6" s="1375" t="s">
        <v>684</v>
      </c>
      <c r="F6" s="1375"/>
      <c r="G6" s="635"/>
      <c r="H6" s="1376">
        <f>①総表!C10</f>
        <v>0</v>
      </c>
      <c r="I6" s="1376"/>
      <c r="J6" s="1376"/>
      <c r="K6" s="1376"/>
    </row>
    <row r="7" spans="1:12" ht="18.600000000000001" customHeight="1">
      <c r="A7" s="634"/>
      <c r="B7" s="634"/>
      <c r="C7" s="634"/>
      <c r="D7" s="634"/>
      <c r="E7" s="1377" t="s">
        <v>685</v>
      </c>
      <c r="F7" s="1377"/>
      <c r="G7" s="636"/>
      <c r="H7" s="1378" t="str">
        <f>①総表!C11&amp;"　"&amp;①総表!C12</f>
        <v>　</v>
      </c>
      <c r="I7" s="1378"/>
      <c r="J7" s="1378"/>
      <c r="K7" s="1378"/>
    </row>
    <row r="8" spans="1:12" ht="6.95" customHeight="1">
      <c r="A8" s="634"/>
      <c r="B8" s="634"/>
      <c r="C8" s="634"/>
      <c r="D8" s="634"/>
      <c r="E8" s="634"/>
      <c r="F8" s="634"/>
      <c r="G8" s="634"/>
      <c r="H8" s="634"/>
      <c r="I8" s="634"/>
      <c r="J8" s="634"/>
      <c r="K8" s="634"/>
    </row>
    <row r="9" spans="1:12" ht="26.45" customHeight="1">
      <c r="A9" s="1394" t="s">
        <v>686</v>
      </c>
      <c r="B9" s="1395"/>
      <c r="C9" s="1395"/>
      <c r="D9" s="1395"/>
      <c r="E9" s="1395"/>
      <c r="F9" s="1395"/>
      <c r="G9" s="1395"/>
      <c r="H9" s="1395"/>
      <c r="I9" s="1395"/>
      <c r="J9" s="1395"/>
      <c r="K9" s="1395"/>
    </row>
    <row r="10" spans="1:12" ht="4.5" customHeight="1">
      <c r="A10" s="634"/>
      <c r="B10" s="634"/>
      <c r="C10" s="634"/>
      <c r="D10" s="634"/>
      <c r="E10" s="634"/>
      <c r="F10" s="634"/>
      <c r="G10" s="634"/>
      <c r="H10" s="634"/>
      <c r="I10" s="634"/>
      <c r="J10" s="634"/>
      <c r="K10" s="634"/>
    </row>
    <row r="11" spans="1:12" ht="18" customHeight="1">
      <c r="A11" s="637" t="s">
        <v>687</v>
      </c>
      <c r="B11" s="634"/>
      <c r="C11" s="634"/>
      <c r="D11" s="634"/>
      <c r="E11" s="634"/>
      <c r="F11" s="634"/>
      <c r="G11" s="634"/>
      <c r="H11" s="634"/>
      <c r="I11" s="634"/>
      <c r="J11" s="634"/>
      <c r="K11" s="634"/>
    </row>
    <row r="12" spans="1:12">
      <c r="A12" s="634" t="s">
        <v>688</v>
      </c>
      <c r="B12" s="1396" t="s">
        <v>689</v>
      </c>
      <c r="C12" s="1396"/>
      <c r="D12" s="1396"/>
      <c r="E12" s="1396"/>
      <c r="F12" s="1396"/>
      <c r="G12" s="1396"/>
      <c r="H12" s="1396"/>
      <c r="I12" s="1396"/>
      <c r="J12" s="1396"/>
      <c r="K12" s="634"/>
    </row>
    <row r="13" spans="1:12" ht="21" customHeight="1">
      <c r="A13" s="634"/>
      <c r="B13" s="1397" t="s">
        <v>690</v>
      </c>
      <c r="C13" s="1397"/>
      <c r="D13" s="1397"/>
      <c r="E13" s="1397"/>
      <c r="F13" s="1397"/>
      <c r="G13" s="1397"/>
      <c r="H13" s="1397"/>
      <c r="I13" s="1397"/>
      <c r="J13" s="1397"/>
      <c r="K13" s="638"/>
    </row>
    <row r="14" spans="1:12" ht="11.25" customHeight="1">
      <c r="A14" s="634"/>
      <c r="B14" s="639"/>
      <c r="C14" s="639"/>
      <c r="D14" s="639"/>
      <c r="E14" s="639"/>
      <c r="F14" s="639"/>
      <c r="G14" s="639"/>
      <c r="H14" s="639"/>
      <c r="I14" s="639"/>
      <c r="J14" s="639"/>
      <c r="K14" s="634"/>
    </row>
    <row r="15" spans="1:12">
      <c r="A15" s="634" t="s">
        <v>691</v>
      </c>
      <c r="B15" s="639"/>
      <c r="C15" s="639"/>
      <c r="D15" s="639"/>
      <c r="E15" s="639"/>
      <c r="F15" s="639"/>
      <c r="G15" s="639"/>
      <c r="H15" s="639"/>
      <c r="I15" s="639"/>
      <c r="J15" s="639"/>
      <c r="K15" s="634"/>
    </row>
    <row r="16" spans="1:12" s="643" customFormat="1" ht="21" customHeight="1">
      <c r="A16" s="640"/>
      <c r="B16" s="1398" t="s">
        <v>692</v>
      </c>
      <c r="C16" s="1399"/>
      <c r="D16" s="1399"/>
      <c r="E16" s="1399"/>
      <c r="F16" s="1399"/>
      <c r="G16" s="1399"/>
      <c r="H16" s="1399"/>
      <c r="I16" s="1399"/>
      <c r="J16" s="1400"/>
      <c r="K16" s="641"/>
      <c r="L16" s="642"/>
    </row>
    <row r="17" spans="1:12" s="643" customFormat="1" ht="21" customHeight="1">
      <c r="A17" s="640"/>
      <c r="B17" s="1379" t="s">
        <v>693</v>
      </c>
      <c r="C17" s="1380"/>
      <c r="D17" s="1380"/>
      <c r="E17" s="1380"/>
      <c r="F17" s="1380"/>
      <c r="G17" s="1380"/>
      <c r="H17" s="1380"/>
      <c r="I17" s="1380"/>
      <c r="J17" s="1381"/>
      <c r="K17" s="644"/>
      <c r="L17" s="642"/>
    </row>
    <row r="18" spans="1:12" s="643" customFormat="1" ht="21" customHeight="1">
      <c r="A18" s="640"/>
      <c r="B18" s="1379" t="s">
        <v>694</v>
      </c>
      <c r="C18" s="1380"/>
      <c r="D18" s="1380"/>
      <c r="E18" s="1380"/>
      <c r="F18" s="1380"/>
      <c r="G18" s="1380"/>
      <c r="H18" s="1380"/>
      <c r="I18" s="1380"/>
      <c r="J18" s="1381"/>
      <c r="K18" s="644"/>
      <c r="L18" s="642"/>
    </row>
    <row r="19" spans="1:12" s="643" customFormat="1" ht="21" customHeight="1">
      <c r="A19" s="640"/>
      <c r="B19" s="1379" t="s">
        <v>695</v>
      </c>
      <c r="C19" s="1380"/>
      <c r="D19" s="1380"/>
      <c r="E19" s="1380"/>
      <c r="F19" s="1380"/>
      <c r="G19" s="1380"/>
      <c r="H19" s="1380"/>
      <c r="I19" s="1380"/>
      <c r="J19" s="1381"/>
      <c r="K19" s="644"/>
      <c r="L19" s="642"/>
    </row>
    <row r="20" spans="1:12" s="643" customFormat="1" ht="4.5" customHeight="1">
      <c r="A20" s="640"/>
      <c r="B20" s="645"/>
      <c r="C20" s="645"/>
      <c r="D20" s="645"/>
      <c r="E20" s="645"/>
      <c r="F20" s="645"/>
      <c r="G20" s="645"/>
      <c r="H20" s="645"/>
      <c r="I20" s="645"/>
      <c r="J20" s="645"/>
      <c r="K20" s="640"/>
      <c r="L20" s="642"/>
    </row>
    <row r="21" spans="1:12" s="643" customFormat="1" ht="18.75" customHeight="1">
      <c r="A21" s="640"/>
      <c r="B21" s="640" t="s">
        <v>696</v>
      </c>
      <c r="C21" s="645"/>
      <c r="D21" s="645"/>
      <c r="E21" s="645"/>
      <c r="F21" s="645"/>
      <c r="G21" s="645"/>
      <c r="H21" s="645"/>
      <c r="I21" s="645"/>
      <c r="J21" s="645"/>
      <c r="K21" s="640"/>
      <c r="L21" s="642"/>
    </row>
    <row r="22" spans="1:12" ht="21" customHeight="1">
      <c r="A22" s="634"/>
      <c r="B22" s="1382" t="s">
        <v>697</v>
      </c>
      <c r="C22" s="1383"/>
      <c r="D22" s="1383"/>
      <c r="E22" s="1383"/>
      <c r="F22" s="1383"/>
      <c r="G22" s="1383"/>
      <c r="H22" s="1383"/>
      <c r="I22" s="1383"/>
      <c r="J22" s="1384"/>
      <c r="K22" s="1385"/>
    </row>
    <row r="23" spans="1:12" ht="21" customHeight="1">
      <c r="A23" s="634"/>
      <c r="B23" s="647"/>
      <c r="C23" s="1388" t="s">
        <v>698</v>
      </c>
      <c r="D23" s="1389"/>
      <c r="E23" s="1389"/>
      <c r="F23" s="1389"/>
      <c r="G23" s="1389"/>
      <c r="H23" s="1389"/>
      <c r="I23" s="1389"/>
      <c r="J23" s="650"/>
      <c r="K23" s="1386"/>
    </row>
    <row r="24" spans="1:12" ht="48.75" customHeight="1">
      <c r="A24" s="634"/>
      <c r="B24" s="647"/>
      <c r="C24" s="1390"/>
      <c r="D24" s="1391"/>
      <c r="E24" s="1391"/>
      <c r="F24" s="1391"/>
      <c r="G24" s="1391"/>
      <c r="H24" s="1391"/>
      <c r="I24" s="1391"/>
      <c r="J24" s="650"/>
      <c r="K24" s="1386"/>
    </row>
    <row r="25" spans="1:12" ht="4.1500000000000004" customHeight="1">
      <c r="A25" s="634"/>
      <c r="B25" s="651"/>
      <c r="C25" s="1392"/>
      <c r="D25" s="1392"/>
      <c r="E25" s="1392"/>
      <c r="F25" s="1392"/>
      <c r="G25" s="1392"/>
      <c r="H25" s="1392"/>
      <c r="I25" s="1392"/>
      <c r="J25" s="1393"/>
      <c r="K25" s="1387"/>
    </row>
    <row r="26" spans="1:12" ht="11.25" customHeight="1">
      <c r="A26" s="634"/>
      <c r="B26" s="639"/>
      <c r="C26" s="639"/>
      <c r="D26" s="639"/>
      <c r="E26" s="639"/>
      <c r="F26" s="639"/>
      <c r="G26" s="639"/>
      <c r="H26" s="639"/>
      <c r="I26" s="639"/>
      <c r="J26" s="639"/>
      <c r="K26" s="634"/>
    </row>
    <row r="27" spans="1:12">
      <c r="A27" s="634" t="s">
        <v>699</v>
      </c>
      <c r="B27" s="653"/>
      <c r="C27" s="653"/>
      <c r="D27" s="653"/>
      <c r="E27" s="653"/>
      <c r="F27" s="653"/>
      <c r="G27" s="653"/>
      <c r="H27" s="653"/>
      <c r="I27" s="653"/>
      <c r="J27" s="653"/>
      <c r="K27" s="634"/>
    </row>
    <row r="28" spans="1:12" ht="21" customHeight="1">
      <c r="A28" s="634"/>
      <c r="B28" s="1402" t="s">
        <v>700</v>
      </c>
      <c r="C28" s="1402"/>
      <c r="D28" s="1402"/>
      <c r="E28" s="1402"/>
      <c r="F28" s="1402"/>
      <c r="G28" s="1402"/>
      <c r="H28" s="1402"/>
      <c r="I28" s="1402"/>
      <c r="J28" s="1402"/>
      <c r="K28" s="638"/>
    </row>
    <row r="29" spans="1:12" ht="21" customHeight="1">
      <c r="A29" s="634"/>
      <c r="B29" s="1402" t="s">
        <v>701</v>
      </c>
      <c r="C29" s="1402"/>
      <c r="D29" s="1402"/>
      <c r="E29" s="1402"/>
      <c r="F29" s="1402"/>
      <c r="G29" s="1402"/>
      <c r="H29" s="1402"/>
      <c r="I29" s="1402"/>
      <c r="J29" s="1402"/>
      <c r="K29" s="638"/>
    </row>
    <row r="30" spans="1:12" ht="21" customHeight="1">
      <c r="A30" s="634"/>
      <c r="B30" s="1402" t="s">
        <v>702</v>
      </c>
      <c r="C30" s="1402"/>
      <c r="D30" s="1402"/>
      <c r="E30" s="1402"/>
      <c r="F30" s="1402"/>
      <c r="G30" s="1402"/>
      <c r="H30" s="1402"/>
      <c r="I30" s="1402"/>
      <c r="J30" s="1402"/>
      <c r="K30" s="638"/>
    </row>
    <row r="31" spans="1:12" ht="21" customHeight="1">
      <c r="A31" s="634"/>
      <c r="B31" s="1403" t="s">
        <v>703</v>
      </c>
      <c r="C31" s="1404"/>
      <c r="D31" s="1404"/>
      <c r="E31" s="1404"/>
      <c r="F31" s="1404"/>
      <c r="G31" s="1404"/>
      <c r="H31" s="1404"/>
      <c r="I31" s="1404"/>
      <c r="J31" s="1405"/>
      <c r="K31" s="638"/>
    </row>
    <row r="32" spans="1:12" ht="21" customHeight="1">
      <c r="A32" s="634"/>
      <c r="B32" s="1382" t="s">
        <v>704</v>
      </c>
      <c r="C32" s="1383"/>
      <c r="D32" s="1383"/>
      <c r="E32" s="1383"/>
      <c r="F32" s="1383"/>
      <c r="G32" s="1383"/>
      <c r="H32" s="1383"/>
      <c r="I32" s="1383"/>
      <c r="J32" s="1384"/>
      <c r="K32" s="1385"/>
    </row>
    <row r="33" spans="1:20" ht="21" customHeight="1">
      <c r="A33" s="634"/>
      <c r="B33" s="647"/>
      <c r="C33" s="1388" t="s">
        <v>705</v>
      </c>
      <c r="D33" s="1389"/>
      <c r="E33" s="1389"/>
      <c r="F33" s="1389"/>
      <c r="G33" s="1389"/>
      <c r="H33" s="1389"/>
      <c r="I33" s="1389"/>
      <c r="J33" s="650"/>
      <c r="K33" s="1386"/>
    </row>
    <row r="34" spans="1:20" ht="48.75" customHeight="1">
      <c r="A34" s="634"/>
      <c r="B34" s="647"/>
      <c r="C34" s="1390"/>
      <c r="D34" s="1391"/>
      <c r="E34" s="1391"/>
      <c r="F34" s="1391"/>
      <c r="G34" s="1391"/>
      <c r="H34" s="1391"/>
      <c r="I34" s="1391"/>
      <c r="J34" s="650"/>
      <c r="K34" s="1386"/>
    </row>
    <row r="35" spans="1:20" ht="4.1500000000000004" customHeight="1">
      <c r="A35" s="634"/>
      <c r="B35" s="651"/>
      <c r="C35" s="1392"/>
      <c r="D35" s="1392"/>
      <c r="E35" s="1392"/>
      <c r="F35" s="1392"/>
      <c r="G35" s="1392"/>
      <c r="H35" s="1392"/>
      <c r="I35" s="1392"/>
      <c r="J35" s="1393"/>
      <c r="K35" s="1387"/>
    </row>
    <row r="36" spans="1:20" ht="23.45" customHeight="1">
      <c r="A36" s="634"/>
      <c r="B36" s="1402" t="s">
        <v>706</v>
      </c>
      <c r="C36" s="1402"/>
      <c r="D36" s="1402"/>
      <c r="E36" s="1402"/>
      <c r="F36" s="1402"/>
      <c r="G36" s="1402"/>
      <c r="H36" s="1402"/>
      <c r="I36" s="1402"/>
      <c r="J36" s="1402"/>
      <c r="K36" s="638"/>
    </row>
    <row r="37" spans="1:20" ht="21" customHeight="1">
      <c r="A37" s="634"/>
      <c r="B37" s="1382" t="s">
        <v>707</v>
      </c>
      <c r="C37" s="1383"/>
      <c r="D37" s="1383"/>
      <c r="E37" s="1383"/>
      <c r="F37" s="1383"/>
      <c r="G37" s="1383"/>
      <c r="H37" s="1383"/>
      <c r="I37" s="1383"/>
      <c r="J37" s="1384"/>
      <c r="K37" s="1385"/>
    </row>
    <row r="38" spans="1:20" ht="18" customHeight="1">
      <c r="A38" s="634"/>
      <c r="B38" s="651"/>
      <c r="C38" s="1407" t="s">
        <v>708</v>
      </c>
      <c r="D38" s="1407"/>
      <c r="E38" s="1407"/>
      <c r="F38" s="1407"/>
      <c r="G38" s="1407"/>
      <c r="H38" s="1407"/>
      <c r="I38" s="1407"/>
      <c r="J38" s="1408"/>
      <c r="K38" s="1387"/>
      <c r="M38" s="1401"/>
      <c r="N38" s="1401"/>
      <c r="O38" s="1401"/>
      <c r="P38" s="1401"/>
      <c r="Q38" s="1401"/>
      <c r="R38" s="1401"/>
      <c r="S38" s="1401"/>
      <c r="T38" s="1401"/>
    </row>
    <row r="39" spans="1:20" ht="21" customHeight="1">
      <c r="A39" s="634"/>
      <c r="B39" s="1402" t="s">
        <v>709</v>
      </c>
      <c r="C39" s="1402"/>
      <c r="D39" s="1402"/>
      <c r="E39" s="1402"/>
      <c r="F39" s="1402"/>
      <c r="G39" s="1402"/>
      <c r="H39" s="1402"/>
      <c r="I39" s="1402"/>
      <c r="J39" s="1402"/>
      <c r="K39" s="638"/>
    </row>
    <row r="40" spans="1:20" ht="21" customHeight="1">
      <c r="A40" s="634"/>
      <c r="B40" s="1402" t="s">
        <v>710</v>
      </c>
      <c r="C40" s="1402"/>
      <c r="D40" s="1402"/>
      <c r="E40" s="1402"/>
      <c r="F40" s="1402"/>
      <c r="G40" s="1402"/>
      <c r="H40" s="1402"/>
      <c r="I40" s="1402"/>
      <c r="J40" s="1402"/>
      <c r="K40" s="652"/>
    </row>
    <row r="41" spans="1:20" ht="11.25" hidden="1" customHeight="1">
      <c r="A41" s="634"/>
      <c r="B41" s="639"/>
      <c r="C41" s="639"/>
      <c r="D41" s="639"/>
      <c r="E41" s="639"/>
      <c r="F41" s="639"/>
      <c r="G41" s="639"/>
      <c r="H41" s="639"/>
      <c r="I41" s="639"/>
      <c r="J41" s="639"/>
      <c r="K41" s="634"/>
    </row>
    <row r="42" spans="1:20" ht="7.5" customHeight="1">
      <c r="A42" s="634"/>
      <c r="B42" s="634"/>
      <c r="C42" s="634"/>
      <c r="D42" s="634"/>
      <c r="E42" s="634"/>
      <c r="F42" s="634"/>
      <c r="G42" s="634"/>
      <c r="H42" s="634"/>
      <c r="I42" s="634"/>
      <c r="J42" s="634"/>
      <c r="K42" s="634"/>
    </row>
    <row r="43" spans="1:20" ht="17.649999999999999" customHeight="1">
      <c r="A43" s="637" t="s">
        <v>711</v>
      </c>
      <c r="B43" s="634"/>
      <c r="C43" s="634"/>
      <c r="D43" s="634"/>
      <c r="E43" s="634"/>
      <c r="F43" s="634"/>
      <c r="G43" s="634"/>
      <c r="H43" s="634"/>
      <c r="I43" s="634"/>
      <c r="J43" s="634"/>
      <c r="K43" s="634"/>
    </row>
    <row r="44" spans="1:20">
      <c r="A44" s="634" t="s">
        <v>712</v>
      </c>
      <c r="B44" s="639"/>
      <c r="C44" s="639"/>
      <c r="D44" s="639"/>
      <c r="E44" s="639"/>
      <c r="F44" s="639"/>
      <c r="G44" s="639"/>
      <c r="H44" s="639"/>
      <c r="I44" s="639"/>
      <c r="J44" s="639"/>
      <c r="K44" s="634"/>
    </row>
    <row r="45" spans="1:20" ht="21" customHeight="1">
      <c r="A45" s="634"/>
      <c r="B45" s="1402" t="s">
        <v>713</v>
      </c>
      <c r="C45" s="1402"/>
      <c r="D45" s="1402"/>
      <c r="E45" s="1402"/>
      <c r="F45" s="1402"/>
      <c r="G45" s="1402"/>
      <c r="H45" s="1402"/>
      <c r="I45" s="1402"/>
      <c r="J45" s="1402"/>
      <c r="K45" s="638"/>
    </row>
    <row r="46" spans="1:20" ht="21" customHeight="1">
      <c r="A46" s="634"/>
      <c r="B46" s="1402" t="s">
        <v>714</v>
      </c>
      <c r="C46" s="1402"/>
      <c r="D46" s="1402"/>
      <c r="E46" s="1402"/>
      <c r="F46" s="1402"/>
      <c r="G46" s="1402"/>
      <c r="H46" s="1402"/>
      <c r="I46" s="1402"/>
      <c r="J46" s="1402"/>
      <c r="K46" s="638"/>
    </row>
    <row r="47" spans="1:20" ht="21" customHeight="1">
      <c r="A47" s="634"/>
      <c r="B47" s="1406" t="s">
        <v>715</v>
      </c>
      <c r="C47" s="1406"/>
      <c r="D47" s="1406"/>
      <c r="E47" s="1406"/>
      <c r="F47" s="1406"/>
      <c r="G47" s="1406"/>
      <c r="H47" s="1406"/>
      <c r="I47" s="1406"/>
      <c r="J47" s="1406"/>
      <c r="K47" s="1385"/>
    </row>
    <row r="48" spans="1:20" ht="16.5" customHeight="1">
      <c r="A48" s="634"/>
      <c r="B48" s="654"/>
      <c r="C48" s="1407" t="s">
        <v>716</v>
      </c>
      <c r="D48" s="1407"/>
      <c r="E48" s="1407"/>
      <c r="F48" s="1407"/>
      <c r="G48" s="1407"/>
      <c r="H48" s="1407"/>
      <c r="I48" s="1407"/>
      <c r="J48" s="1408"/>
      <c r="K48" s="1387"/>
    </row>
    <row r="49" spans="1:20" ht="11.25" customHeight="1">
      <c r="A49" s="634"/>
      <c r="B49" s="639"/>
      <c r="C49" s="639"/>
      <c r="D49" s="639"/>
      <c r="E49" s="639"/>
      <c r="F49" s="639"/>
      <c r="G49" s="639"/>
      <c r="H49" s="639"/>
      <c r="I49" s="639"/>
      <c r="J49" s="639"/>
      <c r="K49" s="634"/>
    </row>
    <row r="50" spans="1:20" s="631" customFormat="1">
      <c r="A50" s="634" t="s">
        <v>717</v>
      </c>
      <c r="B50" s="639"/>
      <c r="C50" s="639"/>
      <c r="D50" s="639"/>
      <c r="E50" s="639"/>
      <c r="F50" s="639"/>
      <c r="G50" s="639"/>
      <c r="H50" s="639"/>
      <c r="I50" s="639"/>
      <c r="J50" s="639"/>
      <c r="K50" s="634"/>
      <c r="M50" s="630"/>
      <c r="N50" s="630"/>
      <c r="O50" s="630"/>
      <c r="P50" s="630"/>
      <c r="Q50" s="630"/>
      <c r="R50" s="630"/>
      <c r="S50" s="630"/>
      <c r="T50" s="630"/>
    </row>
    <row r="51" spans="1:20" s="631" customFormat="1" ht="21" customHeight="1">
      <c r="A51" s="634"/>
      <c r="B51" s="1382" t="s">
        <v>718</v>
      </c>
      <c r="C51" s="1383"/>
      <c r="D51" s="1383"/>
      <c r="E51" s="1383"/>
      <c r="F51" s="1383"/>
      <c r="G51" s="1383"/>
      <c r="H51" s="1383"/>
      <c r="I51" s="1383"/>
      <c r="J51" s="1384"/>
      <c r="K51" s="1385"/>
      <c r="M51" s="630"/>
      <c r="N51" s="630"/>
      <c r="O51" s="630"/>
      <c r="P51" s="630"/>
      <c r="Q51" s="630"/>
      <c r="R51" s="630"/>
      <c r="S51" s="630"/>
      <c r="T51" s="630"/>
    </row>
    <row r="52" spans="1:20" s="631" customFormat="1" ht="12.6" customHeight="1">
      <c r="A52" s="634"/>
      <c r="B52" s="1409" t="s">
        <v>719</v>
      </c>
      <c r="C52" s="1410"/>
      <c r="D52" s="1410"/>
      <c r="E52" s="1410"/>
      <c r="F52" s="1410"/>
      <c r="G52" s="1410"/>
      <c r="H52" s="1410"/>
      <c r="I52" s="1410"/>
      <c r="J52" s="1410"/>
      <c r="K52" s="1386"/>
      <c r="M52" s="630"/>
      <c r="N52" s="630"/>
      <c r="O52" s="630"/>
      <c r="P52" s="630"/>
      <c r="Q52" s="630"/>
      <c r="R52" s="630"/>
      <c r="S52" s="630"/>
      <c r="T52" s="630"/>
    </row>
    <row r="53" spans="1:20" s="631" customFormat="1" ht="21" customHeight="1">
      <c r="A53" s="634"/>
      <c r="B53" s="655"/>
      <c r="C53" s="1411" t="s">
        <v>720</v>
      </c>
      <c r="D53" s="1411"/>
      <c r="E53" s="1411"/>
      <c r="F53" s="1411"/>
      <c r="G53" s="1411"/>
      <c r="H53" s="1411"/>
      <c r="I53" s="1411"/>
      <c r="J53" s="1412"/>
      <c r="K53" s="1386"/>
      <c r="M53" s="630"/>
      <c r="N53" s="630"/>
      <c r="O53" s="630"/>
      <c r="P53" s="630"/>
      <c r="Q53" s="630"/>
      <c r="R53" s="630"/>
      <c r="S53" s="630"/>
      <c r="T53" s="630"/>
    </row>
    <row r="54" spans="1:20" s="631" customFormat="1" ht="21" customHeight="1">
      <c r="A54" s="634"/>
      <c r="B54" s="656"/>
      <c r="C54" s="1413" t="s">
        <v>721</v>
      </c>
      <c r="D54" s="1413"/>
      <c r="E54" s="1413"/>
      <c r="F54" s="1413"/>
      <c r="G54" s="1413"/>
      <c r="H54" s="1413"/>
      <c r="I54" s="1413"/>
      <c r="J54" s="1414"/>
      <c r="K54" s="1386"/>
      <c r="M54" s="630"/>
      <c r="N54" s="630"/>
      <c r="O54" s="630"/>
      <c r="P54" s="630"/>
      <c r="Q54" s="630"/>
      <c r="R54" s="630"/>
      <c r="S54" s="630"/>
      <c r="T54" s="630"/>
    </row>
    <row r="55" spans="1:20" s="631" customFormat="1" ht="21" customHeight="1">
      <c r="A55" s="634"/>
      <c r="B55" s="656"/>
      <c r="C55" s="1413" t="s">
        <v>722</v>
      </c>
      <c r="D55" s="1413"/>
      <c r="E55" s="1413"/>
      <c r="F55" s="1413"/>
      <c r="G55" s="1413"/>
      <c r="H55" s="1413"/>
      <c r="I55" s="1413"/>
      <c r="J55" s="1414"/>
      <c r="K55" s="1386"/>
      <c r="M55" s="630"/>
      <c r="N55" s="630"/>
      <c r="O55" s="630"/>
      <c r="P55" s="630"/>
      <c r="Q55" s="630"/>
      <c r="R55" s="630"/>
      <c r="S55" s="630"/>
      <c r="T55" s="630"/>
    </row>
    <row r="56" spans="1:20" s="631" customFormat="1" ht="6.75" customHeight="1">
      <c r="A56" s="634"/>
      <c r="B56" s="656"/>
      <c r="C56" s="657"/>
      <c r="D56" s="657"/>
      <c r="E56" s="657"/>
      <c r="F56" s="657"/>
      <c r="G56" s="657"/>
      <c r="H56" s="657"/>
      <c r="I56" s="657"/>
      <c r="J56" s="658"/>
      <c r="K56" s="1386"/>
      <c r="M56" s="630"/>
      <c r="N56" s="630"/>
      <c r="O56" s="630"/>
      <c r="P56" s="630"/>
      <c r="Q56" s="630"/>
      <c r="R56" s="630"/>
      <c r="S56" s="630"/>
      <c r="T56" s="630"/>
    </row>
    <row r="57" spans="1:20" s="631" customFormat="1" ht="19.149999999999999" customHeight="1">
      <c r="A57" s="634"/>
      <c r="B57" s="1415" t="s">
        <v>723</v>
      </c>
      <c r="C57" s="1416"/>
      <c r="D57" s="1416"/>
      <c r="E57" s="1416"/>
      <c r="F57" s="1416"/>
      <c r="G57" s="1416"/>
      <c r="H57" s="1416"/>
      <c r="I57" s="1416"/>
      <c r="J57" s="1417"/>
      <c r="K57" s="1386"/>
      <c r="M57" s="630"/>
      <c r="N57" s="630"/>
      <c r="O57" s="630"/>
      <c r="P57" s="630"/>
      <c r="Q57" s="630"/>
      <c r="R57" s="630"/>
      <c r="S57" s="630"/>
      <c r="T57" s="630"/>
    </row>
    <row r="58" spans="1:20" s="631" customFormat="1" ht="19.149999999999999" customHeight="1">
      <c r="A58" s="634"/>
      <c r="B58" s="659"/>
      <c r="C58" s="1397" t="s">
        <v>724</v>
      </c>
      <c r="D58" s="1397"/>
      <c r="E58" s="1397"/>
      <c r="F58" s="1397"/>
      <c r="G58" s="1397"/>
      <c r="H58" s="1397"/>
      <c r="I58" s="1397"/>
      <c r="J58" s="660"/>
      <c r="K58" s="1386"/>
      <c r="M58" s="630"/>
      <c r="N58" s="630"/>
      <c r="O58" s="630"/>
      <c r="P58" s="630"/>
      <c r="Q58" s="630"/>
      <c r="R58" s="630"/>
      <c r="S58" s="630"/>
      <c r="T58" s="630"/>
    </row>
    <row r="59" spans="1:20" s="631" customFormat="1" ht="19.149999999999999" customHeight="1">
      <c r="A59" s="634"/>
      <c r="B59" s="659"/>
      <c r="C59" s="1397" t="s">
        <v>725</v>
      </c>
      <c r="D59" s="1397"/>
      <c r="E59" s="1397"/>
      <c r="F59" s="1418"/>
      <c r="G59" s="1418"/>
      <c r="H59" s="1418"/>
      <c r="I59" s="1418"/>
      <c r="J59" s="660"/>
      <c r="K59" s="1386"/>
      <c r="M59" s="630"/>
      <c r="N59" s="630"/>
      <c r="O59" s="630"/>
      <c r="P59" s="630"/>
      <c r="Q59" s="630"/>
      <c r="R59" s="630"/>
      <c r="S59" s="630"/>
      <c r="T59" s="630"/>
    </row>
    <row r="60" spans="1:20" s="631" customFormat="1" ht="19.149999999999999" customHeight="1">
      <c r="A60" s="634"/>
      <c r="B60" s="659"/>
      <c r="C60" s="1397" t="s">
        <v>726</v>
      </c>
      <c r="D60" s="1397"/>
      <c r="E60" s="1397"/>
      <c r="F60" s="1418" t="s">
        <v>727</v>
      </c>
      <c r="G60" s="1418"/>
      <c r="H60" s="1418"/>
      <c r="I60" s="1418"/>
      <c r="J60" s="660"/>
      <c r="K60" s="1386"/>
      <c r="M60" s="630"/>
      <c r="N60" s="630"/>
      <c r="O60" s="630"/>
      <c r="P60" s="630"/>
      <c r="Q60" s="630"/>
      <c r="R60" s="630"/>
      <c r="S60" s="630"/>
      <c r="T60" s="630"/>
    </row>
    <row r="61" spans="1:20" s="631" customFormat="1" ht="6" customHeight="1">
      <c r="A61" s="634"/>
      <c r="B61" s="659"/>
      <c r="C61" s="657"/>
      <c r="D61" s="657"/>
      <c r="E61" s="657"/>
      <c r="F61" s="657"/>
      <c r="G61" s="657"/>
      <c r="H61" s="657"/>
      <c r="I61" s="657"/>
      <c r="J61" s="660"/>
      <c r="K61" s="1386"/>
      <c r="M61" s="630"/>
      <c r="N61" s="630"/>
      <c r="O61" s="630"/>
      <c r="P61" s="630"/>
      <c r="Q61" s="630"/>
      <c r="R61" s="630"/>
      <c r="S61" s="630"/>
      <c r="T61" s="630"/>
    </row>
    <row r="62" spans="1:20" s="631" customFormat="1" ht="19.149999999999999" customHeight="1">
      <c r="A62" s="634"/>
      <c r="B62" s="659"/>
      <c r="C62" s="1397" t="s">
        <v>728</v>
      </c>
      <c r="D62" s="1397"/>
      <c r="E62" s="1397"/>
      <c r="F62" s="1397"/>
      <c r="G62" s="1397"/>
      <c r="H62" s="1397"/>
      <c r="I62" s="1397"/>
      <c r="J62" s="660"/>
      <c r="K62" s="1386"/>
      <c r="M62" s="630"/>
      <c r="N62" s="630"/>
      <c r="O62" s="630"/>
      <c r="P62" s="630"/>
      <c r="Q62" s="630"/>
      <c r="R62" s="630"/>
      <c r="S62" s="630"/>
      <c r="T62" s="630"/>
    </row>
    <row r="63" spans="1:20" s="631" customFormat="1" ht="19.149999999999999" customHeight="1">
      <c r="A63" s="634"/>
      <c r="B63" s="659"/>
      <c r="C63" s="1397" t="s">
        <v>729</v>
      </c>
      <c r="D63" s="1397"/>
      <c r="E63" s="1397"/>
      <c r="F63" s="1418"/>
      <c r="G63" s="1418"/>
      <c r="H63" s="1418"/>
      <c r="I63" s="1418"/>
      <c r="J63" s="660"/>
      <c r="K63" s="1386"/>
      <c r="M63" s="630"/>
      <c r="N63" s="630"/>
      <c r="O63" s="630"/>
      <c r="P63" s="630"/>
      <c r="Q63" s="630"/>
      <c r="R63" s="630"/>
      <c r="S63" s="630"/>
      <c r="T63" s="630"/>
    </row>
    <row r="64" spans="1:20" s="631" customFormat="1" ht="19.149999999999999" customHeight="1">
      <c r="A64" s="634"/>
      <c r="B64" s="659"/>
      <c r="C64" s="1397" t="s">
        <v>726</v>
      </c>
      <c r="D64" s="1397"/>
      <c r="E64" s="1397"/>
      <c r="F64" s="1418" t="s">
        <v>727</v>
      </c>
      <c r="G64" s="1418"/>
      <c r="H64" s="1418"/>
      <c r="I64" s="1418"/>
      <c r="J64" s="660"/>
      <c r="K64" s="1386"/>
      <c r="M64" s="630"/>
      <c r="N64" s="630"/>
      <c r="O64" s="630"/>
      <c r="P64" s="630"/>
      <c r="Q64" s="630"/>
      <c r="R64" s="630"/>
      <c r="S64" s="630"/>
      <c r="T64" s="630"/>
    </row>
    <row r="65" spans="1:20" s="631" customFormat="1" ht="5.25" customHeight="1">
      <c r="A65" s="634"/>
      <c r="B65" s="659"/>
      <c r="C65" s="657"/>
      <c r="D65" s="657"/>
      <c r="E65" s="657"/>
      <c r="F65" s="657"/>
      <c r="G65" s="657"/>
      <c r="H65" s="657"/>
      <c r="I65" s="657"/>
      <c r="J65" s="660"/>
      <c r="K65" s="1386"/>
      <c r="M65" s="630"/>
      <c r="N65" s="630"/>
      <c r="O65" s="630"/>
      <c r="P65" s="630"/>
      <c r="Q65" s="630"/>
      <c r="R65" s="630"/>
      <c r="S65" s="630"/>
      <c r="T65" s="630"/>
    </row>
    <row r="66" spans="1:20" ht="8.25" customHeight="1">
      <c r="A66" s="634"/>
      <c r="B66" s="659"/>
      <c r="C66" s="657"/>
      <c r="D66" s="657"/>
      <c r="E66" s="657"/>
      <c r="F66" s="657"/>
      <c r="G66" s="657"/>
      <c r="H66" s="657"/>
      <c r="I66" s="657"/>
      <c r="J66" s="660"/>
      <c r="K66" s="1386"/>
    </row>
    <row r="67" spans="1:20" ht="16.5" customHeight="1">
      <c r="A67" s="634"/>
      <c r="B67" s="1415" t="s">
        <v>730</v>
      </c>
      <c r="C67" s="1416"/>
      <c r="D67" s="1416"/>
      <c r="E67" s="1416"/>
      <c r="F67" s="1416"/>
      <c r="G67" s="1416"/>
      <c r="H67" s="1416"/>
      <c r="I67" s="1416"/>
      <c r="J67" s="1417"/>
      <c r="K67" s="1386"/>
    </row>
    <row r="68" spans="1:20" ht="21" customHeight="1">
      <c r="A68" s="634"/>
      <c r="B68" s="661"/>
      <c r="C68" s="1388" t="s">
        <v>731</v>
      </c>
      <c r="D68" s="1389"/>
      <c r="E68" s="1389"/>
      <c r="F68" s="1389"/>
      <c r="G68" s="1389"/>
      <c r="H68" s="1389"/>
      <c r="I68" s="1389"/>
      <c r="J68" s="1419"/>
      <c r="K68" s="1386"/>
    </row>
    <row r="69" spans="1:20" ht="48.75" customHeight="1">
      <c r="A69" s="634"/>
      <c r="B69" s="661"/>
      <c r="C69" s="1390"/>
      <c r="D69" s="1391"/>
      <c r="E69" s="1391"/>
      <c r="F69" s="1391"/>
      <c r="G69" s="1391"/>
      <c r="H69" s="1391"/>
      <c r="I69" s="1391"/>
      <c r="J69" s="1419"/>
      <c r="K69" s="1386"/>
    </row>
    <row r="70" spans="1:20" ht="6" customHeight="1">
      <c r="A70" s="634"/>
      <c r="B70" s="656"/>
      <c r="C70" s="1420"/>
      <c r="D70" s="1420"/>
      <c r="E70" s="1420"/>
      <c r="F70" s="1420"/>
      <c r="G70" s="1420"/>
      <c r="H70" s="1420"/>
      <c r="I70" s="1420"/>
      <c r="J70" s="1421"/>
      <c r="K70" s="1387"/>
      <c r="M70" s="662"/>
    </row>
    <row r="71" spans="1:20" ht="21" customHeight="1">
      <c r="A71" s="634"/>
      <c r="B71" s="1402" t="s">
        <v>732</v>
      </c>
      <c r="C71" s="1402"/>
      <c r="D71" s="1402"/>
      <c r="E71" s="1402"/>
      <c r="F71" s="1402"/>
      <c r="G71" s="1402"/>
      <c r="H71" s="1402"/>
      <c r="I71" s="1402"/>
      <c r="J71" s="1402"/>
      <c r="K71" s="638"/>
    </row>
    <row r="72" spans="1:20" ht="11.25" customHeight="1">
      <c r="A72" s="634"/>
      <c r="B72" s="639"/>
      <c r="C72" s="639"/>
      <c r="D72" s="639"/>
      <c r="E72" s="639"/>
      <c r="F72" s="639"/>
      <c r="G72" s="639"/>
      <c r="H72" s="639"/>
      <c r="I72" s="639"/>
      <c r="J72" s="639"/>
      <c r="K72" s="634"/>
    </row>
    <row r="73" spans="1:20" ht="22.5" customHeight="1">
      <c r="A73" s="637" t="s">
        <v>733</v>
      </c>
      <c r="B73" s="634"/>
      <c r="C73" s="634"/>
      <c r="D73" s="634"/>
      <c r="E73" s="634"/>
      <c r="F73" s="634"/>
      <c r="G73" s="634"/>
      <c r="H73" s="634"/>
      <c r="I73" s="634"/>
      <c r="J73" s="634"/>
      <c r="K73" s="634"/>
    </row>
    <row r="74" spans="1:20" ht="21" customHeight="1">
      <c r="A74" s="634" t="s">
        <v>734</v>
      </c>
      <c r="B74" s="639"/>
      <c r="C74" s="639"/>
      <c r="D74" s="639"/>
      <c r="E74" s="639"/>
      <c r="F74" s="639"/>
      <c r="G74" s="639"/>
      <c r="H74" s="639"/>
      <c r="I74" s="639"/>
      <c r="J74" s="639"/>
      <c r="K74" s="634"/>
    </row>
    <row r="75" spans="1:20" s="665" customFormat="1" ht="21" customHeight="1">
      <c r="A75" s="663"/>
      <c r="B75" s="1422" t="s">
        <v>735</v>
      </c>
      <c r="C75" s="1423"/>
      <c r="D75" s="1423"/>
      <c r="E75" s="1423"/>
      <c r="F75" s="1423"/>
      <c r="G75" s="1423"/>
      <c r="H75" s="1423"/>
      <c r="I75" s="1423"/>
      <c r="J75" s="1424"/>
      <c r="K75" s="664"/>
    </row>
    <row r="76" spans="1:20" s="665" customFormat="1" ht="11.1" customHeight="1">
      <c r="B76" s="666"/>
      <c r="C76" s="666"/>
      <c r="D76" s="666"/>
      <c r="E76" s="666"/>
      <c r="F76" s="666"/>
      <c r="G76" s="666"/>
      <c r="H76" s="666"/>
      <c r="I76" s="666"/>
      <c r="K76" s="687"/>
    </row>
    <row r="77" spans="1:20" s="665" customFormat="1" ht="21" customHeight="1">
      <c r="B77" s="1425" t="s">
        <v>736</v>
      </c>
      <c r="C77" s="1425"/>
      <c r="D77" s="1425"/>
      <c r="E77" s="1425"/>
      <c r="F77" s="1425"/>
      <c r="G77" s="1425"/>
      <c r="H77" s="1425"/>
      <c r="I77" s="1425"/>
      <c r="J77" s="1425"/>
    </row>
    <row r="78" spans="1:20" ht="21" hidden="1" customHeight="1">
      <c r="A78" s="634"/>
      <c r="B78" s="1426" t="s">
        <v>737</v>
      </c>
      <c r="C78" s="1427"/>
      <c r="D78" s="1427"/>
      <c r="E78" s="1427"/>
      <c r="F78" s="1427"/>
      <c r="G78" s="1427"/>
      <c r="H78" s="1427"/>
      <c r="I78" s="1427"/>
      <c r="J78" s="1427"/>
      <c r="K78" s="1427"/>
    </row>
    <row r="79" spans="1:20" ht="35.25" hidden="1" customHeight="1">
      <c r="A79" s="634"/>
      <c r="B79" s="1388" t="s">
        <v>738</v>
      </c>
      <c r="C79" s="1389"/>
      <c r="D79" s="1389"/>
      <c r="E79" s="1389"/>
      <c r="F79" s="1389"/>
      <c r="G79" s="1389"/>
      <c r="H79" s="1389"/>
      <c r="I79" s="1389"/>
      <c r="J79" s="1428"/>
      <c r="K79" s="638"/>
      <c r="L79" s="1429" t="s">
        <v>739</v>
      </c>
    </row>
    <row r="80" spans="1:20" ht="15.95" hidden="1" customHeight="1">
      <c r="A80" s="634"/>
      <c r="B80" s="1430" t="s">
        <v>740</v>
      </c>
      <c r="C80" s="1431"/>
      <c r="D80" s="1431"/>
      <c r="E80" s="1431"/>
      <c r="F80" s="1431"/>
      <c r="G80" s="1431"/>
      <c r="H80" s="1431"/>
      <c r="I80" s="1431"/>
      <c r="J80" s="1431"/>
      <c r="K80" s="1432"/>
      <c r="L80" s="1429"/>
    </row>
    <row r="81" spans="1:12" ht="15.75" hidden="1" customHeight="1">
      <c r="A81" s="634"/>
      <c r="B81" s="1433" t="s">
        <v>741</v>
      </c>
      <c r="C81" s="1434"/>
      <c r="D81" s="1434"/>
      <c r="E81" s="1434"/>
      <c r="F81" s="1434"/>
      <c r="G81" s="1434"/>
      <c r="H81" s="1434"/>
      <c r="I81" s="1434"/>
      <c r="J81" s="1434"/>
      <c r="K81" s="1435"/>
      <c r="L81" s="1429"/>
    </row>
    <row r="82" spans="1:12" ht="15.95" hidden="1" customHeight="1">
      <c r="A82" s="634"/>
      <c r="B82" s="1433" t="s">
        <v>742</v>
      </c>
      <c r="C82" s="1434"/>
      <c r="D82" s="1434"/>
      <c r="E82" s="1434"/>
      <c r="F82" s="1434"/>
      <c r="G82" s="1434"/>
      <c r="H82" s="1434"/>
      <c r="I82" s="1434"/>
      <c r="J82" s="1434"/>
      <c r="K82" s="1435"/>
      <c r="L82" s="1429"/>
    </row>
    <row r="83" spans="1:12" ht="15.95" hidden="1" customHeight="1">
      <c r="A83" s="634"/>
      <c r="B83" s="1433" t="s">
        <v>743</v>
      </c>
      <c r="C83" s="1434"/>
      <c r="D83" s="1434"/>
      <c r="E83" s="1434"/>
      <c r="F83" s="1434"/>
      <c r="G83" s="1434"/>
      <c r="H83" s="1434"/>
      <c r="I83" s="1434"/>
      <c r="J83" s="1434"/>
      <c r="K83" s="1435"/>
      <c r="L83" s="1429"/>
    </row>
    <row r="84" spans="1:12" ht="73.5" hidden="1" customHeight="1">
      <c r="A84" s="634"/>
      <c r="B84" s="1433" t="s">
        <v>744</v>
      </c>
      <c r="C84" s="1434"/>
      <c r="D84" s="1434"/>
      <c r="E84" s="1434"/>
      <c r="F84" s="1434"/>
      <c r="G84" s="1434"/>
      <c r="H84" s="1434"/>
      <c r="I84" s="1434"/>
      <c r="J84" s="1434"/>
      <c r="K84" s="1435"/>
      <c r="L84" s="1429"/>
    </row>
    <row r="85" spans="1:12" ht="15.95" hidden="1" customHeight="1">
      <c r="A85" s="634"/>
      <c r="B85" s="1433" t="s">
        <v>745</v>
      </c>
      <c r="C85" s="1434"/>
      <c r="D85" s="1434"/>
      <c r="E85" s="1434"/>
      <c r="F85" s="1434"/>
      <c r="G85" s="1434"/>
      <c r="H85" s="1434"/>
      <c r="I85" s="1434"/>
      <c r="J85" s="1434"/>
      <c r="K85" s="1435"/>
      <c r="L85" s="1429"/>
    </row>
    <row r="86" spans="1:12" ht="176.25" hidden="1" customHeight="1">
      <c r="A86" s="634"/>
      <c r="B86" s="1433" t="s">
        <v>746</v>
      </c>
      <c r="C86" s="1434"/>
      <c r="D86" s="1434"/>
      <c r="E86" s="1434"/>
      <c r="F86" s="1434"/>
      <c r="G86" s="1434"/>
      <c r="H86" s="1434"/>
      <c r="I86" s="1434"/>
      <c r="J86" s="1434"/>
      <c r="K86" s="1435"/>
      <c r="L86" s="1429"/>
    </row>
    <row r="87" spans="1:12" ht="15.75" hidden="1" customHeight="1">
      <c r="A87" s="634"/>
      <c r="B87" s="1433" t="s">
        <v>747</v>
      </c>
      <c r="C87" s="1434"/>
      <c r="D87" s="1434"/>
      <c r="E87" s="1434"/>
      <c r="F87" s="1434"/>
      <c r="G87" s="1434"/>
      <c r="H87" s="1434"/>
      <c r="I87" s="1434"/>
      <c r="J87" s="1434"/>
      <c r="K87" s="1435"/>
      <c r="L87" s="1429"/>
    </row>
    <row r="88" spans="1:12" ht="15.95" hidden="1" customHeight="1">
      <c r="A88" s="634"/>
      <c r="B88" s="1437" t="s">
        <v>748</v>
      </c>
      <c r="C88" s="1438"/>
      <c r="D88" s="1438"/>
      <c r="E88" s="1438"/>
      <c r="F88" s="1438"/>
      <c r="G88" s="1438"/>
      <c r="H88" s="1438"/>
      <c r="I88" s="1438"/>
      <c r="J88" s="1438"/>
      <c r="K88" s="1439"/>
      <c r="L88" s="1429"/>
    </row>
    <row r="89" spans="1:12" ht="21" customHeight="1">
      <c r="A89" s="634"/>
      <c r="B89" s="1440" t="s">
        <v>749</v>
      </c>
      <c r="C89" s="1396"/>
      <c r="D89" s="1396"/>
      <c r="E89" s="1396"/>
      <c r="F89" s="1396"/>
      <c r="G89" s="1396"/>
      <c r="H89" s="1396"/>
      <c r="I89" s="1396"/>
      <c r="J89" s="1396"/>
      <c r="K89" s="1396"/>
    </row>
    <row r="90" spans="1:12" ht="57" customHeight="1">
      <c r="A90" s="634"/>
      <c r="B90" s="1382" t="s">
        <v>750</v>
      </c>
      <c r="C90" s="1383"/>
      <c r="D90" s="1383"/>
      <c r="E90" s="1383"/>
      <c r="F90" s="1383"/>
      <c r="G90" s="1383"/>
      <c r="H90" s="1383"/>
      <c r="I90" s="1383"/>
      <c r="J90" s="1384"/>
      <c r="K90" s="646"/>
      <c r="L90" s="667" t="s">
        <v>751</v>
      </c>
    </row>
    <row r="91" spans="1:12" ht="18" customHeight="1">
      <c r="A91" s="634"/>
      <c r="B91" s="1382" t="s">
        <v>752</v>
      </c>
      <c r="C91" s="1383"/>
      <c r="D91" s="1383"/>
      <c r="E91" s="1383"/>
      <c r="F91" s="1383"/>
      <c r="G91" s="1383"/>
      <c r="H91" s="1383"/>
      <c r="I91" s="1383"/>
      <c r="J91" s="1384"/>
      <c r="K91" s="1385"/>
    </row>
    <row r="92" spans="1:12" ht="21" customHeight="1">
      <c r="A92" s="634"/>
      <c r="B92" s="647"/>
      <c r="C92" s="1388" t="s">
        <v>753</v>
      </c>
      <c r="D92" s="1389"/>
      <c r="E92" s="1389"/>
      <c r="F92" s="1389"/>
      <c r="G92" s="1389"/>
      <c r="H92" s="1389"/>
      <c r="I92" s="668"/>
      <c r="J92" s="650"/>
      <c r="K92" s="1386"/>
      <c r="L92" s="1429" t="s">
        <v>754</v>
      </c>
    </row>
    <row r="93" spans="1:12" ht="21" customHeight="1">
      <c r="A93" s="634"/>
      <c r="B93" s="647"/>
      <c r="C93" s="648"/>
      <c r="D93" s="649"/>
      <c r="E93" s="649"/>
      <c r="F93" s="649"/>
      <c r="G93" s="1436" t="s">
        <v>755</v>
      </c>
      <c r="H93" s="1436"/>
      <c r="I93" s="669"/>
      <c r="J93" s="650"/>
      <c r="K93" s="1386"/>
      <c r="L93" s="1429"/>
    </row>
    <row r="94" spans="1:12" ht="6" customHeight="1">
      <c r="A94" s="634"/>
      <c r="B94" s="651"/>
      <c r="C94" s="1392"/>
      <c r="D94" s="1392"/>
      <c r="E94" s="1392"/>
      <c r="F94" s="1392"/>
      <c r="G94" s="1392"/>
      <c r="H94" s="1392"/>
      <c r="I94" s="1392"/>
      <c r="J94" s="1393"/>
      <c r="K94" s="1386"/>
      <c r="L94" s="1429"/>
    </row>
    <row r="95" spans="1:12" ht="16.5" customHeight="1">
      <c r="A95" s="634"/>
      <c r="B95" s="1406" t="s">
        <v>756</v>
      </c>
      <c r="C95" s="1406"/>
      <c r="D95" s="1406"/>
      <c r="E95" s="1406"/>
      <c r="F95" s="1406"/>
      <c r="G95" s="1406"/>
      <c r="H95" s="1406"/>
      <c r="I95" s="1406"/>
      <c r="J95" s="1406"/>
      <c r="K95" s="1385"/>
      <c r="L95" s="670"/>
    </row>
    <row r="96" spans="1:12" ht="23.25" customHeight="1">
      <c r="A96" s="634"/>
      <c r="B96" s="1441" t="s">
        <v>757</v>
      </c>
      <c r="C96" s="1407"/>
      <c r="D96" s="1407"/>
      <c r="E96" s="1407"/>
      <c r="F96" s="1407"/>
      <c r="G96" s="1407"/>
      <c r="H96" s="1407"/>
      <c r="I96" s="1407"/>
      <c r="J96" s="1408"/>
      <c r="K96" s="1387"/>
      <c r="L96" s="670"/>
    </row>
    <row r="97" spans="1:12" ht="16.5" customHeight="1">
      <c r="A97" s="634"/>
      <c r="B97" s="1406" t="s">
        <v>758</v>
      </c>
      <c r="C97" s="1406"/>
      <c r="D97" s="1406"/>
      <c r="E97" s="1406"/>
      <c r="F97" s="1406"/>
      <c r="G97" s="1406"/>
      <c r="H97" s="1406"/>
      <c r="I97" s="1406"/>
      <c r="J97" s="1406"/>
      <c r="K97" s="1385"/>
      <c r="L97" s="1442" t="s">
        <v>759</v>
      </c>
    </row>
    <row r="98" spans="1:12" ht="23.25" customHeight="1">
      <c r="A98" s="634"/>
      <c r="B98" s="1441" t="s">
        <v>760</v>
      </c>
      <c r="C98" s="1407"/>
      <c r="D98" s="1407"/>
      <c r="E98" s="1407"/>
      <c r="F98" s="1407"/>
      <c r="G98" s="1407"/>
      <c r="H98" s="1407"/>
      <c r="I98" s="1407"/>
      <c r="J98" s="1408"/>
      <c r="K98" s="1387"/>
      <c r="L98" s="1442"/>
    </row>
    <row r="99" spans="1:12" ht="16.5" customHeight="1">
      <c r="A99" s="634"/>
      <c r="B99" s="1406" t="s">
        <v>761</v>
      </c>
      <c r="C99" s="1406"/>
      <c r="D99" s="1406"/>
      <c r="E99" s="1406"/>
      <c r="F99" s="1406"/>
      <c r="G99" s="1406"/>
      <c r="H99" s="1406"/>
      <c r="I99" s="1406"/>
      <c r="J99" s="1406"/>
      <c r="K99" s="1385"/>
      <c r="L99" s="1442"/>
    </row>
    <row r="100" spans="1:12" ht="21" customHeight="1">
      <c r="A100" s="634"/>
      <c r="B100" s="1441" t="s">
        <v>760</v>
      </c>
      <c r="C100" s="1407"/>
      <c r="D100" s="1407"/>
      <c r="E100" s="1407"/>
      <c r="F100" s="1407"/>
      <c r="G100" s="1407"/>
      <c r="H100" s="1407"/>
      <c r="I100" s="1407"/>
      <c r="J100" s="1408"/>
      <c r="K100" s="1387"/>
      <c r="L100" s="1442"/>
    </row>
    <row r="101" spans="1:12" ht="11.25" customHeight="1">
      <c r="A101" s="634"/>
      <c r="B101" s="639"/>
      <c r="C101" s="639"/>
      <c r="D101" s="639"/>
      <c r="E101" s="639"/>
      <c r="F101" s="639"/>
      <c r="G101" s="639"/>
      <c r="H101" s="639"/>
      <c r="I101" s="639"/>
      <c r="J101" s="639"/>
      <c r="K101" s="634"/>
    </row>
    <row r="102" spans="1:12" s="665" customFormat="1">
      <c r="B102" s="1425" t="s">
        <v>762</v>
      </c>
      <c r="C102" s="1425"/>
      <c r="D102" s="1425"/>
      <c r="E102" s="1425"/>
      <c r="F102" s="1425"/>
      <c r="G102" s="1425"/>
      <c r="H102" s="1425"/>
      <c r="I102" s="1425"/>
    </row>
    <row r="103" spans="1:12" s="665" customFormat="1" ht="21" customHeight="1">
      <c r="B103" s="1458" t="s">
        <v>763</v>
      </c>
      <c r="C103" s="1459"/>
      <c r="D103" s="1459"/>
      <c r="E103" s="1459"/>
      <c r="F103" s="1459"/>
      <c r="G103" s="1459"/>
      <c r="H103" s="1459"/>
      <c r="I103" s="1459"/>
      <c r="J103" s="1445"/>
      <c r="K103" s="1460"/>
    </row>
    <row r="104" spans="1:12" s="665" customFormat="1" ht="12.6" customHeight="1">
      <c r="B104" s="1463" t="s">
        <v>764</v>
      </c>
      <c r="C104" s="1464"/>
      <c r="D104" s="1464"/>
      <c r="E104" s="1464"/>
      <c r="F104" s="1464"/>
      <c r="G104" s="1464"/>
      <c r="H104" s="1464"/>
      <c r="I104" s="1465"/>
      <c r="J104" s="1446"/>
      <c r="K104" s="1461"/>
    </row>
    <row r="105" spans="1:12" s="665" customFormat="1" ht="4.5" customHeight="1">
      <c r="B105" s="671"/>
      <c r="C105" s="672"/>
      <c r="D105" s="672"/>
      <c r="E105" s="672"/>
      <c r="F105" s="672"/>
      <c r="G105" s="672"/>
      <c r="H105" s="672"/>
      <c r="I105" s="672"/>
      <c r="J105" s="1446"/>
      <c r="K105" s="1461"/>
    </row>
    <row r="106" spans="1:12" s="665" customFormat="1" ht="19.149999999999999" customHeight="1">
      <c r="B106" s="673"/>
      <c r="C106" s="1422" t="s">
        <v>765</v>
      </c>
      <c r="D106" s="1424"/>
      <c r="E106" s="674" t="s">
        <v>766</v>
      </c>
      <c r="F106" s="675" t="s">
        <v>767</v>
      </c>
      <c r="G106" s="675" t="s">
        <v>768</v>
      </c>
      <c r="H106" s="676" t="s">
        <v>769</v>
      </c>
      <c r="I106" s="677" t="s">
        <v>770</v>
      </c>
      <c r="J106" s="1446"/>
      <c r="K106" s="1461"/>
    </row>
    <row r="107" spans="1:12" s="665" customFormat="1" ht="19.149999999999999" customHeight="1">
      <c r="B107" s="673"/>
      <c r="C107" s="1422" t="s">
        <v>771</v>
      </c>
      <c r="D107" s="1424"/>
      <c r="E107" s="674" t="s">
        <v>772</v>
      </c>
      <c r="F107" s="675" t="s">
        <v>773</v>
      </c>
      <c r="G107" s="675" t="s">
        <v>769</v>
      </c>
      <c r="H107" s="1466" t="s">
        <v>774</v>
      </c>
      <c r="I107" s="1467"/>
      <c r="J107" s="1446"/>
      <c r="K107" s="1461"/>
    </row>
    <row r="108" spans="1:12" s="665" customFormat="1" ht="6" customHeight="1">
      <c r="B108" s="678"/>
      <c r="C108" s="1468"/>
      <c r="D108" s="1468"/>
      <c r="E108" s="1468"/>
      <c r="F108" s="1468"/>
      <c r="G108" s="1468"/>
      <c r="H108" s="1468"/>
      <c r="I108" s="1468"/>
      <c r="J108" s="1447"/>
      <c r="K108" s="1462"/>
    </row>
    <row r="109" spans="1:12" s="679" customFormat="1" ht="21" customHeight="1">
      <c r="B109" s="1443" t="s">
        <v>775</v>
      </c>
      <c r="C109" s="1444"/>
      <c r="D109" s="1444"/>
      <c r="E109" s="1444"/>
      <c r="F109" s="1444"/>
      <c r="G109" s="1444"/>
      <c r="H109" s="1444"/>
      <c r="I109" s="1444"/>
      <c r="J109" s="1445"/>
      <c r="K109" s="1448"/>
    </row>
    <row r="110" spans="1:12" s="679" customFormat="1" ht="12.6" customHeight="1">
      <c r="B110" s="1451" t="s">
        <v>776</v>
      </c>
      <c r="C110" s="1452"/>
      <c r="D110" s="1452"/>
      <c r="E110" s="1452"/>
      <c r="F110" s="1452"/>
      <c r="G110" s="1452"/>
      <c r="H110" s="1452"/>
      <c r="I110" s="1453"/>
      <c r="J110" s="1446"/>
      <c r="K110" s="1449"/>
    </row>
    <row r="111" spans="1:12" s="679" customFormat="1" ht="4.5" customHeight="1">
      <c r="B111" s="680"/>
      <c r="C111" s="681"/>
      <c r="D111" s="681"/>
      <c r="E111" s="681"/>
      <c r="F111" s="681"/>
      <c r="G111" s="681"/>
      <c r="H111" s="681"/>
      <c r="I111" s="681"/>
      <c r="J111" s="1446"/>
      <c r="K111" s="1449"/>
    </row>
    <row r="112" spans="1:12" s="679" customFormat="1" ht="19.149999999999999" customHeight="1">
      <c r="B112" s="682"/>
      <c r="C112" s="1454" t="s">
        <v>777</v>
      </c>
      <c r="D112" s="1455"/>
      <c r="E112" s="1455"/>
      <c r="F112" s="1455"/>
      <c r="G112" s="1455"/>
      <c r="H112" s="1455"/>
      <c r="I112" s="1456"/>
      <c r="J112" s="1446"/>
      <c r="K112" s="1449"/>
    </row>
    <row r="113" spans="1:12" s="679" customFormat="1" ht="6" customHeight="1">
      <c r="B113" s="683"/>
      <c r="C113" s="1457"/>
      <c r="D113" s="1457"/>
      <c r="E113" s="1457"/>
      <c r="F113" s="1457"/>
      <c r="G113" s="1457"/>
      <c r="H113" s="1457"/>
      <c r="I113" s="1457"/>
      <c r="J113" s="1447"/>
      <c r="K113" s="1450"/>
    </row>
    <row r="114" spans="1:12" s="665" customFormat="1" ht="11.25" customHeight="1">
      <c r="B114" s="666"/>
      <c r="C114" s="666"/>
      <c r="D114" s="666"/>
      <c r="E114" s="666"/>
      <c r="F114" s="666"/>
      <c r="G114" s="666"/>
      <c r="H114" s="666"/>
      <c r="I114" s="666"/>
    </row>
    <row r="115" spans="1:12" ht="6" customHeight="1">
      <c r="A115" s="634"/>
      <c r="B115" s="634"/>
      <c r="C115" s="634"/>
      <c r="D115" s="634"/>
      <c r="E115" s="634"/>
      <c r="F115" s="634"/>
      <c r="G115" s="634"/>
      <c r="H115" s="634"/>
      <c r="I115" s="634"/>
      <c r="J115" s="634"/>
      <c r="K115" s="634"/>
    </row>
    <row r="116" spans="1:12" ht="21" customHeight="1">
      <c r="A116" s="634"/>
      <c r="B116" s="1426" t="s">
        <v>778</v>
      </c>
      <c r="C116" s="1427"/>
      <c r="D116" s="1427"/>
      <c r="E116" s="1427"/>
      <c r="F116" s="1427"/>
      <c r="G116" s="1427"/>
      <c r="H116" s="1427"/>
      <c r="I116" s="1427"/>
      <c r="J116" s="1427"/>
      <c r="K116" s="1427"/>
    </row>
    <row r="117" spans="1:12" ht="27.75" customHeight="1">
      <c r="A117" s="634"/>
      <c r="B117" s="1388" t="s">
        <v>779</v>
      </c>
      <c r="C117" s="1389"/>
      <c r="D117" s="1389"/>
      <c r="E117" s="1389"/>
      <c r="F117" s="1389"/>
      <c r="G117" s="1389"/>
      <c r="H117" s="1389"/>
      <c r="I117" s="1389"/>
      <c r="J117" s="1428"/>
      <c r="K117" s="638"/>
    </row>
    <row r="118" spans="1:12" s="665" customFormat="1" ht="21" customHeight="1">
      <c r="B118" s="684"/>
      <c r="C118" s="1422" t="s">
        <v>780</v>
      </c>
      <c r="D118" s="1423"/>
      <c r="E118" s="1423"/>
      <c r="F118" s="1423"/>
      <c r="G118" s="1423"/>
      <c r="H118" s="1423"/>
      <c r="I118" s="1473"/>
      <c r="J118" s="1473"/>
      <c r="K118" s="1474"/>
      <c r="L118" s="685"/>
    </row>
    <row r="119" spans="1:12" ht="104.45" customHeight="1">
      <c r="A119" s="634"/>
      <c r="B119" s="647"/>
      <c r="C119" s="1390"/>
      <c r="D119" s="1391"/>
      <c r="E119" s="1391"/>
      <c r="F119" s="1391"/>
      <c r="G119" s="1391"/>
      <c r="H119" s="1391"/>
      <c r="I119" s="1391"/>
      <c r="J119" s="654"/>
      <c r="K119" s="686"/>
    </row>
    <row r="120" spans="1:12" ht="85.5" customHeight="1">
      <c r="A120" s="634"/>
      <c r="B120" s="1475" t="s">
        <v>781</v>
      </c>
      <c r="C120" s="1476"/>
      <c r="D120" s="1476"/>
      <c r="E120" s="1476"/>
      <c r="F120" s="1476"/>
      <c r="G120" s="1476"/>
      <c r="H120" s="1476"/>
      <c r="I120" s="1476"/>
      <c r="J120" s="1476"/>
      <c r="K120" s="1477"/>
      <c r="L120" s="1442" t="s">
        <v>782</v>
      </c>
    </row>
    <row r="121" spans="1:12" ht="237.75" customHeight="1">
      <c r="A121" s="634"/>
      <c r="B121" s="1469" t="s">
        <v>783</v>
      </c>
      <c r="C121" s="1470"/>
      <c r="D121" s="1470"/>
      <c r="E121" s="1470"/>
      <c r="F121" s="1470"/>
      <c r="G121" s="1470"/>
      <c r="H121" s="1470"/>
      <c r="I121" s="1470"/>
      <c r="J121" s="1470"/>
      <c r="K121" s="1471"/>
      <c r="L121" s="1442"/>
    </row>
    <row r="122" spans="1:12" ht="6.75" customHeight="1">
      <c r="A122" s="634"/>
      <c r="B122" s="634"/>
      <c r="C122" s="634"/>
      <c r="D122" s="634"/>
      <c r="E122" s="634"/>
      <c r="F122" s="634"/>
      <c r="G122" s="634"/>
      <c r="H122" s="634"/>
      <c r="I122" s="634"/>
      <c r="J122" s="634"/>
      <c r="K122" s="634"/>
    </row>
    <row r="123" spans="1:12" ht="21" customHeight="1">
      <c r="A123" s="634"/>
      <c r="B123" s="1426" t="s">
        <v>784</v>
      </c>
      <c r="C123" s="1427"/>
      <c r="D123" s="1427"/>
      <c r="E123" s="1427"/>
      <c r="F123" s="1427"/>
      <c r="G123" s="1427"/>
      <c r="H123" s="1427"/>
      <c r="I123" s="1427"/>
      <c r="J123" s="1427"/>
      <c r="K123" s="1427"/>
      <c r="L123" s="1472" t="s">
        <v>785</v>
      </c>
    </row>
    <row r="124" spans="1:12" ht="27.75" customHeight="1">
      <c r="A124" s="634"/>
      <c r="B124" s="1388" t="s">
        <v>786</v>
      </c>
      <c r="C124" s="1389"/>
      <c r="D124" s="1389"/>
      <c r="E124" s="1389"/>
      <c r="F124" s="1389"/>
      <c r="G124" s="1389"/>
      <c r="H124" s="1389"/>
      <c r="I124" s="1389"/>
      <c r="J124" s="1428"/>
      <c r="K124" s="638"/>
      <c r="L124" s="1472"/>
    </row>
    <row r="125" spans="1:12">
      <c r="L125" s="1472"/>
    </row>
    <row r="126" spans="1:12">
      <c r="L126" s="1472"/>
    </row>
    <row r="127" spans="1:12">
      <c r="L127" s="1472"/>
    </row>
  </sheetData>
  <sheetProtection algorithmName="SHA-512" hashValue="VNmMrFLlKHYsHYPoNoWcqCM3iXkpwlwt9emTgB40GnChws22m0KvTxAUd8B0dEEyItZ5j84IzduXo5+6VHfMlg==" saltValue="y/5n/7PTGTkQtHFnJV2SMA==" spinCount="100000" sheet="1" objects="1" scenarios="1"/>
  <mergeCells count="120">
    <mergeCell ref="L120:L121"/>
    <mergeCell ref="B121:K121"/>
    <mergeCell ref="B123:K123"/>
    <mergeCell ref="L123:L127"/>
    <mergeCell ref="B124:J124"/>
    <mergeCell ref="B116:K116"/>
    <mergeCell ref="B117:J117"/>
    <mergeCell ref="C118:H118"/>
    <mergeCell ref="I118:K118"/>
    <mergeCell ref="C119:I119"/>
    <mergeCell ref="B120:K120"/>
    <mergeCell ref="B109:I109"/>
    <mergeCell ref="J109:J113"/>
    <mergeCell ref="K109:K113"/>
    <mergeCell ref="B110:I110"/>
    <mergeCell ref="C112:I112"/>
    <mergeCell ref="C113:I113"/>
    <mergeCell ref="B102:I102"/>
    <mergeCell ref="B103:I103"/>
    <mergeCell ref="J103:J108"/>
    <mergeCell ref="K103:K108"/>
    <mergeCell ref="B104:I104"/>
    <mergeCell ref="C106:D106"/>
    <mergeCell ref="C107:D107"/>
    <mergeCell ref="H107:I107"/>
    <mergeCell ref="C108:I108"/>
    <mergeCell ref="B95:J95"/>
    <mergeCell ref="K95:K96"/>
    <mergeCell ref="B96:J96"/>
    <mergeCell ref="B97:J97"/>
    <mergeCell ref="K97:K98"/>
    <mergeCell ref="L97:L100"/>
    <mergeCell ref="B98:J98"/>
    <mergeCell ref="B99:J99"/>
    <mergeCell ref="K99:K100"/>
    <mergeCell ref="B100:J100"/>
    <mergeCell ref="B91:J91"/>
    <mergeCell ref="K91:K94"/>
    <mergeCell ref="C92:H92"/>
    <mergeCell ref="L92:L94"/>
    <mergeCell ref="G93:H93"/>
    <mergeCell ref="C94:J94"/>
    <mergeCell ref="B85:K85"/>
    <mergeCell ref="B86:K86"/>
    <mergeCell ref="B87:K87"/>
    <mergeCell ref="B88:K88"/>
    <mergeCell ref="B89:K89"/>
    <mergeCell ref="B90:J90"/>
    <mergeCell ref="B77:J77"/>
    <mergeCell ref="B78:K78"/>
    <mergeCell ref="B79:J79"/>
    <mergeCell ref="L79:L88"/>
    <mergeCell ref="B80:K80"/>
    <mergeCell ref="B81:K81"/>
    <mergeCell ref="B82:K82"/>
    <mergeCell ref="B83:K83"/>
    <mergeCell ref="B84:K84"/>
    <mergeCell ref="B71:J71"/>
    <mergeCell ref="C60:E60"/>
    <mergeCell ref="F60:I60"/>
    <mergeCell ref="C62:I62"/>
    <mergeCell ref="C63:E63"/>
    <mergeCell ref="F63:I63"/>
    <mergeCell ref="C64:E64"/>
    <mergeCell ref="F64:I64"/>
    <mergeCell ref="B75:J75"/>
    <mergeCell ref="B51:J51"/>
    <mergeCell ref="K51:K70"/>
    <mergeCell ref="B52:J52"/>
    <mergeCell ref="C53:J53"/>
    <mergeCell ref="C54:J54"/>
    <mergeCell ref="C55:J55"/>
    <mergeCell ref="B57:J57"/>
    <mergeCell ref="C58:I58"/>
    <mergeCell ref="C59:E59"/>
    <mergeCell ref="F59:I59"/>
    <mergeCell ref="B67:J67"/>
    <mergeCell ref="C68:I68"/>
    <mergeCell ref="J68:J69"/>
    <mergeCell ref="C69:I69"/>
    <mergeCell ref="C70:J70"/>
    <mergeCell ref="B40:J40"/>
    <mergeCell ref="B45:J45"/>
    <mergeCell ref="B46:J46"/>
    <mergeCell ref="B47:J47"/>
    <mergeCell ref="K47:K48"/>
    <mergeCell ref="C48:J48"/>
    <mergeCell ref="B36:J36"/>
    <mergeCell ref="B37:J37"/>
    <mergeCell ref="K37:K38"/>
    <mergeCell ref="C38:J38"/>
    <mergeCell ref="M38:T38"/>
    <mergeCell ref="B39:J39"/>
    <mergeCell ref="B28:J28"/>
    <mergeCell ref="B29:J29"/>
    <mergeCell ref="B30:J30"/>
    <mergeCell ref="B31:J31"/>
    <mergeCell ref="B32:J32"/>
    <mergeCell ref="K32:K35"/>
    <mergeCell ref="C33:I33"/>
    <mergeCell ref="C34:I34"/>
    <mergeCell ref="C35:J35"/>
    <mergeCell ref="A3:J3"/>
    <mergeCell ref="A4:J4"/>
    <mergeCell ref="E6:F6"/>
    <mergeCell ref="H6:K6"/>
    <mergeCell ref="E7:F7"/>
    <mergeCell ref="H7:K7"/>
    <mergeCell ref="B19:J19"/>
    <mergeCell ref="B22:J22"/>
    <mergeCell ref="K22:K25"/>
    <mergeCell ref="C23:I23"/>
    <mergeCell ref="C24:I24"/>
    <mergeCell ref="C25:J25"/>
    <mergeCell ref="A9:K9"/>
    <mergeCell ref="B12:J12"/>
    <mergeCell ref="B13:J13"/>
    <mergeCell ref="B16:J16"/>
    <mergeCell ref="B17:J17"/>
    <mergeCell ref="B18:J18"/>
  </mergeCells>
  <phoneticPr fontId="21"/>
  <dataValidations count="3">
    <dataValidation type="list" allowBlank="1" showInputMessage="1" showErrorMessage="1" sqref="I92" xr:uid="{36EFCD23-DE94-49FE-BC9C-9653C184CC41}">
      <formula1>"契約書,その他"</formula1>
    </dataValidation>
    <dataValidation type="list" allowBlank="1" showInputMessage="1" showErrorMessage="1" sqref="K95:K100" xr:uid="{9FF266EE-14A2-4CBB-8A28-CC70B6C91F06}">
      <formula1>"はい,いいえ,なし"</formula1>
    </dataValidation>
    <dataValidation type="list" allowBlank="1" showInputMessage="1" showErrorMessage="1" sqref="K36:K37 K28:K32 K13 K39:K40 K16:K19 K22 K45:K47 K71 K51 K79 K124 K117 K90:K94 K75 K109 K103" xr:uid="{C493DF24-E59B-43CD-A977-6889AA47E4B9}">
      <formula1>"はい,いいえ"</formula1>
    </dataValidation>
  </dataValidations>
  <pageMargins left="0.25" right="0.25" top="0.75" bottom="0.75" header="0.3" footer="0.3"/>
  <pageSetup paperSize="9" scale="66" fitToHeight="0" orientation="portrait" r:id="rId1"/>
  <rowBreaks count="2" manualBreakCount="2">
    <brk id="49" max="10" man="1"/>
    <brk id="115"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2</xdr:col>
                    <xdr:colOff>66675</xdr:colOff>
                    <xdr:row>51</xdr:row>
                    <xdr:rowOff>152400</xdr:rowOff>
                  </from>
                  <to>
                    <xdr:col>3</xdr:col>
                    <xdr:colOff>142875</xdr:colOff>
                    <xdr:row>52</xdr:row>
                    <xdr:rowOff>257175</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xdr:col>
                    <xdr:colOff>66675</xdr:colOff>
                    <xdr:row>52</xdr:row>
                    <xdr:rowOff>257175</xdr:rowOff>
                  </from>
                  <to>
                    <xdr:col>3</xdr:col>
                    <xdr:colOff>142875</xdr:colOff>
                    <xdr:row>53</xdr:row>
                    <xdr:rowOff>247650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2</xdr:col>
                    <xdr:colOff>66675</xdr:colOff>
                    <xdr:row>53</xdr:row>
                    <xdr:rowOff>257175</xdr:rowOff>
                  </from>
                  <to>
                    <xdr:col>3</xdr:col>
                    <xdr:colOff>142875</xdr:colOff>
                    <xdr:row>54</xdr:row>
                    <xdr:rowOff>219075</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4</xdr:col>
                    <xdr:colOff>76200</xdr:colOff>
                    <xdr:row>104</xdr:row>
                    <xdr:rowOff>38100</xdr:rowOff>
                  </from>
                  <to>
                    <xdr:col>4</xdr:col>
                    <xdr:colOff>361950</xdr:colOff>
                    <xdr:row>105</xdr:row>
                    <xdr:rowOff>228600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5</xdr:col>
                    <xdr:colOff>19050</xdr:colOff>
                    <xdr:row>104</xdr:row>
                    <xdr:rowOff>38100</xdr:rowOff>
                  </from>
                  <to>
                    <xdr:col>5</xdr:col>
                    <xdr:colOff>304800</xdr:colOff>
                    <xdr:row>105</xdr:row>
                    <xdr:rowOff>228600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6</xdr:col>
                    <xdr:colOff>28575</xdr:colOff>
                    <xdr:row>104</xdr:row>
                    <xdr:rowOff>38100</xdr:rowOff>
                  </from>
                  <to>
                    <xdr:col>6</xdr:col>
                    <xdr:colOff>314325</xdr:colOff>
                    <xdr:row>105</xdr:row>
                    <xdr:rowOff>228600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7</xdr:col>
                    <xdr:colOff>381000</xdr:colOff>
                    <xdr:row>104</xdr:row>
                    <xdr:rowOff>38100</xdr:rowOff>
                  </from>
                  <to>
                    <xdr:col>7</xdr:col>
                    <xdr:colOff>666750</xdr:colOff>
                    <xdr:row>105</xdr:row>
                    <xdr:rowOff>228600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4</xdr:col>
                    <xdr:colOff>66675</xdr:colOff>
                    <xdr:row>105</xdr:row>
                    <xdr:rowOff>228600</xdr:rowOff>
                  </from>
                  <to>
                    <xdr:col>4</xdr:col>
                    <xdr:colOff>352425</xdr:colOff>
                    <xdr:row>107</xdr:row>
                    <xdr:rowOff>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5</xdr:col>
                    <xdr:colOff>19050</xdr:colOff>
                    <xdr:row>105</xdr:row>
                    <xdr:rowOff>219075</xdr:rowOff>
                  </from>
                  <to>
                    <xdr:col>5</xdr:col>
                    <xdr:colOff>304800</xdr:colOff>
                    <xdr:row>106</xdr:row>
                    <xdr:rowOff>228600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6</xdr:col>
                    <xdr:colOff>28575</xdr:colOff>
                    <xdr:row>105</xdr:row>
                    <xdr:rowOff>219075</xdr:rowOff>
                  </from>
                  <to>
                    <xdr:col>6</xdr:col>
                    <xdr:colOff>314325</xdr:colOff>
                    <xdr:row>106</xdr:row>
                    <xdr:rowOff>228600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2</xdr:col>
                    <xdr:colOff>66675</xdr:colOff>
                    <xdr:row>110</xdr:row>
                    <xdr:rowOff>57150</xdr:rowOff>
                  </from>
                  <to>
                    <xdr:col>3</xdr:col>
                    <xdr:colOff>209550</xdr:colOff>
                    <xdr:row>111</xdr:row>
                    <xdr:rowOff>228600</xdr:rowOff>
                  </to>
                </anchor>
              </controlPr>
            </control>
          </mc:Choice>
        </mc:AlternateContent>
        <mc:AlternateContent xmlns:mc="http://schemas.openxmlformats.org/markup-compatibility/2006">
          <mc:Choice Requires="x14">
            <control shapeId="3084" r:id="rId15" name="Check Box 12">
              <controlPr defaultSize="0" autoFill="0" autoLine="0" autoPict="0">
                <anchor moveWithCells="1">
                  <from>
                    <xdr:col>3</xdr:col>
                    <xdr:colOff>219075</xdr:colOff>
                    <xdr:row>110</xdr:row>
                    <xdr:rowOff>57150</xdr:rowOff>
                  </from>
                  <to>
                    <xdr:col>3</xdr:col>
                    <xdr:colOff>904875</xdr:colOff>
                    <xdr:row>111</xdr:row>
                    <xdr:rowOff>219075</xdr:rowOff>
                  </to>
                </anchor>
              </controlPr>
            </control>
          </mc:Choice>
        </mc:AlternateContent>
        <mc:AlternateContent xmlns:mc="http://schemas.openxmlformats.org/markup-compatibility/2006">
          <mc:Choice Requires="x14">
            <control shapeId="3085" r:id="rId16" name="Check Box 13">
              <controlPr defaultSize="0" autoFill="0" autoLine="0" autoPict="0">
                <anchor moveWithCells="1">
                  <from>
                    <xdr:col>3</xdr:col>
                    <xdr:colOff>1009650</xdr:colOff>
                    <xdr:row>110</xdr:row>
                    <xdr:rowOff>57150</xdr:rowOff>
                  </from>
                  <to>
                    <xdr:col>4</xdr:col>
                    <xdr:colOff>438150</xdr:colOff>
                    <xdr:row>111</xdr:row>
                    <xdr:rowOff>228600</xdr:rowOff>
                  </to>
                </anchor>
              </controlPr>
            </control>
          </mc:Choice>
        </mc:AlternateContent>
        <mc:AlternateContent xmlns:mc="http://schemas.openxmlformats.org/markup-compatibility/2006">
          <mc:Choice Requires="x14">
            <control shapeId="3086" r:id="rId17" name="Check Box 14">
              <controlPr defaultSize="0" autoFill="0" autoLine="0" autoPict="0">
                <anchor moveWithCells="1">
                  <from>
                    <xdr:col>4</xdr:col>
                    <xdr:colOff>561975</xdr:colOff>
                    <xdr:row>110</xdr:row>
                    <xdr:rowOff>38100</xdr:rowOff>
                  </from>
                  <to>
                    <xdr:col>5</xdr:col>
                    <xdr:colOff>209550</xdr:colOff>
                    <xdr:row>111</xdr:row>
                    <xdr:rowOff>209550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I34"/>
  <sheetViews>
    <sheetView showGridLines="0" tabSelected="1" view="pageBreakPreview" zoomScaleNormal="100" zoomScaleSheetLayoutView="100" workbookViewId="0">
      <selection activeCell="A2" sqref="A2"/>
    </sheetView>
  </sheetViews>
  <sheetFormatPr defaultColWidth="8.875" defaultRowHeight="18.75"/>
  <cols>
    <col min="1" max="8" width="8.625" style="25" customWidth="1"/>
    <col min="9" max="9" width="14.625" style="25" customWidth="1"/>
  </cols>
  <sheetData>
    <row r="1" spans="1:9" ht="39.75" customHeight="1">
      <c r="A1" s="688" t="s">
        <v>636</v>
      </c>
      <c r="B1" s="689"/>
      <c r="C1" s="689"/>
      <c r="D1" s="689"/>
      <c r="E1" s="689"/>
      <c r="F1" s="689"/>
      <c r="G1" s="689"/>
      <c r="H1" s="689"/>
      <c r="I1" s="689"/>
    </row>
    <row r="2" spans="1:9" ht="5.25" customHeight="1">
      <c r="H2" s="26"/>
      <c r="I2" s="26"/>
    </row>
    <row r="3" spans="1:9" ht="18.75" customHeight="1">
      <c r="A3" s="27" t="s">
        <v>253</v>
      </c>
      <c r="H3" s="26"/>
      <c r="I3" s="26"/>
    </row>
    <row r="4" spans="1:9" ht="5.25" customHeight="1"/>
    <row r="5" spans="1:9">
      <c r="A5" s="328" t="s">
        <v>254</v>
      </c>
      <c r="B5" s="31"/>
      <c r="C5" s="31"/>
      <c r="D5" s="31"/>
      <c r="E5" s="31"/>
      <c r="F5" s="31"/>
      <c r="G5" s="31"/>
      <c r="H5" s="31"/>
      <c r="I5" s="32"/>
    </row>
    <row r="6" spans="1:9">
      <c r="A6" s="332" t="s">
        <v>475</v>
      </c>
      <c r="B6" s="333"/>
      <c r="C6" s="333"/>
      <c r="E6" s="333"/>
      <c r="F6" s="333"/>
      <c r="G6" s="333"/>
      <c r="H6" s="333"/>
      <c r="I6" s="334"/>
    </row>
    <row r="7" spans="1:9">
      <c r="A7" s="329" t="s">
        <v>476</v>
      </c>
      <c r="B7" s="330"/>
      <c r="C7" s="330"/>
      <c r="D7" s="330"/>
      <c r="E7" s="330"/>
      <c r="F7" s="330"/>
      <c r="G7" s="330"/>
      <c r="H7" s="330"/>
      <c r="I7" s="331"/>
    </row>
    <row r="8" spans="1:9">
      <c r="A8" s="329" t="s">
        <v>255</v>
      </c>
      <c r="B8" s="330"/>
      <c r="C8" s="330"/>
      <c r="D8" s="330"/>
      <c r="E8" s="330"/>
      <c r="F8" s="330"/>
      <c r="G8" s="330"/>
      <c r="H8" s="330"/>
      <c r="I8" s="331"/>
    </row>
    <row r="9" spans="1:9" ht="18.600000000000001" customHeight="1">
      <c r="A9" s="332" t="s">
        <v>256</v>
      </c>
      <c r="B9" s="333"/>
      <c r="C9" s="333"/>
      <c r="D9" s="333"/>
      <c r="E9" s="333"/>
      <c r="F9" s="333"/>
      <c r="G9" s="333"/>
      <c r="H9" s="333"/>
      <c r="I9" s="334"/>
    </row>
    <row r="10" spans="1:9" ht="18.600000000000001" customHeight="1">
      <c r="A10" s="28" t="s">
        <v>257</v>
      </c>
      <c r="I10" s="29"/>
    </row>
    <row r="11" spans="1:9" ht="18.600000000000001" customHeight="1">
      <c r="A11" s="329" t="s">
        <v>258</v>
      </c>
      <c r="B11" s="330"/>
      <c r="C11" s="330"/>
      <c r="D11" s="330"/>
      <c r="E11" s="330"/>
      <c r="F11" s="330"/>
      <c r="G11" s="330"/>
      <c r="H11" s="330"/>
      <c r="I11" s="331"/>
    </row>
    <row r="12" spans="1:9" ht="18.75" customHeight="1">
      <c r="A12" s="335" t="s">
        <v>469</v>
      </c>
      <c r="B12" s="333"/>
      <c r="C12" s="333"/>
      <c r="D12" s="333"/>
      <c r="E12" s="333"/>
      <c r="F12" s="333"/>
      <c r="G12" s="333"/>
      <c r="H12" s="333"/>
      <c r="I12" s="334"/>
    </row>
    <row r="13" spans="1:9">
      <c r="A13" s="336" t="s">
        <v>612</v>
      </c>
      <c r="B13" s="330"/>
      <c r="C13" s="330"/>
      <c r="D13" s="330"/>
      <c r="E13" s="330"/>
      <c r="F13" s="330"/>
      <c r="G13" s="330"/>
      <c r="H13" s="330"/>
      <c r="I13" s="331"/>
    </row>
    <row r="14" spans="1:9" ht="18.75" customHeight="1">
      <c r="A14" s="335" t="s">
        <v>470</v>
      </c>
      <c r="B14" s="333"/>
      <c r="C14" s="333"/>
      <c r="D14" s="333"/>
      <c r="E14" s="333"/>
      <c r="F14" s="333"/>
      <c r="G14" s="333"/>
      <c r="H14" s="333"/>
      <c r="I14" s="334"/>
    </row>
    <row r="15" spans="1:9">
      <c r="A15" s="329" t="s">
        <v>613</v>
      </c>
      <c r="B15" s="330"/>
      <c r="C15" s="330"/>
      <c r="D15" s="330"/>
      <c r="E15" s="330"/>
      <c r="F15" s="330"/>
      <c r="G15" s="330"/>
      <c r="H15" s="330"/>
      <c r="I15" s="331"/>
    </row>
    <row r="16" spans="1:9">
      <c r="A16" s="332" t="s">
        <v>259</v>
      </c>
      <c r="B16" s="333"/>
      <c r="C16" s="333"/>
      <c r="D16" s="333"/>
      <c r="E16" s="333"/>
      <c r="F16" s="333"/>
      <c r="G16" s="333"/>
      <c r="H16" s="333"/>
      <c r="I16" s="334"/>
    </row>
    <row r="17" spans="1:9">
      <c r="A17" s="337" t="s">
        <v>260</v>
      </c>
      <c r="B17" s="338"/>
      <c r="C17" s="338"/>
      <c r="D17" s="338"/>
      <c r="E17" s="338"/>
      <c r="F17" s="338"/>
      <c r="G17" s="338"/>
      <c r="H17" s="338"/>
      <c r="I17" s="339"/>
    </row>
    <row r="18" spans="1:9">
      <c r="A18" s="328" t="s">
        <v>261</v>
      </c>
      <c r="B18" s="31"/>
      <c r="C18" s="31"/>
      <c r="D18" s="31"/>
      <c r="E18" s="31"/>
      <c r="F18" s="31"/>
      <c r="G18" s="31"/>
      <c r="H18" s="31"/>
      <c r="I18" s="32"/>
    </row>
    <row r="19" spans="1:9" ht="18.75" customHeight="1">
      <c r="A19" s="332" t="s">
        <v>471</v>
      </c>
      <c r="B19" s="340"/>
      <c r="C19" s="340"/>
      <c r="D19" s="340"/>
      <c r="E19" s="340"/>
      <c r="F19" s="340"/>
      <c r="G19" s="340"/>
      <c r="H19" s="340"/>
      <c r="I19" s="341"/>
    </row>
    <row r="20" spans="1:9">
      <c r="A20" s="329" t="s">
        <v>472</v>
      </c>
      <c r="B20" s="342"/>
      <c r="C20" s="342"/>
      <c r="D20" s="342"/>
      <c r="E20" s="342"/>
      <c r="F20" s="342"/>
      <c r="G20" s="342"/>
      <c r="H20" s="342"/>
      <c r="I20" s="343"/>
    </row>
    <row r="21" spans="1:9">
      <c r="A21" s="344" t="s">
        <v>473</v>
      </c>
      <c r="B21" s="345"/>
      <c r="C21" s="345"/>
      <c r="D21" s="345"/>
      <c r="E21" s="345" t="s">
        <v>474</v>
      </c>
      <c r="F21" s="345"/>
      <c r="G21" s="345"/>
      <c r="H21" s="345"/>
      <c r="I21" s="346"/>
    </row>
    <row r="22" spans="1:9">
      <c r="A22" s="362" t="s">
        <v>460</v>
      </c>
      <c r="B22" s="690" t="s">
        <v>461</v>
      </c>
      <c r="C22" s="691"/>
      <c r="D22" s="347"/>
      <c r="E22" s="347"/>
      <c r="F22" s="347"/>
      <c r="G22" s="347"/>
      <c r="H22" s="347"/>
      <c r="I22" s="348"/>
    </row>
    <row r="23" spans="1:9">
      <c r="A23" s="344" t="s">
        <v>495</v>
      </c>
      <c r="B23" s="345"/>
      <c r="C23" s="345"/>
      <c r="D23" s="345"/>
      <c r="E23" s="345"/>
      <c r="F23" s="345"/>
      <c r="G23" s="345"/>
      <c r="H23" s="345"/>
      <c r="I23" s="346"/>
    </row>
    <row r="24" spans="1:9">
      <c r="A24" s="349"/>
      <c r="B24" s="347"/>
      <c r="C24" s="347"/>
      <c r="D24" s="347"/>
      <c r="E24" s="347"/>
      <c r="F24" s="347"/>
      <c r="G24" s="347"/>
      <c r="H24" s="347"/>
      <c r="I24" s="348"/>
    </row>
    <row r="25" spans="1:9">
      <c r="A25" s="349"/>
      <c r="B25" s="347"/>
      <c r="C25" s="347"/>
      <c r="D25" s="347"/>
      <c r="E25" s="347"/>
      <c r="F25" s="347"/>
      <c r="G25" s="347"/>
      <c r="H25" s="347"/>
      <c r="I25" s="348"/>
    </row>
    <row r="26" spans="1:9">
      <c r="A26" s="349"/>
      <c r="B26" s="347"/>
      <c r="C26" s="347"/>
      <c r="D26" s="347"/>
      <c r="E26" s="347"/>
      <c r="F26" s="347"/>
      <c r="G26" s="347"/>
      <c r="H26" s="347"/>
      <c r="I26" s="348"/>
    </row>
    <row r="27" spans="1:9">
      <c r="A27" s="349"/>
      <c r="B27" s="347"/>
      <c r="C27" s="347"/>
      <c r="D27" s="347"/>
      <c r="E27" s="347"/>
      <c r="F27" s="347"/>
      <c r="G27" s="347"/>
      <c r="H27" s="347"/>
      <c r="I27" s="348"/>
    </row>
    <row r="28" spans="1:9">
      <c r="A28" s="349"/>
      <c r="B28" s="347"/>
      <c r="C28" s="347"/>
      <c r="D28" s="347"/>
      <c r="E28" s="347"/>
      <c r="F28" s="347"/>
      <c r="G28" s="347"/>
      <c r="H28" s="347"/>
      <c r="I28" s="348"/>
    </row>
    <row r="29" spans="1:9">
      <c r="A29" s="350"/>
      <c r="B29" s="351"/>
      <c r="C29" s="351"/>
      <c r="D29" s="351"/>
      <c r="E29" s="351"/>
      <c r="F29" s="351"/>
      <c r="G29" s="351"/>
      <c r="H29" s="351"/>
      <c r="I29" s="352"/>
    </row>
    <row r="30" spans="1:9">
      <c r="A30" s="353" t="s">
        <v>262</v>
      </c>
      <c r="B30" s="354"/>
      <c r="C30" s="354"/>
      <c r="D30" s="354"/>
      <c r="E30" s="354"/>
      <c r="F30" s="354"/>
      <c r="G30" s="354"/>
      <c r="H30" s="354"/>
      <c r="I30" s="355"/>
    </row>
    <row r="31" spans="1:9">
      <c r="A31" s="30" t="s">
        <v>263</v>
      </c>
      <c r="B31" s="356"/>
      <c r="C31" s="31" t="s">
        <v>264</v>
      </c>
      <c r="D31" s="31"/>
      <c r="E31" s="31"/>
      <c r="F31" s="31"/>
      <c r="G31" s="31"/>
      <c r="H31" s="31"/>
      <c r="I31" s="32"/>
    </row>
    <row r="32" spans="1:9">
      <c r="A32" s="332" t="s">
        <v>265</v>
      </c>
      <c r="B32" s="357"/>
      <c r="C32" s="358" t="s">
        <v>266</v>
      </c>
      <c r="D32" s="358"/>
      <c r="E32" s="358"/>
      <c r="F32" s="358"/>
      <c r="G32" s="358"/>
      <c r="H32" s="358"/>
      <c r="I32" s="359"/>
    </row>
    <row r="33" spans="1:9" ht="18.75" customHeight="1">
      <c r="A33" s="33"/>
      <c r="B33" s="360"/>
      <c r="C33" s="692" t="s">
        <v>267</v>
      </c>
      <c r="D33" s="692"/>
      <c r="E33" s="692"/>
      <c r="F33" s="692"/>
      <c r="G33" s="692"/>
      <c r="H33" s="692"/>
      <c r="I33" s="693"/>
    </row>
    <row r="34" spans="1:9">
      <c r="A34" s="34"/>
      <c r="B34" s="361"/>
      <c r="C34" s="694"/>
      <c r="D34" s="694"/>
      <c r="E34" s="694"/>
      <c r="F34" s="694"/>
      <c r="G34" s="694"/>
      <c r="H34" s="694"/>
      <c r="I34" s="695"/>
    </row>
  </sheetData>
  <sheetProtection algorithmName="SHA-512" hashValue="9YJYZug+8MYdIe0MtDK8rrpwav7GiaxRLSVtvhUTLPykzC64dGpmqZoXkHs4ZbuN3qZzkQlKjZVP76w59+kXVQ==" saltValue="eP71LRaXDcjVWzmcjjP58w==" spinCount="100000" sheet="1" objects="1" scenarios="1"/>
  <mergeCells count="3">
    <mergeCell ref="A1:I1"/>
    <mergeCell ref="B22:C22"/>
    <mergeCell ref="C33:I34"/>
  </mergeCells>
  <phoneticPr fontId="21"/>
  <dataValidations count="1">
    <dataValidation type="list" allowBlank="1" showInputMessage="1" showErrorMessage="1" sqref="B22:C22" xr:uid="{00000000-0002-0000-0000-000000000000}">
      <formula1>"　　,    ,"</formula1>
    </dataValidation>
  </dataValidations>
  <printOptions horizontalCentered="1"/>
  <pageMargins left="0.70866141732283472" right="0.70866141732283472" top="0.55118110236220474" bottom="0.55118110236220474" header="0.31496062992125984" footer="0.31496062992125984"/>
  <pageSetup paperSize="9" scale="9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4">
    <pageSetUpPr fitToPage="1"/>
  </sheetPr>
  <dimension ref="A1:C84"/>
  <sheetViews>
    <sheetView view="pageBreakPreview" zoomScaleNormal="100" zoomScaleSheetLayoutView="100" workbookViewId="0">
      <selection activeCell="D13" sqref="D13"/>
    </sheetView>
  </sheetViews>
  <sheetFormatPr defaultColWidth="9" defaultRowHeight="18.75"/>
  <cols>
    <col min="1" max="1" width="20.125" style="2" customWidth="1"/>
    <col min="2" max="2" width="33.875" style="2" bestFit="1" customWidth="1"/>
    <col min="3" max="3" width="62.125" style="2" customWidth="1"/>
    <col min="4" max="16384" width="9" style="2"/>
  </cols>
  <sheetData>
    <row r="1" spans="1:3" ht="29.1" customHeight="1">
      <c r="A1" s="696" t="s">
        <v>637</v>
      </c>
      <c r="B1" s="697"/>
      <c r="C1" s="697"/>
    </row>
    <row r="2" spans="1:3">
      <c r="A2" s="3" t="s">
        <v>308</v>
      </c>
      <c r="B2" s="3" t="s">
        <v>173</v>
      </c>
      <c r="C2" s="4" t="s">
        <v>157</v>
      </c>
    </row>
    <row r="3" spans="1:3">
      <c r="A3" s="1" t="s">
        <v>42</v>
      </c>
      <c r="B3" s="5" t="s">
        <v>41</v>
      </c>
      <c r="C3" s="5"/>
    </row>
    <row r="4" spans="1:3">
      <c r="A4" s="1" t="s">
        <v>42</v>
      </c>
      <c r="B4" s="5" t="s">
        <v>43</v>
      </c>
      <c r="C4" s="5"/>
    </row>
    <row r="5" spans="1:3">
      <c r="A5" s="1" t="s">
        <v>42</v>
      </c>
      <c r="B5" s="5" t="s">
        <v>44</v>
      </c>
      <c r="C5" s="5"/>
    </row>
    <row r="6" spans="1:3">
      <c r="A6" s="1" t="s">
        <v>42</v>
      </c>
      <c r="B6" s="5" t="s">
        <v>45</v>
      </c>
      <c r="C6" s="5"/>
    </row>
    <row r="7" spans="1:3">
      <c r="A7" s="1" t="s">
        <v>42</v>
      </c>
      <c r="B7" s="5" t="s">
        <v>46</v>
      </c>
      <c r="C7" s="6" t="s">
        <v>442</v>
      </c>
    </row>
    <row r="8" spans="1:3">
      <c r="A8" s="1" t="s">
        <v>48</v>
      </c>
      <c r="B8" s="5" t="s">
        <v>47</v>
      </c>
      <c r="C8" s="5"/>
    </row>
    <row r="9" spans="1:3">
      <c r="A9" s="1" t="s">
        <v>48</v>
      </c>
      <c r="B9" s="5" t="s">
        <v>140</v>
      </c>
      <c r="C9" s="5"/>
    </row>
    <row r="10" spans="1:3">
      <c r="A10" s="1" t="s">
        <v>48</v>
      </c>
      <c r="B10" s="5" t="s">
        <v>49</v>
      </c>
      <c r="C10" s="5"/>
    </row>
    <row r="11" spans="1:3">
      <c r="A11" s="1" t="s">
        <v>48</v>
      </c>
      <c r="B11" s="5" t="s">
        <v>50</v>
      </c>
      <c r="C11" s="5"/>
    </row>
    <row r="12" spans="1:3">
      <c r="A12" s="1" t="s">
        <v>48</v>
      </c>
      <c r="B12" s="6" t="s">
        <v>492</v>
      </c>
      <c r="C12" s="5"/>
    </row>
    <row r="13" spans="1:3">
      <c r="A13" s="45" t="s">
        <v>282</v>
      </c>
      <c r="B13" s="5" t="s">
        <v>51</v>
      </c>
      <c r="C13" s="5"/>
    </row>
    <row r="14" spans="1:3">
      <c r="A14" s="1" t="s">
        <v>48</v>
      </c>
      <c r="B14" s="5" t="s">
        <v>52</v>
      </c>
      <c r="C14" s="5"/>
    </row>
    <row r="15" spans="1:3">
      <c r="A15" s="1" t="s">
        <v>48</v>
      </c>
      <c r="B15" s="5" t="s">
        <v>53</v>
      </c>
      <c r="C15" s="5"/>
    </row>
    <row r="16" spans="1:3">
      <c r="A16" s="45" t="s">
        <v>282</v>
      </c>
      <c r="B16" s="5" t="s">
        <v>54</v>
      </c>
      <c r="C16" s="5"/>
    </row>
    <row r="17" spans="1:3">
      <c r="A17" s="1" t="s">
        <v>48</v>
      </c>
      <c r="B17" s="5" t="s">
        <v>55</v>
      </c>
      <c r="C17" s="5"/>
    </row>
    <row r="18" spans="1:3">
      <c r="A18" s="1" t="s">
        <v>48</v>
      </c>
      <c r="B18" s="5" t="s">
        <v>56</v>
      </c>
      <c r="C18" s="6" t="s">
        <v>620</v>
      </c>
    </row>
    <row r="19" spans="1:3">
      <c r="A19" s="1" t="s">
        <v>48</v>
      </c>
      <c r="B19" s="5" t="s">
        <v>57</v>
      </c>
      <c r="C19" s="5"/>
    </row>
    <row r="20" spans="1:3">
      <c r="A20" s="1" t="s">
        <v>59</v>
      </c>
      <c r="B20" s="5" t="s">
        <v>58</v>
      </c>
      <c r="C20" s="5"/>
    </row>
    <row r="21" spans="1:3">
      <c r="A21" s="45" t="s">
        <v>296</v>
      </c>
      <c r="B21" s="5" t="s">
        <v>60</v>
      </c>
      <c r="C21" s="5"/>
    </row>
    <row r="22" spans="1:3">
      <c r="A22" s="1" t="s">
        <v>59</v>
      </c>
      <c r="B22" s="5" t="s">
        <v>61</v>
      </c>
      <c r="C22" s="5"/>
    </row>
    <row r="23" spans="1:3">
      <c r="A23" s="1" t="s">
        <v>59</v>
      </c>
      <c r="B23" s="5" t="s">
        <v>62</v>
      </c>
      <c r="C23" s="5"/>
    </row>
    <row r="24" spans="1:3">
      <c r="A24" s="1" t="s">
        <v>59</v>
      </c>
      <c r="B24" s="6" t="s">
        <v>617</v>
      </c>
      <c r="C24" s="6" t="s">
        <v>621</v>
      </c>
    </row>
    <row r="25" spans="1:3">
      <c r="A25" s="1" t="s">
        <v>59</v>
      </c>
      <c r="B25" s="6" t="s">
        <v>493</v>
      </c>
      <c r="C25" s="6"/>
    </row>
    <row r="26" spans="1:3">
      <c r="A26" s="1" t="s">
        <v>59</v>
      </c>
      <c r="B26" s="6" t="s">
        <v>618</v>
      </c>
      <c r="C26" s="6" t="s">
        <v>622</v>
      </c>
    </row>
    <row r="27" spans="1:3">
      <c r="A27" s="1" t="s">
        <v>59</v>
      </c>
      <c r="B27" s="5" t="s">
        <v>63</v>
      </c>
      <c r="C27" s="5"/>
    </row>
    <row r="28" spans="1:3">
      <c r="A28" s="1" t="s">
        <v>59</v>
      </c>
      <c r="B28" s="5" t="s">
        <v>64</v>
      </c>
      <c r="C28" s="5"/>
    </row>
    <row r="29" spans="1:3">
      <c r="A29" s="1" t="s">
        <v>59</v>
      </c>
      <c r="B29" s="6" t="s">
        <v>399</v>
      </c>
      <c r="C29" s="5"/>
    </row>
    <row r="30" spans="1:3">
      <c r="A30" s="1" t="s">
        <v>59</v>
      </c>
      <c r="B30" s="6" t="s">
        <v>400</v>
      </c>
      <c r="C30" s="5"/>
    </row>
    <row r="31" spans="1:3">
      <c r="A31" s="1" t="s">
        <v>59</v>
      </c>
      <c r="B31" s="45" t="s">
        <v>401</v>
      </c>
      <c r="C31" s="5"/>
    </row>
    <row r="32" spans="1:3">
      <c r="A32" s="1" t="s">
        <v>59</v>
      </c>
      <c r="B32" s="5" t="s">
        <v>65</v>
      </c>
      <c r="C32" s="5"/>
    </row>
    <row r="33" spans="1:3">
      <c r="A33" s="1" t="s">
        <v>59</v>
      </c>
      <c r="B33" s="5" t="s">
        <v>66</v>
      </c>
      <c r="C33" s="5"/>
    </row>
    <row r="34" spans="1:3" ht="56.25">
      <c r="A34" s="6" t="s">
        <v>296</v>
      </c>
      <c r="B34" s="5" t="s">
        <v>67</v>
      </c>
      <c r="C34" s="286" t="s">
        <v>441</v>
      </c>
    </row>
    <row r="35" spans="1:3">
      <c r="A35" s="1" t="s">
        <v>59</v>
      </c>
      <c r="B35" s="6" t="s">
        <v>402</v>
      </c>
      <c r="C35" s="6" t="s">
        <v>623</v>
      </c>
    </row>
    <row r="36" spans="1:3">
      <c r="A36" s="45" t="s">
        <v>398</v>
      </c>
      <c r="B36" s="5" t="s">
        <v>68</v>
      </c>
      <c r="C36" s="5"/>
    </row>
    <row r="37" spans="1:3">
      <c r="A37" s="45" t="s">
        <v>398</v>
      </c>
      <c r="B37" s="5" t="s">
        <v>69</v>
      </c>
      <c r="C37" s="5"/>
    </row>
    <row r="38" spans="1:3">
      <c r="A38" s="45" t="s">
        <v>398</v>
      </c>
      <c r="B38" s="5" t="s">
        <v>77</v>
      </c>
      <c r="C38" s="5"/>
    </row>
    <row r="39" spans="1:3">
      <c r="A39" s="45" t="s">
        <v>398</v>
      </c>
      <c r="B39" s="5" t="s">
        <v>74</v>
      </c>
      <c r="C39" s="5"/>
    </row>
    <row r="40" spans="1:3">
      <c r="A40" s="45" t="s">
        <v>398</v>
      </c>
      <c r="B40" s="5" t="s">
        <v>70</v>
      </c>
      <c r="C40" s="5"/>
    </row>
    <row r="41" spans="1:3">
      <c r="A41" s="45" t="s">
        <v>398</v>
      </c>
      <c r="B41" s="5" t="s">
        <v>71</v>
      </c>
      <c r="C41" s="5"/>
    </row>
    <row r="42" spans="1:3">
      <c r="A42" s="45" t="s">
        <v>398</v>
      </c>
      <c r="B42" s="5" t="s">
        <v>72</v>
      </c>
      <c r="C42" s="5"/>
    </row>
    <row r="43" spans="1:3">
      <c r="A43" s="45" t="s">
        <v>398</v>
      </c>
      <c r="B43" s="5" t="s">
        <v>73</v>
      </c>
      <c r="C43" s="5"/>
    </row>
    <row r="44" spans="1:3">
      <c r="A44" s="45" t="s">
        <v>398</v>
      </c>
      <c r="B44" s="5" t="s">
        <v>75</v>
      </c>
      <c r="C44" s="5"/>
    </row>
    <row r="45" spans="1:3">
      <c r="A45" s="45" t="s">
        <v>398</v>
      </c>
      <c r="B45" s="6" t="s">
        <v>403</v>
      </c>
      <c r="C45" s="5"/>
    </row>
    <row r="46" spans="1:3">
      <c r="A46" s="45" t="s">
        <v>398</v>
      </c>
      <c r="B46" s="6" t="s">
        <v>404</v>
      </c>
      <c r="C46" s="5"/>
    </row>
    <row r="47" spans="1:3">
      <c r="A47" s="45" t="s">
        <v>398</v>
      </c>
      <c r="B47" s="6" t="s">
        <v>405</v>
      </c>
      <c r="C47" s="5"/>
    </row>
    <row r="48" spans="1:3">
      <c r="A48" s="45" t="s">
        <v>398</v>
      </c>
      <c r="B48" s="5" t="s">
        <v>76</v>
      </c>
      <c r="C48" s="5"/>
    </row>
    <row r="49" spans="1:3">
      <c r="A49" s="45" t="s">
        <v>398</v>
      </c>
      <c r="B49" s="6" t="s">
        <v>406</v>
      </c>
      <c r="C49" s="5"/>
    </row>
    <row r="50" spans="1:3">
      <c r="A50" s="45" t="s">
        <v>398</v>
      </c>
      <c r="B50" s="5" t="s">
        <v>78</v>
      </c>
      <c r="C50" s="6" t="s">
        <v>624</v>
      </c>
    </row>
    <row r="51" spans="1:3">
      <c r="A51" s="45" t="s">
        <v>398</v>
      </c>
      <c r="B51" s="5" t="s">
        <v>79</v>
      </c>
      <c r="C51" s="6" t="s">
        <v>624</v>
      </c>
    </row>
    <row r="52" spans="1:3">
      <c r="A52" s="45" t="s">
        <v>398</v>
      </c>
      <c r="B52" s="5" t="s">
        <v>80</v>
      </c>
      <c r="C52" s="5"/>
    </row>
    <row r="53" spans="1:3">
      <c r="A53" s="45" t="s">
        <v>398</v>
      </c>
      <c r="B53" s="5" t="s">
        <v>81</v>
      </c>
      <c r="C53" s="5"/>
    </row>
    <row r="54" spans="1:3">
      <c r="A54" s="1" t="s">
        <v>83</v>
      </c>
      <c r="B54" s="5" t="s">
        <v>82</v>
      </c>
      <c r="C54" s="5"/>
    </row>
    <row r="55" spans="1:3">
      <c r="A55" s="1" t="s">
        <v>83</v>
      </c>
      <c r="B55" s="5" t="s">
        <v>84</v>
      </c>
      <c r="C55" s="5"/>
    </row>
    <row r="56" spans="1:3">
      <c r="A56" s="1" t="s">
        <v>83</v>
      </c>
      <c r="B56" s="5" t="s">
        <v>85</v>
      </c>
      <c r="C56" s="5"/>
    </row>
    <row r="57" spans="1:3">
      <c r="A57" s="1" t="s">
        <v>83</v>
      </c>
      <c r="B57" s="6" t="s">
        <v>407</v>
      </c>
      <c r="C57" s="5"/>
    </row>
    <row r="58" spans="1:3">
      <c r="A58" s="1" t="s">
        <v>83</v>
      </c>
      <c r="B58" s="5" t="s">
        <v>87</v>
      </c>
      <c r="C58" s="5"/>
    </row>
    <row r="59" spans="1:3">
      <c r="A59" s="1" t="s">
        <v>83</v>
      </c>
      <c r="B59" s="5" t="s">
        <v>88</v>
      </c>
      <c r="C59" s="5"/>
    </row>
    <row r="60" spans="1:3" ht="18" customHeight="1">
      <c r="A60" s="1" t="s">
        <v>83</v>
      </c>
      <c r="B60" s="5" t="s">
        <v>86</v>
      </c>
      <c r="C60" s="5"/>
    </row>
    <row r="61" spans="1:3">
      <c r="A61" s="1" t="s">
        <v>83</v>
      </c>
      <c r="B61" s="5" t="s">
        <v>89</v>
      </c>
      <c r="C61" s="5"/>
    </row>
    <row r="62" spans="1:3">
      <c r="A62" s="1" t="s">
        <v>83</v>
      </c>
      <c r="B62" s="5" t="s">
        <v>90</v>
      </c>
      <c r="C62" s="5"/>
    </row>
    <row r="63" spans="1:3">
      <c r="A63" s="285" t="s">
        <v>439</v>
      </c>
      <c r="B63" s="23" t="s">
        <v>440</v>
      </c>
      <c r="C63" s="6"/>
    </row>
    <row r="64" spans="1:3" ht="18" customHeight="1">
      <c r="A64" s="1" t="s">
        <v>92</v>
      </c>
      <c r="B64" s="5" t="s">
        <v>91</v>
      </c>
      <c r="C64" s="286" t="s">
        <v>634</v>
      </c>
    </row>
    <row r="65" spans="1:3" ht="36" customHeight="1">
      <c r="A65" s="286" t="s">
        <v>92</v>
      </c>
      <c r="B65" s="5" t="s">
        <v>93</v>
      </c>
      <c r="C65" s="286" t="s">
        <v>635</v>
      </c>
    </row>
    <row r="66" spans="1:3">
      <c r="A66" s="45" t="s">
        <v>302</v>
      </c>
      <c r="B66" s="6" t="s">
        <v>408</v>
      </c>
      <c r="C66" s="6" t="s">
        <v>409</v>
      </c>
    </row>
    <row r="67" spans="1:3">
      <c r="A67" s="45" t="s">
        <v>302</v>
      </c>
      <c r="B67" s="5" t="s">
        <v>94</v>
      </c>
      <c r="C67" s="6" t="s">
        <v>410</v>
      </c>
    </row>
    <row r="68" spans="1:3">
      <c r="A68" s="45" t="s">
        <v>302</v>
      </c>
      <c r="B68" s="5" t="s">
        <v>96</v>
      </c>
      <c r="C68" s="5"/>
    </row>
    <row r="69" spans="1:3">
      <c r="A69" s="45" t="s">
        <v>302</v>
      </c>
      <c r="B69" s="5" t="s">
        <v>97</v>
      </c>
      <c r="C69" s="5" t="s">
        <v>172</v>
      </c>
    </row>
    <row r="70" spans="1:3">
      <c r="A70" s="45" t="s">
        <v>302</v>
      </c>
      <c r="B70" s="5" t="s">
        <v>95</v>
      </c>
      <c r="C70" s="5"/>
    </row>
    <row r="71" spans="1:3">
      <c r="A71" s="45" t="s">
        <v>302</v>
      </c>
      <c r="B71" s="6" t="s">
        <v>619</v>
      </c>
      <c r="C71" s="6" t="s">
        <v>625</v>
      </c>
    </row>
    <row r="72" spans="1:3">
      <c r="A72" s="45" t="s">
        <v>302</v>
      </c>
      <c r="B72" s="5" t="s">
        <v>98</v>
      </c>
      <c r="C72" s="5"/>
    </row>
    <row r="73" spans="1:3">
      <c r="A73" s="45" t="s">
        <v>302</v>
      </c>
      <c r="B73" s="5" t="s">
        <v>99</v>
      </c>
      <c r="C73" s="5"/>
    </row>
    <row r="74" spans="1:3">
      <c r="A74" s="45" t="s">
        <v>302</v>
      </c>
      <c r="B74" s="5" t="s">
        <v>100</v>
      </c>
      <c r="C74" s="5"/>
    </row>
    <row r="75" spans="1:3">
      <c r="A75" s="45" t="s">
        <v>302</v>
      </c>
      <c r="B75" s="5" t="s">
        <v>101</v>
      </c>
      <c r="C75" s="5"/>
    </row>
    <row r="76" spans="1:3">
      <c r="A76" s="45" t="s">
        <v>302</v>
      </c>
      <c r="B76" s="5" t="s">
        <v>102</v>
      </c>
      <c r="C76" s="5"/>
    </row>
    <row r="77" spans="1:3">
      <c r="A77" s="45" t="s">
        <v>302</v>
      </c>
      <c r="B77" s="5" t="s">
        <v>103</v>
      </c>
      <c r="C77" s="5"/>
    </row>
    <row r="78" spans="1:3">
      <c r="A78" s="45" t="s">
        <v>302</v>
      </c>
      <c r="B78" s="5" t="s">
        <v>104</v>
      </c>
      <c r="C78" s="5"/>
    </row>
    <row r="79" spans="1:3">
      <c r="A79" s="22" t="s">
        <v>176</v>
      </c>
      <c r="B79" s="23" t="s">
        <v>105</v>
      </c>
      <c r="C79" s="606" t="s">
        <v>626</v>
      </c>
    </row>
    <row r="80" spans="1:3">
      <c r="A80" s="22" t="s">
        <v>176</v>
      </c>
      <c r="B80" s="23" t="s">
        <v>106</v>
      </c>
      <c r="C80" s="606" t="s">
        <v>626</v>
      </c>
    </row>
    <row r="81" spans="1:3">
      <c r="A81" s="22" t="s">
        <v>176</v>
      </c>
      <c r="B81" s="23" t="s">
        <v>107</v>
      </c>
      <c r="C81" s="606" t="s">
        <v>626</v>
      </c>
    </row>
    <row r="82" spans="1:3">
      <c r="A82" s="22" t="s">
        <v>176</v>
      </c>
      <c r="B82" s="22" t="s">
        <v>177</v>
      </c>
      <c r="C82" s="21"/>
    </row>
    <row r="83" spans="1:3">
      <c r="A83" s="22" t="s">
        <v>176</v>
      </c>
      <c r="B83" s="22" t="s">
        <v>178</v>
      </c>
      <c r="C83" s="21"/>
    </row>
    <row r="84" spans="1:3">
      <c r="A84" s="22" t="s">
        <v>176</v>
      </c>
      <c r="B84" s="22" t="s">
        <v>179</v>
      </c>
      <c r="C84" s="21"/>
    </row>
  </sheetData>
  <sheetProtection algorithmName="SHA-512" hashValue="8oukdyJD9Dezk9Uji9uzXTYJTmSyfTVETDqsLqq7GLoJllRYtMS/Ce9gNf0VdzJGD9V+LkkMfOyxdRF0GvyNTg==" saltValue="vvhd8t8PlZ52IrpwiNCA+Q==" spinCount="100000" sheet="1" autoFilter="0"/>
  <autoFilter ref="A2:C84" xr:uid="{00000000-0009-0000-0000-000001000000}">
    <sortState xmlns:xlrd2="http://schemas.microsoft.com/office/spreadsheetml/2017/richdata2" ref="A2:E82">
      <sortCondition ref="A2:A82" customList="出演費,音楽費,文芸費,舞台費,運搬費,謝金,旅費,通信費,宣伝費,印刷費,記録・配信費,感染症対策経費"/>
    </sortState>
  </autoFilter>
  <mergeCells count="1">
    <mergeCell ref="A1:C1"/>
  </mergeCells>
  <phoneticPr fontId="21"/>
  <pageMargins left="0.70866141732283472" right="0.70866141732283472" top="0.74803149606299213" bottom="0.74803149606299213" header="0.31496062992125984" footer="0.31496062992125984"/>
  <pageSetup paperSize="9" scale="4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A106"/>
  <sheetViews>
    <sheetView showGridLines="0" showWhiteSpace="0" view="pageBreakPreview" zoomScaleNormal="100" zoomScaleSheetLayoutView="100" workbookViewId="0">
      <selection activeCell="D13" sqref="D13"/>
    </sheetView>
  </sheetViews>
  <sheetFormatPr defaultColWidth="9" defaultRowHeight="18.75"/>
  <cols>
    <col min="1" max="1" width="2.125" style="317" customWidth="1"/>
    <col min="2" max="2" width="4.875" style="317" customWidth="1"/>
    <col min="3" max="3" width="4.625" style="317" customWidth="1"/>
    <col min="4" max="4" width="4.125" style="317" customWidth="1"/>
    <col min="5" max="5" width="4.875" style="317" customWidth="1"/>
    <col min="6" max="6" width="14.875" style="317" customWidth="1"/>
    <col min="7" max="7" width="16.625" style="317" customWidth="1"/>
    <col min="8" max="8" width="2.625" style="317" customWidth="1"/>
    <col min="9" max="9" width="9.375" style="317" customWidth="1"/>
    <col min="10" max="10" width="4" style="317" customWidth="1"/>
    <col min="11" max="11" width="4.5" style="317" customWidth="1"/>
    <col min="12" max="12" width="1.625" style="317" customWidth="1"/>
    <col min="13" max="13" width="2.125" style="317" customWidth="1"/>
    <col min="14" max="14" width="3.5" style="319" customWidth="1"/>
    <col min="15" max="15" width="5.625" style="317" customWidth="1"/>
    <col min="16" max="16" width="4.625" style="317" customWidth="1"/>
    <col min="17" max="17" width="20.625" style="317" customWidth="1"/>
    <col min="18" max="18" width="19.875" style="317" customWidth="1"/>
    <col min="19" max="19" width="4.875" style="317" customWidth="1"/>
    <col min="20" max="20" width="12.375" style="317" customWidth="1"/>
    <col min="21" max="21" width="14.625" style="317" customWidth="1"/>
    <col min="22" max="16384" width="9" style="317"/>
  </cols>
  <sheetData>
    <row r="1" spans="1:24" ht="24.75" customHeight="1" thickBot="1">
      <c r="A1" s="718" t="str">
        <f>IF(OR(①総表!C16="",①総表!C16="選択してください。"),"00",VLOOKUP(①総表!C16,チェック表!$B$60:$D$105,3,0))</f>
        <v>00</v>
      </c>
      <c r="B1" s="718"/>
      <c r="C1" s="718"/>
      <c r="D1" s="718"/>
      <c r="E1" s="718"/>
      <c r="F1" s="320"/>
      <c r="Q1" s="318" t="s">
        <v>243</v>
      </c>
      <c r="R1" s="321" t="str">
        <f>①総表!I1&amp;" - "&amp;①総表!J1&amp;" - "&amp;①総表!K1</f>
        <v xml:space="preserve"> -  - </v>
      </c>
      <c r="T1" s="317" t="s">
        <v>467</v>
      </c>
    </row>
    <row r="2" spans="1:24" ht="25.5" customHeight="1">
      <c r="B2" s="719" t="s">
        <v>648</v>
      </c>
      <c r="C2" s="719"/>
      <c r="D2" s="719"/>
      <c r="E2" s="719"/>
      <c r="F2" s="719"/>
      <c r="G2" s="719"/>
      <c r="H2" s="719"/>
      <c r="I2" s="719"/>
      <c r="J2" s="719"/>
      <c r="K2" s="719"/>
      <c r="L2" s="719"/>
      <c r="M2" s="719"/>
      <c r="N2" s="719"/>
      <c r="O2" s="719"/>
      <c r="P2" s="719"/>
      <c r="Q2" s="719"/>
      <c r="R2" s="719"/>
      <c r="S2" s="719"/>
      <c r="T2" s="319" t="s">
        <v>468</v>
      </c>
      <c r="U2" s="322"/>
      <c r="V2" s="322"/>
    </row>
    <row r="3" spans="1:24" ht="19.5" customHeight="1">
      <c r="B3" s="714" t="s">
        <v>245</v>
      </c>
      <c r="C3" s="714"/>
      <c r="D3" s="715">
        <f>①総表!C10</f>
        <v>0</v>
      </c>
      <c r="E3" s="715"/>
      <c r="F3" s="715"/>
      <c r="G3" s="715"/>
      <c r="H3" s="715"/>
      <c r="I3" s="715"/>
      <c r="J3" s="715"/>
      <c r="K3" s="715"/>
      <c r="L3" s="715"/>
      <c r="M3" s="715"/>
      <c r="N3" s="715"/>
      <c r="O3" s="715"/>
      <c r="P3" s="715"/>
      <c r="Q3" s="715"/>
      <c r="R3" s="715"/>
      <c r="S3" s="715"/>
      <c r="T3" s="323"/>
      <c r="U3" s="717"/>
      <c r="V3" s="717"/>
    </row>
    <row r="4" spans="1:24" ht="19.5" customHeight="1">
      <c r="B4" s="714" t="s">
        <v>246</v>
      </c>
      <c r="C4" s="714"/>
      <c r="D4" s="715">
        <f>IF(①総表!C18="",①総表!C17,①総表!C17&amp;"（"&amp;①総表!C18&amp;"）")</f>
        <v>0</v>
      </c>
      <c r="E4" s="715"/>
      <c r="F4" s="715"/>
      <c r="G4" s="715"/>
      <c r="H4" s="715"/>
      <c r="I4" s="715"/>
      <c r="J4" s="715"/>
      <c r="K4" s="715"/>
      <c r="L4" s="715"/>
      <c r="M4" s="715"/>
      <c r="N4" s="715"/>
      <c r="O4" s="715"/>
      <c r="P4" s="715"/>
      <c r="Q4" s="715"/>
      <c r="R4" s="715"/>
      <c r="S4" s="715"/>
      <c r="T4" s="323"/>
      <c r="U4" s="327"/>
      <c r="V4" s="327"/>
    </row>
    <row r="5" spans="1:24" ht="19.5" customHeight="1">
      <c r="B5" s="714" t="s">
        <v>244</v>
      </c>
      <c r="C5" s="714"/>
      <c r="D5" s="715">
        <f>①総表!C27</f>
        <v>0</v>
      </c>
      <c r="E5" s="715"/>
      <c r="F5" s="715"/>
      <c r="G5" s="715"/>
      <c r="H5" s="715"/>
      <c r="I5" s="715"/>
      <c r="J5" s="715"/>
      <c r="K5" s="715"/>
      <c r="L5" s="715"/>
      <c r="M5" s="715"/>
      <c r="N5" s="715"/>
      <c r="O5" s="715"/>
      <c r="P5" s="715"/>
      <c r="Q5" s="715"/>
      <c r="R5" s="715"/>
      <c r="S5" s="715"/>
      <c r="T5" s="323"/>
      <c r="U5" s="327"/>
      <c r="V5" s="327"/>
    </row>
    <row r="6" spans="1:24" ht="7.5" customHeight="1">
      <c r="B6" s="324"/>
      <c r="C6" s="324"/>
      <c r="D6" s="324"/>
      <c r="E6" s="324"/>
      <c r="F6" s="324"/>
      <c r="G6" s="324"/>
      <c r="H6" s="324"/>
      <c r="I6" s="324"/>
      <c r="J6" s="324"/>
      <c r="K6" s="324"/>
      <c r="L6" s="324"/>
      <c r="M6" s="324"/>
      <c r="N6" s="325"/>
      <c r="O6" s="324"/>
      <c r="P6" s="324"/>
      <c r="Q6" s="324"/>
      <c r="R6" s="324"/>
      <c r="S6" s="324"/>
      <c r="T6" s="324"/>
      <c r="U6" s="326"/>
    </row>
    <row r="7" spans="1:24" s="489" customFormat="1" ht="21.75" customHeight="1">
      <c r="B7" s="490"/>
      <c r="C7" s="491" t="s">
        <v>247</v>
      </c>
      <c r="D7" s="491"/>
      <c r="E7" s="491"/>
      <c r="F7" s="491"/>
      <c r="G7" s="491"/>
      <c r="H7" s="491"/>
      <c r="I7" s="491"/>
      <c r="J7" s="492"/>
      <c r="K7" s="490"/>
      <c r="L7" s="491" t="s">
        <v>248</v>
      </c>
      <c r="M7" s="491"/>
      <c r="N7" s="491"/>
      <c r="O7" s="491"/>
      <c r="P7" s="491"/>
      <c r="Q7" s="491"/>
      <c r="R7" s="491"/>
      <c r="S7" s="492"/>
      <c r="U7" s="493"/>
    </row>
    <row r="8" spans="1:24" s="489" customFormat="1" ht="18.75" customHeight="1">
      <c r="B8" s="494"/>
      <c r="C8" s="489" t="s">
        <v>500</v>
      </c>
      <c r="G8" s="495"/>
      <c r="H8" s="495"/>
      <c r="I8" s="495"/>
      <c r="J8" s="496"/>
      <c r="K8" s="489" t="s">
        <v>501</v>
      </c>
      <c r="S8" s="497"/>
      <c r="T8" s="498"/>
      <c r="U8" s="493"/>
    </row>
    <row r="9" spans="1:24" s="489" customFormat="1" ht="18.75" customHeight="1">
      <c r="B9" s="494"/>
      <c r="C9" s="561"/>
      <c r="D9" s="562" t="s">
        <v>249</v>
      </c>
      <c r="E9" s="710" t="s">
        <v>502</v>
      </c>
      <c r="F9" s="710"/>
      <c r="G9" s="710"/>
      <c r="H9" s="710"/>
      <c r="I9" s="563"/>
      <c r="J9" s="501"/>
      <c r="K9" s="572"/>
      <c r="L9" s="562" t="s">
        <v>249</v>
      </c>
      <c r="M9" s="701" t="s">
        <v>503</v>
      </c>
      <c r="N9" s="701"/>
      <c r="O9" s="701"/>
      <c r="P9" s="701"/>
      <c r="Q9" s="502"/>
      <c r="R9" s="503"/>
      <c r="S9" s="504"/>
      <c r="U9" s="505"/>
    </row>
    <row r="10" spans="1:24" s="489" customFormat="1" ht="18.600000000000001" customHeight="1">
      <c r="B10" s="494"/>
      <c r="C10" s="561"/>
      <c r="D10" s="564"/>
      <c r="E10" s="562" t="s">
        <v>249</v>
      </c>
      <c r="F10" s="710" t="s">
        <v>504</v>
      </c>
      <c r="G10" s="710"/>
      <c r="H10" s="710"/>
      <c r="I10" s="710"/>
      <c r="J10" s="501"/>
      <c r="K10" s="572"/>
      <c r="L10" s="562" t="s">
        <v>249</v>
      </c>
      <c r="M10" s="701" t="s">
        <v>505</v>
      </c>
      <c r="N10" s="701"/>
      <c r="O10" s="701"/>
      <c r="P10" s="701"/>
      <c r="Q10" s="573"/>
      <c r="R10" s="503"/>
      <c r="S10" s="504"/>
      <c r="U10" s="493"/>
    </row>
    <row r="11" spans="1:24" s="489" customFormat="1" ht="18.75" customHeight="1">
      <c r="B11" s="494"/>
      <c r="C11" s="561"/>
      <c r="D11" s="564"/>
      <c r="E11" s="562" t="s">
        <v>249</v>
      </c>
      <c r="F11" s="710" t="s">
        <v>506</v>
      </c>
      <c r="G11" s="710"/>
      <c r="H11" s="710"/>
      <c r="I11" s="710"/>
      <c r="J11" s="501"/>
      <c r="K11" s="494"/>
      <c r="N11" s="716" t="s">
        <v>507</v>
      </c>
      <c r="O11" s="716"/>
      <c r="P11" s="716"/>
      <c r="Q11" s="574" t="s">
        <v>508</v>
      </c>
      <c r="R11" s="575"/>
      <c r="S11" s="497"/>
      <c r="U11" s="493"/>
    </row>
    <row r="12" spans="1:24" s="489" customFormat="1" ht="18.75" customHeight="1">
      <c r="B12" s="494"/>
      <c r="C12" s="561"/>
      <c r="D12" s="564"/>
      <c r="E12" s="564"/>
      <c r="F12" s="563"/>
      <c r="G12" s="563"/>
      <c r="H12" s="563"/>
      <c r="I12" s="563"/>
      <c r="J12" s="501"/>
      <c r="K12" s="494"/>
      <c r="M12" s="562" t="s">
        <v>249</v>
      </c>
      <c r="N12" s="699" t="s">
        <v>509</v>
      </c>
      <c r="O12" s="699"/>
      <c r="P12" s="699"/>
      <c r="Q12" s="699"/>
      <c r="R12" s="507"/>
      <c r="S12" s="497"/>
      <c r="T12" s="508"/>
    </row>
    <row r="13" spans="1:24" s="489" customFormat="1" ht="18.75" customHeight="1">
      <c r="B13" s="494"/>
      <c r="C13" s="561"/>
      <c r="D13" s="562" t="s">
        <v>249</v>
      </c>
      <c r="E13" s="710" t="s">
        <v>510</v>
      </c>
      <c r="F13" s="710"/>
      <c r="G13" s="710"/>
      <c r="H13" s="710"/>
      <c r="I13" s="561"/>
      <c r="J13" s="501"/>
      <c r="K13" s="494"/>
      <c r="M13" s="562" t="s">
        <v>249</v>
      </c>
      <c r="N13" s="507" t="s">
        <v>511</v>
      </c>
      <c r="O13" s="507"/>
      <c r="P13" s="507"/>
      <c r="Q13" s="507"/>
      <c r="R13" s="507"/>
      <c r="S13" s="509"/>
      <c r="T13" s="508"/>
      <c r="U13" s="701"/>
      <c r="V13" s="701"/>
      <c r="W13" s="701"/>
    </row>
    <row r="14" spans="1:24" s="489" customFormat="1" ht="18" customHeight="1">
      <c r="B14" s="494"/>
      <c r="C14" s="561"/>
      <c r="D14" s="562" t="s">
        <v>249</v>
      </c>
      <c r="E14" s="710" t="s">
        <v>512</v>
      </c>
      <c r="F14" s="710"/>
      <c r="G14" s="710"/>
      <c r="H14" s="710"/>
      <c r="I14" s="710"/>
      <c r="J14" s="501"/>
      <c r="K14" s="494"/>
      <c r="M14" s="562" t="s">
        <v>249</v>
      </c>
      <c r="N14" s="698" t="s">
        <v>513</v>
      </c>
      <c r="O14" s="698"/>
      <c r="P14" s="698"/>
      <c r="Q14" s="698"/>
      <c r="R14" s="698"/>
      <c r="S14" s="509"/>
      <c r="T14" s="508"/>
      <c r="U14" s="698"/>
      <c r="V14" s="698"/>
      <c r="W14" s="698"/>
      <c r="X14" s="698"/>
    </row>
    <row r="15" spans="1:24" s="489" customFormat="1" ht="18.75" customHeight="1">
      <c r="B15" s="494"/>
      <c r="C15" s="561"/>
      <c r="D15" s="565"/>
      <c r="E15" s="710" t="s">
        <v>514</v>
      </c>
      <c r="F15" s="710"/>
      <c r="G15" s="710"/>
      <c r="H15" s="710"/>
      <c r="I15" s="710"/>
      <c r="J15" s="501"/>
      <c r="K15" s="494"/>
      <c r="M15" s="562" t="s">
        <v>610</v>
      </c>
      <c r="N15" s="489" t="s">
        <v>515</v>
      </c>
      <c r="P15" s="507"/>
      <c r="Q15" s="599"/>
      <c r="R15" s="576"/>
      <c r="S15" s="497"/>
      <c r="T15" s="508"/>
      <c r="U15" s="698"/>
      <c r="V15" s="698"/>
      <c r="W15" s="698"/>
      <c r="X15" s="510"/>
    </row>
    <row r="16" spans="1:24" s="489" customFormat="1" ht="18.75" customHeight="1">
      <c r="B16" s="494"/>
      <c r="C16" s="561"/>
      <c r="D16" s="562" t="s">
        <v>249</v>
      </c>
      <c r="E16" s="710" t="s">
        <v>516</v>
      </c>
      <c r="F16" s="710"/>
      <c r="G16" s="710"/>
      <c r="H16" s="710"/>
      <c r="I16" s="710"/>
      <c r="J16" s="501"/>
      <c r="K16" s="494"/>
      <c r="M16" s="499"/>
      <c r="N16" s="562" t="s">
        <v>249</v>
      </c>
      <c r="O16" s="711" t="s">
        <v>611</v>
      </c>
      <c r="P16" s="712"/>
      <c r="Q16" s="712"/>
      <c r="R16" s="712"/>
      <c r="S16" s="497"/>
      <c r="T16" s="508"/>
      <c r="U16" s="698"/>
      <c r="V16" s="698"/>
      <c r="W16" s="698"/>
      <c r="X16" s="698"/>
    </row>
    <row r="17" spans="2:27" s="489" customFormat="1" ht="18.75" customHeight="1">
      <c r="B17" s="494"/>
      <c r="C17" s="561"/>
      <c r="D17" s="565"/>
      <c r="E17" s="566"/>
      <c r="F17" s="707"/>
      <c r="G17" s="708"/>
      <c r="H17" s="709"/>
      <c r="I17" s="567"/>
      <c r="J17" s="501"/>
      <c r="K17" s="489" t="s">
        <v>517</v>
      </c>
      <c r="L17" s="506"/>
      <c r="N17" s="499"/>
      <c r="P17" s="562" t="s">
        <v>249</v>
      </c>
      <c r="Q17" s="701" t="s">
        <v>518</v>
      </c>
      <c r="R17" s="713"/>
      <c r="S17" s="501"/>
      <c r="T17" s="508"/>
      <c r="U17" s="510"/>
      <c r="V17" s="510"/>
      <c r="W17" s="510"/>
      <c r="X17" s="510"/>
    </row>
    <row r="18" spans="2:27" s="489" customFormat="1" ht="18.75" customHeight="1">
      <c r="B18" s="494"/>
      <c r="C18" s="561"/>
      <c r="D18" s="565"/>
      <c r="E18" s="568"/>
      <c r="F18" s="569"/>
      <c r="G18" s="569"/>
      <c r="H18" s="569"/>
      <c r="I18" s="569"/>
      <c r="J18" s="513"/>
      <c r="K18" s="507" t="s">
        <v>519</v>
      </c>
      <c r="L18" s="506"/>
      <c r="M18" s="506"/>
      <c r="N18"/>
      <c r="S18" s="497"/>
      <c r="U18" s="493"/>
    </row>
    <row r="19" spans="2:27" s="489" customFormat="1" ht="18.75" customHeight="1">
      <c r="B19" s="494"/>
      <c r="C19" s="565"/>
      <c r="D19" s="561"/>
      <c r="E19" s="561"/>
      <c r="F19" s="561"/>
      <c r="G19" s="561"/>
      <c r="H19" s="561"/>
      <c r="I19" s="561"/>
      <c r="J19" s="497"/>
      <c r="K19" s="572"/>
      <c r="L19" s="562" t="s">
        <v>249</v>
      </c>
      <c r="M19" s="701" t="s">
        <v>520</v>
      </c>
      <c r="N19" s="701"/>
      <c r="O19" s="701"/>
      <c r="P19" s="701"/>
      <c r="Q19" s="701"/>
      <c r="S19" s="497"/>
      <c r="U19" s="493"/>
    </row>
    <row r="20" spans="2:27" s="489" customFormat="1" ht="18.600000000000001" customHeight="1">
      <c r="B20" s="494"/>
      <c r="C20" s="562" t="s">
        <v>249</v>
      </c>
      <c r="D20" s="700" t="s">
        <v>521</v>
      </c>
      <c r="E20" s="700"/>
      <c r="F20" s="700"/>
      <c r="G20" s="561"/>
      <c r="H20" s="561"/>
      <c r="I20" s="561"/>
      <c r="J20" s="497"/>
      <c r="K20" s="572"/>
      <c r="L20" s="562" t="s">
        <v>249</v>
      </c>
      <c r="M20" s="701" t="s">
        <v>522</v>
      </c>
      <c r="N20" s="701"/>
      <c r="O20" s="701"/>
      <c r="P20" s="701"/>
      <c r="Q20" s="701"/>
      <c r="S20" s="497"/>
      <c r="T20" s="506"/>
      <c r="U20" s="493"/>
    </row>
    <row r="21" spans="2:27" s="489" customFormat="1" ht="18.600000000000001" customHeight="1">
      <c r="B21" s="494"/>
      <c r="C21" s="562" t="s">
        <v>249</v>
      </c>
      <c r="D21" s="700" t="s">
        <v>523</v>
      </c>
      <c r="E21" s="700"/>
      <c r="F21" s="700"/>
      <c r="G21" s="700"/>
      <c r="H21" s="700"/>
      <c r="I21" s="567"/>
      <c r="J21" s="513"/>
      <c r="K21" s="572"/>
      <c r="L21" s="562" t="s">
        <v>249</v>
      </c>
      <c r="M21" s="549" t="s">
        <v>524</v>
      </c>
      <c r="N21" s="549"/>
      <c r="O21" s="549"/>
      <c r="P21" s="549"/>
      <c r="Q21" s="549"/>
      <c r="R21" s="514"/>
      <c r="S21" s="515"/>
      <c r="T21" s="511"/>
      <c r="U21" s="508"/>
      <c r="V21" s="508"/>
    </row>
    <row r="22" spans="2:27" s="489" customFormat="1" ht="34.5" customHeight="1">
      <c r="B22" s="494"/>
      <c r="C22" s="516"/>
      <c r="E22" s="516"/>
      <c r="F22" s="516"/>
      <c r="G22" s="516"/>
      <c r="H22" s="516"/>
      <c r="I22" s="516"/>
      <c r="J22" s="517"/>
      <c r="K22" s="494"/>
      <c r="M22" s="702" t="s">
        <v>525</v>
      </c>
      <c r="N22" s="703"/>
      <c r="O22" s="703"/>
      <c r="P22" s="703"/>
      <c r="Q22" s="703"/>
      <c r="R22" s="703"/>
      <c r="S22" s="704"/>
      <c r="T22" s="507"/>
      <c r="U22" s="508"/>
      <c r="V22" s="508"/>
      <c r="W22" s="698"/>
      <c r="X22" s="698"/>
      <c r="Y22" s="698"/>
      <c r="Z22" s="698"/>
    </row>
    <row r="23" spans="2:27" s="489" customFormat="1" ht="18" customHeight="1">
      <c r="B23" s="490"/>
      <c r="C23" s="489" t="s">
        <v>251</v>
      </c>
      <c r="D23" s="518"/>
      <c r="E23" s="511"/>
      <c r="F23" s="511"/>
      <c r="G23" s="500"/>
      <c r="H23" s="500"/>
      <c r="I23" s="500"/>
      <c r="J23" s="501"/>
      <c r="K23" s="507" t="s">
        <v>526</v>
      </c>
      <c r="L23" s="507"/>
      <c r="M23" s="507"/>
      <c r="N23"/>
      <c r="P23" s="519"/>
      <c r="Q23" s="519"/>
      <c r="R23" s="519"/>
      <c r="S23" s="520"/>
      <c r="T23" s="507"/>
      <c r="U23" s="508"/>
      <c r="V23" s="508"/>
      <c r="W23" s="698"/>
      <c r="X23" s="698"/>
      <c r="Y23" s="698"/>
      <c r="Z23" s="698"/>
    </row>
    <row r="24" spans="2:27" s="489" customFormat="1" ht="19.5" customHeight="1">
      <c r="B24" s="494"/>
      <c r="C24" s="562" t="s">
        <v>249</v>
      </c>
      <c r="D24" s="489" t="s">
        <v>527</v>
      </c>
      <c r="G24" s="500"/>
      <c r="H24" s="500"/>
      <c r="I24" s="500"/>
      <c r="J24" s="501"/>
      <c r="K24" s="577"/>
      <c r="L24" s="562" t="s">
        <v>249</v>
      </c>
      <c r="M24" s="550" t="s">
        <v>528</v>
      </c>
      <c r="O24" s="550"/>
      <c r="P24" s="550"/>
      <c r="Q24" s="550"/>
      <c r="R24" s="550"/>
      <c r="S24" s="551"/>
      <c r="T24" s="507"/>
      <c r="U24" s="508"/>
      <c r="V24" s="508"/>
      <c r="W24" s="698"/>
      <c r="X24" s="698"/>
      <c r="Y24" s="698"/>
      <c r="Z24" s="698"/>
    </row>
    <row r="25" spans="2:27" s="489" customFormat="1" ht="24.6" customHeight="1">
      <c r="B25" s="494"/>
      <c r="D25" s="699" t="s">
        <v>529</v>
      </c>
      <c r="E25" s="699"/>
      <c r="F25" s="699"/>
      <c r="G25" s="699"/>
      <c r="H25" s="512"/>
      <c r="I25" s="512"/>
      <c r="J25" s="513"/>
      <c r="K25" s="572"/>
      <c r="L25" s="578" t="s">
        <v>249</v>
      </c>
      <c r="M25" s="705" t="s">
        <v>530</v>
      </c>
      <c r="N25" s="706"/>
      <c r="O25" s="706"/>
      <c r="P25" s="706"/>
      <c r="Q25" s="706"/>
      <c r="R25" s="706"/>
      <c r="S25" s="517"/>
      <c r="T25" s="507"/>
      <c r="U25" s="508"/>
      <c r="V25" s="508"/>
      <c r="W25" s="698"/>
      <c r="X25" s="698"/>
      <c r="Y25" s="698"/>
      <c r="Z25" s="698"/>
    </row>
    <row r="26" spans="2:27" s="489" customFormat="1" ht="26.1" customHeight="1">
      <c r="B26" s="494"/>
      <c r="D26" s="521"/>
      <c r="E26" s="522" t="s">
        <v>649</v>
      </c>
      <c r="F26" s="571"/>
      <c r="G26" s="571"/>
      <c r="H26" s="746"/>
      <c r="I26" s="747"/>
      <c r="J26" s="513"/>
      <c r="K26" s="490"/>
      <c r="L26" s="523" t="s">
        <v>531</v>
      </c>
      <c r="M26" s="523"/>
      <c r="N26" s="523"/>
      <c r="O26" s="523"/>
      <c r="P26" s="523"/>
      <c r="Q26" s="523"/>
      <c r="R26" s="523"/>
      <c r="S26" s="524"/>
      <c r="T26" s="507"/>
      <c r="U26" s="768"/>
      <c r="V26" s="768"/>
      <c r="W26" s="768"/>
    </row>
    <row r="27" spans="2:27" s="489" customFormat="1" ht="26.1" customHeight="1">
      <c r="B27" s="494"/>
      <c r="D27" s="521"/>
      <c r="E27" s="522" t="s">
        <v>608</v>
      </c>
      <c r="F27" s="571"/>
      <c r="G27" s="571"/>
      <c r="H27" s="766"/>
      <c r="I27" s="767"/>
      <c r="J27" s="513"/>
      <c r="K27" s="494"/>
      <c r="L27" s="562" t="s">
        <v>249</v>
      </c>
      <c r="M27" s="507" t="s">
        <v>532</v>
      </c>
      <c r="O27" s="499"/>
      <c r="P27" s="562" t="s">
        <v>249</v>
      </c>
      <c r="Q27" s="507" t="s">
        <v>533</v>
      </c>
      <c r="R27" s="525"/>
      <c r="S27" s="515"/>
      <c r="T27" s="526"/>
      <c r="U27" s="768"/>
      <c r="V27" s="768"/>
      <c r="W27" s="768"/>
    </row>
    <row r="28" spans="2:27" s="489" customFormat="1" ht="26.1" customHeight="1">
      <c r="B28" s="494"/>
      <c r="D28" s="527"/>
      <c r="E28" s="522" t="s">
        <v>650</v>
      </c>
      <c r="F28" s="571"/>
      <c r="G28" s="571"/>
      <c r="H28" s="746"/>
      <c r="I28" s="747"/>
      <c r="J28" s="513"/>
      <c r="K28" s="494"/>
      <c r="L28" s="562" t="s">
        <v>249</v>
      </c>
      <c r="M28" s="507" t="s">
        <v>534</v>
      </c>
      <c r="N28" s="514"/>
      <c r="O28" s="514"/>
      <c r="P28" s="514"/>
      <c r="Q28" s="514"/>
      <c r="R28" s="514"/>
      <c r="S28" s="515"/>
      <c r="T28" s="499"/>
      <c r="U28" s="493"/>
      <c r="V28" s="508"/>
      <c r="X28" s="701"/>
      <c r="Y28" s="701"/>
      <c r="Z28" s="500"/>
      <c r="AA28" s="511"/>
    </row>
    <row r="29" spans="2:27" s="489" customFormat="1" ht="18.75" customHeight="1">
      <c r="B29" s="494"/>
      <c r="D29" s="507" t="s">
        <v>535</v>
      </c>
      <c r="E29" s="507"/>
      <c r="F29" s="507"/>
      <c r="G29" s="507"/>
      <c r="H29" s="528"/>
      <c r="I29" s="529"/>
      <c r="J29" s="530"/>
      <c r="K29" s="494"/>
      <c r="L29" s="531" t="s">
        <v>536</v>
      </c>
      <c r="M29" s="531"/>
      <c r="N29" s="531"/>
      <c r="O29" s="531"/>
      <c r="P29" s="531"/>
      <c r="Q29" s="531"/>
      <c r="R29" s="531"/>
      <c r="S29" s="532"/>
      <c r="T29" s="507"/>
      <c r="U29" s="493"/>
      <c r="X29" s="500"/>
      <c r="Y29" s="500"/>
      <c r="Z29" s="500"/>
    </row>
    <row r="30" spans="2:27" s="489" customFormat="1" ht="26.1" customHeight="1">
      <c r="B30" s="494"/>
      <c r="D30" s="527"/>
      <c r="E30" s="763"/>
      <c r="F30" s="764"/>
      <c r="G30" s="765"/>
      <c r="H30" s="765"/>
      <c r="I30" s="765"/>
      <c r="J30" s="530"/>
      <c r="K30" s="494"/>
      <c r="L30" s="724"/>
      <c r="M30" s="725"/>
      <c r="N30" s="725"/>
      <c r="O30" s="725"/>
      <c r="P30" s="725"/>
      <c r="Q30" s="725"/>
      <c r="R30" s="726"/>
      <c r="S30" s="532"/>
      <c r="T30" s="507"/>
      <c r="U30" s="493"/>
      <c r="X30" s="511"/>
      <c r="Y30" s="511"/>
      <c r="Z30" s="500"/>
    </row>
    <row r="31" spans="2:27" s="489" customFormat="1" ht="5.0999999999999996" customHeight="1">
      <c r="B31" s="494"/>
      <c r="D31" s="527"/>
      <c r="E31" s="533"/>
      <c r="F31" s="533"/>
      <c r="G31" s="533"/>
      <c r="H31" s="533"/>
      <c r="I31" s="533"/>
      <c r="J31" s="530"/>
      <c r="K31" s="494"/>
      <c r="L31" s="727"/>
      <c r="M31" s="720"/>
      <c r="N31" s="720"/>
      <c r="O31" s="720"/>
      <c r="P31" s="720"/>
      <c r="Q31" s="720"/>
      <c r="R31" s="728"/>
      <c r="S31" s="532"/>
      <c r="T31" s="507"/>
      <c r="U31" s="493"/>
      <c r="X31" s="511"/>
      <c r="Y31" s="511"/>
      <c r="Z31" s="500"/>
    </row>
    <row r="32" spans="2:27" s="489" customFormat="1" ht="20.45" customHeight="1">
      <c r="B32" s="494"/>
      <c r="C32" s="562" t="s">
        <v>249</v>
      </c>
      <c r="D32" s="699" t="s">
        <v>537</v>
      </c>
      <c r="E32" s="699"/>
      <c r="F32" s="699"/>
      <c r="G32" s="533"/>
      <c r="H32" s="533"/>
      <c r="I32" s="533"/>
      <c r="J32" s="530"/>
      <c r="K32" s="494"/>
      <c r="L32" s="729"/>
      <c r="M32" s="730"/>
      <c r="N32" s="730"/>
      <c r="O32" s="730"/>
      <c r="P32" s="730"/>
      <c r="Q32" s="730"/>
      <c r="R32" s="731"/>
      <c r="S32" s="532"/>
      <c r="T32" s="507"/>
      <c r="U32" s="493"/>
      <c r="X32" s="511"/>
      <c r="Y32" s="511"/>
      <c r="Z32" s="500"/>
    </row>
    <row r="33" spans="2:27" s="489" customFormat="1" ht="18.75" customHeight="1">
      <c r="B33" s="534"/>
      <c r="C33" s="516"/>
      <c r="E33" s="535"/>
      <c r="F33" s="535"/>
      <c r="G33" s="535"/>
      <c r="H33" s="536"/>
      <c r="I33" s="536"/>
      <c r="J33" s="537"/>
      <c r="K33" s="534"/>
      <c r="L33" s="538"/>
      <c r="M33" s="538"/>
      <c r="N33" s="538"/>
      <c r="O33" s="538"/>
      <c r="P33" s="538"/>
      <c r="Q33" s="538"/>
      <c r="R33" s="538"/>
      <c r="S33" s="539"/>
      <c r="T33" s="507"/>
      <c r="U33" s="493"/>
      <c r="V33" s="754"/>
      <c r="W33" s="754"/>
      <c r="X33" s="754"/>
      <c r="Y33" s="754"/>
      <c r="Z33" s="754"/>
      <c r="AA33" s="754"/>
    </row>
    <row r="34" spans="2:27" s="489" customFormat="1" ht="21.75" customHeight="1">
      <c r="B34" s="494"/>
      <c r="C34" s="491" t="s">
        <v>538</v>
      </c>
      <c r="D34" s="491"/>
      <c r="E34" s="540"/>
      <c r="F34" s="541"/>
      <c r="G34" s="541"/>
      <c r="H34" s="541"/>
      <c r="I34" s="541"/>
      <c r="J34" s="541"/>
      <c r="K34" s="541"/>
      <c r="L34" s="541"/>
      <c r="M34" s="541"/>
      <c r="N34" s="541"/>
      <c r="O34" s="541"/>
      <c r="P34" s="523"/>
      <c r="Q34" s="523"/>
      <c r="R34" s="523"/>
      <c r="S34" s="542"/>
      <c r="T34" s="506"/>
      <c r="U34" s="493"/>
    </row>
    <row r="35" spans="2:27" s="489" customFormat="1" ht="21" customHeight="1">
      <c r="B35" s="494"/>
      <c r="D35" s="755" t="s">
        <v>539</v>
      </c>
      <c r="E35" s="756"/>
      <c r="F35" s="579"/>
      <c r="G35" s="580" t="s">
        <v>540</v>
      </c>
      <c r="H35" s="757" t="s">
        <v>541</v>
      </c>
      <c r="I35" s="758"/>
      <c r="J35" s="758"/>
      <c r="K35" s="759"/>
      <c r="L35" s="760"/>
      <c r="M35" s="761"/>
      <c r="N35" s="761"/>
      <c r="O35" s="762"/>
      <c r="P35" s="581"/>
      <c r="Q35" s="582"/>
      <c r="R35" s="583"/>
      <c r="S35" s="497"/>
      <c r="U35" s="493"/>
    </row>
    <row r="36" spans="2:27" s="489" customFormat="1" ht="21" customHeight="1">
      <c r="B36" s="494"/>
      <c r="D36" s="748" t="s">
        <v>542</v>
      </c>
      <c r="E36" s="749"/>
      <c r="F36" s="738"/>
      <c r="G36" s="739"/>
      <c r="H36" s="739"/>
      <c r="I36" s="739"/>
      <c r="J36" s="739"/>
      <c r="K36" s="739"/>
      <c r="L36" s="739"/>
      <c r="M36" s="739"/>
      <c r="N36" s="739"/>
      <c r="O36" s="739"/>
      <c r="P36" s="739"/>
      <c r="Q36" s="739"/>
      <c r="R36" s="740"/>
      <c r="S36" s="497"/>
      <c r="U36" s="493"/>
    </row>
    <row r="37" spans="2:27" s="489" customFormat="1" ht="21" customHeight="1">
      <c r="B37" s="494"/>
      <c r="D37" s="750"/>
      <c r="E37" s="751"/>
      <c r="F37" s="741"/>
      <c r="G37" s="742"/>
      <c r="H37" s="742"/>
      <c r="I37" s="742"/>
      <c r="J37" s="742"/>
      <c r="K37" s="742"/>
      <c r="L37" s="742"/>
      <c r="M37" s="742"/>
      <c r="N37" s="742"/>
      <c r="O37" s="742"/>
      <c r="P37" s="742"/>
      <c r="Q37" s="742"/>
      <c r="R37" s="740"/>
      <c r="S37" s="497"/>
      <c r="U37" s="493"/>
    </row>
    <row r="38" spans="2:27" s="489" customFormat="1" ht="21" customHeight="1">
      <c r="B38" s="494"/>
      <c r="D38" s="750"/>
      <c r="E38" s="751"/>
      <c r="F38" s="741"/>
      <c r="G38" s="742"/>
      <c r="H38" s="742"/>
      <c r="I38" s="742"/>
      <c r="J38" s="742"/>
      <c r="K38" s="742"/>
      <c r="L38" s="742"/>
      <c r="M38" s="742"/>
      <c r="N38" s="742"/>
      <c r="O38" s="742"/>
      <c r="P38" s="742"/>
      <c r="Q38" s="742"/>
      <c r="R38" s="740"/>
      <c r="S38" s="497"/>
      <c r="U38" s="493"/>
    </row>
    <row r="39" spans="2:27" s="489" customFormat="1" ht="20.45" customHeight="1">
      <c r="B39" s="494"/>
      <c r="D39" s="752"/>
      <c r="E39" s="753"/>
      <c r="F39" s="743"/>
      <c r="G39" s="744"/>
      <c r="H39" s="744"/>
      <c r="I39" s="744"/>
      <c r="J39" s="744"/>
      <c r="K39" s="744"/>
      <c r="L39" s="744"/>
      <c r="M39" s="744"/>
      <c r="N39" s="744"/>
      <c r="O39" s="744"/>
      <c r="P39" s="744"/>
      <c r="Q39" s="744"/>
      <c r="R39" s="745"/>
      <c r="S39" s="497"/>
      <c r="U39" s="493"/>
    </row>
    <row r="40" spans="2:27" s="489" customFormat="1" ht="10.5" customHeight="1">
      <c r="B40" s="494"/>
      <c r="S40" s="497"/>
    </row>
    <row r="41" spans="2:27" s="489" customFormat="1" ht="18.75" customHeight="1">
      <c r="B41" s="494"/>
      <c r="C41" s="562" t="s">
        <v>249</v>
      </c>
      <c r="D41" s="507" t="s">
        <v>616</v>
      </c>
      <c r="F41" s="507"/>
      <c r="G41" s="507"/>
      <c r="H41" s="507"/>
      <c r="M41" s="562" t="s">
        <v>249</v>
      </c>
      <c r="N41" s="507" t="s">
        <v>543</v>
      </c>
      <c r="O41" s="507"/>
      <c r="P41" s="507"/>
      <c r="Q41" s="507"/>
      <c r="R41" s="507"/>
      <c r="S41" s="497"/>
    </row>
    <row r="42" spans="2:27" s="489" customFormat="1" ht="16.5" customHeight="1">
      <c r="B42" s="572"/>
      <c r="C42" s="561"/>
      <c r="D42" s="735" t="s">
        <v>544</v>
      </c>
      <c r="E42" s="736"/>
      <c r="F42" s="737"/>
      <c r="G42" s="605"/>
      <c r="H42" s="604"/>
      <c r="I42" s="584"/>
      <c r="J42" s="584"/>
      <c r="K42" s="561"/>
      <c r="L42" s="561"/>
      <c r="M42" s="561"/>
      <c r="N42" s="584" t="s">
        <v>545</v>
      </c>
      <c r="O42" s="584"/>
      <c r="P42" s="584"/>
      <c r="Q42" s="584"/>
      <c r="R42" s="584"/>
      <c r="S42" s="585"/>
    </row>
    <row r="43" spans="2:27" s="489" customFormat="1" ht="18.75" customHeight="1">
      <c r="B43" s="572"/>
      <c r="C43" s="561"/>
      <c r="D43" s="561" t="s">
        <v>615</v>
      </c>
      <c r="F43" s="561"/>
      <c r="G43" s="561"/>
      <c r="H43" s="561"/>
      <c r="I43" s="561"/>
      <c r="J43" s="561"/>
      <c r="K43" s="561"/>
      <c r="L43" s="561"/>
      <c r="M43" s="570"/>
      <c r="N43" s="720"/>
      <c r="O43" s="720"/>
      <c r="P43" s="720"/>
      <c r="Q43" s="720"/>
      <c r="R43" s="720"/>
      <c r="S43" s="585"/>
    </row>
    <row r="44" spans="2:27" s="489" customFormat="1" ht="18.75" customHeight="1">
      <c r="B44" s="572"/>
      <c r="C44" s="603"/>
      <c r="D44" s="733"/>
      <c r="E44" s="734"/>
      <c r="F44" s="734"/>
      <c r="G44" s="734"/>
      <c r="H44" s="734"/>
      <c r="I44" s="734"/>
      <c r="J44" s="734"/>
      <c r="K44" s="734"/>
      <c r="L44" s="586"/>
      <c r="M44" s="570"/>
      <c r="N44" s="720"/>
      <c r="O44" s="720"/>
      <c r="P44" s="720"/>
      <c r="Q44" s="720"/>
      <c r="R44" s="720"/>
      <c r="S44" s="585"/>
    </row>
    <row r="45" spans="2:27" s="489" customFormat="1" ht="18.75" customHeight="1">
      <c r="B45" s="572"/>
      <c r="C45" s="364"/>
      <c r="D45" s="734"/>
      <c r="E45" s="734"/>
      <c r="F45" s="734"/>
      <c r="G45" s="734"/>
      <c r="H45" s="734"/>
      <c r="I45" s="734"/>
      <c r="J45" s="734"/>
      <c r="K45" s="734"/>
      <c r="L45" s="586"/>
      <c r="M45" s="570"/>
      <c r="N45" s="720"/>
      <c r="O45" s="720"/>
      <c r="P45" s="720"/>
      <c r="Q45" s="720"/>
      <c r="R45" s="720"/>
      <c r="S45" s="585"/>
    </row>
    <row r="46" spans="2:27" s="489" customFormat="1" ht="18.600000000000001" customHeight="1">
      <c r="B46" s="572"/>
      <c r="C46" s="364"/>
      <c r="D46" s="734"/>
      <c r="E46" s="734"/>
      <c r="F46" s="734"/>
      <c r="G46" s="734"/>
      <c r="H46" s="734"/>
      <c r="I46" s="734"/>
      <c r="J46" s="734"/>
      <c r="K46" s="734"/>
      <c r="L46" s="586"/>
      <c r="M46" s="561"/>
      <c r="N46" s="720"/>
      <c r="O46" s="720"/>
      <c r="P46" s="720"/>
      <c r="Q46" s="720"/>
      <c r="R46" s="720"/>
      <c r="S46" s="585"/>
    </row>
    <row r="47" spans="2:27" s="489" customFormat="1" ht="8.25" customHeight="1">
      <c r="B47" s="572"/>
      <c r="C47" s="587"/>
      <c r="D47" s="587"/>
      <c r="E47" s="588"/>
      <c r="F47" s="588"/>
      <c r="G47" s="588"/>
      <c r="H47" s="588"/>
      <c r="I47" s="588"/>
      <c r="J47" s="588"/>
      <c r="K47" s="587"/>
      <c r="L47" s="587"/>
      <c r="M47" s="587"/>
      <c r="N47" s="589"/>
      <c r="O47" s="589"/>
      <c r="P47" s="589"/>
      <c r="Q47" s="589"/>
      <c r="R47" s="589"/>
      <c r="S47" s="590"/>
    </row>
    <row r="48" spans="2:27" s="489" customFormat="1" ht="19.5">
      <c r="B48" s="490"/>
      <c r="C48" s="491" t="s">
        <v>252</v>
      </c>
      <c r="D48" s="491"/>
      <c r="E48" s="543"/>
      <c r="F48" s="543"/>
      <c r="G48" s="722" t="s">
        <v>546</v>
      </c>
      <c r="H48" s="723"/>
      <c r="I48" s="543"/>
      <c r="J48" s="543"/>
      <c r="K48" s="491"/>
      <c r="L48" s="491"/>
      <c r="M48" s="491"/>
      <c r="N48" s="491"/>
      <c r="O48" s="491"/>
      <c r="P48" s="491"/>
      <c r="Q48" s="491"/>
      <c r="R48" s="491"/>
      <c r="S48" s="492"/>
      <c r="T48" s="526"/>
    </row>
    <row r="49" spans="1:21" s="489" customFormat="1" ht="21.75" customHeight="1">
      <c r="B49" s="494"/>
      <c r="C49" s="562" t="s">
        <v>249</v>
      </c>
      <c r="D49" s="489" t="s">
        <v>250</v>
      </c>
      <c r="E49" s="562" t="s">
        <v>249</v>
      </c>
      <c r="F49" s="489" t="s">
        <v>547</v>
      </c>
      <c r="G49" s="724"/>
      <c r="H49" s="725"/>
      <c r="I49" s="725"/>
      <c r="J49" s="725"/>
      <c r="K49" s="725"/>
      <c r="L49" s="725"/>
      <c r="M49" s="725"/>
      <c r="N49" s="725"/>
      <c r="O49" s="725"/>
      <c r="P49" s="725"/>
      <c r="Q49" s="725"/>
      <c r="R49" s="726"/>
      <c r="S49" s="497"/>
      <c r="T49" s="499"/>
      <c r="U49" s="510"/>
    </row>
    <row r="50" spans="1:21" s="489" customFormat="1" ht="22.5" customHeight="1">
      <c r="B50" s="494"/>
      <c r="C50" s="562" t="s">
        <v>249</v>
      </c>
      <c r="D50" s="732" t="s">
        <v>534</v>
      </c>
      <c r="E50" s="732"/>
      <c r="F50" s="732"/>
      <c r="G50" s="727"/>
      <c r="H50" s="720"/>
      <c r="I50" s="720"/>
      <c r="J50" s="720"/>
      <c r="K50" s="720"/>
      <c r="L50" s="720"/>
      <c r="M50" s="720"/>
      <c r="N50" s="720"/>
      <c r="O50" s="720"/>
      <c r="P50" s="720"/>
      <c r="Q50" s="720"/>
      <c r="R50" s="728"/>
      <c r="S50" s="497"/>
    </row>
    <row r="51" spans="1:21" s="489" customFormat="1" ht="50.45" customHeight="1">
      <c r="B51" s="494"/>
      <c r="G51" s="729"/>
      <c r="H51" s="730"/>
      <c r="I51" s="730"/>
      <c r="J51" s="730"/>
      <c r="K51" s="730"/>
      <c r="L51" s="730"/>
      <c r="M51" s="730"/>
      <c r="N51" s="730"/>
      <c r="O51" s="730"/>
      <c r="P51" s="730"/>
      <c r="Q51" s="730"/>
      <c r="R51" s="731"/>
      <c r="S51" s="497"/>
    </row>
    <row r="52" spans="1:21" s="489" customFormat="1" ht="6.95" customHeight="1">
      <c r="B52" s="534"/>
      <c r="C52" s="516"/>
      <c r="D52" s="516"/>
      <c r="E52" s="516"/>
      <c r="F52" s="516"/>
      <c r="G52" s="544"/>
      <c r="H52" s="544"/>
      <c r="I52" s="544"/>
      <c r="J52" s="544"/>
      <c r="K52" s="516"/>
      <c r="L52" s="516"/>
      <c r="M52" s="516"/>
      <c r="N52" s="516"/>
      <c r="O52" s="516"/>
      <c r="P52" s="516"/>
      <c r="Q52" s="516"/>
      <c r="R52" s="516"/>
      <c r="S52" s="517"/>
      <c r="T52" s="510"/>
    </row>
    <row r="53" spans="1:21" s="489" customFormat="1" ht="18" customHeight="1">
      <c r="B53" s="494"/>
      <c r="C53" s="489" t="s">
        <v>548</v>
      </c>
      <c r="E53" s="506"/>
      <c r="F53" s="506"/>
      <c r="G53" s="506"/>
      <c r="H53" s="506"/>
      <c r="I53" s="506"/>
      <c r="J53" s="506"/>
      <c r="S53" s="497"/>
    </row>
    <row r="54" spans="1:21" s="489" customFormat="1" ht="18" customHeight="1">
      <c r="B54" s="494"/>
      <c r="C54" s="720"/>
      <c r="D54" s="720"/>
      <c r="E54" s="720"/>
      <c r="F54" s="720"/>
      <c r="G54" s="720"/>
      <c r="H54" s="720"/>
      <c r="I54" s="720"/>
      <c r="J54" s="720"/>
      <c r="K54" s="720"/>
      <c r="L54" s="720"/>
      <c r="M54" s="720"/>
      <c r="N54" s="720"/>
      <c r="O54" s="720"/>
      <c r="P54" s="720"/>
      <c r="Q54" s="720"/>
      <c r="R54" s="720"/>
      <c r="S54" s="497"/>
    </row>
    <row r="55" spans="1:21" s="489" customFormat="1" ht="68.25" customHeight="1">
      <c r="B55" s="534"/>
      <c r="C55" s="721"/>
      <c r="D55" s="721"/>
      <c r="E55" s="721"/>
      <c r="F55" s="721"/>
      <c r="G55" s="721"/>
      <c r="H55" s="721"/>
      <c r="I55" s="721"/>
      <c r="J55" s="721"/>
      <c r="K55" s="721"/>
      <c r="L55" s="721"/>
      <c r="M55" s="721"/>
      <c r="N55" s="721"/>
      <c r="O55" s="721"/>
      <c r="P55" s="721"/>
      <c r="Q55" s="721"/>
      <c r="R55" s="721"/>
      <c r="S55" s="545"/>
    </row>
    <row r="56" spans="1:21" s="546" customFormat="1">
      <c r="E56" s="547"/>
      <c r="F56" s="547"/>
      <c r="G56" s="547"/>
      <c r="H56" s="547"/>
      <c r="I56" s="547"/>
      <c r="J56" s="547"/>
      <c r="K56" s="548"/>
      <c r="L56" s="548"/>
      <c r="N56" s="548"/>
      <c r="O56" s="548"/>
      <c r="P56" s="548"/>
      <c r="Q56" s="548"/>
      <c r="R56" s="548"/>
      <c r="S56" s="548"/>
    </row>
    <row r="57" spans="1:21" s="546" customFormat="1" ht="18.95" customHeight="1">
      <c r="A57" s="317" t="s">
        <v>334</v>
      </c>
      <c r="B57" s="317"/>
      <c r="C57" s="317"/>
      <c r="D57" s="317"/>
      <c r="T57" s="548"/>
    </row>
    <row r="58" spans="1:21" s="546" customFormat="1" ht="26.45" customHeight="1">
      <c r="A58" s="317"/>
      <c r="B58" s="552" t="s">
        <v>549</v>
      </c>
      <c r="C58" s="553">
        <v>99</v>
      </c>
      <c r="D58" s="553" t="str">
        <f t="shared" ref="D58:D59" si="0">C58&amp;"  "&amp;B58</f>
        <v>99  全国</v>
      </c>
    </row>
    <row r="59" spans="1:21" s="546" customFormat="1">
      <c r="A59" s="317"/>
      <c r="B59" s="552" t="s">
        <v>550</v>
      </c>
      <c r="C59" s="553">
        <v>99</v>
      </c>
      <c r="D59" s="553" t="str">
        <f t="shared" si="0"/>
        <v>99  大学</v>
      </c>
    </row>
    <row r="60" spans="1:21" s="546" customFormat="1">
      <c r="A60" s="554"/>
      <c r="B60" s="555" t="s">
        <v>335</v>
      </c>
      <c r="C60" s="556" t="s">
        <v>462</v>
      </c>
      <c r="D60" s="557" t="str">
        <f>C60&amp;"  "&amp;B60</f>
        <v>01  北海道</v>
      </c>
    </row>
    <row r="61" spans="1:21" s="546" customFormat="1">
      <c r="A61" s="554"/>
      <c r="B61" s="558" t="s">
        <v>377</v>
      </c>
      <c r="C61" s="559" t="s">
        <v>551</v>
      </c>
      <c r="D61" s="553" t="str">
        <f t="shared" ref="D61:D106" si="1">C61&amp;"  "&amp;B61</f>
        <v>02  青森県</v>
      </c>
    </row>
    <row r="62" spans="1:21" s="546" customFormat="1">
      <c r="A62" s="554"/>
      <c r="B62" s="558" t="s">
        <v>336</v>
      </c>
      <c r="C62" s="559" t="s">
        <v>552</v>
      </c>
      <c r="D62" s="553" t="str">
        <f t="shared" si="1"/>
        <v>03  岩手県</v>
      </c>
    </row>
    <row r="63" spans="1:21" s="546" customFormat="1">
      <c r="A63" s="554"/>
      <c r="B63" s="558" t="s">
        <v>337</v>
      </c>
      <c r="C63" s="559" t="s">
        <v>553</v>
      </c>
      <c r="D63" s="553" t="str">
        <f t="shared" si="1"/>
        <v>04  宮城県</v>
      </c>
    </row>
    <row r="64" spans="1:21" s="546" customFormat="1">
      <c r="A64" s="554"/>
      <c r="B64" s="558" t="s">
        <v>338</v>
      </c>
      <c r="C64" s="559" t="s">
        <v>554</v>
      </c>
      <c r="D64" s="553" t="str">
        <f t="shared" si="1"/>
        <v>05  秋田県</v>
      </c>
    </row>
    <row r="65" spans="1:4" s="546" customFormat="1">
      <c r="A65" s="554"/>
      <c r="B65" s="558" t="s">
        <v>339</v>
      </c>
      <c r="C65" s="559" t="s">
        <v>555</v>
      </c>
      <c r="D65" s="553" t="str">
        <f t="shared" si="1"/>
        <v>06  山形県</v>
      </c>
    </row>
    <row r="66" spans="1:4" s="546" customFormat="1">
      <c r="A66" s="554"/>
      <c r="B66" s="558" t="s">
        <v>340</v>
      </c>
      <c r="C66" s="559" t="s">
        <v>556</v>
      </c>
      <c r="D66" s="553" t="str">
        <f t="shared" si="1"/>
        <v>07  福島県</v>
      </c>
    </row>
    <row r="67" spans="1:4" s="546" customFormat="1">
      <c r="A67" s="554"/>
      <c r="B67" s="558" t="s">
        <v>341</v>
      </c>
      <c r="C67" s="559" t="s">
        <v>557</v>
      </c>
      <c r="D67" s="553" t="str">
        <f t="shared" si="1"/>
        <v>08  茨城県</v>
      </c>
    </row>
    <row r="68" spans="1:4" s="546" customFormat="1">
      <c r="A68" s="554"/>
      <c r="B68" s="558" t="s">
        <v>342</v>
      </c>
      <c r="C68" s="559" t="s">
        <v>558</v>
      </c>
      <c r="D68" s="553" t="str">
        <f t="shared" si="1"/>
        <v>09  栃木県</v>
      </c>
    </row>
    <row r="69" spans="1:4" s="546" customFormat="1">
      <c r="A69" s="554"/>
      <c r="B69" s="558" t="s">
        <v>343</v>
      </c>
      <c r="C69" s="559" t="s">
        <v>559</v>
      </c>
      <c r="D69" s="553" t="str">
        <f t="shared" si="1"/>
        <v> 10  群馬県</v>
      </c>
    </row>
    <row r="70" spans="1:4" s="546" customFormat="1">
      <c r="A70" s="554"/>
      <c r="B70" s="558" t="s">
        <v>344</v>
      </c>
      <c r="C70" s="559" t="s">
        <v>560</v>
      </c>
      <c r="D70" s="553" t="str">
        <f t="shared" si="1"/>
        <v> 11  埼玉県</v>
      </c>
    </row>
    <row r="71" spans="1:4" s="546" customFormat="1">
      <c r="A71" s="554"/>
      <c r="B71" s="558" t="s">
        <v>345</v>
      </c>
      <c r="C71" s="559" t="s">
        <v>561</v>
      </c>
      <c r="D71" s="553" t="str">
        <f t="shared" si="1"/>
        <v> 12  千葉県</v>
      </c>
    </row>
    <row r="72" spans="1:4" s="546" customFormat="1">
      <c r="A72" s="554"/>
      <c r="B72" s="558" t="s">
        <v>310</v>
      </c>
      <c r="C72" s="559" t="s">
        <v>562</v>
      </c>
      <c r="D72" s="553" t="str">
        <f t="shared" si="1"/>
        <v> 13  東京都</v>
      </c>
    </row>
    <row r="73" spans="1:4" s="546" customFormat="1">
      <c r="A73" s="554"/>
      <c r="B73" s="558" t="s">
        <v>304</v>
      </c>
      <c r="C73" s="559" t="s">
        <v>563</v>
      </c>
      <c r="D73" s="553" t="str">
        <f t="shared" si="1"/>
        <v> 14  神奈川県</v>
      </c>
    </row>
    <row r="74" spans="1:4" s="546" customFormat="1">
      <c r="A74" s="554"/>
      <c r="B74" s="558" t="s">
        <v>346</v>
      </c>
      <c r="C74" s="559" t="s">
        <v>564</v>
      </c>
      <c r="D74" s="553" t="str">
        <f t="shared" si="1"/>
        <v> 15  新潟県</v>
      </c>
    </row>
    <row r="75" spans="1:4" s="546" customFormat="1">
      <c r="A75" s="554"/>
      <c r="B75" s="558" t="s">
        <v>347</v>
      </c>
      <c r="C75" s="559" t="s">
        <v>565</v>
      </c>
      <c r="D75" s="553" t="str">
        <f t="shared" si="1"/>
        <v> 16  富山県</v>
      </c>
    </row>
    <row r="76" spans="1:4" s="546" customFormat="1">
      <c r="A76" s="554"/>
      <c r="B76" s="558" t="s">
        <v>348</v>
      </c>
      <c r="C76" s="559" t="s">
        <v>566</v>
      </c>
      <c r="D76" s="553" t="str">
        <f t="shared" si="1"/>
        <v> 17  石川県</v>
      </c>
    </row>
    <row r="77" spans="1:4" s="546" customFormat="1">
      <c r="A77" s="554"/>
      <c r="B77" s="558" t="s">
        <v>349</v>
      </c>
      <c r="C77" s="559" t="s">
        <v>567</v>
      </c>
      <c r="D77" s="553" t="str">
        <f t="shared" si="1"/>
        <v> 18  福井県</v>
      </c>
    </row>
    <row r="78" spans="1:4" s="546" customFormat="1">
      <c r="A78" s="554"/>
      <c r="B78" s="558" t="s">
        <v>350</v>
      </c>
      <c r="C78" s="559" t="s">
        <v>568</v>
      </c>
      <c r="D78" s="553" t="str">
        <f t="shared" si="1"/>
        <v> 19  山梨県</v>
      </c>
    </row>
    <row r="79" spans="1:4" s="546" customFormat="1">
      <c r="A79" s="554"/>
      <c r="B79" s="558" t="s">
        <v>351</v>
      </c>
      <c r="C79" s="559" t="s">
        <v>569</v>
      </c>
      <c r="D79" s="553" t="str">
        <f t="shared" si="1"/>
        <v> 20  長野県</v>
      </c>
    </row>
    <row r="80" spans="1:4" s="546" customFormat="1">
      <c r="A80" s="554"/>
      <c r="B80" s="558" t="s">
        <v>352</v>
      </c>
      <c r="C80" s="559" t="s">
        <v>570</v>
      </c>
      <c r="D80" s="553" t="str">
        <f t="shared" si="1"/>
        <v> 21  岐阜県</v>
      </c>
    </row>
    <row r="81" spans="1:4" s="546" customFormat="1">
      <c r="A81" s="554"/>
      <c r="B81" s="558" t="s">
        <v>353</v>
      </c>
      <c r="C81" s="559" t="s">
        <v>571</v>
      </c>
      <c r="D81" s="553" t="str">
        <f t="shared" si="1"/>
        <v> 22  静岡県</v>
      </c>
    </row>
    <row r="82" spans="1:4" s="546" customFormat="1">
      <c r="A82" s="554"/>
      <c r="B82" s="558" t="s">
        <v>354</v>
      </c>
      <c r="C82" s="559" t="s">
        <v>572</v>
      </c>
      <c r="D82" s="553" t="str">
        <f t="shared" si="1"/>
        <v> 23  愛知県</v>
      </c>
    </row>
    <row r="83" spans="1:4" s="546" customFormat="1">
      <c r="A83" s="554"/>
      <c r="B83" s="558" t="s">
        <v>355</v>
      </c>
      <c r="C83" s="559" t="s">
        <v>573</v>
      </c>
      <c r="D83" s="553" t="str">
        <f t="shared" si="1"/>
        <v> 24  三重県</v>
      </c>
    </row>
    <row r="84" spans="1:4" s="546" customFormat="1">
      <c r="A84" s="554"/>
      <c r="B84" s="558" t="s">
        <v>356</v>
      </c>
      <c r="C84" s="559" t="s">
        <v>574</v>
      </c>
      <c r="D84" s="553" t="str">
        <f t="shared" si="1"/>
        <v> 25  滋賀県</v>
      </c>
    </row>
    <row r="85" spans="1:4" s="546" customFormat="1">
      <c r="A85" s="554"/>
      <c r="B85" s="558" t="s">
        <v>357</v>
      </c>
      <c r="C85" s="559" t="s">
        <v>575</v>
      </c>
      <c r="D85" s="553" t="str">
        <f t="shared" si="1"/>
        <v> 26  京都府</v>
      </c>
    </row>
    <row r="86" spans="1:4" s="546" customFormat="1">
      <c r="A86" s="554"/>
      <c r="B86" s="558" t="s">
        <v>358</v>
      </c>
      <c r="C86" s="559" t="s">
        <v>576</v>
      </c>
      <c r="D86" s="553" t="str">
        <f t="shared" si="1"/>
        <v> 27  大阪府</v>
      </c>
    </row>
    <row r="87" spans="1:4" s="546" customFormat="1">
      <c r="A87" s="554"/>
      <c r="B87" s="558" t="s">
        <v>359</v>
      </c>
      <c r="C87" s="559" t="s">
        <v>577</v>
      </c>
      <c r="D87" s="553" t="str">
        <f t="shared" si="1"/>
        <v> 28  兵庫県</v>
      </c>
    </row>
    <row r="88" spans="1:4" s="546" customFormat="1">
      <c r="A88" s="554"/>
      <c r="B88" s="558" t="s">
        <v>360</v>
      </c>
      <c r="C88" s="559" t="s">
        <v>578</v>
      </c>
      <c r="D88" s="553" t="str">
        <f t="shared" si="1"/>
        <v> 29  奈良県</v>
      </c>
    </row>
    <row r="89" spans="1:4" s="546" customFormat="1">
      <c r="A89" s="554"/>
      <c r="B89" s="558" t="s">
        <v>305</v>
      </c>
      <c r="C89" s="559" t="s">
        <v>579</v>
      </c>
      <c r="D89" s="553" t="str">
        <f t="shared" si="1"/>
        <v> 30  和歌山県</v>
      </c>
    </row>
    <row r="90" spans="1:4" s="546" customFormat="1">
      <c r="A90" s="554"/>
      <c r="B90" s="558" t="s">
        <v>361</v>
      </c>
      <c r="C90" s="559" t="s">
        <v>580</v>
      </c>
      <c r="D90" s="553" t="str">
        <f t="shared" si="1"/>
        <v> 31  鳥取県</v>
      </c>
    </row>
    <row r="91" spans="1:4" s="546" customFormat="1">
      <c r="A91" s="554"/>
      <c r="B91" s="558" t="s">
        <v>362</v>
      </c>
      <c r="C91" s="559" t="s">
        <v>581</v>
      </c>
      <c r="D91" s="553" t="str">
        <f t="shared" si="1"/>
        <v> 32  島根県</v>
      </c>
    </row>
    <row r="92" spans="1:4" s="546" customFormat="1">
      <c r="A92" s="554"/>
      <c r="B92" s="558" t="s">
        <v>363</v>
      </c>
      <c r="C92" s="559" t="s">
        <v>582</v>
      </c>
      <c r="D92" s="553" t="str">
        <f t="shared" si="1"/>
        <v> 33  岡山県</v>
      </c>
    </row>
    <row r="93" spans="1:4" s="546" customFormat="1">
      <c r="A93" s="554"/>
      <c r="B93" s="558" t="s">
        <v>364</v>
      </c>
      <c r="C93" s="559" t="s">
        <v>583</v>
      </c>
      <c r="D93" s="553" t="str">
        <f t="shared" si="1"/>
        <v> 34  広島県</v>
      </c>
    </row>
    <row r="94" spans="1:4" s="546" customFormat="1">
      <c r="A94" s="554"/>
      <c r="B94" s="558" t="s">
        <v>365</v>
      </c>
      <c r="C94" s="559" t="s">
        <v>584</v>
      </c>
      <c r="D94" s="553" t="str">
        <f t="shared" si="1"/>
        <v> 35  山口県</v>
      </c>
    </row>
    <row r="95" spans="1:4" s="546" customFormat="1">
      <c r="A95" s="554"/>
      <c r="B95" s="558" t="s">
        <v>366</v>
      </c>
      <c r="C95" s="559" t="s">
        <v>585</v>
      </c>
      <c r="D95" s="553" t="str">
        <f t="shared" si="1"/>
        <v> 36  徳島県</v>
      </c>
    </row>
    <row r="96" spans="1:4" s="546" customFormat="1">
      <c r="A96" s="554"/>
      <c r="B96" s="558" t="s">
        <v>367</v>
      </c>
      <c r="C96" s="559" t="s">
        <v>586</v>
      </c>
      <c r="D96" s="553" t="str">
        <f t="shared" si="1"/>
        <v> 37  香川県</v>
      </c>
    </row>
    <row r="97" spans="1:4" s="546" customFormat="1">
      <c r="A97" s="554"/>
      <c r="B97" s="558" t="s">
        <v>368</v>
      </c>
      <c r="C97" s="559" t="s">
        <v>587</v>
      </c>
      <c r="D97" s="553" t="str">
        <f t="shared" si="1"/>
        <v> 38  愛媛県</v>
      </c>
    </row>
    <row r="98" spans="1:4" s="546" customFormat="1">
      <c r="A98" s="554"/>
      <c r="B98" s="558" t="s">
        <v>369</v>
      </c>
      <c r="C98" s="559" t="s">
        <v>588</v>
      </c>
      <c r="D98" s="553" t="str">
        <f t="shared" si="1"/>
        <v> 39  高知県</v>
      </c>
    </row>
    <row r="99" spans="1:4" s="546" customFormat="1">
      <c r="A99" s="554"/>
      <c r="B99" s="558" t="s">
        <v>370</v>
      </c>
      <c r="C99" s="559" t="s">
        <v>589</v>
      </c>
      <c r="D99" s="553" t="str">
        <f t="shared" si="1"/>
        <v> 40  福岡県</v>
      </c>
    </row>
    <row r="100" spans="1:4" s="546" customFormat="1">
      <c r="A100" s="554"/>
      <c r="B100" s="558" t="s">
        <v>371</v>
      </c>
      <c r="C100" s="559" t="s">
        <v>590</v>
      </c>
      <c r="D100" s="553" t="str">
        <f t="shared" si="1"/>
        <v> 41  佐賀県</v>
      </c>
    </row>
    <row r="101" spans="1:4" s="546" customFormat="1">
      <c r="A101" s="554"/>
      <c r="B101" s="558" t="s">
        <v>372</v>
      </c>
      <c r="C101" s="559" t="s">
        <v>591</v>
      </c>
      <c r="D101" s="553" t="str">
        <f t="shared" si="1"/>
        <v> 42  長崎県</v>
      </c>
    </row>
    <row r="102" spans="1:4" s="546" customFormat="1">
      <c r="A102" s="554"/>
      <c r="B102" s="558" t="s">
        <v>373</v>
      </c>
      <c r="C102" s="559" t="s">
        <v>592</v>
      </c>
      <c r="D102" s="553" t="str">
        <f t="shared" si="1"/>
        <v> 43  熊本県</v>
      </c>
    </row>
    <row r="103" spans="1:4" s="546" customFormat="1">
      <c r="A103" s="554"/>
      <c r="B103" s="558" t="s">
        <v>374</v>
      </c>
      <c r="C103" s="559" t="s">
        <v>593</v>
      </c>
      <c r="D103" s="553" t="str">
        <f t="shared" si="1"/>
        <v> 44  大分県</v>
      </c>
    </row>
    <row r="104" spans="1:4" s="546" customFormat="1">
      <c r="A104" s="554"/>
      <c r="B104" s="558" t="s">
        <v>375</v>
      </c>
      <c r="C104" s="559" t="s">
        <v>594</v>
      </c>
      <c r="D104" s="553" t="str">
        <f t="shared" si="1"/>
        <v> 45  宮崎県</v>
      </c>
    </row>
    <row r="105" spans="1:4" s="546" customFormat="1">
      <c r="A105" s="554"/>
      <c r="B105" s="558" t="s">
        <v>378</v>
      </c>
      <c r="C105" s="559" t="s">
        <v>595</v>
      </c>
      <c r="D105" s="553" t="str">
        <f t="shared" si="1"/>
        <v> 46  鹿児島県</v>
      </c>
    </row>
    <row r="106" spans="1:4">
      <c r="A106" s="554"/>
      <c r="B106" s="558" t="s">
        <v>376</v>
      </c>
      <c r="C106" s="559" t="s">
        <v>596</v>
      </c>
      <c r="D106" s="553" t="str">
        <f t="shared" si="1"/>
        <v> 47  沖縄県</v>
      </c>
    </row>
  </sheetData>
  <sheetProtection algorithmName="SHA-512" hashValue="RDwQfDl/zQ51/hPPLLIu47CiBySP3Kc1+xtYilToKlv8APcWPNLCj0NgTBP/NoKcb1fhK0iu9WvZf1ceo6/Xcg==" saltValue="uZM5sJXu5IEIplrAM6QR7g==" spinCount="100000" sheet="1" objects="1" scenarios="1"/>
  <mergeCells count="59">
    <mergeCell ref="D42:F42"/>
    <mergeCell ref="F36:R39"/>
    <mergeCell ref="H26:I26"/>
    <mergeCell ref="D36:E39"/>
    <mergeCell ref="V33:AA33"/>
    <mergeCell ref="D35:E35"/>
    <mergeCell ref="H35:K35"/>
    <mergeCell ref="L35:O35"/>
    <mergeCell ref="X28:Y28"/>
    <mergeCell ref="E30:F30"/>
    <mergeCell ref="G30:I30"/>
    <mergeCell ref="L30:R32"/>
    <mergeCell ref="D32:F32"/>
    <mergeCell ref="H28:I28"/>
    <mergeCell ref="H27:I27"/>
    <mergeCell ref="U26:W27"/>
    <mergeCell ref="C54:R55"/>
    <mergeCell ref="N43:R46"/>
    <mergeCell ref="G48:H48"/>
    <mergeCell ref="G49:R51"/>
    <mergeCell ref="D50:F50"/>
    <mergeCell ref="D44:K46"/>
    <mergeCell ref="U3:V3"/>
    <mergeCell ref="B4:C4"/>
    <mergeCell ref="D4:S4"/>
    <mergeCell ref="A1:E1"/>
    <mergeCell ref="B2:S2"/>
    <mergeCell ref="B3:C3"/>
    <mergeCell ref="D3:S3"/>
    <mergeCell ref="U13:W13"/>
    <mergeCell ref="F10:I10"/>
    <mergeCell ref="M10:P10"/>
    <mergeCell ref="F11:I11"/>
    <mergeCell ref="N11:P11"/>
    <mergeCell ref="N12:Q12"/>
    <mergeCell ref="E13:H13"/>
    <mergeCell ref="M19:Q19"/>
    <mergeCell ref="B5:C5"/>
    <mergeCell ref="D5:S5"/>
    <mergeCell ref="E9:H9"/>
    <mergeCell ref="M9:P9"/>
    <mergeCell ref="U14:X14"/>
    <mergeCell ref="U15:W15"/>
    <mergeCell ref="U16:V16"/>
    <mergeCell ref="W16:X16"/>
    <mergeCell ref="F17:H17"/>
    <mergeCell ref="E14:I14"/>
    <mergeCell ref="N14:R14"/>
    <mergeCell ref="E15:I15"/>
    <mergeCell ref="E16:I16"/>
    <mergeCell ref="O16:R16"/>
    <mergeCell ref="Q17:R17"/>
    <mergeCell ref="W22:Z25"/>
    <mergeCell ref="D25:G25"/>
    <mergeCell ref="D20:F20"/>
    <mergeCell ref="M20:Q20"/>
    <mergeCell ref="D21:H21"/>
    <mergeCell ref="M22:S22"/>
    <mergeCell ref="M25:R25"/>
  </mergeCells>
  <phoneticPr fontId="21"/>
  <dataValidations count="12">
    <dataValidation type="list" allowBlank="1" showInputMessage="1" showErrorMessage="1" prompt="実行委員会の中核団体について" sqref="Q15" xr:uid="{F1E585BF-2014-4618-9A38-DC8A6AAA0D6A}">
      <formula1>"中核団体→1.自治体,中核団体→2.法人格あり,中核団体→3.任意団体"</formula1>
    </dataValidation>
    <dataValidation type="list" allowBlank="1" showInputMessage="1" showErrorMessage="1" sqref="F17:H17" xr:uid="{3739FE97-FBAB-46D9-BAAA-2D109BE776E9}">
      <formula1>"共同事業体名で応募,事業主体となる構成団体から応募"</formula1>
    </dataValidation>
    <dataValidation type="list" allowBlank="1" showInputMessage="1" showErrorMessage="1" sqref="R15" xr:uid="{4EC21D97-F952-41D6-89F5-87387B2A8DF1}">
      <formula1>"＝設置者,=運営者"</formula1>
    </dataValidation>
    <dataValidation type="list" allowBlank="1" showInputMessage="1" showErrorMessage="1" sqref="R11" xr:uid="{FC7CA3FC-BBFC-48ED-B3F2-88B3FAFBF464}">
      <formula1>"R7年度採択時要確認,R7年度確認済"</formula1>
    </dataValidation>
    <dataValidation type="list" allowBlank="1" showInputMessage="1" showErrorMessage="1" sqref="Q9" xr:uid="{1A7B5822-9CEE-47D0-AF3A-CFCF9913AC90}">
      <formula1>"R5年度について採択時要確認"</formula1>
    </dataValidation>
    <dataValidation type="list" allowBlank="1" showInputMessage="1" showErrorMessage="1" sqref="Q10" xr:uid="{D0178A78-6721-43B6-BC81-E8750B395C90}">
      <formula1>"指定管理者,その他"</formula1>
    </dataValidation>
    <dataValidation type="list" allowBlank="1" showInputMessage="1" showErrorMessage="1" sqref="F26:F28" xr:uid="{6D086683-D091-47D8-B126-CEB5F35E93F6}">
      <formula1>"採択,不採択,応募なし"</formula1>
    </dataValidation>
    <dataValidation type="list" allowBlank="1" showInputMessage="1" showErrorMessage="1" sqref="E30:F31" xr:uid="{714F2404-AE8A-49C9-B344-8D17C499B115}">
      <formula1>"採択実績あり,採択実績なし"</formula1>
    </dataValidation>
    <dataValidation type="list" allowBlank="1" showInputMessage="1" showErrorMessage="1" sqref="G48:H48" xr:uid="{A872303C-1D63-47F6-8EE8-D30A5C850B67}">
      <formula1>"不適合理由,疑問点の内容"</formula1>
    </dataValidation>
    <dataValidation type="list" allowBlank="1" showInputMessage="1" showErrorMessage="1" sqref="G26:G28" xr:uid="{48782A11-92B4-45CE-8AB1-0A2A744B9DBF}">
      <formula1>"取下げ,中止廃止"</formula1>
    </dataValidation>
    <dataValidation type="list" allowBlank="1" showInputMessage="1" showErrorMessage="1" sqref="D9 E10:E11 C20:C21 L9:L10 E49 L19:L21 P17 L27:L28 O27:P27 C32 C24 L24:L25 M41 C49:C50 D16 D13:D14 M12:M16 N16:N17 C41" xr:uid="{ED38EDBA-E6E4-4D76-A701-F5B9A1897C17}">
      <formula1>"□,☑"</formula1>
    </dataValidation>
    <dataValidation type="list" allowBlank="1" showInputMessage="1" showErrorMessage="1" sqref="A1:E1" xr:uid="{00000000-0002-0000-0300-000000000000}">
      <formula1>$D$58:$D$105</formula1>
    </dataValidation>
  </dataValidations>
  <printOptions horizontalCentered="1" verticalCentered="1"/>
  <pageMargins left="0.31496062992125984" right="0.31496062992125984" top="0.35433070866141736" bottom="0.35433070866141736" header="0.31496062992125984" footer="0.31496062992125984"/>
  <pageSetup paperSize="9" scale="66" orientation="portrait" r:id="rId1"/>
  <colBreaks count="1" manualBreakCount="1">
    <brk id="20"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V67"/>
  <sheetViews>
    <sheetView view="pageBreakPreview" zoomScale="70" zoomScaleNormal="70" zoomScaleSheetLayoutView="70" workbookViewId="0">
      <selection activeCell="C6" sqref="C6"/>
    </sheetView>
  </sheetViews>
  <sheetFormatPr defaultColWidth="9" defaultRowHeight="18.75"/>
  <cols>
    <col min="1" max="1" width="5.625" customWidth="1"/>
    <col min="2" max="3" width="19.625" customWidth="1"/>
    <col min="4" max="4" width="3.125" customWidth="1"/>
    <col min="5" max="5" width="19.625" customWidth="1"/>
    <col min="6" max="6" width="8.625" customWidth="1"/>
    <col min="7" max="7" width="11.625" customWidth="1"/>
    <col min="8" max="8" width="25.625" customWidth="1"/>
    <col min="9" max="9" width="11" style="173" customWidth="1"/>
    <col min="10" max="10" width="9.625" customWidth="1"/>
    <col min="11" max="11" width="19.875" customWidth="1"/>
    <col min="12" max="12" width="28" customWidth="1"/>
    <col min="13" max="15" width="30.625" customWidth="1"/>
  </cols>
  <sheetData>
    <row r="1" spans="1:21" ht="41.45" customHeight="1">
      <c r="A1" s="770" t="s">
        <v>499</v>
      </c>
      <c r="B1" s="770"/>
      <c r="C1" s="712"/>
      <c r="D1" s="712"/>
      <c r="E1" s="712"/>
      <c r="F1" s="712"/>
      <c r="I1" s="474"/>
      <c r="J1" s="475"/>
      <c r="K1" s="475"/>
      <c r="L1" s="418" t="s">
        <v>292</v>
      </c>
    </row>
    <row r="2" spans="1:21" ht="42" customHeight="1">
      <c r="A2" s="848" t="s">
        <v>638</v>
      </c>
      <c r="B2" s="848"/>
      <c r="C2" s="848"/>
      <c r="D2" s="848"/>
      <c r="E2" s="848"/>
      <c r="F2" s="848"/>
      <c r="G2" s="848"/>
      <c r="H2" s="848"/>
    </row>
    <row r="3" spans="1:21" ht="45.6" customHeight="1">
      <c r="A3" s="770" t="s">
        <v>639</v>
      </c>
      <c r="B3" s="862"/>
      <c r="C3" s="862"/>
      <c r="D3" s="862"/>
      <c r="E3" s="862"/>
      <c r="F3" s="862"/>
      <c r="G3" s="862"/>
      <c r="H3" s="862"/>
    </row>
    <row r="4" spans="1:21" ht="4.5" customHeight="1" thickBot="1">
      <c r="A4" s="487"/>
      <c r="B4" s="488"/>
      <c r="C4" s="488"/>
      <c r="D4" s="488"/>
      <c r="E4" s="488"/>
      <c r="F4" s="488"/>
      <c r="G4" s="488"/>
      <c r="H4" s="488"/>
    </row>
    <row r="5" spans="1:21" ht="57.75" customHeight="1" thickBot="1">
      <c r="A5" s="849" t="s">
        <v>312</v>
      </c>
      <c r="B5" s="850"/>
      <c r="C5" s="851" t="s">
        <v>413</v>
      </c>
      <c r="D5" s="852"/>
      <c r="E5" s="852"/>
      <c r="F5" s="852"/>
      <c r="G5" s="852"/>
      <c r="H5" s="853"/>
      <c r="I5" s="841" t="s">
        <v>664</v>
      </c>
      <c r="J5" s="841"/>
      <c r="K5" s="841"/>
      <c r="L5" s="841"/>
      <c r="M5" s="841"/>
      <c r="P5" s="365"/>
      <c r="Q5" s="365"/>
      <c r="R5" s="365"/>
      <c r="S5" s="365"/>
      <c r="T5" s="365"/>
      <c r="U5" s="365"/>
    </row>
    <row r="6" spans="1:21" ht="32.1" customHeight="1">
      <c r="A6" s="789" t="s">
        <v>0</v>
      </c>
      <c r="B6" s="174" t="s">
        <v>8</v>
      </c>
      <c r="C6" s="7"/>
      <c r="D6" s="175" t="s">
        <v>9</v>
      </c>
      <c r="E6" s="8"/>
      <c r="F6" s="857"/>
      <c r="G6" s="858"/>
      <c r="H6" s="859"/>
      <c r="I6" s="846"/>
      <c r="J6" s="846"/>
      <c r="K6" s="846"/>
      <c r="L6" s="846"/>
      <c r="M6" s="846"/>
      <c r="P6" s="190"/>
      <c r="Q6" s="190"/>
      <c r="R6" s="190"/>
      <c r="S6" s="190"/>
      <c r="T6" s="190"/>
      <c r="U6" s="190"/>
    </row>
    <row r="7" spans="1:21" ht="12" customHeight="1">
      <c r="A7" s="790"/>
      <c r="B7" s="798" t="s">
        <v>10</v>
      </c>
      <c r="C7" s="466" t="s">
        <v>170</v>
      </c>
      <c r="D7" s="800" t="s">
        <v>309</v>
      </c>
      <c r="E7" s="801"/>
      <c r="F7" s="854" t="s">
        <v>171</v>
      </c>
      <c r="G7" s="855"/>
      <c r="H7" s="856"/>
      <c r="I7" s="846"/>
      <c r="J7" s="846"/>
      <c r="K7" s="846"/>
      <c r="L7" s="846"/>
      <c r="M7" s="846"/>
      <c r="P7" s="190"/>
      <c r="Q7" s="190"/>
      <c r="R7" s="190"/>
      <c r="S7" s="190"/>
      <c r="T7" s="190"/>
      <c r="U7" s="190"/>
    </row>
    <row r="8" spans="1:21" ht="40.5" customHeight="1">
      <c r="A8" s="790"/>
      <c r="B8" s="799"/>
      <c r="C8" s="9" t="s">
        <v>311</v>
      </c>
      <c r="D8" s="836"/>
      <c r="E8" s="861"/>
      <c r="F8" s="869"/>
      <c r="G8" s="870"/>
      <c r="H8" s="871"/>
      <c r="I8" s="846"/>
      <c r="J8" s="846"/>
      <c r="K8" s="846"/>
      <c r="L8" s="846"/>
      <c r="M8" s="846"/>
      <c r="P8" s="190"/>
      <c r="Q8" s="190"/>
      <c r="R8" s="190"/>
      <c r="S8" s="190"/>
      <c r="T8" s="190"/>
      <c r="U8" s="190"/>
    </row>
    <row r="9" spans="1:21" ht="22.5" customHeight="1">
      <c r="A9" s="790"/>
      <c r="B9" s="176" t="s">
        <v>294</v>
      </c>
      <c r="C9" s="792"/>
      <c r="D9" s="793"/>
      <c r="E9" s="793"/>
      <c r="F9" s="793"/>
      <c r="G9" s="794"/>
      <c r="H9" s="795"/>
      <c r="I9" s="846"/>
      <c r="J9" s="846"/>
      <c r="K9" s="846"/>
      <c r="L9" s="846"/>
      <c r="M9" s="846"/>
      <c r="P9" s="190"/>
      <c r="Q9" s="190"/>
      <c r="R9" s="190"/>
      <c r="S9" s="190"/>
      <c r="T9" s="190"/>
      <c r="U9" s="190"/>
    </row>
    <row r="10" spans="1:21" ht="32.1" customHeight="1">
      <c r="A10" s="790"/>
      <c r="B10" s="177" t="s">
        <v>276</v>
      </c>
      <c r="C10" s="866"/>
      <c r="D10" s="867"/>
      <c r="E10" s="867"/>
      <c r="F10" s="867"/>
      <c r="G10" s="867"/>
      <c r="H10" s="868"/>
      <c r="I10" s="846"/>
      <c r="J10" s="846"/>
      <c r="K10" s="846"/>
      <c r="L10" s="846"/>
      <c r="M10" s="846"/>
      <c r="P10" s="190"/>
      <c r="Q10" s="190"/>
      <c r="R10" s="190"/>
      <c r="S10" s="190"/>
      <c r="T10" s="190"/>
      <c r="U10" s="190"/>
    </row>
    <row r="11" spans="1:21" ht="32.1" customHeight="1">
      <c r="A11" s="790"/>
      <c r="B11" s="177" t="s">
        <v>11</v>
      </c>
      <c r="C11" s="792"/>
      <c r="D11" s="793"/>
      <c r="E11" s="793"/>
      <c r="F11" s="793"/>
      <c r="G11" s="794"/>
      <c r="H11" s="795"/>
      <c r="I11" s="846"/>
      <c r="J11" s="846"/>
      <c r="K11" s="846"/>
      <c r="L11" s="846"/>
      <c r="M11" s="846"/>
      <c r="P11" s="190"/>
      <c r="Q11" s="190"/>
      <c r="R11" s="190"/>
      <c r="S11" s="190"/>
      <c r="T11" s="190"/>
      <c r="U11" s="190"/>
    </row>
    <row r="12" spans="1:21" ht="32.1" customHeight="1">
      <c r="A12" s="790"/>
      <c r="B12" s="178" t="s">
        <v>12</v>
      </c>
      <c r="C12" s="860"/>
      <c r="D12" s="793"/>
      <c r="E12" s="793"/>
      <c r="F12" s="793"/>
      <c r="G12" s="794"/>
      <c r="H12" s="795"/>
      <c r="I12" s="846"/>
      <c r="J12" s="846"/>
      <c r="K12" s="846"/>
      <c r="L12" s="846"/>
      <c r="M12" s="846"/>
      <c r="P12" s="190"/>
      <c r="Q12" s="190"/>
      <c r="R12" s="190"/>
      <c r="S12" s="190"/>
      <c r="T12" s="190"/>
      <c r="U12" s="190"/>
    </row>
    <row r="13" spans="1:21" ht="32.1" customHeight="1" thickBot="1">
      <c r="A13" s="791"/>
      <c r="B13" s="179" t="s">
        <v>379</v>
      </c>
      <c r="C13" s="863"/>
      <c r="D13" s="864"/>
      <c r="E13" s="864"/>
      <c r="F13" s="864"/>
      <c r="G13" s="864"/>
      <c r="H13" s="865"/>
      <c r="I13" s="847"/>
      <c r="J13" s="847"/>
      <c r="K13" s="847"/>
      <c r="L13" s="847"/>
      <c r="M13" s="847"/>
      <c r="P13" s="190"/>
      <c r="Q13" s="190"/>
      <c r="R13" s="190"/>
      <c r="S13" s="190"/>
      <c r="T13" s="190"/>
      <c r="U13" s="190"/>
    </row>
    <row r="14" spans="1:21" ht="32.1" customHeight="1">
      <c r="A14" s="789" t="s">
        <v>290</v>
      </c>
      <c r="B14" s="180" t="s">
        <v>168</v>
      </c>
      <c r="C14" s="35"/>
      <c r="D14" s="181" t="s">
        <v>9</v>
      </c>
      <c r="E14" s="36"/>
      <c r="F14" s="872"/>
      <c r="G14" s="873"/>
      <c r="H14" s="874"/>
      <c r="I14" s="847"/>
      <c r="J14" s="847"/>
      <c r="K14" s="847"/>
      <c r="L14" s="847"/>
      <c r="M14" s="847"/>
      <c r="P14" s="190"/>
      <c r="Q14" s="190"/>
      <c r="R14" s="190"/>
      <c r="S14" s="190"/>
      <c r="T14" s="190"/>
      <c r="U14" s="190"/>
    </row>
    <row r="15" spans="1:21" ht="12" customHeight="1">
      <c r="A15" s="790"/>
      <c r="B15" s="798" t="s">
        <v>169</v>
      </c>
      <c r="C15" s="466" t="s">
        <v>170</v>
      </c>
      <c r="D15" s="800" t="s">
        <v>309</v>
      </c>
      <c r="E15" s="801"/>
      <c r="F15" s="854" t="s">
        <v>171</v>
      </c>
      <c r="G15" s="855"/>
      <c r="H15" s="856"/>
      <c r="I15" s="847"/>
      <c r="J15" s="847"/>
      <c r="K15" s="847"/>
      <c r="L15" s="847"/>
      <c r="M15" s="847"/>
      <c r="P15" s="190"/>
      <c r="Q15" s="190"/>
      <c r="R15" s="190"/>
      <c r="S15" s="190"/>
      <c r="T15" s="190"/>
      <c r="U15" s="190"/>
    </row>
    <row r="16" spans="1:21" ht="40.5" customHeight="1">
      <c r="A16" s="790"/>
      <c r="B16" s="799"/>
      <c r="C16" s="9" t="s">
        <v>311</v>
      </c>
      <c r="D16" s="796"/>
      <c r="E16" s="797"/>
      <c r="F16" s="879"/>
      <c r="G16" s="880"/>
      <c r="H16" s="881"/>
      <c r="I16" s="847"/>
      <c r="J16" s="847"/>
      <c r="K16" s="847"/>
      <c r="L16" s="847"/>
      <c r="M16" s="847"/>
      <c r="P16" s="190"/>
      <c r="Q16" s="190"/>
      <c r="R16" s="190"/>
      <c r="S16" s="190"/>
      <c r="T16" s="190"/>
      <c r="U16" s="190"/>
    </row>
    <row r="17" spans="1:21" ht="32.1" customHeight="1">
      <c r="A17" s="790"/>
      <c r="B17" s="182" t="s">
        <v>167</v>
      </c>
      <c r="C17" s="875"/>
      <c r="D17" s="876"/>
      <c r="E17" s="876"/>
      <c r="F17" s="876"/>
      <c r="G17" s="877"/>
      <c r="H17" s="878"/>
      <c r="I17" s="847"/>
      <c r="J17" s="847"/>
      <c r="K17" s="847"/>
      <c r="L17" s="847"/>
      <c r="M17" s="847"/>
      <c r="P17" s="365"/>
      <c r="Q17" s="365"/>
      <c r="R17" s="365"/>
      <c r="S17" s="365"/>
      <c r="T17" s="365"/>
      <c r="U17" s="365"/>
    </row>
    <row r="18" spans="1:21" ht="32.1" customHeight="1" thickBot="1">
      <c r="A18" s="791"/>
      <c r="B18" s="183" t="s">
        <v>283</v>
      </c>
      <c r="C18" s="807"/>
      <c r="D18" s="808"/>
      <c r="E18" s="808"/>
      <c r="F18" s="808"/>
      <c r="G18" s="808"/>
      <c r="H18" s="809"/>
      <c r="I18" s="847"/>
      <c r="J18" s="847"/>
      <c r="K18" s="847"/>
      <c r="L18" s="847"/>
      <c r="M18" s="847"/>
      <c r="P18" s="365"/>
      <c r="Q18" s="365"/>
      <c r="R18" s="365"/>
      <c r="S18" s="365"/>
      <c r="T18" s="365"/>
      <c r="U18" s="365"/>
    </row>
    <row r="19" spans="1:21" ht="32.1" customHeight="1">
      <c r="A19" s="789" t="s">
        <v>291</v>
      </c>
      <c r="B19" s="184" t="s">
        <v>268</v>
      </c>
      <c r="C19" s="35"/>
      <c r="D19" s="181" t="s">
        <v>293</v>
      </c>
      <c r="E19" s="36"/>
      <c r="F19" s="872"/>
      <c r="G19" s="873"/>
      <c r="H19" s="874"/>
      <c r="J19" s="420"/>
      <c r="K19" s="420"/>
      <c r="L19" s="420"/>
      <c r="M19" s="420"/>
      <c r="P19" s="365"/>
      <c r="Q19" s="365"/>
      <c r="R19" s="365"/>
      <c r="S19" s="365"/>
      <c r="T19" s="365"/>
      <c r="U19" s="365"/>
    </row>
    <row r="20" spans="1:21" ht="12" customHeight="1">
      <c r="A20" s="790"/>
      <c r="B20" s="802" t="s">
        <v>269</v>
      </c>
      <c r="C20" s="466" t="s">
        <v>170</v>
      </c>
      <c r="D20" s="800" t="s">
        <v>309</v>
      </c>
      <c r="E20" s="801"/>
      <c r="F20" s="854" t="s">
        <v>171</v>
      </c>
      <c r="G20" s="855"/>
      <c r="H20" s="856"/>
      <c r="I20" s="420"/>
      <c r="J20" s="420"/>
      <c r="K20" s="420"/>
      <c r="L20" s="420"/>
      <c r="M20" s="420"/>
      <c r="P20" s="365"/>
      <c r="Q20" s="365"/>
      <c r="R20" s="365"/>
      <c r="S20" s="365"/>
      <c r="T20" s="365"/>
      <c r="U20" s="365"/>
    </row>
    <row r="21" spans="1:21" ht="40.5" customHeight="1">
      <c r="A21" s="790"/>
      <c r="B21" s="803"/>
      <c r="C21" s="9" t="s">
        <v>311</v>
      </c>
      <c r="D21" s="836"/>
      <c r="E21" s="861"/>
      <c r="F21" s="869"/>
      <c r="G21" s="870"/>
      <c r="H21" s="871"/>
      <c r="I21" s="420"/>
      <c r="J21" s="420"/>
      <c r="K21" s="420"/>
      <c r="L21" s="420"/>
      <c r="M21" s="420"/>
      <c r="P21" s="365"/>
      <c r="Q21" s="365"/>
      <c r="R21" s="365"/>
      <c r="S21" s="365"/>
      <c r="T21" s="365"/>
      <c r="U21" s="365"/>
    </row>
    <row r="22" spans="1:21" ht="32.1" customHeight="1">
      <c r="A22" s="790"/>
      <c r="B22" s="187" t="s">
        <v>288</v>
      </c>
      <c r="C22" s="810"/>
      <c r="D22" s="811"/>
      <c r="E22" s="811"/>
      <c r="F22" s="811"/>
      <c r="G22" s="812"/>
      <c r="H22" s="813"/>
      <c r="I22" s="420"/>
      <c r="J22" s="420"/>
      <c r="K22" s="420"/>
      <c r="L22" s="420"/>
      <c r="M22" s="420"/>
      <c r="P22" s="365"/>
      <c r="Q22" s="365"/>
      <c r="R22" s="365"/>
      <c r="S22" s="365"/>
      <c r="T22" s="365"/>
      <c r="U22" s="365"/>
    </row>
    <row r="23" spans="1:21" ht="32.1" customHeight="1">
      <c r="A23" s="790"/>
      <c r="B23" s="188" t="s">
        <v>270</v>
      </c>
      <c r="C23" s="792"/>
      <c r="D23" s="793"/>
      <c r="E23" s="793"/>
      <c r="F23" s="793"/>
      <c r="G23" s="794"/>
      <c r="H23" s="795"/>
      <c r="I23" s="420"/>
      <c r="J23" s="420"/>
      <c r="K23" s="420"/>
      <c r="L23" s="420"/>
      <c r="M23" s="420"/>
      <c r="P23" s="365"/>
      <c r="Q23" s="365"/>
      <c r="R23" s="365"/>
      <c r="S23" s="365"/>
      <c r="T23" s="365"/>
      <c r="U23" s="365"/>
    </row>
    <row r="24" spans="1:21" ht="32.1" customHeight="1">
      <c r="A24" s="790"/>
      <c r="B24" s="188" t="s">
        <v>271</v>
      </c>
      <c r="C24" s="804"/>
      <c r="D24" s="805"/>
      <c r="E24" s="805"/>
      <c r="F24" s="805"/>
      <c r="G24" s="805"/>
      <c r="H24" s="806"/>
      <c r="I24" s="420"/>
      <c r="J24" s="420"/>
      <c r="K24" s="420"/>
      <c r="L24" s="420"/>
      <c r="M24" s="420"/>
      <c r="P24" s="365"/>
      <c r="Q24" s="365"/>
      <c r="R24" s="365"/>
      <c r="S24" s="365"/>
      <c r="T24" s="365"/>
      <c r="U24" s="365"/>
    </row>
    <row r="25" spans="1:21" ht="32.1" customHeight="1" thickBot="1">
      <c r="A25" s="791"/>
      <c r="B25" s="179" t="s">
        <v>663</v>
      </c>
      <c r="C25" s="804"/>
      <c r="D25" s="805"/>
      <c r="E25" s="805"/>
      <c r="F25" s="805"/>
      <c r="G25" s="805"/>
      <c r="H25" s="806"/>
      <c r="I25" s="769" t="s">
        <v>665</v>
      </c>
      <c r="J25" s="769"/>
      <c r="K25" s="769"/>
      <c r="L25" s="769"/>
      <c r="M25" s="769"/>
      <c r="P25" s="365"/>
      <c r="Q25" s="365"/>
      <c r="R25" s="365"/>
      <c r="S25" s="365"/>
      <c r="T25" s="365"/>
      <c r="U25" s="365"/>
    </row>
    <row r="26" spans="1:21" ht="36" customHeight="1">
      <c r="A26" s="814" t="s">
        <v>1</v>
      </c>
      <c r="B26" s="467" t="s">
        <v>2</v>
      </c>
      <c r="C26" s="771"/>
      <c r="D26" s="772"/>
      <c r="E26" s="772"/>
      <c r="F26" s="772"/>
      <c r="G26" s="773"/>
      <c r="H26" s="774"/>
      <c r="I26" s="769"/>
      <c r="J26" s="769"/>
      <c r="K26" s="769"/>
      <c r="L26" s="769"/>
      <c r="M26" s="769"/>
      <c r="P26" s="190"/>
      <c r="Q26" s="190"/>
      <c r="R26" s="190"/>
      <c r="S26" s="190"/>
      <c r="T26" s="190"/>
      <c r="U26" s="190"/>
    </row>
    <row r="27" spans="1:21" s="173" customFormat="1" ht="36" customHeight="1">
      <c r="A27" s="815"/>
      <c r="B27" s="468" t="s">
        <v>3</v>
      </c>
      <c r="C27" s="834"/>
      <c r="D27" s="835"/>
      <c r="E27" s="835"/>
      <c r="F27" s="835"/>
      <c r="G27" s="836"/>
      <c r="H27" s="837"/>
      <c r="I27" s="480"/>
      <c r="J27" s="480"/>
      <c r="K27" s="480"/>
      <c r="L27" s="480"/>
      <c r="M27" s="480"/>
      <c r="N27"/>
      <c r="O27"/>
      <c r="P27" s="190"/>
      <c r="Q27" s="190"/>
      <c r="R27" s="190"/>
      <c r="S27" s="190"/>
      <c r="T27" s="190"/>
      <c r="U27" s="190"/>
    </row>
    <row r="28" spans="1:21" ht="37.5" customHeight="1">
      <c r="A28" s="815"/>
      <c r="B28" s="469" t="s">
        <v>4</v>
      </c>
      <c r="C28" s="10"/>
      <c r="D28" s="189" t="s">
        <v>152</v>
      </c>
      <c r="E28" s="11"/>
      <c r="F28" s="779" t="s">
        <v>676</v>
      </c>
      <c r="G28" s="780"/>
      <c r="H28" s="781"/>
      <c r="P28" s="365"/>
      <c r="Q28" s="365"/>
      <c r="R28" s="365"/>
      <c r="S28" s="365"/>
      <c r="T28" s="365"/>
      <c r="U28" s="365"/>
    </row>
    <row r="29" spans="1:21" ht="15.75" customHeight="1">
      <c r="A29" s="815"/>
      <c r="B29" s="817" t="s">
        <v>5</v>
      </c>
      <c r="C29" s="838" t="s">
        <v>272</v>
      </c>
      <c r="D29" s="839"/>
      <c r="E29" s="839"/>
      <c r="F29" s="786" t="s">
        <v>273</v>
      </c>
      <c r="G29" s="787"/>
      <c r="H29" s="788"/>
      <c r="P29" s="365"/>
      <c r="Q29" s="365"/>
      <c r="R29" s="365"/>
      <c r="S29" s="365"/>
      <c r="T29" s="365"/>
      <c r="U29" s="365"/>
    </row>
    <row r="30" spans="1:21" ht="22.5" customHeight="1">
      <c r="A30" s="815"/>
      <c r="B30" s="818"/>
      <c r="C30" s="191" t="s">
        <v>13</v>
      </c>
      <c r="D30" s="829">
        <f>④収入!E6</f>
        <v>0</v>
      </c>
      <c r="E30" s="830"/>
      <c r="F30" s="192" t="s">
        <v>284</v>
      </c>
      <c r="G30" s="193" t="str">
        <f>IF(⑤支出!E8="","",⑤支出!E8)</f>
        <v/>
      </c>
      <c r="H30" s="194" t="str">
        <f>IF(⑤支出!F8="","",⑤支出!F8)</f>
        <v>0</v>
      </c>
      <c r="I30" s="845" t="s">
        <v>444</v>
      </c>
      <c r="J30" s="845"/>
      <c r="K30" s="845"/>
      <c r="L30" s="419"/>
      <c r="M30" s="419"/>
      <c r="N30" s="419"/>
      <c r="O30" s="420"/>
      <c r="P30" s="365"/>
      <c r="Q30" s="365"/>
      <c r="R30" s="365"/>
      <c r="S30" s="365"/>
      <c r="T30" s="365"/>
      <c r="U30" s="365"/>
    </row>
    <row r="31" spans="1:21" ht="22.5" customHeight="1">
      <c r="A31" s="815"/>
      <c r="B31" s="818"/>
      <c r="C31" s="195" t="s">
        <v>14</v>
      </c>
      <c r="D31" s="777">
        <f>④収入!E8</f>
        <v>0</v>
      </c>
      <c r="E31" s="778"/>
      <c r="F31" s="196" t="s">
        <v>285</v>
      </c>
      <c r="G31" s="193" t="str">
        <f>IF(⑤支出!E9="","",⑤支出!E9)</f>
        <v/>
      </c>
      <c r="H31" s="194" t="str">
        <f>IF(⑤支出!F9="","",⑤支出!F9)</f>
        <v>0</v>
      </c>
      <c r="I31" s="371"/>
      <c r="J31" s="843" t="s">
        <v>464</v>
      </c>
      <c r="K31" s="844"/>
      <c r="L31" s="421" t="s">
        <v>445</v>
      </c>
      <c r="M31" s="421" t="s">
        <v>448</v>
      </c>
      <c r="N31" s="421" t="s">
        <v>451</v>
      </c>
      <c r="O31" s="421" t="s">
        <v>454</v>
      </c>
      <c r="P31" s="365"/>
      <c r="Q31" s="365"/>
      <c r="R31" s="365"/>
      <c r="S31" s="365"/>
      <c r="T31" s="365"/>
      <c r="U31" s="365"/>
    </row>
    <row r="32" spans="1:21" ht="22.5" customHeight="1">
      <c r="A32" s="815"/>
      <c r="B32" s="818"/>
      <c r="C32" s="195" t="s">
        <v>7</v>
      </c>
      <c r="D32" s="777">
        <f>④収入!E5</f>
        <v>0</v>
      </c>
      <c r="E32" s="778"/>
      <c r="F32" s="197" t="s">
        <v>286</v>
      </c>
      <c r="G32" s="193" t="str">
        <f>IF(⑤支出!E10="","",⑤支出!E10)</f>
        <v/>
      </c>
      <c r="H32" s="194" t="str">
        <f>IF(⑤支出!F10="","",⑤支出!F10)</f>
        <v>0</v>
      </c>
      <c r="I32" s="371"/>
      <c r="J32" s="843" t="s">
        <v>443</v>
      </c>
      <c r="K32" s="844"/>
      <c r="L32" s="421" t="s">
        <v>447</v>
      </c>
      <c r="M32" s="421" t="s">
        <v>449</v>
      </c>
      <c r="N32" s="421" t="s">
        <v>452</v>
      </c>
      <c r="O32" s="421" t="s">
        <v>455</v>
      </c>
      <c r="P32" s="365"/>
      <c r="Q32" s="365"/>
      <c r="R32" s="365"/>
      <c r="S32" s="365"/>
      <c r="T32" s="365"/>
      <c r="U32" s="365"/>
    </row>
    <row r="33" spans="1:22" ht="22.5" customHeight="1">
      <c r="A33" s="815"/>
      <c r="B33" s="818"/>
      <c r="C33" s="195" t="s">
        <v>458</v>
      </c>
      <c r="D33" s="777">
        <f>D34-D32</f>
        <v>0</v>
      </c>
      <c r="E33" s="778"/>
      <c r="F33" s="782" t="s">
        <v>463</v>
      </c>
      <c r="G33" s="783"/>
      <c r="H33" s="198">
        <f>SUM(H30:H32)</f>
        <v>0</v>
      </c>
      <c r="I33" s="371"/>
      <c r="J33" s="843" t="s">
        <v>477</v>
      </c>
      <c r="K33" s="844"/>
      <c r="L33" s="421" t="s">
        <v>446</v>
      </c>
      <c r="M33" s="421" t="s">
        <v>450</v>
      </c>
      <c r="N33" s="421" t="s">
        <v>453</v>
      </c>
      <c r="O33" s="421" t="s">
        <v>456</v>
      </c>
      <c r="P33" s="190"/>
      <c r="Q33" s="365"/>
      <c r="R33" s="365"/>
      <c r="S33" s="365"/>
      <c r="T33" s="365"/>
      <c r="U33" s="365"/>
      <c r="V33" s="185"/>
    </row>
    <row r="34" spans="1:22" ht="22.5" customHeight="1" thickBot="1">
      <c r="A34" s="815"/>
      <c r="B34" s="819"/>
      <c r="C34" s="199" t="s">
        <v>459</v>
      </c>
      <c r="D34" s="775">
        <f>H34</f>
        <v>0</v>
      </c>
      <c r="E34" s="776"/>
      <c r="F34" s="784" t="s">
        <v>414</v>
      </c>
      <c r="G34" s="785"/>
      <c r="H34" s="198">
        <f>⑤支出!F5</f>
        <v>0</v>
      </c>
      <c r="I34" s="626" t="s">
        <v>483</v>
      </c>
      <c r="J34" s="371"/>
      <c r="K34" s="371"/>
      <c r="L34" s="371"/>
      <c r="M34" s="371"/>
      <c r="N34" s="371"/>
      <c r="O34" s="190"/>
      <c r="P34" s="190"/>
      <c r="Q34" s="365"/>
      <c r="R34" s="365"/>
      <c r="S34" s="365"/>
      <c r="T34" s="365"/>
      <c r="U34" s="365"/>
      <c r="V34" s="185"/>
    </row>
    <row r="35" spans="1:22" ht="42.75" customHeight="1" thickBot="1">
      <c r="A35" s="815"/>
      <c r="B35" s="820"/>
      <c r="C35" s="363" t="s">
        <v>415</v>
      </c>
      <c r="D35" s="840" t="str">
        <f>IF(AND(H33&gt;=3000,H34&gt;=9000),"（3,000千円（300万円）まで選択できます。）",IF(AND(H33&gt;=2000,H34&gt;=6000),"（2,000千円（200万円）まで選択できます。）",IF(AND(H33&gt;=1000,H34&gt;=3000),"（1,000千円（100万円）まで選択できます。）",IF(AND(H33&gt;=500,H34&gt;=1500),"（500千円（50万円）を選択できます。）",IF(OR(H33&lt;=500,H34&lt;=1500),"（助成金算定基礎経費の合計額は500千円以上、助成対象経費の総額は1500千円以上必要です。）","")))))</f>
        <v>（助成金算定基礎経費の合計額は500千円以上、助成対象経費の総額は1500千円以上必要です。）</v>
      </c>
      <c r="E35" s="840"/>
      <c r="F35" s="840"/>
      <c r="G35" s="840"/>
      <c r="H35" s="203" t="s">
        <v>311</v>
      </c>
      <c r="I35" s="371"/>
      <c r="J35" s="842"/>
      <c r="K35" s="842"/>
      <c r="L35" s="478"/>
      <c r="M35" s="478"/>
      <c r="N35" s="478"/>
      <c r="O35" s="478"/>
      <c r="P35" s="190"/>
      <c r="Q35" s="190"/>
      <c r="R35" s="190"/>
      <c r="S35" s="190"/>
      <c r="T35" s="190"/>
      <c r="U35" s="190"/>
      <c r="V35" s="186"/>
    </row>
    <row r="36" spans="1:22" ht="25.5" customHeight="1">
      <c r="A36" s="815"/>
      <c r="B36" s="821" t="s">
        <v>15</v>
      </c>
      <c r="C36" s="823" t="s">
        <v>311</v>
      </c>
      <c r="D36" s="824"/>
      <c r="E36" s="825"/>
      <c r="F36" s="831"/>
      <c r="G36" s="832"/>
      <c r="H36" s="833"/>
      <c r="I36" s="769" t="s">
        <v>614</v>
      </c>
      <c r="J36" s="769"/>
      <c r="K36" s="769"/>
      <c r="L36" s="769"/>
      <c r="M36" s="769"/>
      <c r="N36" s="371"/>
      <c r="O36" s="190"/>
      <c r="P36" s="190"/>
      <c r="Q36" s="190"/>
      <c r="R36" s="190"/>
      <c r="S36" s="190"/>
      <c r="T36" s="190"/>
      <c r="U36" s="190"/>
    </row>
    <row r="37" spans="1:22" ht="25.5" customHeight="1" thickBot="1">
      <c r="A37" s="816"/>
      <c r="B37" s="822"/>
      <c r="C37" s="826"/>
      <c r="D37" s="827"/>
      <c r="E37" s="827"/>
      <c r="F37" s="827"/>
      <c r="G37" s="827"/>
      <c r="H37" s="828"/>
      <c r="I37" s="769"/>
      <c r="J37" s="769"/>
      <c r="K37" s="769"/>
      <c r="L37" s="769"/>
      <c r="M37" s="769"/>
      <c r="N37" s="371"/>
      <c r="O37" s="190"/>
      <c r="P37" s="190"/>
      <c r="Q37" s="190"/>
      <c r="R37" s="190"/>
      <c r="S37" s="190"/>
      <c r="T37" s="190"/>
      <c r="U37" s="190"/>
    </row>
    <row r="38" spans="1:22" ht="4.5" customHeight="1">
      <c r="I38" s="371"/>
      <c r="J38" s="371"/>
      <c r="K38" s="371"/>
      <c r="L38" s="371"/>
      <c r="M38" s="371"/>
      <c r="N38" s="371"/>
      <c r="O38" s="190"/>
      <c r="P38" s="190"/>
      <c r="Q38" s="190"/>
      <c r="R38" s="190"/>
      <c r="S38" s="190"/>
      <c r="T38" s="190"/>
      <c r="U38" s="190"/>
    </row>
    <row r="39" spans="1:22" ht="18.75" customHeight="1">
      <c r="A39" s="24" t="str">
        <f>IF(AND(B40="",B41="",B42=""),"","※　下記の箇所で不備があります。提出前にご確認ください。")</f>
        <v>※　下記の箇所で不備があります。提出前にご確認ください。</v>
      </c>
      <c r="B39" s="24"/>
      <c r="F39" s="37"/>
      <c r="G39" s="37"/>
      <c r="I39" s="371"/>
      <c r="J39" s="371"/>
      <c r="K39" s="371"/>
      <c r="L39" s="371"/>
      <c r="M39" s="371"/>
      <c r="N39" s="371"/>
      <c r="O39" s="190"/>
      <c r="P39" s="190"/>
      <c r="Q39" s="190"/>
      <c r="R39" s="190"/>
      <c r="S39" s="190"/>
      <c r="T39" s="190"/>
      <c r="U39" s="190"/>
    </row>
    <row r="40" spans="1:22" ht="18.75" customHeight="1">
      <c r="B40" s="24" t="str">
        <f>IF(OR(ISBLANK(C6),ISBLANK(E6),ISBLANK(C8),ISBLANK(D8),ISBLANK(F8),ISBLANK(C9),ISBLANK(C11),ISBLANK(#REF!),ISBLANK(C12),ISBLANK(C14),ISBLANK(E14),ISBLANK(C16),ISBLANK(D16),ISBLANK(F16),ISBLANK(C17),ISBLANK(C19),,ISBLANK(E19),ISBLANK(C21),ISBLANK(D21),ISBLANK(F21),ISBLANK(C23),ISBLANK(C24),ISBLANK(C25),ISBLANK(C26),ISBLANK(C27),ISBLANK(C28),ISBLANK(E28),ISBLANK(H35)),"総表　記入漏れがないかご確認ください。","")</f>
        <v>総表　記入漏れがないかご確認ください。</v>
      </c>
      <c r="F40" s="200"/>
      <c r="G40" s="200"/>
      <c r="H40" s="201"/>
      <c r="I40" s="371"/>
      <c r="J40" s="371"/>
      <c r="K40" s="371"/>
      <c r="L40" s="371"/>
      <c r="M40" s="371"/>
      <c r="N40" s="371"/>
      <c r="O40" s="364"/>
      <c r="P40" s="364"/>
      <c r="Q40" s="367"/>
      <c r="R40" s="367"/>
      <c r="S40" s="367"/>
      <c r="T40" s="367"/>
      <c r="U40" s="367"/>
    </row>
    <row r="41" spans="1:22" ht="18.75" customHeight="1">
      <c r="B41" s="24" t="str">
        <f>IF(AND(H33&gt;=3000,H34&gt;=9000,H35=3000),"",IF(AND(H33&gt;=2000,H34&gt;=6000,H35=2000),"",IF(AND(H33&gt;=1000,H34&gt;=3000,H35=1000),"",IF(AND(H33&gt;=500,H34&gt;=1500,H35=500),"","総表　助成金要望額を確認してください。"))))</f>
        <v>総表　助成金要望額を確認してください。</v>
      </c>
      <c r="F41" s="200"/>
      <c r="G41" s="200"/>
      <c r="H41" s="201"/>
      <c r="I41" s="371"/>
      <c r="J41" s="371"/>
      <c r="K41" s="371"/>
      <c r="L41" s="371"/>
      <c r="M41" s="371"/>
      <c r="N41" s="371"/>
      <c r="O41" s="364"/>
      <c r="P41" s="364"/>
      <c r="Q41" s="367"/>
      <c r="R41" s="367"/>
      <c r="S41" s="367"/>
      <c r="T41" s="367"/>
      <c r="U41" s="367"/>
    </row>
    <row r="42" spans="1:22" ht="18.75" customHeight="1">
      <c r="B42" s="24" t="str">
        <f>IF(⑤支出!I7="","","支出　助成金算定基礎経費の選択を確認してください。")</f>
        <v/>
      </c>
      <c r="I42" s="371"/>
      <c r="J42" s="371"/>
      <c r="K42" s="371"/>
      <c r="L42" s="371"/>
      <c r="M42" s="371"/>
      <c r="N42" s="371"/>
      <c r="O42" s="364"/>
      <c r="P42" s="364"/>
      <c r="Q42" s="367"/>
      <c r="R42" s="367"/>
      <c r="S42" s="367"/>
      <c r="T42" s="367"/>
      <c r="U42" s="367"/>
    </row>
    <row r="43" spans="1:22">
      <c r="B43" s="24"/>
      <c r="O43" s="173"/>
      <c r="P43" s="173"/>
    </row>
    <row r="44" spans="1:22">
      <c r="B44" s="24"/>
      <c r="O44" s="173"/>
      <c r="P44" s="173"/>
    </row>
    <row r="45" spans="1:22">
      <c r="O45" s="173"/>
      <c r="P45" s="173"/>
    </row>
    <row r="46" spans="1:22">
      <c r="O46" s="173"/>
      <c r="P46" s="173"/>
    </row>
    <row r="47" spans="1:22">
      <c r="I47" s="202"/>
      <c r="J47" s="173"/>
      <c r="K47" s="173"/>
      <c r="L47" s="173"/>
      <c r="M47" s="173"/>
      <c r="N47" s="173"/>
      <c r="O47" s="173"/>
      <c r="P47" s="173"/>
    </row>
    <row r="48" spans="1:22">
      <c r="I48" s="202"/>
      <c r="J48" s="173"/>
      <c r="K48" s="173"/>
      <c r="L48" s="173"/>
      <c r="M48" s="173"/>
      <c r="N48" s="173"/>
      <c r="O48" s="173"/>
      <c r="P48" s="173"/>
    </row>
    <row r="49" spans="9:16">
      <c r="I49" s="202"/>
      <c r="J49" s="173"/>
      <c r="K49" s="173"/>
      <c r="L49" s="173"/>
      <c r="M49" s="173"/>
      <c r="N49" s="173"/>
      <c r="O49" s="173"/>
      <c r="P49" s="173"/>
    </row>
    <row r="50" spans="9:16">
      <c r="I50" s="202"/>
      <c r="J50" s="173"/>
      <c r="K50" s="173"/>
      <c r="L50" s="173"/>
      <c r="M50" s="173"/>
      <c r="N50" s="173"/>
      <c r="O50" s="173"/>
      <c r="P50" s="173"/>
    </row>
    <row r="51" spans="9:16">
      <c r="I51" s="202"/>
      <c r="J51" s="173"/>
      <c r="K51" s="173"/>
      <c r="L51" s="173"/>
      <c r="M51" s="173"/>
      <c r="N51" s="173"/>
      <c r="O51" s="173"/>
      <c r="P51" s="173"/>
    </row>
    <row r="52" spans="9:16">
      <c r="I52" s="202"/>
      <c r="J52" s="173"/>
      <c r="K52" s="173"/>
      <c r="L52" s="173"/>
      <c r="M52" s="173"/>
      <c r="N52" s="173"/>
      <c r="O52" s="173"/>
      <c r="P52" s="173"/>
    </row>
    <row r="53" spans="9:16">
      <c r="I53" s="202"/>
      <c r="J53" s="173"/>
      <c r="K53" s="173"/>
      <c r="L53" s="173"/>
      <c r="M53" s="173"/>
      <c r="N53" s="173"/>
      <c r="O53" s="173"/>
      <c r="P53" s="173"/>
    </row>
    <row r="54" spans="9:16">
      <c r="I54" s="202"/>
      <c r="J54" s="173"/>
      <c r="K54" s="173"/>
      <c r="L54" s="173"/>
      <c r="M54" s="173"/>
      <c r="N54" s="173"/>
      <c r="O54" s="173"/>
      <c r="P54" s="173"/>
    </row>
    <row r="55" spans="9:16">
      <c r="I55" s="202"/>
      <c r="J55" s="173"/>
      <c r="K55" s="173"/>
      <c r="L55" s="173"/>
      <c r="M55" s="173"/>
      <c r="N55" s="173"/>
      <c r="O55" s="173"/>
      <c r="P55" s="173"/>
    </row>
    <row r="56" spans="9:16">
      <c r="I56" s="202"/>
      <c r="J56" s="173"/>
      <c r="K56" s="173"/>
      <c r="L56" s="173"/>
      <c r="M56" s="173"/>
      <c r="N56" s="173"/>
      <c r="O56" s="173"/>
      <c r="P56" s="173"/>
    </row>
    <row r="57" spans="9:16">
      <c r="I57" s="202"/>
      <c r="J57" s="173"/>
      <c r="K57" s="173"/>
      <c r="L57" s="173"/>
      <c r="M57" s="173"/>
      <c r="N57" s="173"/>
      <c r="O57" s="173"/>
      <c r="P57" s="173"/>
    </row>
    <row r="58" spans="9:16">
      <c r="I58" s="202"/>
      <c r="J58" s="173"/>
      <c r="K58" s="173"/>
      <c r="L58" s="173"/>
      <c r="M58" s="173"/>
      <c r="N58" s="173"/>
      <c r="O58" s="173"/>
      <c r="P58" s="173"/>
    </row>
    <row r="59" spans="9:16">
      <c r="I59" s="202"/>
      <c r="J59" s="173"/>
      <c r="K59" s="173"/>
      <c r="L59" s="173"/>
      <c r="M59" s="173"/>
      <c r="N59" s="173"/>
      <c r="O59" s="173"/>
      <c r="P59" s="173"/>
    </row>
    <row r="60" spans="9:16">
      <c r="I60" s="202"/>
      <c r="J60" s="173"/>
      <c r="K60" s="173"/>
      <c r="L60" s="173"/>
      <c r="M60" s="173"/>
      <c r="N60" s="173"/>
      <c r="O60" s="173"/>
      <c r="P60" s="173"/>
    </row>
    <row r="61" spans="9:16">
      <c r="I61" s="202"/>
      <c r="J61" s="173"/>
      <c r="K61" s="173"/>
      <c r="L61" s="173"/>
      <c r="M61" s="173"/>
      <c r="N61" s="173"/>
      <c r="O61" s="173"/>
      <c r="P61" s="173"/>
    </row>
    <row r="62" spans="9:16">
      <c r="I62" s="202"/>
      <c r="J62" s="173"/>
      <c r="K62" s="173"/>
      <c r="L62" s="173"/>
      <c r="M62" s="173"/>
      <c r="N62" s="173"/>
      <c r="O62" s="173"/>
      <c r="P62" s="173"/>
    </row>
    <row r="63" spans="9:16">
      <c r="I63" s="202"/>
      <c r="J63" s="173"/>
      <c r="K63" s="173"/>
      <c r="L63" s="173"/>
      <c r="M63" s="173"/>
      <c r="N63" s="173"/>
      <c r="O63" s="173"/>
      <c r="P63" s="173"/>
    </row>
    <row r="64" spans="9:16">
      <c r="I64" s="202"/>
      <c r="J64" s="173"/>
      <c r="K64" s="173"/>
      <c r="L64" s="173"/>
      <c r="M64" s="173"/>
      <c r="N64" s="173"/>
      <c r="O64" s="173"/>
      <c r="P64" s="173"/>
    </row>
    <row r="65" spans="9:16">
      <c r="I65" s="202"/>
      <c r="J65" s="173"/>
      <c r="K65" s="173"/>
      <c r="L65" s="173"/>
      <c r="M65" s="173"/>
      <c r="N65" s="173"/>
      <c r="O65" s="173"/>
      <c r="P65" s="173"/>
    </row>
    <row r="66" spans="9:16">
      <c r="I66" s="202"/>
      <c r="J66" s="173"/>
      <c r="K66" s="173"/>
      <c r="L66" s="173"/>
      <c r="M66" s="173"/>
      <c r="N66" s="173"/>
      <c r="O66" s="173"/>
      <c r="P66" s="173"/>
    </row>
    <row r="67" spans="9:16">
      <c r="I67" s="202"/>
      <c r="J67" s="173"/>
      <c r="K67" s="173"/>
      <c r="L67" s="173"/>
      <c r="M67" s="173"/>
      <c r="N67" s="173"/>
      <c r="O67" s="173"/>
      <c r="P67" s="173"/>
    </row>
  </sheetData>
  <sheetProtection algorithmName="SHA-512" hashValue="myl86F6q/e+s+km6tfwKkDtXCfmnzxpKa3pTFK+R0/3Tt1TwEzWIV6+wylR3xcKLK+CrnDYdx7H0FhJr5hw5eg==" saltValue="0XCDXb/VWwsyCFPVQ9Xhkg==" spinCount="100000" sheet="1" objects="1" scenarios="1"/>
  <mergeCells count="67">
    <mergeCell ref="F14:H14"/>
    <mergeCell ref="I14:M18"/>
    <mergeCell ref="C17:H17"/>
    <mergeCell ref="I25:M26"/>
    <mergeCell ref="C25:H25"/>
    <mergeCell ref="D21:E21"/>
    <mergeCell ref="F21:H21"/>
    <mergeCell ref="F20:H20"/>
    <mergeCell ref="D15:E15"/>
    <mergeCell ref="F15:H15"/>
    <mergeCell ref="F19:H19"/>
    <mergeCell ref="F16:H16"/>
    <mergeCell ref="A2:H2"/>
    <mergeCell ref="C11:H11"/>
    <mergeCell ref="B7:B8"/>
    <mergeCell ref="A5:B5"/>
    <mergeCell ref="C5:H5"/>
    <mergeCell ref="D7:E7"/>
    <mergeCell ref="F7:H7"/>
    <mergeCell ref="F6:H6"/>
    <mergeCell ref="A6:A13"/>
    <mergeCell ref="C12:H12"/>
    <mergeCell ref="D8:E8"/>
    <mergeCell ref="A3:H3"/>
    <mergeCell ref="C13:H13"/>
    <mergeCell ref="C10:H10"/>
    <mergeCell ref="F8:H8"/>
    <mergeCell ref="I5:M5"/>
    <mergeCell ref="J35:K35"/>
    <mergeCell ref="J33:K33"/>
    <mergeCell ref="J31:K31"/>
    <mergeCell ref="J32:K32"/>
    <mergeCell ref="I30:K30"/>
    <mergeCell ref="I6:M12"/>
    <mergeCell ref="I13:M13"/>
    <mergeCell ref="A26:A37"/>
    <mergeCell ref="B29:B35"/>
    <mergeCell ref="B36:B37"/>
    <mergeCell ref="C36:E36"/>
    <mergeCell ref="C37:H37"/>
    <mergeCell ref="D30:E30"/>
    <mergeCell ref="F36:H36"/>
    <mergeCell ref="C27:H27"/>
    <mergeCell ref="C29:E29"/>
    <mergeCell ref="D35:G35"/>
    <mergeCell ref="B15:B16"/>
    <mergeCell ref="D20:E20"/>
    <mergeCell ref="B20:B21"/>
    <mergeCell ref="C24:H24"/>
    <mergeCell ref="C18:H18"/>
    <mergeCell ref="C22:H22"/>
    <mergeCell ref="I36:M37"/>
    <mergeCell ref="A1:F1"/>
    <mergeCell ref="C26:H26"/>
    <mergeCell ref="D34:E34"/>
    <mergeCell ref="D31:E31"/>
    <mergeCell ref="D32:E32"/>
    <mergeCell ref="D33:E33"/>
    <mergeCell ref="F28:H28"/>
    <mergeCell ref="F33:G33"/>
    <mergeCell ref="F34:G34"/>
    <mergeCell ref="F29:H29"/>
    <mergeCell ref="A14:A18"/>
    <mergeCell ref="A19:A25"/>
    <mergeCell ref="C23:H23"/>
    <mergeCell ref="C9:H9"/>
    <mergeCell ref="D16:E16"/>
  </mergeCells>
  <phoneticPr fontId="4"/>
  <conditionalFormatting sqref="A1:XFD9 A10:B10 I10:XFD10 A11:XFD18 A19:H19 J19:XFD19 A20:XFD24 A25:I25 N25:XFD26 A26:H26 A27:XFD29 A30:I30 L30:XFD32 A31:J32 A33:XFD35 A36:E36 N36:XFD37 A37:H37 A38:XFD39 A40:B40 D40:XFD40 A41:XFD1048576">
    <cfRule type="expression" priority="4">
      <formula>CELL("protect",A1)=1</formula>
    </cfRule>
  </conditionalFormatting>
  <conditionalFormatting sqref="C37">
    <cfRule type="expression" dxfId="7" priority="6" stopIfTrue="1">
      <formula>OR($C$36="なし",$C$36="選択してください。")</formula>
    </cfRule>
  </conditionalFormatting>
  <conditionalFormatting sqref="F36:H36">
    <cfRule type="expression" dxfId="6" priority="2" stopIfTrue="1">
      <formula>OR($C$36="なし",$C$36="選択してください。")</formula>
    </cfRule>
  </conditionalFormatting>
  <dataValidations count="8">
    <dataValidation imeMode="halfAlpha" operator="greaterThanOrEqual" allowBlank="1" showInputMessage="1" showErrorMessage="1" sqref="E19 E14 C19:C20 C6:C7 C14:C15 E6" xr:uid="{00000000-0002-0000-0400-000001000000}"/>
    <dataValidation type="date" allowBlank="1" showInputMessage="1" showErrorMessage="1" sqref="C28 E28" xr:uid="{00000000-0002-0000-0400-000002000000}">
      <formula1>46113</formula1>
      <formula2>46477</formula2>
    </dataValidation>
    <dataValidation allowBlank="1" showInputMessage="1" showErrorMessage="1" prompt="文化庁補助事業等への応募「あり」の場合は補助事業等の名称を記載してください。" sqref="C37:H37" xr:uid="{25D4D983-1F3A-4490-8A32-A854620A9AC4}"/>
    <dataValidation imeMode="fullKatakana" allowBlank="1" showInputMessage="1" showErrorMessage="1" sqref="C9:H9 C26:H26" xr:uid="{00000000-0002-0000-0400-000005000000}"/>
    <dataValidation type="list" allowBlank="1" showInputMessage="1" showErrorMessage="1" sqref="H35" xr:uid="{00000000-0002-0000-0400-000006000000}">
      <formula1>"選択してください。,500,1000,2000,3000"</formula1>
    </dataValidation>
    <dataValidation type="list" allowBlank="1" showInputMessage="1" showErrorMessage="1" sqref="C8 C21 C16" xr:uid="{00000000-0002-0000-0400-000008000000}">
      <formula1>"選択してください。,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custom" imeMode="disabled" allowBlank="1" showInputMessage="1" showErrorMessage="1" errorTitle="半角英数字で入力してください。" sqref="C13:H13 C24:H25" xr:uid="{00000000-0002-0000-0400-000009000000}">
      <formula1>LENB(C13)=LEN(C13)</formula1>
    </dataValidation>
    <dataValidation type="list" allowBlank="1" showInputMessage="1" showErrorMessage="1" promptTitle="文化庁補助事業等への応募" prompt="あり、なしを選択してください。_x000a_「あり」の場合は、補助事業等の名称を下段に記入してください。" sqref="C36:E36" xr:uid="{2338D224-5AE3-4E52-9B53-D4B41D78A92A}">
      <formula1>"選択してください。,あり,なし"</formula1>
    </dataValidation>
  </dataValidations>
  <printOptions horizontalCentered="1"/>
  <pageMargins left="0.70866141732283472" right="0.70866141732283472" top="0.35433070866141736" bottom="0.15748031496062992" header="0.31496062992125984" footer="0.11811023622047245"/>
  <pageSetup paperSize="9" scale="68" orientation="portrait" r:id="rId1"/>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P43"/>
  <sheetViews>
    <sheetView view="pageBreakPreview" zoomScale="40" zoomScaleNormal="70" zoomScaleSheetLayoutView="40" zoomScalePageLayoutView="55" workbookViewId="0">
      <selection activeCell="B5" sqref="B5:M10"/>
    </sheetView>
  </sheetViews>
  <sheetFormatPr defaultColWidth="9" defaultRowHeight="24" customHeight="1"/>
  <cols>
    <col min="1" max="1" width="4.625" style="58" customWidth="1"/>
    <col min="2" max="2" width="3.625" bestFit="1" customWidth="1"/>
    <col min="3" max="3" width="3.5" customWidth="1"/>
    <col min="4" max="4" width="21.125" customWidth="1"/>
    <col min="5" max="10" width="17.375" customWidth="1"/>
    <col min="11" max="11" width="8.625" customWidth="1"/>
    <col min="12" max="13" width="17.375" customWidth="1"/>
    <col min="14" max="14" width="31.125" style="369" customWidth="1"/>
    <col min="15" max="15" width="19.125" style="369" customWidth="1"/>
  </cols>
  <sheetData>
    <row r="1" spans="1:16" s="377" customFormat="1" ht="24" customHeight="1">
      <c r="B1" s="377" t="s">
        <v>640</v>
      </c>
      <c r="N1" s="368" t="s">
        <v>627</v>
      </c>
      <c r="O1" s="369"/>
    </row>
    <row r="2" spans="1:16" s="377" customFormat="1" ht="24" customHeight="1">
      <c r="B2" s="898" t="s">
        <v>277</v>
      </c>
      <c r="C2" s="898"/>
      <c r="D2" s="898"/>
      <c r="E2" s="900">
        <f>IF(①総表!C18="",①総表!C17,①総表!C17&amp;"（"&amp;①総表!C18&amp;"）")</f>
        <v>0</v>
      </c>
      <c r="F2" s="900"/>
      <c r="G2" s="900"/>
      <c r="H2" s="900"/>
      <c r="I2" s="900"/>
      <c r="J2" s="900"/>
      <c r="K2" s="900"/>
      <c r="L2" s="900"/>
      <c r="M2" s="900"/>
      <c r="N2" s="916" t="s">
        <v>632</v>
      </c>
      <c r="O2" s="917"/>
    </row>
    <row r="3" spans="1:16" s="377" customFormat="1" ht="24" customHeight="1" thickBot="1">
      <c r="B3" s="899" t="s">
        <v>278</v>
      </c>
      <c r="C3" s="899"/>
      <c r="D3" s="899"/>
      <c r="E3" s="901">
        <f>①総表!C27</f>
        <v>0</v>
      </c>
      <c r="F3" s="901"/>
      <c r="G3" s="901"/>
      <c r="H3" s="901"/>
      <c r="I3" s="901"/>
      <c r="J3" s="901"/>
      <c r="K3" s="901"/>
      <c r="L3" s="901"/>
      <c r="M3" s="901"/>
      <c r="N3" s="918"/>
      <c r="O3" s="918"/>
    </row>
    <row r="4" spans="1:16" ht="39.950000000000003" customHeight="1" thickBot="1">
      <c r="A4"/>
      <c r="B4" s="902" t="s">
        <v>412</v>
      </c>
      <c r="C4" s="903"/>
      <c r="D4" s="903"/>
      <c r="E4" s="903"/>
      <c r="F4" s="903"/>
      <c r="G4" s="903"/>
      <c r="H4" s="903"/>
      <c r="I4" s="903"/>
      <c r="J4" s="903"/>
      <c r="K4" s="903"/>
      <c r="L4" s="904"/>
      <c r="M4" s="905"/>
      <c r="N4" s="481" t="s">
        <v>481</v>
      </c>
      <c r="O4" s="374"/>
    </row>
    <row r="5" spans="1:16" ht="39.950000000000003" customHeight="1">
      <c r="A5">
        <v>1</v>
      </c>
      <c r="B5" s="892"/>
      <c r="C5" s="893"/>
      <c r="D5" s="893"/>
      <c r="E5" s="893"/>
      <c r="F5" s="893"/>
      <c r="G5" s="893"/>
      <c r="H5" s="893"/>
      <c r="I5" s="893"/>
      <c r="J5" s="893"/>
      <c r="K5" s="893"/>
      <c r="L5" s="893"/>
      <c r="M5" s="894"/>
      <c r="N5" s="882" t="s">
        <v>666</v>
      </c>
      <c r="O5" s="883"/>
      <c r="P5" s="375"/>
    </row>
    <row r="6" spans="1:16" ht="39.950000000000003" customHeight="1">
      <c r="A6">
        <v>2</v>
      </c>
      <c r="B6" s="892"/>
      <c r="C6" s="893"/>
      <c r="D6" s="893"/>
      <c r="E6" s="893"/>
      <c r="F6" s="893"/>
      <c r="G6" s="893"/>
      <c r="H6" s="893"/>
      <c r="I6" s="893"/>
      <c r="J6" s="893"/>
      <c r="K6" s="893"/>
      <c r="L6" s="893"/>
      <c r="M6" s="894"/>
      <c r="N6" s="884"/>
      <c r="O6" s="885"/>
      <c r="P6" s="376"/>
    </row>
    <row r="7" spans="1:16" ht="39.950000000000003" customHeight="1">
      <c r="A7">
        <v>3</v>
      </c>
      <c r="B7" s="892"/>
      <c r="C7" s="893"/>
      <c r="D7" s="893"/>
      <c r="E7" s="893"/>
      <c r="F7" s="893"/>
      <c r="G7" s="893"/>
      <c r="H7" s="893"/>
      <c r="I7" s="893"/>
      <c r="J7" s="893"/>
      <c r="K7" s="893"/>
      <c r="L7" s="893"/>
      <c r="M7" s="894"/>
      <c r="N7" s="884"/>
      <c r="O7" s="885"/>
      <c r="P7" s="364"/>
    </row>
    <row r="8" spans="1:16" ht="39.950000000000003" customHeight="1">
      <c r="A8">
        <v>4</v>
      </c>
      <c r="B8" s="892"/>
      <c r="C8" s="893"/>
      <c r="D8" s="893"/>
      <c r="E8" s="893"/>
      <c r="F8" s="893"/>
      <c r="G8" s="893"/>
      <c r="H8" s="893"/>
      <c r="I8" s="893"/>
      <c r="J8" s="893"/>
      <c r="K8" s="893"/>
      <c r="L8" s="893"/>
      <c r="M8" s="894"/>
      <c r="N8" s="884"/>
      <c r="O8" s="885"/>
      <c r="P8" s="364"/>
    </row>
    <row r="9" spans="1:16" ht="39.950000000000003" customHeight="1">
      <c r="A9">
        <v>5</v>
      </c>
      <c r="B9" s="892"/>
      <c r="C9" s="893"/>
      <c r="D9" s="893"/>
      <c r="E9" s="893"/>
      <c r="F9" s="893"/>
      <c r="G9" s="893"/>
      <c r="H9" s="893"/>
      <c r="I9" s="893"/>
      <c r="J9" s="893"/>
      <c r="K9" s="893"/>
      <c r="L9" s="893"/>
      <c r="M9" s="894"/>
      <c r="N9" s="884"/>
      <c r="O9" s="885"/>
      <c r="P9" s="364"/>
    </row>
    <row r="10" spans="1:16" ht="46.35" customHeight="1" thickBot="1">
      <c r="A10">
        <v>6</v>
      </c>
      <c r="B10" s="895"/>
      <c r="C10" s="896"/>
      <c r="D10" s="896"/>
      <c r="E10" s="896"/>
      <c r="F10" s="896"/>
      <c r="G10" s="896"/>
      <c r="H10" s="896"/>
      <c r="I10" s="896"/>
      <c r="J10" s="896"/>
      <c r="K10" s="896"/>
      <c r="L10" s="896"/>
      <c r="M10" s="897"/>
      <c r="N10" s="886"/>
      <c r="O10" s="887"/>
      <c r="P10" s="364"/>
    </row>
    <row r="11" spans="1:16" ht="39.950000000000003" customHeight="1" thickBot="1">
      <c r="A11"/>
      <c r="B11" s="482"/>
      <c r="C11" s="482"/>
      <c r="D11" s="482"/>
      <c r="E11" s="482"/>
      <c r="F11" s="482"/>
      <c r="G11" s="482"/>
      <c r="H11" s="482"/>
      <c r="I11" s="482"/>
      <c r="J11" s="482"/>
      <c r="K11" s="482"/>
      <c r="L11" s="482"/>
      <c r="M11" s="482"/>
      <c r="N11" s="480"/>
      <c r="O11" s="202"/>
      <c r="P11" s="364"/>
    </row>
    <row r="12" spans="1:16" ht="39.950000000000003" customHeight="1" thickBot="1">
      <c r="A12"/>
      <c r="B12" s="906" t="s">
        <v>484</v>
      </c>
      <c r="C12" s="907"/>
      <c r="D12" s="907"/>
      <c r="E12" s="907"/>
      <c r="F12" s="907"/>
      <c r="G12" s="907"/>
      <c r="H12" s="907"/>
      <c r="I12" s="907"/>
      <c r="J12" s="907"/>
      <c r="K12" s="907"/>
      <c r="L12" s="908"/>
      <c r="M12" s="909"/>
      <c r="N12" s="481" t="s">
        <v>481</v>
      </c>
      <c r="O12" s="374"/>
    </row>
    <row r="13" spans="1:16" ht="39.950000000000003" customHeight="1">
      <c r="A13">
        <v>1</v>
      </c>
      <c r="B13" s="910"/>
      <c r="C13" s="911"/>
      <c r="D13" s="911"/>
      <c r="E13" s="911"/>
      <c r="F13" s="911"/>
      <c r="G13" s="911"/>
      <c r="H13" s="911"/>
      <c r="I13" s="911"/>
      <c r="J13" s="911"/>
      <c r="K13" s="911"/>
      <c r="L13" s="911"/>
      <c r="M13" s="912"/>
      <c r="N13" s="882" t="s">
        <v>667</v>
      </c>
      <c r="O13" s="883"/>
      <c r="P13" s="202"/>
    </row>
    <row r="14" spans="1:16" ht="39.950000000000003" customHeight="1">
      <c r="A14">
        <v>2</v>
      </c>
      <c r="B14" s="910"/>
      <c r="C14" s="911"/>
      <c r="D14" s="911"/>
      <c r="E14" s="911"/>
      <c r="F14" s="911"/>
      <c r="G14" s="911"/>
      <c r="H14" s="911"/>
      <c r="I14" s="911"/>
      <c r="J14" s="911"/>
      <c r="K14" s="911"/>
      <c r="L14" s="911"/>
      <c r="M14" s="912"/>
      <c r="N14" s="884"/>
      <c r="O14" s="885"/>
      <c r="P14" s="202"/>
    </row>
    <row r="15" spans="1:16" ht="39.950000000000003" customHeight="1">
      <c r="A15">
        <v>3</v>
      </c>
      <c r="B15" s="910"/>
      <c r="C15" s="911"/>
      <c r="D15" s="911"/>
      <c r="E15" s="911"/>
      <c r="F15" s="911"/>
      <c r="G15" s="911"/>
      <c r="H15" s="911"/>
      <c r="I15" s="911"/>
      <c r="J15" s="911"/>
      <c r="K15" s="911"/>
      <c r="L15" s="911"/>
      <c r="M15" s="912"/>
      <c r="N15" s="884"/>
      <c r="O15" s="885"/>
      <c r="P15" s="202"/>
    </row>
    <row r="16" spans="1:16" ht="39.950000000000003" customHeight="1">
      <c r="A16">
        <v>4</v>
      </c>
      <c r="B16" s="910"/>
      <c r="C16" s="911"/>
      <c r="D16" s="911"/>
      <c r="E16" s="911"/>
      <c r="F16" s="911"/>
      <c r="G16" s="911"/>
      <c r="H16" s="911"/>
      <c r="I16" s="911"/>
      <c r="J16" s="911"/>
      <c r="K16" s="911"/>
      <c r="L16" s="911"/>
      <c r="M16" s="912"/>
      <c r="N16" s="884"/>
      <c r="O16" s="885"/>
      <c r="P16" s="202"/>
    </row>
    <row r="17" spans="1:16" ht="39.950000000000003" customHeight="1">
      <c r="A17">
        <v>5</v>
      </c>
      <c r="B17" s="910"/>
      <c r="C17" s="911"/>
      <c r="D17" s="911"/>
      <c r="E17" s="911"/>
      <c r="F17" s="911"/>
      <c r="G17" s="911"/>
      <c r="H17" s="911"/>
      <c r="I17" s="911"/>
      <c r="J17" s="911"/>
      <c r="K17" s="911"/>
      <c r="L17" s="911"/>
      <c r="M17" s="912"/>
      <c r="N17" s="884"/>
      <c r="O17" s="885"/>
      <c r="P17" s="202"/>
    </row>
    <row r="18" spans="1:16" ht="46.35" customHeight="1" thickBot="1">
      <c r="A18">
        <v>6</v>
      </c>
      <c r="B18" s="913"/>
      <c r="C18" s="914"/>
      <c r="D18" s="914"/>
      <c r="E18" s="914"/>
      <c r="F18" s="914"/>
      <c r="G18" s="914"/>
      <c r="H18" s="914"/>
      <c r="I18" s="914"/>
      <c r="J18" s="914"/>
      <c r="K18" s="914"/>
      <c r="L18" s="914"/>
      <c r="M18" s="915"/>
      <c r="N18" s="886"/>
      <c r="O18" s="887"/>
      <c r="P18" s="202"/>
    </row>
    <row r="19" spans="1:16" ht="39.950000000000003" customHeight="1" thickBot="1">
      <c r="A19"/>
      <c r="B19" s="482"/>
      <c r="C19" s="482"/>
      <c r="D19" s="482"/>
      <c r="E19" s="482"/>
      <c r="F19" s="482"/>
      <c r="G19" s="482"/>
      <c r="H19" s="482"/>
      <c r="I19" s="482"/>
      <c r="J19" s="482"/>
      <c r="K19" s="482"/>
      <c r="L19" s="482"/>
      <c r="M19" s="482"/>
      <c r="N19" s="202"/>
      <c r="O19" s="202"/>
      <c r="P19" s="202"/>
    </row>
    <row r="20" spans="1:16" ht="39.950000000000003" customHeight="1" thickBot="1">
      <c r="A20"/>
      <c r="B20" s="906" t="s">
        <v>482</v>
      </c>
      <c r="C20" s="907"/>
      <c r="D20" s="907"/>
      <c r="E20" s="907"/>
      <c r="F20" s="907"/>
      <c r="G20" s="907"/>
      <c r="H20" s="907"/>
      <c r="I20" s="907"/>
      <c r="J20" s="907"/>
      <c r="K20" s="907"/>
      <c r="L20" s="908"/>
      <c r="M20" s="909"/>
      <c r="N20" s="625" t="s">
        <v>491</v>
      </c>
      <c r="O20" s="479"/>
    </row>
    <row r="21" spans="1:16" ht="39.950000000000003" customHeight="1">
      <c r="A21">
        <v>1</v>
      </c>
      <c r="B21" s="889"/>
      <c r="C21" s="890"/>
      <c r="D21" s="890"/>
      <c r="E21" s="890"/>
      <c r="F21" s="890"/>
      <c r="G21" s="890"/>
      <c r="H21" s="890"/>
      <c r="I21" s="890"/>
      <c r="J21" s="890"/>
      <c r="K21" s="890"/>
      <c r="L21" s="890"/>
      <c r="M21" s="891"/>
      <c r="N21" s="888"/>
      <c r="O21" s="888"/>
      <c r="P21" s="202"/>
    </row>
    <row r="22" spans="1:16" ht="39.950000000000003" customHeight="1">
      <c r="A22">
        <v>2</v>
      </c>
      <c r="B22" s="892"/>
      <c r="C22" s="893"/>
      <c r="D22" s="893"/>
      <c r="E22" s="893"/>
      <c r="F22" s="893"/>
      <c r="G22" s="893"/>
      <c r="H22" s="893"/>
      <c r="I22" s="893"/>
      <c r="J22" s="893"/>
      <c r="K22" s="893"/>
      <c r="L22" s="893"/>
      <c r="M22" s="894"/>
      <c r="N22" s="888"/>
      <c r="O22" s="888"/>
      <c r="P22" s="202"/>
    </row>
    <row r="23" spans="1:16" ht="39.950000000000003" customHeight="1">
      <c r="A23">
        <v>3</v>
      </c>
      <c r="B23" s="892"/>
      <c r="C23" s="893"/>
      <c r="D23" s="893"/>
      <c r="E23" s="893"/>
      <c r="F23" s="893"/>
      <c r="G23" s="893"/>
      <c r="H23" s="893"/>
      <c r="I23" s="893"/>
      <c r="J23" s="893"/>
      <c r="K23" s="893"/>
      <c r="L23" s="893"/>
      <c r="M23" s="894"/>
      <c r="N23" s="888"/>
      <c r="O23" s="888"/>
      <c r="P23" s="202"/>
    </row>
    <row r="24" spans="1:16" ht="39.950000000000003" customHeight="1">
      <c r="A24">
        <v>4</v>
      </c>
      <c r="B24" s="892"/>
      <c r="C24" s="893"/>
      <c r="D24" s="893"/>
      <c r="E24" s="893"/>
      <c r="F24" s="893"/>
      <c r="G24" s="893"/>
      <c r="H24" s="893"/>
      <c r="I24" s="893"/>
      <c r="J24" s="893"/>
      <c r="K24" s="893"/>
      <c r="L24" s="893"/>
      <c r="M24" s="894"/>
      <c r="N24" s="888"/>
      <c r="O24" s="888"/>
      <c r="P24" s="202"/>
    </row>
    <row r="25" spans="1:16" ht="39.950000000000003" customHeight="1">
      <c r="A25">
        <v>5</v>
      </c>
      <c r="B25" s="892"/>
      <c r="C25" s="893"/>
      <c r="D25" s="893"/>
      <c r="E25" s="893"/>
      <c r="F25" s="893"/>
      <c r="G25" s="893"/>
      <c r="H25" s="893"/>
      <c r="I25" s="893"/>
      <c r="J25" s="893"/>
      <c r="K25" s="893"/>
      <c r="L25" s="893"/>
      <c r="M25" s="894"/>
      <c r="N25" s="888"/>
      <c r="O25" s="888"/>
      <c r="P25" s="202"/>
    </row>
    <row r="26" spans="1:16" ht="39.950000000000003" customHeight="1">
      <c r="A26">
        <v>6</v>
      </c>
      <c r="B26" s="892"/>
      <c r="C26" s="893"/>
      <c r="D26" s="893"/>
      <c r="E26" s="893"/>
      <c r="F26" s="893"/>
      <c r="G26" s="893"/>
      <c r="H26" s="893"/>
      <c r="I26" s="893"/>
      <c r="J26" s="893"/>
      <c r="K26" s="893"/>
      <c r="L26" s="893"/>
      <c r="M26" s="894"/>
      <c r="N26" s="888"/>
      <c r="O26" s="888"/>
      <c r="P26" s="202"/>
    </row>
    <row r="27" spans="1:16" ht="39.950000000000003" customHeight="1">
      <c r="A27">
        <v>7</v>
      </c>
      <c r="B27" s="892"/>
      <c r="C27" s="893"/>
      <c r="D27" s="893"/>
      <c r="E27" s="893"/>
      <c r="F27" s="893"/>
      <c r="G27" s="893"/>
      <c r="H27" s="893"/>
      <c r="I27" s="893"/>
      <c r="J27" s="893"/>
      <c r="K27" s="893"/>
      <c r="L27" s="893"/>
      <c r="M27" s="894"/>
      <c r="N27" s="888"/>
      <c r="O27" s="888"/>
      <c r="P27" s="202"/>
    </row>
    <row r="28" spans="1:16" ht="39.950000000000003" customHeight="1">
      <c r="A28">
        <v>8</v>
      </c>
      <c r="B28" s="892"/>
      <c r="C28" s="893"/>
      <c r="D28" s="893"/>
      <c r="E28" s="893"/>
      <c r="F28" s="893"/>
      <c r="G28" s="893"/>
      <c r="H28" s="893"/>
      <c r="I28" s="893"/>
      <c r="J28" s="893"/>
      <c r="K28" s="893"/>
      <c r="L28" s="893"/>
      <c r="M28" s="894"/>
      <c r="N28" s="888"/>
      <c r="O28" s="888"/>
      <c r="P28" s="202"/>
    </row>
    <row r="29" spans="1:16" ht="39.950000000000003" customHeight="1">
      <c r="A29">
        <v>9</v>
      </c>
      <c r="B29" s="892"/>
      <c r="C29" s="893"/>
      <c r="D29" s="893"/>
      <c r="E29" s="893"/>
      <c r="F29" s="893"/>
      <c r="G29" s="893"/>
      <c r="H29" s="893"/>
      <c r="I29" s="893"/>
      <c r="J29" s="893"/>
      <c r="K29" s="893"/>
      <c r="L29" s="893"/>
      <c r="M29" s="894"/>
      <c r="N29" s="888"/>
      <c r="O29" s="888"/>
      <c r="P29" s="202"/>
    </row>
    <row r="30" spans="1:16" ht="39.950000000000003" customHeight="1">
      <c r="A30">
        <v>10</v>
      </c>
      <c r="B30" s="892"/>
      <c r="C30" s="893"/>
      <c r="D30" s="893"/>
      <c r="E30" s="893"/>
      <c r="F30" s="893"/>
      <c r="G30" s="893"/>
      <c r="H30" s="893"/>
      <c r="I30" s="893"/>
      <c r="J30" s="893"/>
      <c r="K30" s="893"/>
      <c r="L30" s="893"/>
      <c r="M30" s="894"/>
      <c r="N30" s="888"/>
      <c r="O30" s="888"/>
      <c r="P30" s="202"/>
    </row>
    <row r="31" spans="1:16" ht="39.950000000000003" customHeight="1">
      <c r="A31">
        <v>11</v>
      </c>
      <c r="B31" s="892"/>
      <c r="C31" s="893"/>
      <c r="D31" s="893"/>
      <c r="E31" s="893"/>
      <c r="F31" s="893"/>
      <c r="G31" s="893"/>
      <c r="H31" s="893"/>
      <c r="I31" s="893"/>
      <c r="J31" s="893"/>
      <c r="K31" s="893"/>
      <c r="L31" s="893"/>
      <c r="M31" s="894"/>
      <c r="N31" s="888"/>
      <c r="O31" s="888"/>
      <c r="P31" s="202"/>
    </row>
    <row r="32" spans="1:16" ht="46.35" customHeight="1" thickBot="1">
      <c r="A32">
        <v>12</v>
      </c>
      <c r="B32" s="895"/>
      <c r="C32" s="896"/>
      <c r="D32" s="896"/>
      <c r="E32" s="896"/>
      <c r="F32" s="896"/>
      <c r="G32" s="896"/>
      <c r="H32" s="896"/>
      <c r="I32" s="896"/>
      <c r="J32" s="896"/>
      <c r="K32" s="896"/>
      <c r="L32" s="896"/>
      <c r="M32" s="897"/>
      <c r="N32" s="888"/>
      <c r="O32" s="888"/>
      <c r="P32" s="202"/>
    </row>
    <row r="33" spans="1:15" ht="39.950000000000003" customHeight="1" thickBot="1">
      <c r="L33" s="369"/>
      <c r="M33" s="369"/>
      <c r="N33"/>
      <c r="O33"/>
    </row>
    <row r="34" spans="1:15" ht="52.5" customHeight="1" thickBot="1">
      <c r="B34" s="936" t="s">
        <v>629</v>
      </c>
      <c r="C34" s="937"/>
      <c r="D34" s="937"/>
      <c r="E34" s="937"/>
      <c r="F34" s="938"/>
      <c r="G34" s="607" t="s">
        <v>628</v>
      </c>
      <c r="H34" s="933" t="s">
        <v>630</v>
      </c>
      <c r="I34" s="934"/>
      <c r="J34" s="934"/>
      <c r="K34" s="934"/>
      <c r="L34" s="934"/>
      <c r="M34" s="935"/>
      <c r="N34" s="919"/>
      <c r="O34" s="712"/>
    </row>
    <row r="35" spans="1:15" ht="52.5" customHeight="1" thickBot="1">
      <c r="B35" s="939"/>
      <c r="C35" s="940"/>
      <c r="D35" s="940"/>
      <c r="E35" s="940"/>
      <c r="F35" s="941"/>
      <c r="G35" s="607" t="s">
        <v>628</v>
      </c>
      <c r="H35" s="933" t="s">
        <v>631</v>
      </c>
      <c r="I35" s="934"/>
      <c r="J35" s="934"/>
      <c r="K35" s="934"/>
      <c r="L35" s="934"/>
      <c r="M35" s="935"/>
      <c r="N35" s="627"/>
      <c r="O35"/>
    </row>
    <row r="36" spans="1:15" ht="34.5" customHeight="1" thickBot="1">
      <c r="B36" s="930" t="s">
        <v>651</v>
      </c>
      <c r="C36" s="931"/>
      <c r="D36" s="931"/>
      <c r="E36" s="931"/>
      <c r="F36" s="931"/>
      <c r="G36" s="931"/>
      <c r="H36" s="931"/>
      <c r="I36" s="931"/>
      <c r="J36" s="931"/>
      <c r="K36" s="931"/>
      <c r="L36" s="931"/>
      <c r="M36" s="932"/>
      <c r="N36" s="628"/>
      <c r="O36"/>
    </row>
    <row r="37" spans="1:15" ht="39.950000000000003" customHeight="1">
      <c r="A37">
        <v>1</v>
      </c>
      <c r="B37" s="922"/>
      <c r="C37" s="923"/>
      <c r="D37" s="923"/>
      <c r="E37" s="923"/>
      <c r="F37" s="923"/>
      <c r="G37" s="923"/>
      <c r="H37" s="923"/>
      <c r="I37" s="923"/>
      <c r="J37" s="923"/>
      <c r="K37" s="923"/>
      <c r="L37" s="924"/>
      <c r="M37" s="925"/>
      <c r="N37" s="920"/>
      <c r="O37" s="712"/>
    </row>
    <row r="38" spans="1:15" ht="39.950000000000003" customHeight="1">
      <c r="A38">
        <v>2</v>
      </c>
      <c r="B38" s="892"/>
      <c r="C38" s="893"/>
      <c r="D38" s="893"/>
      <c r="E38" s="893"/>
      <c r="F38" s="893"/>
      <c r="G38" s="893"/>
      <c r="H38" s="893"/>
      <c r="I38" s="893"/>
      <c r="J38" s="893"/>
      <c r="K38" s="893"/>
      <c r="L38" s="926"/>
      <c r="M38" s="927"/>
      <c r="N38" s="921"/>
      <c r="O38" s="712"/>
    </row>
    <row r="39" spans="1:15" ht="39.950000000000003" customHeight="1">
      <c r="A39">
        <v>3</v>
      </c>
      <c r="B39" s="892"/>
      <c r="C39" s="893"/>
      <c r="D39" s="893"/>
      <c r="E39" s="893"/>
      <c r="F39" s="893"/>
      <c r="G39" s="893"/>
      <c r="H39" s="893"/>
      <c r="I39" s="893"/>
      <c r="J39" s="893"/>
      <c r="K39" s="893"/>
      <c r="L39" s="926"/>
      <c r="M39" s="927"/>
      <c r="N39" s="921"/>
      <c r="O39" s="712"/>
    </row>
    <row r="40" spans="1:15" ht="39.950000000000003" customHeight="1">
      <c r="A40">
        <v>4</v>
      </c>
      <c r="B40" s="892"/>
      <c r="C40" s="893"/>
      <c r="D40" s="893"/>
      <c r="E40" s="893"/>
      <c r="F40" s="893"/>
      <c r="G40" s="893"/>
      <c r="H40" s="893"/>
      <c r="I40" s="893"/>
      <c r="J40" s="893"/>
      <c r="K40" s="893"/>
      <c r="L40" s="926"/>
      <c r="M40" s="927"/>
      <c r="N40" s="921"/>
      <c r="O40" s="712"/>
    </row>
    <row r="41" spans="1:15" ht="39.950000000000003" customHeight="1">
      <c r="A41">
        <v>5</v>
      </c>
      <c r="B41" s="892"/>
      <c r="C41" s="893"/>
      <c r="D41" s="893"/>
      <c r="E41" s="893"/>
      <c r="F41" s="893"/>
      <c r="G41" s="893"/>
      <c r="H41" s="893"/>
      <c r="I41" s="893"/>
      <c r="J41" s="893"/>
      <c r="K41" s="893"/>
      <c r="L41" s="926"/>
      <c r="M41" s="927"/>
      <c r="N41" s="921"/>
      <c r="O41" s="712"/>
    </row>
    <row r="42" spans="1:15" ht="46.35" customHeight="1" thickBot="1">
      <c r="A42">
        <v>6</v>
      </c>
      <c r="B42" s="895"/>
      <c r="C42" s="896"/>
      <c r="D42" s="896"/>
      <c r="E42" s="896"/>
      <c r="F42" s="896"/>
      <c r="G42" s="896"/>
      <c r="H42" s="896"/>
      <c r="I42" s="896"/>
      <c r="J42" s="896"/>
      <c r="K42" s="896"/>
      <c r="L42" s="928"/>
      <c r="M42" s="929"/>
      <c r="N42" s="921"/>
      <c r="O42" s="712"/>
    </row>
    <row r="43" spans="1:15" ht="24" customHeight="1">
      <c r="L43" s="369"/>
      <c r="M43" s="369"/>
      <c r="N43"/>
      <c r="O43"/>
    </row>
  </sheetData>
  <sheetProtection algorithmName="SHA-512" hashValue="TZOcrk1PCYOD8kSdgTcmFfgMMZrdxeEpmbrqVEsxXxQsRGtyPBiN8DmW3Y3+rjs3rxx3aSGy23MGn/MxHfcEzA==" saltValue="wQWeYyEPjX+BphjgVKAFhA==" spinCount="100000" sheet="1" objects="1" scenarios="1"/>
  <mergeCells count="21">
    <mergeCell ref="N34:O34"/>
    <mergeCell ref="N37:O42"/>
    <mergeCell ref="B37:M42"/>
    <mergeCell ref="B36:M36"/>
    <mergeCell ref="H35:M35"/>
    <mergeCell ref="H34:M34"/>
    <mergeCell ref="B34:F35"/>
    <mergeCell ref="N13:O18"/>
    <mergeCell ref="N21:O32"/>
    <mergeCell ref="N5:O10"/>
    <mergeCell ref="B21:M32"/>
    <mergeCell ref="B2:D2"/>
    <mergeCell ref="B3:D3"/>
    <mergeCell ref="E2:M2"/>
    <mergeCell ref="E3:M3"/>
    <mergeCell ref="B4:M4"/>
    <mergeCell ref="B5:M10"/>
    <mergeCell ref="B12:M12"/>
    <mergeCell ref="B13:M18"/>
    <mergeCell ref="B20:M20"/>
    <mergeCell ref="N2:O3"/>
  </mergeCells>
  <phoneticPr fontId="6"/>
  <dataValidations count="4">
    <dataValidation type="list" allowBlank="1" showInputMessage="1" showErrorMessage="1" sqref="G34:G35" xr:uid="{7B774AE2-C106-4A78-B9F4-16318C98DB83}">
      <formula1>"ー,○"</formula1>
    </dataValidation>
    <dataValidation type="textLength" operator="lessThanOrEqual" allowBlank="1" showInputMessage="1" showErrorMessage="1" sqref="B13:M18 B5:M10" xr:uid="{FBD367FE-1917-4C08-97FE-E42E88EA68F3}">
      <formula1>300</formula1>
    </dataValidation>
    <dataValidation type="textLength" operator="lessThanOrEqual" allowBlank="1" showInputMessage="1" showErrorMessage="1" sqref="B21:M32" xr:uid="{8D151702-76F7-4EB8-B809-FE2F2956E809}">
      <formula1>600</formula1>
    </dataValidation>
    <dataValidation type="list" allowBlank="1" showInputMessage="1" showErrorMessage="1" sqref="G35" xr:uid="{863774C0-C82B-4052-9608-7E64E5F98B19}">
      <formula1>"－,○"</formula1>
    </dataValidation>
  </dataValidations>
  <printOptions horizontalCentered="1"/>
  <pageMargins left="0.70866141732283472" right="0.70866141732283472" top="0.35433070866141736" bottom="0.15748031496062992" header="0.31496062992125984" footer="0.11811023622047245"/>
  <pageSetup paperSize="9" scale="4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2CD38-22E4-4E47-92B3-9A5EBF1A99F5}">
  <sheetPr codeName="Sheet5">
    <pageSetUpPr fitToPage="1"/>
  </sheetPr>
  <dimension ref="A1:O70"/>
  <sheetViews>
    <sheetView view="pageBreakPreview" zoomScale="50" zoomScaleNormal="70" zoomScaleSheetLayoutView="50" zoomScalePageLayoutView="55" workbookViewId="0">
      <selection activeCell="B6" sqref="B6:E10"/>
    </sheetView>
  </sheetViews>
  <sheetFormatPr defaultColWidth="9" defaultRowHeight="24" customHeight="1"/>
  <cols>
    <col min="1" max="1" width="4.625" style="58" customWidth="1"/>
    <col min="2" max="2" width="17.875" customWidth="1"/>
    <col min="3" max="3" width="21.125" customWidth="1"/>
    <col min="4" max="4" width="23.125" customWidth="1"/>
    <col min="5" max="5" width="19.625" customWidth="1"/>
    <col min="6" max="6" width="17.375" customWidth="1"/>
    <col min="7" max="7" width="16.375" customWidth="1"/>
    <col min="8" max="8" width="17.875" customWidth="1"/>
    <col min="9" max="9" width="21.75" customWidth="1"/>
    <col min="10" max="10" width="8.625" customWidth="1"/>
    <col min="11" max="11" width="19.5" customWidth="1"/>
    <col min="12" max="12" width="42.625" style="369" customWidth="1"/>
    <col min="13" max="13" width="19" style="369" customWidth="1"/>
    <col min="14" max="14" width="12" customWidth="1"/>
    <col min="15" max="15" width="12.125" customWidth="1"/>
  </cols>
  <sheetData>
    <row r="1" spans="1:14" ht="24" customHeight="1">
      <c r="B1" s="377" t="s">
        <v>641</v>
      </c>
      <c r="C1" s="377"/>
      <c r="D1" s="377"/>
      <c r="E1" s="377"/>
      <c r="F1" s="377"/>
      <c r="G1" s="377"/>
      <c r="H1" s="377"/>
      <c r="I1" s="377"/>
      <c r="J1" s="377"/>
      <c r="K1" s="377"/>
      <c r="L1" s="368"/>
    </row>
    <row r="2" spans="1:14" ht="24" customHeight="1">
      <c r="B2" s="898" t="s">
        <v>277</v>
      </c>
      <c r="C2" s="898"/>
      <c r="D2" s="900">
        <f>IF(①総表!C18="",①総表!C17,①総表!C17&amp;"（"&amp;①総表!C18&amp;"）")</f>
        <v>0</v>
      </c>
      <c r="E2" s="900"/>
      <c r="F2" s="900"/>
      <c r="G2" s="900"/>
      <c r="H2" s="900"/>
      <c r="I2" s="900"/>
      <c r="J2" s="900"/>
      <c r="K2" s="900"/>
      <c r="L2" s="368"/>
      <c r="M2" s="370"/>
    </row>
    <row r="3" spans="1:14" ht="24" customHeight="1">
      <c r="B3" s="898" t="s">
        <v>278</v>
      </c>
      <c r="C3" s="898"/>
      <c r="D3" s="900">
        <f>①総表!C27</f>
        <v>0</v>
      </c>
      <c r="E3" s="900"/>
      <c r="F3" s="900"/>
      <c r="G3" s="900"/>
      <c r="H3" s="900"/>
      <c r="I3" s="900"/>
      <c r="J3" s="900"/>
      <c r="K3" s="900"/>
      <c r="L3" s="417"/>
    </row>
    <row r="4" spans="1:14" ht="15.6" customHeight="1" thickBot="1">
      <c r="A4"/>
      <c r="B4" s="422"/>
      <c r="C4" s="422"/>
      <c r="D4" s="422"/>
      <c r="E4" s="422"/>
      <c r="F4" s="422"/>
      <c r="G4" s="422"/>
      <c r="H4" s="422"/>
      <c r="I4" s="422"/>
      <c r="J4" s="422"/>
      <c r="K4" s="422"/>
      <c r="L4" s="202"/>
      <c r="M4" s="202"/>
      <c r="N4" s="202"/>
    </row>
    <row r="5" spans="1:14" ht="30" customHeight="1">
      <c r="B5" s="998" t="s">
        <v>143</v>
      </c>
      <c r="C5" s="999"/>
      <c r="D5" s="999"/>
      <c r="E5" s="1000"/>
      <c r="F5" s="455" t="s">
        <v>144</v>
      </c>
      <c r="G5" s="455" t="s">
        <v>145</v>
      </c>
      <c r="H5" s="471" t="s">
        <v>314</v>
      </c>
      <c r="I5" s="623" t="s">
        <v>660</v>
      </c>
      <c r="J5" s="908" t="s">
        <v>146</v>
      </c>
      <c r="K5" s="1021"/>
      <c r="L5" s="978"/>
      <c r="M5" s="984"/>
    </row>
    <row r="6" spans="1:14" ht="30" customHeight="1">
      <c r="A6" s="58">
        <v>1</v>
      </c>
      <c r="B6" s="986" t="s">
        <v>674</v>
      </c>
      <c r="C6" s="987"/>
      <c r="D6" s="987"/>
      <c r="E6" s="988"/>
      <c r="F6" s="995"/>
      <c r="G6" s="995"/>
      <c r="H6" s="995"/>
      <c r="I6" s="1022"/>
      <c r="J6" s="1011">
        <f>①総表!C17</f>
        <v>0</v>
      </c>
      <c r="K6" s="1012"/>
      <c r="L6" s="985"/>
      <c r="M6" s="984"/>
    </row>
    <row r="7" spans="1:14" ht="30" customHeight="1">
      <c r="A7" s="58">
        <v>2</v>
      </c>
      <c r="B7" s="989"/>
      <c r="C7" s="990"/>
      <c r="D7" s="990"/>
      <c r="E7" s="991"/>
      <c r="F7" s="996"/>
      <c r="G7" s="996"/>
      <c r="H7" s="996"/>
      <c r="I7" s="1023"/>
      <c r="J7" s="1013"/>
      <c r="K7" s="1014"/>
      <c r="L7" s="985"/>
      <c r="M7" s="984"/>
    </row>
    <row r="8" spans="1:14" ht="30" customHeight="1">
      <c r="A8" s="58">
        <v>3</v>
      </c>
      <c r="B8" s="989"/>
      <c r="C8" s="990"/>
      <c r="D8" s="990"/>
      <c r="E8" s="991"/>
      <c r="F8" s="996"/>
      <c r="G8" s="996"/>
      <c r="H8" s="996"/>
      <c r="I8" s="1023"/>
      <c r="J8" s="1015" t="str">
        <f>"（　"&amp;①総表!C16&amp;①総表!D16&amp;"　）"</f>
        <v>（　選択してください。　）</v>
      </c>
      <c r="K8" s="1016"/>
      <c r="L8" s="985"/>
      <c r="M8" s="984"/>
    </row>
    <row r="9" spans="1:14" ht="30" customHeight="1">
      <c r="A9" s="58">
        <v>4</v>
      </c>
      <c r="B9" s="989"/>
      <c r="C9" s="990"/>
      <c r="D9" s="990"/>
      <c r="E9" s="991"/>
      <c r="F9" s="996"/>
      <c r="G9" s="996"/>
      <c r="H9" s="996"/>
      <c r="I9" s="1023"/>
      <c r="J9" s="1017"/>
      <c r="K9" s="1018"/>
      <c r="L9" s="985"/>
      <c r="M9" s="984"/>
    </row>
    <row r="10" spans="1:14" ht="30" customHeight="1" thickBot="1">
      <c r="A10" s="58">
        <v>5</v>
      </c>
      <c r="B10" s="992"/>
      <c r="C10" s="993"/>
      <c r="D10" s="993"/>
      <c r="E10" s="994"/>
      <c r="F10" s="997"/>
      <c r="G10" s="997"/>
      <c r="H10" s="997"/>
      <c r="I10" s="1024"/>
      <c r="J10" s="1019"/>
      <c r="K10" s="1020"/>
      <c r="L10" s="985"/>
      <c r="M10" s="984"/>
    </row>
    <row r="11" spans="1:14" ht="32.450000000000003" customHeight="1">
      <c r="A11"/>
      <c r="B11" s="1008" t="s">
        <v>489</v>
      </c>
      <c r="C11" s="1009"/>
      <c r="D11" s="1009"/>
      <c r="E11" s="1009"/>
      <c r="F11" s="1009"/>
      <c r="G11" s="1009"/>
      <c r="H11" s="1009"/>
      <c r="I11" s="1009"/>
      <c r="J11" s="1009"/>
      <c r="K11" s="1010"/>
      <c r="L11" s="410"/>
      <c r="M11" s="411"/>
      <c r="N11" s="373"/>
    </row>
    <row r="12" spans="1:14" ht="30" customHeight="1">
      <c r="B12" s="413" t="s">
        <v>487</v>
      </c>
      <c r="C12" s="1001"/>
      <c r="D12" s="1002"/>
      <c r="E12" s="1003" t="str">
        <f>IF(C12="その他","種類詳細を右に記入してください。","")</f>
        <v/>
      </c>
      <c r="F12" s="1004"/>
      <c r="G12" s="1005"/>
      <c r="H12" s="1006"/>
      <c r="I12" s="1006"/>
      <c r="J12" s="1006"/>
      <c r="K12" s="1007"/>
      <c r="L12" s="845" t="s">
        <v>668</v>
      </c>
      <c r="M12" s="845"/>
    </row>
    <row r="13" spans="1:14" ht="30" customHeight="1">
      <c r="A13" s="58">
        <v>1</v>
      </c>
      <c r="B13" s="946"/>
      <c r="C13" s="947"/>
      <c r="D13" s="947"/>
      <c r="E13" s="947"/>
      <c r="F13" s="947"/>
      <c r="G13" s="947"/>
      <c r="H13" s="947"/>
      <c r="I13" s="947"/>
      <c r="J13" s="947"/>
      <c r="K13" s="948"/>
      <c r="L13" s="845"/>
      <c r="M13" s="845"/>
    </row>
    <row r="14" spans="1:14" ht="30" customHeight="1">
      <c r="A14" s="58">
        <v>2</v>
      </c>
      <c r="B14" s="949"/>
      <c r="C14" s="950"/>
      <c r="D14" s="950"/>
      <c r="E14" s="950"/>
      <c r="F14" s="950"/>
      <c r="G14" s="950"/>
      <c r="H14" s="950"/>
      <c r="I14" s="950"/>
      <c r="J14" s="950"/>
      <c r="K14" s="951"/>
      <c r="L14" s="845"/>
      <c r="M14" s="845"/>
    </row>
    <row r="15" spans="1:14" ht="30" customHeight="1">
      <c r="A15" s="58">
        <v>3</v>
      </c>
      <c r="B15" s="949"/>
      <c r="C15" s="950"/>
      <c r="D15" s="950"/>
      <c r="E15" s="950"/>
      <c r="F15" s="950"/>
      <c r="G15" s="950"/>
      <c r="H15" s="950"/>
      <c r="I15" s="950"/>
      <c r="J15" s="950"/>
      <c r="K15" s="951"/>
      <c r="L15" s="845"/>
      <c r="M15" s="845"/>
    </row>
    <row r="16" spans="1:14" ht="30" customHeight="1">
      <c r="A16" s="58">
        <v>4</v>
      </c>
      <c r="B16" s="949"/>
      <c r="C16" s="950"/>
      <c r="D16" s="950"/>
      <c r="E16" s="950"/>
      <c r="F16" s="950"/>
      <c r="G16" s="950"/>
      <c r="H16" s="950"/>
      <c r="I16" s="950"/>
      <c r="J16" s="950"/>
      <c r="K16" s="951"/>
      <c r="L16" s="845"/>
      <c r="M16" s="845"/>
    </row>
    <row r="17" spans="1:13" ht="30" customHeight="1">
      <c r="A17" s="58">
        <v>5</v>
      </c>
      <c r="B17" s="949"/>
      <c r="C17" s="950"/>
      <c r="D17" s="950"/>
      <c r="E17" s="950"/>
      <c r="F17" s="950"/>
      <c r="G17" s="950"/>
      <c r="H17" s="950"/>
      <c r="I17" s="950"/>
      <c r="J17" s="950"/>
      <c r="K17" s="951"/>
      <c r="L17" s="845"/>
      <c r="M17" s="845"/>
    </row>
    <row r="18" spans="1:13" ht="30" customHeight="1">
      <c r="A18" s="58">
        <v>6</v>
      </c>
      <c r="B18" s="949"/>
      <c r="C18" s="950"/>
      <c r="D18" s="950"/>
      <c r="E18" s="950"/>
      <c r="F18" s="950"/>
      <c r="G18" s="950"/>
      <c r="H18" s="950"/>
      <c r="I18" s="950"/>
      <c r="J18" s="950"/>
      <c r="K18" s="951"/>
      <c r="L18" s="845"/>
      <c r="M18" s="845"/>
    </row>
    <row r="19" spans="1:13" ht="30" customHeight="1">
      <c r="A19" s="58">
        <v>7</v>
      </c>
      <c r="B19" s="949"/>
      <c r="C19" s="950"/>
      <c r="D19" s="950"/>
      <c r="E19" s="950"/>
      <c r="F19" s="950"/>
      <c r="G19" s="950"/>
      <c r="H19" s="950"/>
      <c r="I19" s="950"/>
      <c r="J19" s="950"/>
      <c r="K19" s="951"/>
      <c r="L19" s="845"/>
      <c r="M19" s="845"/>
    </row>
    <row r="20" spans="1:13" ht="30" customHeight="1">
      <c r="A20" s="58">
        <v>8</v>
      </c>
      <c r="B20" s="949"/>
      <c r="C20" s="950"/>
      <c r="D20" s="950"/>
      <c r="E20" s="950"/>
      <c r="F20" s="950"/>
      <c r="G20" s="950"/>
      <c r="H20" s="950"/>
      <c r="I20" s="950"/>
      <c r="J20" s="950"/>
      <c r="K20" s="951"/>
      <c r="L20" s="845"/>
      <c r="M20" s="845"/>
    </row>
    <row r="21" spans="1:13" ht="30" customHeight="1">
      <c r="A21" s="58">
        <v>9</v>
      </c>
      <c r="B21" s="949"/>
      <c r="C21" s="950"/>
      <c r="D21" s="950"/>
      <c r="E21" s="950"/>
      <c r="F21" s="950"/>
      <c r="G21" s="950"/>
      <c r="H21" s="950"/>
      <c r="I21" s="950"/>
      <c r="J21" s="950"/>
      <c r="K21" s="951"/>
      <c r="L21" s="845"/>
      <c r="M21" s="845"/>
    </row>
    <row r="22" spans="1:13" ht="30" customHeight="1">
      <c r="A22" s="58">
        <v>10</v>
      </c>
      <c r="B22" s="949"/>
      <c r="C22" s="950"/>
      <c r="D22" s="950"/>
      <c r="E22" s="950"/>
      <c r="F22" s="950"/>
      <c r="G22" s="950"/>
      <c r="H22" s="950"/>
      <c r="I22" s="950"/>
      <c r="J22" s="950"/>
      <c r="K22" s="951"/>
      <c r="L22" s="845"/>
      <c r="M22" s="845"/>
    </row>
    <row r="23" spans="1:13" ht="30" customHeight="1">
      <c r="A23" s="58">
        <v>11</v>
      </c>
      <c r="B23" s="949"/>
      <c r="C23" s="950"/>
      <c r="D23" s="950"/>
      <c r="E23" s="950"/>
      <c r="F23" s="950"/>
      <c r="G23" s="950"/>
      <c r="H23" s="950"/>
      <c r="I23" s="950"/>
      <c r="J23" s="950"/>
      <c r="K23" s="951"/>
      <c r="L23" s="845"/>
      <c r="M23" s="845"/>
    </row>
    <row r="24" spans="1:13" ht="30" customHeight="1">
      <c r="A24" s="58">
        <v>12</v>
      </c>
      <c r="B24" s="949"/>
      <c r="C24" s="950"/>
      <c r="D24" s="950"/>
      <c r="E24" s="950"/>
      <c r="F24" s="950"/>
      <c r="G24" s="950"/>
      <c r="H24" s="950"/>
      <c r="I24" s="950"/>
      <c r="J24" s="950"/>
      <c r="K24" s="951"/>
      <c r="L24" s="845"/>
      <c r="M24" s="845"/>
    </row>
    <row r="25" spans="1:13" ht="30" customHeight="1">
      <c r="A25" s="58">
        <v>13</v>
      </c>
      <c r="B25" s="949"/>
      <c r="C25" s="950"/>
      <c r="D25" s="950"/>
      <c r="E25" s="950"/>
      <c r="F25" s="950"/>
      <c r="G25" s="950"/>
      <c r="H25" s="950"/>
      <c r="I25" s="950"/>
      <c r="J25" s="950"/>
      <c r="K25" s="951"/>
      <c r="L25" s="845"/>
      <c r="M25" s="845"/>
    </row>
    <row r="26" spans="1:13" ht="30" customHeight="1">
      <c r="A26" s="58">
        <v>14</v>
      </c>
      <c r="B26" s="949"/>
      <c r="C26" s="950"/>
      <c r="D26" s="950"/>
      <c r="E26" s="950"/>
      <c r="F26" s="950"/>
      <c r="G26" s="950"/>
      <c r="H26" s="950"/>
      <c r="I26" s="950"/>
      <c r="J26" s="950"/>
      <c r="K26" s="951"/>
      <c r="L26" s="845"/>
      <c r="M26" s="845"/>
    </row>
    <row r="27" spans="1:13" ht="30" customHeight="1">
      <c r="A27" s="58">
        <v>15</v>
      </c>
      <c r="B27" s="949"/>
      <c r="C27" s="950"/>
      <c r="D27" s="950"/>
      <c r="E27" s="950"/>
      <c r="F27" s="950"/>
      <c r="G27" s="950"/>
      <c r="H27" s="950"/>
      <c r="I27" s="950"/>
      <c r="J27" s="950"/>
      <c r="K27" s="951"/>
      <c r="L27" s="955"/>
      <c r="M27" s="955"/>
    </row>
    <row r="28" spans="1:13" ht="30" customHeight="1">
      <c r="A28" s="58">
        <v>16</v>
      </c>
      <c r="B28" s="949"/>
      <c r="C28" s="950"/>
      <c r="D28" s="950"/>
      <c r="E28" s="950"/>
      <c r="F28" s="950"/>
      <c r="G28" s="950"/>
      <c r="H28" s="950"/>
      <c r="I28" s="950"/>
      <c r="J28" s="950"/>
      <c r="K28" s="951"/>
      <c r="L28" s="955"/>
      <c r="M28" s="955"/>
    </row>
    <row r="29" spans="1:13" ht="30" customHeight="1">
      <c r="A29" s="58">
        <v>17</v>
      </c>
      <c r="B29" s="949"/>
      <c r="C29" s="950"/>
      <c r="D29" s="950"/>
      <c r="E29" s="950"/>
      <c r="F29" s="950"/>
      <c r="G29" s="950"/>
      <c r="H29" s="950"/>
      <c r="I29" s="950"/>
      <c r="J29" s="950"/>
      <c r="K29" s="951"/>
      <c r="L29" s="955"/>
      <c r="M29" s="955"/>
    </row>
    <row r="30" spans="1:13" ht="30" customHeight="1">
      <c r="A30" s="58">
        <v>18</v>
      </c>
      <c r="B30" s="949"/>
      <c r="C30" s="950"/>
      <c r="D30" s="950"/>
      <c r="E30" s="950"/>
      <c r="F30" s="950"/>
      <c r="G30" s="950"/>
      <c r="H30" s="950"/>
      <c r="I30" s="950"/>
      <c r="J30" s="950"/>
      <c r="K30" s="951"/>
      <c r="L30" s="955"/>
      <c r="M30" s="955"/>
    </row>
    <row r="31" spans="1:13" ht="30" customHeight="1">
      <c r="A31" s="58">
        <v>19</v>
      </c>
      <c r="B31" s="949"/>
      <c r="C31" s="950"/>
      <c r="D31" s="950"/>
      <c r="E31" s="950"/>
      <c r="F31" s="950"/>
      <c r="G31" s="950"/>
      <c r="H31" s="950"/>
      <c r="I31" s="950"/>
      <c r="J31" s="950"/>
      <c r="K31" s="951"/>
      <c r="L31" s="955"/>
      <c r="M31" s="955"/>
    </row>
    <row r="32" spans="1:13" ht="30" customHeight="1">
      <c r="A32" s="58">
        <v>20</v>
      </c>
      <c r="B32" s="949"/>
      <c r="C32" s="950"/>
      <c r="D32" s="950"/>
      <c r="E32" s="950"/>
      <c r="F32" s="950"/>
      <c r="G32" s="950"/>
      <c r="H32" s="950"/>
      <c r="I32" s="950"/>
      <c r="J32" s="950"/>
      <c r="K32" s="951"/>
      <c r="L32" s="955"/>
      <c r="M32" s="955"/>
    </row>
    <row r="33" spans="1:13" ht="30" customHeight="1">
      <c r="A33" s="58">
        <v>21</v>
      </c>
      <c r="B33" s="949"/>
      <c r="C33" s="950"/>
      <c r="D33" s="950"/>
      <c r="E33" s="950"/>
      <c r="F33" s="950"/>
      <c r="G33" s="950"/>
      <c r="H33" s="950"/>
      <c r="I33" s="950"/>
      <c r="J33" s="950"/>
      <c r="K33" s="951"/>
      <c r="L33" s="955"/>
      <c r="M33" s="955"/>
    </row>
    <row r="34" spans="1:13" ht="30" customHeight="1">
      <c r="A34" s="58">
        <v>22</v>
      </c>
      <c r="B34" s="949"/>
      <c r="C34" s="950"/>
      <c r="D34" s="950"/>
      <c r="E34" s="950"/>
      <c r="F34" s="950"/>
      <c r="G34" s="950"/>
      <c r="H34" s="950"/>
      <c r="I34" s="950"/>
      <c r="J34" s="950"/>
      <c r="K34" s="951"/>
      <c r="L34" s="955"/>
      <c r="M34" s="955"/>
    </row>
    <row r="35" spans="1:13" ht="30" customHeight="1">
      <c r="A35" s="58">
        <v>23</v>
      </c>
      <c r="B35" s="949"/>
      <c r="C35" s="950"/>
      <c r="D35" s="950"/>
      <c r="E35" s="950"/>
      <c r="F35" s="950"/>
      <c r="G35" s="950"/>
      <c r="H35" s="950"/>
      <c r="I35" s="950"/>
      <c r="J35" s="950"/>
      <c r="K35" s="951"/>
      <c r="L35" s="955"/>
      <c r="M35" s="955"/>
    </row>
    <row r="36" spans="1:13" ht="30" customHeight="1">
      <c r="A36" s="58">
        <v>24</v>
      </c>
      <c r="B36" s="949"/>
      <c r="C36" s="950"/>
      <c r="D36" s="950"/>
      <c r="E36" s="950"/>
      <c r="F36" s="950"/>
      <c r="G36" s="950"/>
      <c r="H36" s="950"/>
      <c r="I36" s="950"/>
      <c r="J36" s="950"/>
      <c r="K36" s="951"/>
      <c r="L36" s="955"/>
      <c r="M36" s="955"/>
    </row>
    <row r="37" spans="1:13" ht="30" customHeight="1">
      <c r="A37" s="58">
        <v>25</v>
      </c>
      <c r="B37" s="949"/>
      <c r="C37" s="950"/>
      <c r="D37" s="950"/>
      <c r="E37" s="950"/>
      <c r="F37" s="950"/>
      <c r="G37" s="950"/>
      <c r="H37" s="950"/>
      <c r="I37" s="950"/>
      <c r="J37" s="950"/>
      <c r="K37" s="951"/>
      <c r="L37" s="955"/>
      <c r="M37" s="955"/>
    </row>
    <row r="38" spans="1:13" ht="30" customHeight="1">
      <c r="A38" s="58">
        <v>26</v>
      </c>
      <c r="B38" s="949"/>
      <c r="C38" s="950"/>
      <c r="D38" s="950"/>
      <c r="E38" s="950"/>
      <c r="F38" s="950"/>
      <c r="G38" s="950"/>
      <c r="H38" s="950"/>
      <c r="I38" s="950"/>
      <c r="J38" s="950"/>
      <c r="K38" s="951"/>
      <c r="L38" s="955"/>
      <c r="M38" s="955"/>
    </row>
    <row r="39" spans="1:13" ht="30" customHeight="1">
      <c r="A39" s="58">
        <v>27</v>
      </c>
      <c r="B39" s="949"/>
      <c r="C39" s="950"/>
      <c r="D39" s="950"/>
      <c r="E39" s="950"/>
      <c r="F39" s="950"/>
      <c r="G39" s="950"/>
      <c r="H39" s="950"/>
      <c r="I39" s="950"/>
      <c r="J39" s="950"/>
      <c r="K39" s="951"/>
      <c r="L39" s="955"/>
      <c r="M39" s="955"/>
    </row>
    <row r="40" spans="1:13" ht="30" customHeight="1">
      <c r="A40" s="58">
        <v>28</v>
      </c>
      <c r="B40" s="949"/>
      <c r="C40" s="950"/>
      <c r="D40" s="950"/>
      <c r="E40" s="950"/>
      <c r="F40" s="950"/>
      <c r="G40" s="950"/>
      <c r="H40" s="950"/>
      <c r="I40" s="950"/>
      <c r="J40" s="950"/>
      <c r="K40" s="951"/>
      <c r="L40" s="955"/>
      <c r="M40" s="955"/>
    </row>
    <row r="41" spans="1:13" ht="30" customHeight="1">
      <c r="A41" s="58">
        <v>29</v>
      </c>
      <c r="B41" s="949"/>
      <c r="C41" s="950"/>
      <c r="D41" s="950"/>
      <c r="E41" s="950"/>
      <c r="F41" s="950"/>
      <c r="G41" s="950"/>
      <c r="H41" s="950"/>
      <c r="I41" s="950"/>
      <c r="J41" s="950"/>
      <c r="K41" s="951"/>
      <c r="L41" s="955"/>
      <c r="M41" s="955"/>
    </row>
    <row r="42" spans="1:13" ht="40.35" customHeight="1">
      <c r="A42" s="58">
        <v>30</v>
      </c>
      <c r="B42" s="949"/>
      <c r="C42" s="950"/>
      <c r="D42" s="950"/>
      <c r="E42" s="950"/>
      <c r="F42" s="950"/>
      <c r="G42" s="950"/>
      <c r="H42" s="950"/>
      <c r="I42" s="950"/>
      <c r="J42" s="950"/>
      <c r="K42" s="951"/>
      <c r="L42" s="955"/>
      <c r="M42" s="955"/>
    </row>
    <row r="43" spans="1:13" ht="30" customHeight="1">
      <c r="B43" s="956" t="s">
        <v>488</v>
      </c>
      <c r="C43" s="957"/>
      <c r="D43" s="957"/>
      <c r="E43" s="957"/>
      <c r="F43" s="957"/>
      <c r="G43" s="957"/>
      <c r="H43" s="957"/>
      <c r="I43" s="957"/>
      <c r="J43" s="957"/>
      <c r="K43" s="958"/>
      <c r="L43" s="845"/>
      <c r="M43" s="945"/>
    </row>
    <row r="44" spans="1:13" ht="30" customHeight="1">
      <c r="B44" s="959" t="s">
        <v>653</v>
      </c>
      <c r="C44" s="960"/>
      <c r="D44" s="960"/>
      <c r="E44" s="960"/>
      <c r="F44" s="960"/>
      <c r="G44" s="960"/>
      <c r="H44" s="960"/>
      <c r="I44" s="960"/>
      <c r="J44" s="960"/>
      <c r="K44" s="961"/>
      <c r="L44" s="845"/>
      <c r="M44" s="945"/>
    </row>
    <row r="45" spans="1:13" ht="30" customHeight="1">
      <c r="A45" s="58">
        <v>1</v>
      </c>
      <c r="B45" s="946"/>
      <c r="C45" s="947"/>
      <c r="D45" s="947"/>
      <c r="E45" s="947"/>
      <c r="F45" s="947"/>
      <c r="G45" s="947"/>
      <c r="H45" s="947"/>
      <c r="I45" s="947"/>
      <c r="J45" s="947"/>
      <c r="K45" s="948"/>
      <c r="L45" s="945"/>
      <c r="M45" s="945"/>
    </row>
    <row r="46" spans="1:13" ht="30" customHeight="1">
      <c r="A46" s="58">
        <v>2</v>
      </c>
      <c r="B46" s="949"/>
      <c r="C46" s="950"/>
      <c r="D46" s="950"/>
      <c r="E46" s="950"/>
      <c r="F46" s="950"/>
      <c r="G46" s="950"/>
      <c r="H46" s="950"/>
      <c r="I46" s="950"/>
      <c r="J46" s="950"/>
      <c r="K46" s="951"/>
      <c r="L46" s="945"/>
      <c r="M46" s="945"/>
    </row>
    <row r="47" spans="1:13" ht="30" customHeight="1">
      <c r="A47" s="58">
        <v>3</v>
      </c>
      <c r="B47" s="949"/>
      <c r="C47" s="950"/>
      <c r="D47" s="950"/>
      <c r="E47" s="950"/>
      <c r="F47" s="950"/>
      <c r="G47" s="950"/>
      <c r="H47" s="950"/>
      <c r="I47" s="950"/>
      <c r="J47" s="950"/>
      <c r="K47" s="951"/>
      <c r="L47" s="945"/>
      <c r="M47" s="945"/>
    </row>
    <row r="48" spans="1:13" ht="30" customHeight="1">
      <c r="A48" s="58">
        <v>4</v>
      </c>
      <c r="B48" s="949"/>
      <c r="C48" s="950"/>
      <c r="D48" s="950"/>
      <c r="E48" s="950"/>
      <c r="F48" s="950"/>
      <c r="G48" s="950"/>
      <c r="H48" s="950"/>
      <c r="I48" s="950"/>
      <c r="J48" s="950"/>
      <c r="K48" s="951"/>
      <c r="L48" s="945"/>
      <c r="M48" s="945"/>
    </row>
    <row r="49" spans="1:15" ht="30" customHeight="1">
      <c r="A49" s="58">
        <v>5</v>
      </c>
      <c r="B49" s="949"/>
      <c r="C49" s="950"/>
      <c r="D49" s="950"/>
      <c r="E49" s="950"/>
      <c r="F49" s="950"/>
      <c r="G49" s="950"/>
      <c r="H49" s="950"/>
      <c r="I49" s="950"/>
      <c r="J49" s="950"/>
      <c r="K49" s="951"/>
      <c r="L49" s="452"/>
      <c r="M49" s="452"/>
    </row>
    <row r="50" spans="1:15" ht="30" customHeight="1">
      <c r="A50" s="58">
        <v>6</v>
      </c>
      <c r="B50" s="949"/>
      <c r="C50" s="950"/>
      <c r="D50" s="950"/>
      <c r="E50" s="950"/>
      <c r="F50" s="950"/>
      <c r="G50" s="950"/>
      <c r="H50" s="950"/>
      <c r="I50" s="950"/>
      <c r="J50" s="950"/>
      <c r="K50" s="951"/>
      <c r="L50" s="452"/>
      <c r="M50" s="452"/>
    </row>
    <row r="51" spans="1:15" ht="30" customHeight="1">
      <c r="B51" s="962" t="s">
        <v>605</v>
      </c>
      <c r="C51" s="963"/>
      <c r="D51" s="963"/>
      <c r="E51" s="963"/>
      <c r="F51" s="963"/>
      <c r="G51" s="963"/>
      <c r="H51" s="963"/>
      <c r="I51" s="963"/>
      <c r="J51" s="963"/>
      <c r="K51" s="964"/>
      <c r="L51" s="452"/>
      <c r="M51" s="452"/>
    </row>
    <row r="52" spans="1:15" ht="30" customHeight="1">
      <c r="B52" s="942" t="s">
        <v>652</v>
      </c>
      <c r="C52" s="943"/>
      <c r="D52" s="943"/>
      <c r="E52" s="943"/>
      <c r="F52" s="943"/>
      <c r="G52" s="943"/>
      <c r="H52" s="943"/>
      <c r="I52" s="943"/>
      <c r="J52" s="943"/>
      <c r="K52" s="944"/>
      <c r="L52" s="845"/>
      <c r="M52" s="945"/>
    </row>
    <row r="53" spans="1:15" ht="30" customHeight="1">
      <c r="A53" s="58">
        <v>1</v>
      </c>
      <c r="B53" s="946"/>
      <c r="C53" s="947"/>
      <c r="D53" s="947"/>
      <c r="E53" s="947"/>
      <c r="F53" s="947"/>
      <c r="G53" s="947"/>
      <c r="H53" s="947"/>
      <c r="I53" s="947"/>
      <c r="J53" s="947"/>
      <c r="K53" s="948"/>
      <c r="L53" s="945"/>
      <c r="M53" s="945"/>
    </row>
    <row r="54" spans="1:15" ht="30" customHeight="1">
      <c r="A54" s="58">
        <v>2</v>
      </c>
      <c r="B54" s="949"/>
      <c r="C54" s="950"/>
      <c r="D54" s="950"/>
      <c r="E54" s="950"/>
      <c r="F54" s="950"/>
      <c r="G54" s="950"/>
      <c r="H54" s="950"/>
      <c r="I54" s="950"/>
      <c r="J54" s="950"/>
      <c r="K54" s="951"/>
      <c r="L54" s="945"/>
      <c r="M54" s="945"/>
    </row>
    <row r="55" spans="1:15" ht="30" customHeight="1">
      <c r="A55" s="58">
        <v>3</v>
      </c>
      <c r="B55" s="949"/>
      <c r="C55" s="950"/>
      <c r="D55" s="950"/>
      <c r="E55" s="950"/>
      <c r="F55" s="950"/>
      <c r="G55" s="950"/>
      <c r="H55" s="950"/>
      <c r="I55" s="950"/>
      <c r="J55" s="950"/>
      <c r="K55" s="951"/>
      <c r="L55" s="945"/>
      <c r="M55" s="945"/>
    </row>
    <row r="56" spans="1:15" ht="30" customHeight="1">
      <c r="A56" s="58">
        <v>4</v>
      </c>
      <c r="B56" s="952"/>
      <c r="C56" s="953"/>
      <c r="D56" s="953"/>
      <c r="E56" s="953"/>
      <c r="F56" s="953"/>
      <c r="G56" s="953"/>
      <c r="H56" s="953"/>
      <c r="I56" s="953"/>
      <c r="J56" s="953"/>
      <c r="K56" s="954"/>
      <c r="L56" s="945"/>
      <c r="M56" s="945"/>
    </row>
    <row r="57" spans="1:15" ht="43.5" customHeight="1">
      <c r="B57" s="981" t="s">
        <v>485</v>
      </c>
      <c r="C57" s="982"/>
      <c r="D57" s="470" t="s">
        <v>675</v>
      </c>
      <c r="E57" s="378" t="str">
        <f>IF($D$57="自主制作","制作担当者名",IF($D$57="業者委託","委託業者名",IF($D$57="買取公演","買入業者名","")))</f>
        <v>制作担当者名</v>
      </c>
      <c r="F57" s="971"/>
      <c r="G57" s="983"/>
      <c r="H57" s="629" t="str">
        <f>IF($D$57="自主制作","共同企画・制作者名","")</f>
        <v>共同企画・制作者名</v>
      </c>
      <c r="I57" s="971"/>
      <c r="J57" s="972"/>
      <c r="K57" s="973"/>
      <c r="L57" s="979" t="s">
        <v>498</v>
      </c>
      <c r="M57" s="980"/>
      <c r="N57" s="980"/>
      <c r="O57" s="980"/>
    </row>
    <row r="58" spans="1:15" ht="30" customHeight="1">
      <c r="B58" s="974" t="s">
        <v>486</v>
      </c>
      <c r="C58" s="975"/>
      <c r="D58" s="379" t="s">
        <v>148</v>
      </c>
      <c r="E58" s="414" t="s">
        <v>457</v>
      </c>
      <c r="F58" s="415" t="s">
        <v>149</v>
      </c>
      <c r="G58" s="414" t="s">
        <v>457</v>
      </c>
      <c r="H58" s="412" t="s">
        <v>150</v>
      </c>
      <c r="I58" s="414" t="s">
        <v>457</v>
      </c>
      <c r="J58" s="412"/>
      <c r="K58" s="453"/>
      <c r="L58" s="979"/>
      <c r="M58" s="980"/>
      <c r="N58" s="980"/>
      <c r="O58" s="980"/>
    </row>
    <row r="59" spans="1:15" ht="30" customHeight="1">
      <c r="B59" s="976"/>
      <c r="C59" s="977"/>
      <c r="D59" s="412" t="s">
        <v>147</v>
      </c>
      <c r="E59" s="971"/>
      <c r="F59" s="972"/>
      <c r="G59" s="972"/>
      <c r="H59" s="972"/>
      <c r="I59" s="972"/>
      <c r="J59" s="972"/>
      <c r="K59" s="973"/>
      <c r="L59" s="979"/>
      <c r="M59" s="980"/>
      <c r="N59" s="980"/>
      <c r="O59" s="980"/>
    </row>
    <row r="60" spans="1:15" ht="30" customHeight="1">
      <c r="B60" s="965" t="s">
        <v>490</v>
      </c>
      <c r="C60" s="966"/>
      <c r="D60" s="966"/>
      <c r="E60" s="966"/>
      <c r="F60" s="966"/>
      <c r="G60" s="966"/>
      <c r="H60" s="966"/>
      <c r="I60" s="966"/>
      <c r="J60" s="966"/>
      <c r="K60" s="967"/>
      <c r="L60" s="979"/>
      <c r="M60" s="980"/>
      <c r="N60" s="980"/>
      <c r="O60" s="980"/>
    </row>
    <row r="61" spans="1:15" ht="30" customHeight="1">
      <c r="A61" s="58">
        <v>1</v>
      </c>
      <c r="B61" s="946"/>
      <c r="C61" s="947"/>
      <c r="D61" s="947"/>
      <c r="E61" s="947"/>
      <c r="F61" s="947"/>
      <c r="G61" s="947"/>
      <c r="H61" s="947"/>
      <c r="I61" s="947"/>
      <c r="J61" s="947"/>
      <c r="K61" s="948"/>
      <c r="L61" s="978"/>
      <c r="M61" s="847"/>
    </row>
    <row r="62" spans="1:15" ht="30" customHeight="1">
      <c r="A62" s="58">
        <v>2</v>
      </c>
      <c r="B62" s="949"/>
      <c r="C62" s="950"/>
      <c r="D62" s="950"/>
      <c r="E62" s="950"/>
      <c r="F62" s="950"/>
      <c r="G62" s="950"/>
      <c r="H62" s="950"/>
      <c r="I62" s="950"/>
      <c r="J62" s="950"/>
      <c r="K62" s="951"/>
      <c r="L62" s="978"/>
      <c r="M62" s="847"/>
    </row>
    <row r="63" spans="1:15" ht="30" customHeight="1">
      <c r="A63" s="58">
        <v>3</v>
      </c>
      <c r="B63" s="949"/>
      <c r="C63" s="950"/>
      <c r="D63" s="950"/>
      <c r="E63" s="950"/>
      <c r="F63" s="950"/>
      <c r="G63" s="950"/>
      <c r="H63" s="950"/>
      <c r="I63" s="950"/>
      <c r="J63" s="950"/>
      <c r="K63" s="951"/>
      <c r="L63" s="978"/>
      <c r="M63" s="847"/>
    </row>
    <row r="64" spans="1:15" ht="30" customHeight="1">
      <c r="A64" s="58">
        <v>4</v>
      </c>
      <c r="B64" s="949"/>
      <c r="C64" s="950"/>
      <c r="D64" s="950"/>
      <c r="E64" s="950"/>
      <c r="F64" s="950"/>
      <c r="G64" s="950"/>
      <c r="H64" s="950"/>
      <c r="I64" s="950"/>
      <c r="J64" s="950"/>
      <c r="K64" s="951"/>
      <c r="L64" s="978"/>
      <c r="M64" s="847"/>
    </row>
    <row r="65" spans="1:13" ht="30" customHeight="1">
      <c r="A65" s="58">
        <v>5</v>
      </c>
      <c r="B65" s="949"/>
      <c r="C65" s="950"/>
      <c r="D65" s="950"/>
      <c r="E65" s="950"/>
      <c r="F65" s="950"/>
      <c r="G65" s="950"/>
      <c r="H65" s="950"/>
      <c r="I65" s="950"/>
      <c r="J65" s="950"/>
      <c r="K65" s="951"/>
      <c r="L65" s="978"/>
      <c r="M65" s="847"/>
    </row>
    <row r="66" spans="1:13" ht="30" customHeight="1" thickBot="1">
      <c r="A66" s="58">
        <v>6</v>
      </c>
      <c r="B66" s="968"/>
      <c r="C66" s="969"/>
      <c r="D66" s="969"/>
      <c r="E66" s="969"/>
      <c r="F66" s="969"/>
      <c r="G66" s="969"/>
      <c r="H66" s="969"/>
      <c r="I66" s="969"/>
      <c r="J66" s="969"/>
      <c r="K66" s="970"/>
      <c r="L66" s="978"/>
      <c r="M66" s="847"/>
    </row>
    <row r="70" spans="1:13" ht="24" customHeight="1">
      <c r="E70" s="204"/>
    </row>
  </sheetData>
  <sheetProtection algorithmName="SHA-512" hashValue="8sGy3P4tL3T2c04AS79PzyVuTc8GbJHMSwDO3hUeMeX13tx4wP1csw6tfsJj9vNiCNuQBg7AYZqErUgiXdN9hw==" saltValue="7nATvE5rvPbCY8qa2cAtCQ==" spinCount="100000" sheet="1" formatRows="0"/>
  <mergeCells count="54">
    <mergeCell ref="D2:K2"/>
    <mergeCell ref="D3:K3"/>
    <mergeCell ref="B2:C2"/>
    <mergeCell ref="B3:C3"/>
    <mergeCell ref="B11:K11"/>
    <mergeCell ref="J6:K7"/>
    <mergeCell ref="J8:K8"/>
    <mergeCell ref="J9:K10"/>
    <mergeCell ref="J5:K5"/>
    <mergeCell ref="I6:I10"/>
    <mergeCell ref="C12:D12"/>
    <mergeCell ref="L39:M39"/>
    <mergeCell ref="L28:M28"/>
    <mergeCell ref="E12:F12"/>
    <mergeCell ref="G12:K12"/>
    <mergeCell ref="B13:K42"/>
    <mergeCell ref="L41:M41"/>
    <mergeCell ref="L42:M42"/>
    <mergeCell ref="L12:M26"/>
    <mergeCell ref="L27:M27"/>
    <mergeCell ref="L29:M29"/>
    <mergeCell ref="L30:M30"/>
    <mergeCell ref="L31:M31"/>
    <mergeCell ref="L32:M32"/>
    <mergeCell ref="L5:M10"/>
    <mergeCell ref="B6:E10"/>
    <mergeCell ref="F6:F10"/>
    <mergeCell ref="G6:G10"/>
    <mergeCell ref="H6:H10"/>
    <mergeCell ref="B5:E5"/>
    <mergeCell ref="B60:K60"/>
    <mergeCell ref="B61:K66"/>
    <mergeCell ref="E59:K59"/>
    <mergeCell ref="B58:C59"/>
    <mergeCell ref="L61:M66"/>
    <mergeCell ref="L57:O60"/>
    <mergeCell ref="B57:C57"/>
    <mergeCell ref="F57:G57"/>
    <mergeCell ref="I57:K57"/>
    <mergeCell ref="B52:K52"/>
    <mergeCell ref="L52:M56"/>
    <mergeCell ref="B53:K56"/>
    <mergeCell ref="L40:M40"/>
    <mergeCell ref="L33:M33"/>
    <mergeCell ref="B43:K43"/>
    <mergeCell ref="L43:M48"/>
    <mergeCell ref="B44:K44"/>
    <mergeCell ref="B45:K50"/>
    <mergeCell ref="L35:M35"/>
    <mergeCell ref="L36:M36"/>
    <mergeCell ref="L37:M37"/>
    <mergeCell ref="L38:M38"/>
    <mergeCell ref="L34:M34"/>
    <mergeCell ref="B51:K51"/>
  </mergeCells>
  <phoneticPr fontId="21"/>
  <conditionalFormatting sqref="E12 G12">
    <cfRule type="expression" dxfId="5" priority="14" stopIfTrue="1">
      <formula>NOT($C$12="その他")</formula>
    </cfRule>
  </conditionalFormatting>
  <conditionalFormatting sqref="F57:G57">
    <cfRule type="expression" dxfId="4" priority="13">
      <formula>$E$57=""</formula>
    </cfRule>
  </conditionalFormatting>
  <conditionalFormatting sqref="H57:K57">
    <cfRule type="expression" dxfId="3" priority="15" stopIfTrue="1">
      <formula>NOT($D$57="自主制作")</formula>
    </cfRule>
  </conditionalFormatting>
  <dataValidations xWindow="640" yWindow="714" count="11">
    <dataValidation type="textLength" operator="lessThanOrEqual" allowBlank="1" showInputMessage="1" showErrorMessage="1" errorTitle="字数超過" error="300字・6行以内でご記入ください。" sqref="H58:H59 I59 E59 F58:F59 J58:K59 G59 D58:D59" xr:uid="{D33F849A-5CBF-484B-85AA-E858F7967C1D}">
      <formula1>300</formula1>
    </dataValidation>
    <dataValidation type="list" allowBlank="1" showInputMessage="1" showErrorMessage="1" promptTitle="該当する内容を選択してください。" prompt="創作初演_x000a_新演出_x000a_新振付_x000a_翻訳初演_x000a_再演_x000a_その他_x000a__x000a_その他の場合は種類を記載してください。_x000a_複数の種類の場合もその他を選択し、記載してください。" sqref="C12:D12" xr:uid="{F83BC4ED-AAB5-4DE2-A918-8950BE863C7A}">
      <formula1>"種類の選択をしてください。,創作初演,新演出,新振付,翻訳初演,再演,その他"</formula1>
    </dataValidation>
    <dataValidation type="list" allowBlank="1" showInputMessage="1" showErrorMessage="1" promptTitle="選択してください。" prompt="自主制作：主催者が公演内容等を企画・制作する公演_x000a_業者委託：主催者が内容を企画し、制作は業者が行う公演_x000a_買取公演：業者が企画・制作等したものを主催者が購入する公演" sqref="D57" xr:uid="{994A7C27-AB30-446F-9F22-E35AE5F49CDB}">
      <formula1>"選択してください,自主制作,業者委託,買取公演"</formula1>
    </dataValidation>
    <dataValidation type="textLength" operator="lessThanOrEqual" allowBlank="1" showInputMessage="1" showErrorMessage="1" errorTitle="字数超過" error="200字・4行以内でご記入ください。" sqref="B4:K4" xr:uid="{A56E528A-16FB-4584-B087-ED913BB9ECD5}">
      <formula1>200</formula1>
    </dataValidation>
    <dataValidation allowBlank="1" showInputMessage="1" showErrorMessage="1" prompt="総出演者数を概数で記入" sqref="H6:H10" xr:uid="{8B6A982B-3561-4C44-9971-98FB58F11D89}"/>
    <dataValidation type="list" allowBlank="1" showInputMessage="1" showErrorMessage="1" sqref="E58 G58 I58" xr:uid="{285B665C-100F-4979-83CC-CFF22C33AFB7}">
      <formula1>"―,〇"</formula1>
    </dataValidation>
    <dataValidation type="list" operator="lessThanOrEqual" allowBlank="1" showInputMessage="1" showErrorMessage="1" errorTitle="字数超過" error="300字・6行以内でご記入ください。" sqref="E58 G58 I58" xr:uid="{28E88FCA-692C-491F-BAC8-51A424F0933C}">
      <formula1>"ー,〇"</formula1>
    </dataValidation>
    <dataValidation type="list" operator="lessThanOrEqual" allowBlank="1" showInputMessage="1" showErrorMessage="1" errorTitle="字数超過" error="300字・6行以内でご記入ください。" sqref="D57" xr:uid="{F469CFE2-DEC6-412F-A2D9-ECB2DAD7B639}">
      <formula1>"選択してください。,自主制作,業者委託,買取公演"</formula1>
    </dataValidation>
    <dataValidation operator="lessThanOrEqual" allowBlank="1" showInputMessage="1" showErrorMessage="1" errorTitle="字数超過" error="300字・6行以内でご記入ください。" sqref="E57:K57" xr:uid="{D264A4B7-50F8-46FF-A3FB-BD2E73A669B2}"/>
    <dataValidation type="textLength" operator="lessThanOrEqual" allowBlank="1" showInputMessage="1" showErrorMessage="1" sqref="B13:K42" xr:uid="{E11D5A36-8DC1-4102-BD00-87CDD94B8002}">
      <formula1>2000</formula1>
    </dataValidation>
    <dataValidation allowBlank="1" showInputMessage="1" showErrorMessage="1" prompt="実施文化施設に大ホール、中ホール、小ホールなど複数会場がある場合は実施するホール名を記載してください。" sqref="J9" xr:uid="{193945CD-8657-4193-857B-96A48443F3A1}"/>
  </dataValidations>
  <printOptions horizontalCentered="1"/>
  <pageMargins left="0.70866141732283472" right="0.70866141732283472" top="0.35433070866141736" bottom="0.15748031496062992" header="0.31496062992125984" footer="0.11811023622047245"/>
  <pageSetup paperSize="9" scale="4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O130"/>
  <sheetViews>
    <sheetView view="pageBreakPreview" zoomScale="80" zoomScaleNormal="100" zoomScaleSheetLayoutView="80" workbookViewId="0">
      <selection activeCell="E20" sqref="E20:G20"/>
    </sheetView>
  </sheetViews>
  <sheetFormatPr defaultColWidth="9" defaultRowHeight="18.75"/>
  <cols>
    <col min="1" max="2" width="6.875" style="205" customWidth="1"/>
    <col min="3" max="3" width="7.125" style="205" customWidth="1"/>
    <col min="4" max="4" width="39.5" style="287" customWidth="1"/>
    <col min="5" max="5" width="12" style="2" customWidth="1"/>
    <col min="6" max="6" width="3.5" style="2" bestFit="1" customWidth="1"/>
    <col min="7" max="7" width="11" style="2" customWidth="1"/>
    <col min="8" max="8" width="21.375" style="206" bestFit="1" customWidth="1"/>
    <col min="9" max="9" width="17.625" style="206" customWidth="1"/>
    <col min="10" max="10" width="22.5" style="207" customWidth="1"/>
    <col min="11" max="13" width="22.5" style="2" customWidth="1"/>
    <col min="14" max="14" width="23.875" style="2" customWidth="1"/>
    <col min="15" max="16384" width="9" style="2"/>
  </cols>
  <sheetData>
    <row r="1" spans="1:14">
      <c r="A1" s="92" t="s">
        <v>642</v>
      </c>
    </row>
    <row r="2" spans="1:14" customFormat="1">
      <c r="A2" s="1069" t="s">
        <v>277</v>
      </c>
      <c r="B2" s="1069"/>
      <c r="C2" s="1071">
        <f>IF(①総表!C18="",①総表!C17,①総表!C17&amp;"（"&amp;①総表!C18&amp;"）")</f>
        <v>0</v>
      </c>
      <c r="D2" s="1071"/>
      <c r="E2" s="1071"/>
      <c r="F2" s="1071"/>
      <c r="G2" s="1071"/>
      <c r="H2" s="1071"/>
      <c r="I2" s="1071"/>
      <c r="J2" s="89"/>
      <c r="K2" s="89"/>
      <c r="L2" s="46"/>
    </row>
    <row r="3" spans="1:14" customFormat="1">
      <c r="A3" s="1070" t="s">
        <v>278</v>
      </c>
      <c r="B3" s="1070"/>
      <c r="C3" s="1071">
        <f>①総表!C27</f>
        <v>0</v>
      </c>
      <c r="D3" s="1071"/>
      <c r="E3" s="1071"/>
      <c r="F3" s="1071"/>
      <c r="G3" s="1071"/>
      <c r="H3" s="1071"/>
      <c r="I3" s="1071"/>
      <c r="J3" s="89"/>
      <c r="K3" s="89"/>
      <c r="L3" s="46"/>
    </row>
    <row r="4" spans="1:14" ht="9.75" customHeight="1" thickBot="1"/>
    <row r="5" spans="1:14" customFormat="1" ht="20.25" thickBot="1">
      <c r="A5" s="208"/>
      <c r="B5" s="209" t="s">
        <v>158</v>
      </c>
      <c r="C5" s="210"/>
      <c r="D5" s="288"/>
      <c r="E5" s="1087">
        <f>E6+E7</f>
        <v>0</v>
      </c>
      <c r="F5" s="1087"/>
      <c r="G5" s="1088"/>
      <c r="H5" s="211"/>
      <c r="I5" s="211"/>
      <c r="J5" s="40"/>
    </row>
    <row r="6" spans="1:14" customFormat="1" ht="20.25" thickBot="1">
      <c r="A6" s="208"/>
      <c r="B6" s="212"/>
      <c r="C6" s="1089" t="s">
        <v>159</v>
      </c>
      <c r="D6" s="1090"/>
      <c r="E6" s="1096">
        <f>I17</f>
        <v>0</v>
      </c>
      <c r="F6" s="1097"/>
      <c r="G6" s="1098"/>
      <c r="H6" s="213"/>
      <c r="I6" s="213"/>
      <c r="J6" s="40"/>
    </row>
    <row r="7" spans="1:14" customFormat="1" ht="20.25" thickBot="1">
      <c r="A7" s="208"/>
      <c r="B7" s="212"/>
      <c r="C7" s="214" t="s">
        <v>160</v>
      </c>
      <c r="D7" s="289"/>
      <c r="E7" s="1091">
        <f>SUM(E8:G13)</f>
        <v>0</v>
      </c>
      <c r="F7" s="1091"/>
      <c r="G7" s="1092"/>
      <c r="H7" s="213"/>
      <c r="I7" s="213"/>
      <c r="J7" s="40"/>
    </row>
    <row r="8" spans="1:14" customFormat="1" ht="20.25" thickBot="1">
      <c r="A8" s="208"/>
      <c r="B8" s="212"/>
      <c r="C8" s="215"/>
      <c r="D8" s="290" t="s">
        <v>161</v>
      </c>
      <c r="E8" s="1093">
        <f>I69</f>
        <v>0</v>
      </c>
      <c r="F8" s="1094"/>
      <c r="G8" s="1095"/>
      <c r="H8" s="213"/>
      <c r="I8" s="213"/>
      <c r="J8" s="40"/>
    </row>
    <row r="9" spans="1:14" customFormat="1" ht="19.5">
      <c r="A9" s="208"/>
      <c r="B9" s="212"/>
      <c r="C9" s="215"/>
      <c r="D9" s="291" t="s">
        <v>162</v>
      </c>
      <c r="E9" s="1081">
        <f>I78</f>
        <v>0</v>
      </c>
      <c r="F9" s="1081"/>
      <c r="G9" s="1082"/>
      <c r="H9" s="213"/>
      <c r="I9" s="213"/>
      <c r="J9" s="40"/>
    </row>
    <row r="10" spans="1:14" customFormat="1" ht="19.5">
      <c r="A10" s="208"/>
      <c r="B10" s="212"/>
      <c r="C10" s="215"/>
      <c r="D10" s="291" t="s">
        <v>163</v>
      </c>
      <c r="E10" s="1083">
        <f>I89</f>
        <v>0</v>
      </c>
      <c r="F10" s="1083"/>
      <c r="G10" s="1084"/>
      <c r="H10" s="213"/>
      <c r="I10" s="213"/>
      <c r="J10" s="40"/>
    </row>
    <row r="11" spans="1:14" customFormat="1" ht="19.5">
      <c r="A11" s="208"/>
      <c r="B11" s="212"/>
      <c r="C11" s="215"/>
      <c r="D11" s="292" t="s">
        <v>164</v>
      </c>
      <c r="E11" s="1083">
        <f>I100</f>
        <v>0</v>
      </c>
      <c r="F11" s="1083"/>
      <c r="G11" s="1084"/>
      <c r="H11" s="213"/>
      <c r="I11" s="213"/>
    </row>
    <row r="12" spans="1:14" customFormat="1" ht="19.5">
      <c r="A12" s="208"/>
      <c r="B12" s="212"/>
      <c r="C12" s="215"/>
      <c r="D12" s="292" t="s">
        <v>165</v>
      </c>
      <c r="E12" s="1083">
        <f>I109</f>
        <v>0</v>
      </c>
      <c r="F12" s="1083"/>
      <c r="G12" s="1084"/>
      <c r="H12" s="213"/>
      <c r="I12" s="213"/>
      <c r="J12" s="1064"/>
    </row>
    <row r="13" spans="1:14" customFormat="1" ht="20.25" thickBot="1">
      <c r="A13" s="208"/>
      <c r="B13" s="216"/>
      <c r="C13" s="217"/>
      <c r="D13" s="293" t="s">
        <v>166</v>
      </c>
      <c r="E13" s="1085">
        <f>I120</f>
        <v>0</v>
      </c>
      <c r="F13" s="1085"/>
      <c r="G13" s="1086"/>
      <c r="H13" s="213"/>
      <c r="I13" s="213"/>
      <c r="J13" s="1064"/>
    </row>
    <row r="14" spans="1:14" ht="14.25" customHeight="1" thickBot="1">
      <c r="J14" s="1065"/>
    </row>
    <row r="15" spans="1:14" s="220" customFormat="1" ht="19.5" thickBot="1">
      <c r="A15" s="560" t="s">
        <v>17</v>
      </c>
      <c r="B15" s="423" t="s">
        <v>18</v>
      </c>
      <c r="C15" s="423" t="s">
        <v>19</v>
      </c>
      <c r="D15" s="294" t="s">
        <v>20</v>
      </c>
      <c r="E15" s="1072" t="s">
        <v>21</v>
      </c>
      <c r="F15" s="1072"/>
      <c r="G15" s="1072"/>
      <c r="H15" s="218" t="s">
        <v>151</v>
      </c>
      <c r="I15" s="219" t="s">
        <v>22</v>
      </c>
      <c r="J15" s="1065"/>
    </row>
    <row r="16" spans="1:14" ht="30.75" thickBot="1">
      <c r="A16" s="1054" t="s">
        <v>156</v>
      </c>
      <c r="B16" s="1055"/>
      <c r="C16" s="1055"/>
      <c r="D16" s="1055"/>
      <c r="E16" s="221"/>
      <c r="F16" s="221"/>
      <c r="G16" s="221"/>
      <c r="H16" s="222"/>
      <c r="I16" s="223">
        <f>SUM(I17,I69,I78,I89,I100,I109,I120)</f>
        <v>0</v>
      </c>
      <c r="J16" s="1066" t="s">
        <v>669</v>
      </c>
      <c r="K16" s="1067"/>
      <c r="L16" s="1067"/>
      <c r="M16" s="1067"/>
      <c r="N16" s="1067"/>
    </row>
    <row r="17" spans="1:15" ht="30.75" thickBot="1">
      <c r="A17" s="224" t="s">
        <v>306</v>
      </c>
      <c r="B17" s="225" t="s">
        <v>23</v>
      </c>
      <c r="C17" s="226"/>
      <c r="D17" s="295"/>
      <c r="E17" s="227"/>
      <c r="F17" s="227"/>
      <c r="G17" s="227"/>
      <c r="H17" s="228"/>
      <c r="I17" s="229">
        <f>SUM(I29)</f>
        <v>0</v>
      </c>
      <c r="J17" s="1066"/>
      <c r="K17" s="1067"/>
      <c r="L17" s="1067"/>
      <c r="M17" s="1067"/>
      <c r="N17" s="1067"/>
    </row>
    <row r="18" spans="1:15" ht="24" customHeight="1">
      <c r="A18" s="224" t="s">
        <v>306</v>
      </c>
      <c r="B18" s="230"/>
      <c r="C18" s="231" t="s">
        <v>478</v>
      </c>
      <c r="D18" s="296"/>
      <c r="E18" s="232"/>
      <c r="F18" s="232"/>
      <c r="G18" s="232"/>
      <c r="H18" s="233"/>
      <c r="I18" s="234"/>
      <c r="J18" s="1066"/>
      <c r="K18" s="1067"/>
      <c r="L18" s="1067"/>
      <c r="M18" s="1067"/>
      <c r="N18" s="1067"/>
    </row>
    <row r="19" spans="1:15">
      <c r="A19" s="224" t="s">
        <v>306</v>
      </c>
      <c r="B19" s="235"/>
      <c r="C19" s="236"/>
      <c r="D19" s="297" t="s">
        <v>24</v>
      </c>
      <c r="E19" s="1073">
        <f>①総表!C17</f>
        <v>0</v>
      </c>
      <c r="F19" s="1074"/>
      <c r="G19" s="1074"/>
      <c r="H19" s="1074"/>
      <c r="I19" s="237"/>
      <c r="J19" s="1066"/>
      <c r="K19" s="1067"/>
      <c r="L19" s="1067"/>
      <c r="M19" s="1067"/>
      <c r="N19" s="1067"/>
    </row>
    <row r="20" spans="1:15">
      <c r="A20" s="224" t="s">
        <v>306</v>
      </c>
      <c r="B20" s="235"/>
      <c r="C20" s="236"/>
      <c r="D20" s="298" t="s">
        <v>181</v>
      </c>
      <c r="E20" s="1075"/>
      <c r="F20" s="1076"/>
      <c r="G20" s="1076"/>
      <c r="H20" s="239" t="s">
        <v>25</v>
      </c>
      <c r="I20" s="240"/>
      <c r="J20" s="1066"/>
      <c r="K20" s="1067"/>
      <c r="L20" s="1067"/>
      <c r="M20" s="1067"/>
      <c r="N20" s="1067"/>
    </row>
    <row r="21" spans="1:15" ht="9.6" customHeight="1">
      <c r="A21" s="224" t="s">
        <v>306</v>
      </c>
      <c r="B21" s="235"/>
      <c r="C21" s="236"/>
      <c r="D21" s="1058" t="s">
        <v>182</v>
      </c>
      <c r="E21" s="1045"/>
      <c r="F21" s="1046"/>
      <c r="G21" s="1046"/>
      <c r="H21" s="1049" t="s">
        <v>25</v>
      </c>
      <c r="I21" s="1050"/>
      <c r="J21" s="1066"/>
      <c r="K21" s="1067"/>
      <c r="L21" s="1067"/>
      <c r="M21" s="1067"/>
      <c r="N21" s="1067"/>
    </row>
    <row r="22" spans="1:15" ht="9.6" customHeight="1">
      <c r="A22" s="224" t="s">
        <v>306</v>
      </c>
      <c r="B22" s="235"/>
      <c r="C22" s="236"/>
      <c r="D22" s="1059"/>
      <c r="E22" s="1047"/>
      <c r="F22" s="1048"/>
      <c r="G22" s="1048"/>
      <c r="H22" s="1051"/>
      <c r="I22" s="1052"/>
      <c r="J22" s="1066"/>
      <c r="K22" s="1067"/>
      <c r="L22" s="1067"/>
      <c r="M22" s="1067"/>
      <c r="N22" s="1067"/>
    </row>
    <row r="23" spans="1:15">
      <c r="A23" s="224" t="s">
        <v>306</v>
      </c>
      <c r="B23" s="235"/>
      <c r="C23" s="236"/>
      <c r="D23" s="299" t="s">
        <v>175</v>
      </c>
      <c r="E23" s="1056">
        <f>E20-E21</f>
        <v>0</v>
      </c>
      <c r="F23" s="1057"/>
      <c r="G23" s="1057"/>
      <c r="H23" s="243" t="s">
        <v>183</v>
      </c>
      <c r="I23" s="242"/>
      <c r="J23" s="1066"/>
      <c r="K23" s="1067"/>
      <c r="L23" s="1067"/>
      <c r="M23" s="1067"/>
      <c r="N23" s="1067"/>
    </row>
    <row r="24" spans="1:15">
      <c r="A24" s="224" t="s">
        <v>306</v>
      </c>
      <c r="B24" s="235"/>
      <c r="C24" s="236"/>
      <c r="D24" s="300" t="s">
        <v>26</v>
      </c>
      <c r="E24" s="1077"/>
      <c r="F24" s="1078"/>
      <c r="G24" s="1078"/>
      <c r="H24" s="239" t="s">
        <v>27</v>
      </c>
      <c r="I24" s="240"/>
      <c r="J24" s="1066"/>
      <c r="K24" s="1067"/>
      <c r="L24" s="1067"/>
      <c r="M24" s="1067"/>
      <c r="N24" s="1067"/>
    </row>
    <row r="25" spans="1:15">
      <c r="A25" s="224" t="s">
        <v>306</v>
      </c>
      <c r="B25" s="235"/>
      <c r="C25" s="236"/>
      <c r="D25" s="301" t="s">
        <v>28</v>
      </c>
      <c r="E25" s="1079">
        <f>IF(SUM(G29:G49)=0,0,SUM(G29:G49)/(E23*E24)*100)</f>
        <v>0</v>
      </c>
      <c r="F25" s="1080"/>
      <c r="G25" s="1080"/>
      <c r="H25" s="244" t="s">
        <v>29</v>
      </c>
      <c r="I25" s="245"/>
      <c r="J25" s="1066"/>
      <c r="K25" s="1067"/>
      <c r="L25" s="1067"/>
      <c r="M25" s="1067"/>
      <c r="N25" s="1067"/>
      <c r="O25" s="241"/>
    </row>
    <row r="26" spans="1:15">
      <c r="A26" s="224" t="s">
        <v>306</v>
      </c>
      <c r="B26" s="235"/>
      <c r="C26" s="246"/>
      <c r="D26" s="302"/>
      <c r="E26" s="247" t="s">
        <v>174</v>
      </c>
      <c r="F26" s="248"/>
      <c r="G26" s="248"/>
      <c r="H26" s="248"/>
      <c r="I26" s="249"/>
      <c r="J26" s="1066"/>
      <c r="K26" s="1067"/>
      <c r="L26" s="1067"/>
      <c r="M26" s="1067"/>
      <c r="N26" s="1067"/>
      <c r="O26" s="241"/>
    </row>
    <row r="27" spans="1:15" ht="24">
      <c r="A27" s="224" t="s">
        <v>306</v>
      </c>
      <c r="B27" s="235"/>
      <c r="C27" s="231" t="s">
        <v>23</v>
      </c>
      <c r="D27" s="303"/>
      <c r="E27" s="250"/>
      <c r="F27" s="250"/>
      <c r="G27" s="250"/>
      <c r="H27" s="251"/>
      <c r="I27" s="252"/>
      <c r="J27" s="1068"/>
      <c r="K27" s="712"/>
      <c r="L27" s="712"/>
      <c r="M27" s="712"/>
      <c r="N27" s="712"/>
    </row>
    <row r="28" spans="1:15">
      <c r="A28" s="224" t="s">
        <v>306</v>
      </c>
      <c r="B28" s="235"/>
      <c r="C28" s="253"/>
      <c r="D28" s="448" t="s">
        <v>180</v>
      </c>
      <c r="E28" s="449" t="s">
        <v>30</v>
      </c>
      <c r="F28" s="449" t="s">
        <v>31</v>
      </c>
      <c r="G28" s="449" t="s">
        <v>32</v>
      </c>
      <c r="H28" s="450" t="s">
        <v>33</v>
      </c>
      <c r="I28" s="451"/>
    </row>
    <row r="29" spans="1:15">
      <c r="A29" s="224" t="s">
        <v>306</v>
      </c>
      <c r="B29" s="235"/>
      <c r="C29" s="253"/>
      <c r="D29" s="304"/>
      <c r="E29" s="19"/>
      <c r="F29" s="254" t="str">
        <f>IF(E29="","","×")</f>
        <v/>
      </c>
      <c r="G29" s="19"/>
      <c r="H29" s="255">
        <f>E29*G29</f>
        <v>0</v>
      </c>
      <c r="I29" s="256">
        <f>ROUNDDOWN((SUM(H29:H51)),-3)/1000</f>
        <v>0</v>
      </c>
      <c r="J29" s="1066"/>
      <c r="K29" s="1067"/>
      <c r="L29" s="1067"/>
      <c r="M29" s="1067"/>
      <c r="N29" s="1067"/>
      <c r="O29" s="238"/>
    </row>
    <row r="30" spans="1:15">
      <c r="A30" s="224" t="str">
        <f>IF(AND(D30="",E30=""),"",".")</f>
        <v/>
      </c>
      <c r="B30" s="235"/>
      <c r="C30" s="253"/>
      <c r="D30" s="305"/>
      <c r="E30" s="20"/>
      <c r="F30" s="257" t="str">
        <f t="shared" ref="F30:F49" si="0">IF(E30="","","×")</f>
        <v/>
      </c>
      <c r="G30" s="20"/>
      <c r="H30" s="258">
        <f t="shared" ref="H30:H51" si="1">E30*G30</f>
        <v>0</v>
      </c>
      <c r="I30" s="259"/>
      <c r="J30" s="1066"/>
      <c r="K30" s="1067"/>
      <c r="L30" s="1067"/>
      <c r="M30" s="1067"/>
      <c r="N30" s="1067"/>
      <c r="O30" s="238"/>
    </row>
    <row r="31" spans="1:15">
      <c r="A31" s="224" t="str">
        <f t="shared" ref="A31:A49" si="2">IF(AND(D31="",E31=""),"",".")</f>
        <v/>
      </c>
      <c r="B31" s="235"/>
      <c r="C31" s="253"/>
      <c r="D31" s="305"/>
      <c r="E31" s="20"/>
      <c r="F31" s="257" t="str">
        <f t="shared" si="0"/>
        <v/>
      </c>
      <c r="G31" s="20"/>
      <c r="H31" s="258">
        <f t="shared" si="1"/>
        <v>0</v>
      </c>
      <c r="I31" s="259"/>
      <c r="J31" s="1066"/>
      <c r="K31" s="1067"/>
      <c r="L31" s="1067"/>
      <c r="M31" s="1067"/>
      <c r="N31" s="1067"/>
      <c r="O31" s="238"/>
    </row>
    <row r="32" spans="1:15">
      <c r="A32" s="224" t="str">
        <f t="shared" si="2"/>
        <v/>
      </c>
      <c r="B32" s="235"/>
      <c r="C32" s="253"/>
      <c r="D32" s="305"/>
      <c r="E32" s="20"/>
      <c r="F32" s="257" t="str">
        <f t="shared" si="0"/>
        <v/>
      </c>
      <c r="G32" s="20"/>
      <c r="H32" s="258">
        <f t="shared" si="1"/>
        <v>0</v>
      </c>
      <c r="I32" s="259"/>
      <c r="J32" s="1066"/>
      <c r="K32" s="1067"/>
      <c r="L32" s="1067"/>
      <c r="M32" s="1067"/>
      <c r="N32" s="1067"/>
      <c r="O32" s="238"/>
    </row>
    <row r="33" spans="1:15">
      <c r="A33" s="224" t="str">
        <f t="shared" si="2"/>
        <v/>
      </c>
      <c r="B33" s="235"/>
      <c r="C33" s="253"/>
      <c r="D33" s="305"/>
      <c r="E33" s="20"/>
      <c r="F33" s="257" t="str">
        <f t="shared" si="0"/>
        <v/>
      </c>
      <c r="G33" s="20"/>
      <c r="H33" s="258">
        <f t="shared" si="1"/>
        <v>0</v>
      </c>
      <c r="I33" s="259"/>
      <c r="J33" s="1066"/>
      <c r="K33" s="1067"/>
      <c r="L33" s="1067"/>
      <c r="M33" s="1067"/>
      <c r="N33" s="1067"/>
      <c r="O33" s="238"/>
    </row>
    <row r="34" spans="1:15">
      <c r="A34" s="224" t="str">
        <f t="shared" si="2"/>
        <v/>
      </c>
      <c r="B34" s="235"/>
      <c r="C34" s="253"/>
      <c r="D34" s="305"/>
      <c r="E34" s="20"/>
      <c r="F34" s="257" t="str">
        <f t="shared" si="0"/>
        <v/>
      </c>
      <c r="G34" s="20"/>
      <c r="H34" s="258">
        <f t="shared" si="1"/>
        <v>0</v>
      </c>
      <c r="I34" s="259"/>
      <c r="J34" s="1066"/>
      <c r="K34" s="1067"/>
      <c r="L34" s="1067"/>
      <c r="M34" s="1067"/>
      <c r="N34" s="1067"/>
      <c r="O34" s="238"/>
    </row>
    <row r="35" spans="1:15">
      <c r="A35" s="224" t="str">
        <f t="shared" si="2"/>
        <v/>
      </c>
      <c r="B35" s="235"/>
      <c r="C35" s="253"/>
      <c r="D35" s="305"/>
      <c r="E35" s="20"/>
      <c r="F35" s="257" t="str">
        <f t="shared" si="0"/>
        <v/>
      </c>
      <c r="G35" s="20"/>
      <c r="H35" s="258">
        <f t="shared" si="1"/>
        <v>0</v>
      </c>
      <c r="I35" s="259"/>
      <c r="J35" s="1066"/>
      <c r="K35" s="1067"/>
      <c r="L35" s="1067"/>
      <c r="M35" s="1067"/>
      <c r="N35" s="1067"/>
      <c r="O35" s="238"/>
    </row>
    <row r="36" spans="1:15">
      <c r="A36" s="224" t="str">
        <f t="shared" si="2"/>
        <v/>
      </c>
      <c r="B36" s="235"/>
      <c r="C36" s="253"/>
      <c r="D36" s="305"/>
      <c r="E36" s="20"/>
      <c r="F36" s="257" t="str">
        <f t="shared" si="0"/>
        <v/>
      </c>
      <c r="G36" s="20"/>
      <c r="H36" s="258">
        <f t="shared" si="1"/>
        <v>0</v>
      </c>
      <c r="I36" s="259"/>
      <c r="J36" s="1066"/>
      <c r="K36" s="1067"/>
      <c r="L36" s="1067"/>
      <c r="M36" s="1067"/>
      <c r="N36" s="1067"/>
    </row>
    <row r="37" spans="1:15">
      <c r="A37" s="224" t="str">
        <f t="shared" si="2"/>
        <v/>
      </c>
      <c r="B37" s="235"/>
      <c r="C37" s="253"/>
      <c r="D37" s="305"/>
      <c r="E37" s="20"/>
      <c r="F37" s="257" t="str">
        <f t="shared" si="0"/>
        <v/>
      </c>
      <c r="G37" s="20"/>
      <c r="H37" s="258">
        <f t="shared" si="1"/>
        <v>0</v>
      </c>
      <c r="I37" s="259"/>
      <c r="J37" s="1066"/>
      <c r="K37" s="1067"/>
      <c r="L37" s="1067"/>
      <c r="M37" s="1067"/>
      <c r="N37" s="1067"/>
    </row>
    <row r="38" spans="1:15">
      <c r="A38" s="224" t="str">
        <f t="shared" si="2"/>
        <v/>
      </c>
      <c r="B38" s="235"/>
      <c r="C38" s="253"/>
      <c r="D38" s="305"/>
      <c r="E38" s="20"/>
      <c r="F38" s="257" t="str">
        <f t="shared" si="0"/>
        <v/>
      </c>
      <c r="G38" s="20"/>
      <c r="H38" s="258">
        <f t="shared" si="1"/>
        <v>0</v>
      </c>
      <c r="I38" s="259"/>
      <c r="J38" s="1066"/>
      <c r="K38" s="1067"/>
      <c r="L38" s="1067"/>
      <c r="M38" s="1067"/>
      <c r="N38" s="1067"/>
    </row>
    <row r="39" spans="1:15">
      <c r="A39" s="224" t="str">
        <f t="shared" si="2"/>
        <v/>
      </c>
      <c r="B39" s="235"/>
      <c r="C39" s="253"/>
      <c r="D39" s="305"/>
      <c r="E39" s="20"/>
      <c r="F39" s="257" t="str">
        <f t="shared" si="0"/>
        <v/>
      </c>
      <c r="G39" s="20"/>
      <c r="H39" s="258">
        <f t="shared" si="1"/>
        <v>0</v>
      </c>
      <c r="I39" s="259"/>
      <c r="J39" s="260"/>
    </row>
    <row r="40" spans="1:15">
      <c r="A40" s="224" t="str">
        <f t="shared" si="2"/>
        <v/>
      </c>
      <c r="B40" s="235"/>
      <c r="C40" s="253"/>
      <c r="D40" s="305"/>
      <c r="E40" s="20"/>
      <c r="F40" s="257" t="str">
        <f t="shared" si="0"/>
        <v/>
      </c>
      <c r="G40" s="20"/>
      <c r="H40" s="258">
        <f t="shared" si="1"/>
        <v>0</v>
      </c>
      <c r="I40" s="259"/>
      <c r="J40" s="260"/>
    </row>
    <row r="41" spans="1:15">
      <c r="A41" s="224" t="str">
        <f t="shared" si="2"/>
        <v/>
      </c>
      <c r="B41" s="235"/>
      <c r="C41" s="253"/>
      <c r="D41" s="305"/>
      <c r="E41" s="20"/>
      <c r="F41" s="257" t="str">
        <f t="shared" si="0"/>
        <v/>
      </c>
      <c r="G41" s="20"/>
      <c r="H41" s="258">
        <f t="shared" si="1"/>
        <v>0</v>
      </c>
      <c r="I41" s="259"/>
      <c r="J41" s="260"/>
    </row>
    <row r="42" spans="1:15">
      <c r="A42" s="224" t="str">
        <f t="shared" si="2"/>
        <v/>
      </c>
      <c r="B42" s="235"/>
      <c r="C42" s="253"/>
      <c r="D42" s="305"/>
      <c r="E42" s="20"/>
      <c r="F42" s="257" t="str">
        <f t="shared" si="0"/>
        <v/>
      </c>
      <c r="G42" s="20"/>
      <c r="H42" s="258">
        <f t="shared" si="1"/>
        <v>0</v>
      </c>
      <c r="I42" s="259"/>
      <c r="J42" s="260"/>
    </row>
    <row r="43" spans="1:15">
      <c r="A43" s="224" t="str">
        <f t="shared" si="2"/>
        <v/>
      </c>
      <c r="B43" s="235"/>
      <c r="C43" s="253"/>
      <c r="D43" s="305"/>
      <c r="E43" s="20"/>
      <c r="F43" s="257" t="str">
        <f t="shared" si="0"/>
        <v/>
      </c>
      <c r="G43" s="20"/>
      <c r="H43" s="258">
        <f t="shared" si="1"/>
        <v>0</v>
      </c>
      <c r="I43" s="259"/>
      <c r="J43" s="260"/>
    </row>
    <row r="44" spans="1:15">
      <c r="A44" s="224" t="str">
        <f t="shared" si="2"/>
        <v/>
      </c>
      <c r="B44" s="235"/>
      <c r="C44" s="253"/>
      <c r="D44" s="305"/>
      <c r="E44" s="20"/>
      <c r="F44" s="257" t="str">
        <f t="shared" si="0"/>
        <v/>
      </c>
      <c r="G44" s="20"/>
      <c r="H44" s="258">
        <f t="shared" si="1"/>
        <v>0</v>
      </c>
      <c r="I44" s="259"/>
      <c r="J44" s="260"/>
    </row>
    <row r="45" spans="1:15">
      <c r="A45" s="224" t="str">
        <f t="shared" si="2"/>
        <v/>
      </c>
      <c r="B45" s="235"/>
      <c r="C45" s="253"/>
      <c r="D45" s="305"/>
      <c r="E45" s="20"/>
      <c r="F45" s="257" t="str">
        <f t="shared" si="0"/>
        <v/>
      </c>
      <c r="G45" s="20"/>
      <c r="H45" s="258">
        <f t="shared" si="1"/>
        <v>0</v>
      </c>
      <c r="I45" s="259"/>
      <c r="J45" s="260"/>
    </row>
    <row r="46" spans="1:15">
      <c r="A46" s="224" t="str">
        <f t="shared" si="2"/>
        <v/>
      </c>
      <c r="B46" s="235"/>
      <c r="C46" s="253"/>
      <c r="D46" s="305"/>
      <c r="E46" s="20"/>
      <c r="F46" s="257" t="str">
        <f t="shared" si="0"/>
        <v/>
      </c>
      <c r="G46" s="20"/>
      <c r="H46" s="258">
        <f t="shared" si="1"/>
        <v>0</v>
      </c>
      <c r="I46" s="259"/>
      <c r="J46" s="260"/>
    </row>
    <row r="47" spans="1:15">
      <c r="A47" s="224" t="str">
        <f t="shared" si="2"/>
        <v/>
      </c>
      <c r="B47" s="235"/>
      <c r="C47" s="253"/>
      <c r="D47" s="305"/>
      <c r="E47" s="20"/>
      <c r="F47" s="257" t="str">
        <f t="shared" si="0"/>
        <v/>
      </c>
      <c r="G47" s="20"/>
      <c r="H47" s="258">
        <f t="shared" si="1"/>
        <v>0</v>
      </c>
      <c r="I47" s="259"/>
      <c r="J47" s="260"/>
    </row>
    <row r="48" spans="1:15">
      <c r="A48" s="224" t="str">
        <f t="shared" si="2"/>
        <v/>
      </c>
      <c r="B48" s="235"/>
      <c r="C48" s="253"/>
      <c r="D48" s="305"/>
      <c r="E48" s="20"/>
      <c r="F48" s="257" t="str">
        <f t="shared" si="0"/>
        <v/>
      </c>
      <c r="G48" s="20"/>
      <c r="H48" s="258">
        <f t="shared" si="1"/>
        <v>0</v>
      </c>
      <c r="I48" s="259"/>
      <c r="J48" s="260"/>
    </row>
    <row r="49" spans="1:14">
      <c r="A49" s="224" t="str">
        <f t="shared" si="2"/>
        <v/>
      </c>
      <c r="B49" s="235"/>
      <c r="C49" s="253"/>
      <c r="D49" s="305"/>
      <c r="E49" s="20"/>
      <c r="F49" s="257" t="str">
        <f t="shared" si="0"/>
        <v/>
      </c>
      <c r="G49" s="20"/>
      <c r="H49" s="258">
        <f t="shared" si="1"/>
        <v>0</v>
      </c>
      <c r="I49" s="259"/>
      <c r="J49" s="260"/>
    </row>
    <row r="50" spans="1:14" ht="24">
      <c r="A50" s="224" t="s">
        <v>306</v>
      </c>
      <c r="B50" s="235"/>
      <c r="C50" s="614"/>
      <c r="D50" s="620" t="s">
        <v>657</v>
      </c>
      <c r="E50" s="621">
        <v>0</v>
      </c>
      <c r="F50" s="257" t="s">
        <v>31</v>
      </c>
      <c r="G50" s="20"/>
      <c r="H50" s="258">
        <f t="shared" ref="H50" si="3">E50*G50</f>
        <v>0</v>
      </c>
      <c r="I50" s="259"/>
      <c r="J50" s="477"/>
    </row>
    <row r="51" spans="1:14" ht="24">
      <c r="A51" s="224" t="s">
        <v>306</v>
      </c>
      <c r="B51" s="235"/>
      <c r="C51" s="261"/>
      <c r="D51" s="615" t="s">
        <v>34</v>
      </c>
      <c r="E51" s="616">
        <v>0</v>
      </c>
      <c r="F51" s="617" t="s">
        <v>31</v>
      </c>
      <c r="G51" s="618"/>
      <c r="H51" s="619">
        <f t="shared" si="1"/>
        <v>0</v>
      </c>
      <c r="I51" s="262"/>
      <c r="J51" s="477"/>
    </row>
    <row r="52" spans="1:14" ht="24">
      <c r="A52" s="224" t="s">
        <v>306</v>
      </c>
      <c r="B52" s="235"/>
      <c r="C52" s="263" t="s">
        <v>672</v>
      </c>
      <c r="D52" s="306"/>
      <c r="E52" s="264"/>
      <c r="F52" s="264"/>
      <c r="G52" s="264"/>
      <c r="H52" s="264"/>
      <c r="I52" s="252"/>
      <c r="J52" s="476"/>
      <c r="K52" s="477"/>
      <c r="L52" s="477"/>
      <c r="M52" s="477"/>
      <c r="N52" s="477"/>
    </row>
    <row r="53" spans="1:14" ht="22.5" customHeight="1">
      <c r="A53" s="224" t="s">
        <v>306</v>
      </c>
      <c r="B53" s="235"/>
      <c r="C53" s="253"/>
      <c r="D53" s="1099" t="s">
        <v>658</v>
      </c>
      <c r="E53" s="1100"/>
      <c r="F53" s="1100"/>
      <c r="G53" s="1100"/>
      <c r="H53" s="1100"/>
      <c r="I53" s="1101"/>
      <c r="J53" s="1117"/>
      <c r="K53" s="1118"/>
      <c r="L53" s="1118"/>
      <c r="M53" s="477"/>
      <c r="N53" s="477"/>
    </row>
    <row r="54" spans="1:14" ht="22.5" customHeight="1">
      <c r="A54" s="224"/>
      <c r="B54" s="235"/>
      <c r="C54" s="253"/>
      <c r="D54" s="1102"/>
      <c r="E54" s="1103"/>
      <c r="F54" s="1103"/>
      <c r="G54" s="1103"/>
      <c r="H54" s="1103"/>
      <c r="I54" s="1104"/>
      <c r="J54" s="1117"/>
      <c r="K54" s="1118"/>
      <c r="L54" s="1118"/>
    </row>
    <row r="55" spans="1:14" ht="22.5" customHeight="1">
      <c r="A55" s="224" t="s">
        <v>306</v>
      </c>
      <c r="B55" s="235"/>
      <c r="C55" s="253"/>
      <c r="D55" s="1105"/>
      <c r="E55" s="1106"/>
      <c r="F55" s="1106"/>
      <c r="G55" s="1106"/>
      <c r="H55" s="1106"/>
      <c r="I55" s="1107"/>
      <c r="J55" s="1117"/>
      <c r="K55" s="1118"/>
      <c r="L55" s="1118"/>
    </row>
    <row r="56" spans="1:14" ht="22.5" customHeight="1">
      <c r="A56" s="224" t="s">
        <v>306</v>
      </c>
      <c r="B56" s="235"/>
      <c r="C56" s="253"/>
      <c r="D56" s="1108" t="s">
        <v>659</v>
      </c>
      <c r="E56" s="1109"/>
      <c r="F56" s="1109"/>
      <c r="G56" s="1109"/>
      <c r="H56" s="1109"/>
      <c r="I56" s="1110"/>
      <c r="J56" s="1117"/>
      <c r="K56" s="1118"/>
      <c r="L56" s="1118"/>
    </row>
    <row r="57" spans="1:14" ht="22.5" customHeight="1">
      <c r="A57" s="224" t="s">
        <v>306</v>
      </c>
      <c r="B57" s="235"/>
      <c r="C57" s="253"/>
      <c r="D57" s="1111"/>
      <c r="E57" s="1112"/>
      <c r="F57" s="1112"/>
      <c r="G57" s="1112"/>
      <c r="H57" s="1112"/>
      <c r="I57" s="1113"/>
      <c r="J57" s="1117"/>
      <c r="K57" s="1118"/>
      <c r="L57" s="1118"/>
    </row>
    <row r="58" spans="1:14" ht="22.5" customHeight="1">
      <c r="A58" s="224" t="s">
        <v>306</v>
      </c>
      <c r="B58" s="265"/>
      <c r="C58" s="266"/>
      <c r="D58" s="1114"/>
      <c r="E58" s="1115"/>
      <c r="F58" s="1115"/>
      <c r="G58" s="1115"/>
      <c r="H58" s="1115"/>
      <c r="I58" s="1116"/>
      <c r="J58" s="1117"/>
      <c r="K58" s="1118"/>
      <c r="L58" s="1118"/>
    </row>
    <row r="59" spans="1:14" ht="24">
      <c r="A59" s="224" t="s">
        <v>306</v>
      </c>
      <c r="B59" s="235"/>
      <c r="C59" s="263" t="s">
        <v>673</v>
      </c>
      <c r="D59" s="306"/>
      <c r="E59" s="264"/>
      <c r="F59" s="264"/>
      <c r="G59" s="264"/>
      <c r="H59" s="264"/>
      <c r="I59" s="252"/>
      <c r="J59" s="483"/>
      <c r="K59" s="484"/>
      <c r="L59" s="484"/>
      <c r="M59" s="477"/>
      <c r="N59" s="477"/>
    </row>
    <row r="60" spans="1:14" ht="23.25" customHeight="1">
      <c r="A60" s="224" t="s">
        <v>306</v>
      </c>
      <c r="B60" s="235"/>
      <c r="C60" s="253"/>
      <c r="D60" s="1099" t="s">
        <v>658</v>
      </c>
      <c r="E60" s="1100"/>
      <c r="F60" s="1100"/>
      <c r="G60" s="1100"/>
      <c r="H60" s="1100"/>
      <c r="I60" s="1101"/>
      <c r="J60" s="1117"/>
      <c r="K60" s="1118"/>
      <c r="L60" s="1118"/>
      <c r="M60" s="477"/>
      <c r="N60" s="477"/>
    </row>
    <row r="61" spans="1:14" ht="23.25" customHeight="1">
      <c r="A61" s="224" t="s">
        <v>306</v>
      </c>
      <c r="B61" s="235"/>
      <c r="C61" s="253"/>
      <c r="D61" s="1102"/>
      <c r="E61" s="1103"/>
      <c r="F61" s="1103"/>
      <c r="G61" s="1103"/>
      <c r="H61" s="1103"/>
      <c r="I61" s="1104"/>
      <c r="J61" s="1117"/>
      <c r="K61" s="1118"/>
      <c r="L61" s="1118"/>
    </row>
    <row r="62" spans="1:14" ht="23.25" customHeight="1">
      <c r="A62" s="224"/>
      <c r="B62" s="235"/>
      <c r="C62" s="253"/>
      <c r="D62" s="1102"/>
      <c r="E62" s="1103"/>
      <c r="F62" s="1103"/>
      <c r="G62" s="1103"/>
      <c r="H62" s="1103"/>
      <c r="I62" s="1104"/>
      <c r="J62" s="1117"/>
      <c r="K62" s="1118"/>
      <c r="L62" s="1118"/>
    </row>
    <row r="63" spans="1:14" ht="23.25" customHeight="1">
      <c r="A63" s="224" t="s">
        <v>306</v>
      </c>
      <c r="B63" s="235"/>
      <c r="C63" s="253"/>
      <c r="D63" s="1102" t="s">
        <v>659</v>
      </c>
      <c r="E63" s="1112"/>
      <c r="F63" s="1112"/>
      <c r="G63" s="1112"/>
      <c r="H63" s="1112"/>
      <c r="I63" s="1113"/>
      <c r="J63" s="1117"/>
      <c r="K63" s="1118"/>
      <c r="L63" s="1118"/>
    </row>
    <row r="64" spans="1:14" ht="23.25" customHeight="1">
      <c r="A64" s="224" t="s">
        <v>306</v>
      </c>
      <c r="B64" s="235"/>
      <c r="C64" s="253"/>
      <c r="D64" s="1111"/>
      <c r="E64" s="1112"/>
      <c r="F64" s="1112"/>
      <c r="G64" s="1112"/>
      <c r="H64" s="1112"/>
      <c r="I64" s="1113"/>
      <c r="J64" s="1117"/>
      <c r="K64" s="1118"/>
      <c r="L64" s="1118"/>
    </row>
    <row r="65" spans="1:12" ht="23.25" customHeight="1">
      <c r="A65" s="224" t="s">
        <v>306</v>
      </c>
      <c r="B65" s="267"/>
      <c r="C65" s="266"/>
      <c r="D65" s="1114"/>
      <c r="E65" s="1115"/>
      <c r="F65" s="1115"/>
      <c r="G65" s="1115"/>
      <c r="H65" s="1115"/>
      <c r="I65" s="1116"/>
      <c r="J65" s="1117"/>
      <c r="K65" s="1118"/>
      <c r="L65" s="1118"/>
    </row>
    <row r="66" spans="1:12" ht="30">
      <c r="A66" s="224" t="s">
        <v>306</v>
      </c>
      <c r="B66" s="268" t="s">
        <v>35</v>
      </c>
      <c r="C66" s="269"/>
      <c r="D66" s="307"/>
      <c r="E66" s="269"/>
      <c r="F66" s="270"/>
      <c r="G66" s="269"/>
      <c r="H66" s="271"/>
      <c r="I66" s="272"/>
      <c r="J66" s="416"/>
    </row>
    <row r="67" spans="1:12" s="276" customFormat="1">
      <c r="A67" s="273"/>
      <c r="B67" s="274"/>
      <c r="C67" s="444" t="s">
        <v>19</v>
      </c>
      <c r="D67" s="445" t="s">
        <v>20</v>
      </c>
      <c r="E67" s="1060" t="s">
        <v>21</v>
      </c>
      <c r="F67" s="1061"/>
      <c r="G67" s="1062"/>
      <c r="H67" s="446" t="s">
        <v>151</v>
      </c>
      <c r="I67" s="447" t="s">
        <v>22</v>
      </c>
      <c r="J67" s="275"/>
    </row>
    <row r="68" spans="1:12" ht="24">
      <c r="A68" s="224" t="s">
        <v>306</v>
      </c>
      <c r="B68" s="277"/>
      <c r="C68" s="231" t="s">
        <v>6</v>
      </c>
      <c r="D68" s="308"/>
      <c r="E68" s="456"/>
      <c r="F68" s="366"/>
      <c r="G68" s="456"/>
      <c r="H68" s="278"/>
      <c r="I68" s="279"/>
      <c r="J68" s="416"/>
    </row>
    <row r="69" spans="1:12">
      <c r="A69" s="224" t="s">
        <v>306</v>
      </c>
      <c r="B69" s="235"/>
      <c r="C69" s="253"/>
      <c r="D69" s="309"/>
      <c r="E69" s="1036"/>
      <c r="F69" s="1037"/>
      <c r="G69" s="1037"/>
      <c r="H69" s="12"/>
      <c r="I69" s="1038">
        <f>ROUNDDOWN((SUM(H69:H76)),-3)/1000</f>
        <v>0</v>
      </c>
      <c r="J69" s="1025"/>
    </row>
    <row r="70" spans="1:12">
      <c r="A70" s="224" t="str">
        <f>IF(AND(D70="",E70="",H70=""),"",".")</f>
        <v/>
      </c>
      <c r="B70" s="235"/>
      <c r="C70" s="253"/>
      <c r="D70" s="310"/>
      <c r="E70" s="1063"/>
      <c r="F70" s="1028"/>
      <c r="G70" s="1029"/>
      <c r="H70" s="13"/>
      <c r="I70" s="1039"/>
      <c r="J70" s="1026"/>
    </row>
    <row r="71" spans="1:12">
      <c r="A71" s="224" t="str">
        <f t="shared" ref="A71:A74" si="4">IF(AND(D71="",E71="",H71=""),"",".")</f>
        <v/>
      </c>
      <c r="B71" s="235"/>
      <c r="C71" s="253"/>
      <c r="D71" s="311"/>
      <c r="E71" s="1063"/>
      <c r="F71" s="1028"/>
      <c r="G71" s="1029"/>
      <c r="H71" s="13"/>
      <c r="I71" s="1039"/>
      <c r="J71" s="1026"/>
    </row>
    <row r="72" spans="1:12">
      <c r="A72" s="224" t="str">
        <f t="shared" si="4"/>
        <v/>
      </c>
      <c r="B72" s="235"/>
      <c r="C72" s="253"/>
      <c r="D72" s="311"/>
      <c r="E72" s="1063"/>
      <c r="F72" s="1028"/>
      <c r="G72" s="1029"/>
      <c r="H72" s="13"/>
      <c r="I72" s="1039"/>
      <c r="J72" s="1026"/>
    </row>
    <row r="73" spans="1:12">
      <c r="A73" s="224" t="str">
        <f t="shared" si="4"/>
        <v/>
      </c>
      <c r="B73" s="235"/>
      <c r="C73" s="253"/>
      <c r="D73" s="311"/>
      <c r="E73" s="1063"/>
      <c r="F73" s="1028"/>
      <c r="G73" s="1029"/>
      <c r="H73" s="13"/>
      <c r="I73" s="1039"/>
      <c r="J73" s="1026"/>
    </row>
    <row r="74" spans="1:12">
      <c r="A74" s="224" t="str">
        <f t="shared" si="4"/>
        <v/>
      </c>
      <c r="B74" s="235"/>
      <c r="C74" s="253"/>
      <c r="D74" s="310"/>
      <c r="E74" s="1063"/>
      <c r="F74" s="1028"/>
      <c r="G74" s="1029"/>
      <c r="H74" s="13"/>
      <c r="I74" s="1039"/>
      <c r="J74" s="1026"/>
    </row>
    <row r="75" spans="1:12">
      <c r="A75" s="224" t="str">
        <f>IF(AND(D75="",E75="",H75=""),"",".")</f>
        <v/>
      </c>
      <c r="B75" s="235"/>
      <c r="C75" s="253"/>
      <c r="D75" s="311"/>
      <c r="E75" s="1063"/>
      <c r="F75" s="1028"/>
      <c r="G75" s="1029"/>
      <c r="H75" s="13"/>
      <c r="I75" s="1039"/>
      <c r="J75" s="1026"/>
    </row>
    <row r="76" spans="1:12">
      <c r="A76" s="224" t="str">
        <f t="shared" ref="A76:A129" si="5">IF(AND(D76="",E76="",H76=""),"",".")</f>
        <v/>
      </c>
      <c r="B76" s="235"/>
      <c r="C76" s="261"/>
      <c r="D76" s="312"/>
      <c r="E76" s="1119"/>
      <c r="F76" s="1031"/>
      <c r="G76" s="1032"/>
      <c r="H76" s="14"/>
      <c r="I76" s="1043"/>
      <c r="J76" s="1026"/>
    </row>
    <row r="77" spans="1:12" ht="24">
      <c r="A77" s="224" t="s">
        <v>306</v>
      </c>
      <c r="B77" s="1053"/>
      <c r="C77" s="263" t="s">
        <v>36</v>
      </c>
      <c r="D77" s="303"/>
      <c r="E77" s="456"/>
      <c r="F77" s="456"/>
      <c r="G77" s="456"/>
      <c r="H77" s="280"/>
      <c r="I77" s="279"/>
    </row>
    <row r="78" spans="1:12">
      <c r="A78" s="224" t="s">
        <v>306</v>
      </c>
      <c r="B78" s="1053"/>
      <c r="C78" s="236"/>
      <c r="D78" s="309"/>
      <c r="E78" s="1036"/>
      <c r="F78" s="1037"/>
      <c r="G78" s="1037"/>
      <c r="H78" s="15"/>
      <c r="I78" s="1038">
        <f>ROUNDDOWN((SUM(H78:H87)),-3)/1000</f>
        <v>0</v>
      </c>
      <c r="J78" s="1066"/>
      <c r="K78" s="1067"/>
      <c r="L78" s="1067"/>
    </row>
    <row r="79" spans="1:12">
      <c r="A79" s="224" t="str">
        <f t="shared" si="5"/>
        <v/>
      </c>
      <c r="B79" s="1053"/>
      <c r="C79" s="236"/>
      <c r="D79" s="311"/>
      <c r="E79" s="1027"/>
      <c r="F79" s="1028"/>
      <c r="G79" s="1029"/>
      <c r="H79" s="16"/>
      <c r="I79" s="1039"/>
      <c r="J79" s="1066"/>
      <c r="K79" s="1067"/>
      <c r="L79" s="1067"/>
    </row>
    <row r="80" spans="1:12">
      <c r="A80" s="224" t="str">
        <f t="shared" si="5"/>
        <v/>
      </c>
      <c r="B80" s="1053"/>
      <c r="C80" s="236"/>
      <c r="D80" s="311"/>
      <c r="E80" s="1027"/>
      <c r="F80" s="1028"/>
      <c r="G80" s="1029"/>
      <c r="H80" s="16"/>
      <c r="I80" s="1039"/>
      <c r="J80" s="1066"/>
      <c r="K80" s="1067"/>
      <c r="L80" s="1067"/>
    </row>
    <row r="81" spans="1:12">
      <c r="A81" s="224" t="str">
        <f t="shared" si="5"/>
        <v/>
      </c>
      <c r="B81" s="1053"/>
      <c r="C81" s="236"/>
      <c r="D81" s="311"/>
      <c r="E81" s="1027"/>
      <c r="F81" s="1028"/>
      <c r="G81" s="1029"/>
      <c r="H81" s="16"/>
      <c r="I81" s="1039"/>
      <c r="J81" s="1066"/>
      <c r="K81" s="1067"/>
      <c r="L81" s="1067"/>
    </row>
    <row r="82" spans="1:12">
      <c r="A82" s="224" t="str">
        <f t="shared" si="5"/>
        <v/>
      </c>
      <c r="B82" s="1053"/>
      <c r="C82" s="236"/>
      <c r="D82" s="311"/>
      <c r="E82" s="1027"/>
      <c r="F82" s="1028"/>
      <c r="G82" s="1029"/>
      <c r="H82" s="16"/>
      <c r="I82" s="1039"/>
      <c r="J82" s="1066"/>
      <c r="K82" s="1067"/>
      <c r="L82" s="1067"/>
    </row>
    <row r="83" spans="1:12">
      <c r="A83" s="224" t="str">
        <f t="shared" si="5"/>
        <v/>
      </c>
      <c r="B83" s="1053"/>
      <c r="C83" s="236"/>
      <c r="D83" s="311"/>
      <c r="E83" s="1027"/>
      <c r="F83" s="1028"/>
      <c r="G83" s="1029"/>
      <c r="H83" s="16"/>
      <c r="I83" s="1039"/>
      <c r="J83" s="241"/>
    </row>
    <row r="84" spans="1:12">
      <c r="A84" s="224" t="str">
        <f t="shared" si="5"/>
        <v/>
      </c>
      <c r="B84" s="1053"/>
      <c r="C84" s="236"/>
      <c r="D84" s="311"/>
      <c r="E84" s="1027"/>
      <c r="F84" s="1028"/>
      <c r="G84" s="1029"/>
      <c r="H84" s="16"/>
      <c r="I84" s="1039"/>
      <c r="J84" s="241"/>
    </row>
    <row r="85" spans="1:12">
      <c r="A85" s="224" t="str">
        <f t="shared" si="5"/>
        <v/>
      </c>
      <c r="B85" s="1053"/>
      <c r="C85" s="236"/>
      <c r="D85" s="311"/>
      <c r="E85" s="1027"/>
      <c r="F85" s="1028"/>
      <c r="G85" s="1029"/>
      <c r="H85" s="16"/>
      <c r="I85" s="1039"/>
      <c r="J85" s="241"/>
    </row>
    <row r="86" spans="1:12">
      <c r="A86" s="224" t="str">
        <f t="shared" si="5"/>
        <v/>
      </c>
      <c r="B86" s="1053"/>
      <c r="C86" s="236"/>
      <c r="D86" s="311"/>
      <c r="E86" s="1027"/>
      <c r="F86" s="1028"/>
      <c r="G86" s="1029"/>
      <c r="H86" s="16"/>
      <c r="I86" s="1039"/>
      <c r="J86" s="241"/>
    </row>
    <row r="87" spans="1:12">
      <c r="A87" s="224" t="str">
        <f t="shared" si="5"/>
        <v/>
      </c>
      <c r="B87" s="1053"/>
      <c r="C87" s="246"/>
      <c r="D87" s="312"/>
      <c r="E87" s="1030"/>
      <c r="F87" s="1031"/>
      <c r="G87" s="1032"/>
      <c r="H87" s="17"/>
      <c r="I87" s="1043"/>
      <c r="J87" s="241"/>
    </row>
    <row r="88" spans="1:12" ht="24">
      <c r="A88" s="224" t="s">
        <v>306</v>
      </c>
      <c r="B88" s="235"/>
      <c r="C88" s="263" t="s">
        <v>37</v>
      </c>
      <c r="D88" s="303"/>
      <c r="E88" s="456"/>
      <c r="F88" s="456"/>
      <c r="G88" s="456"/>
      <c r="H88" s="280"/>
      <c r="I88" s="281"/>
    </row>
    <row r="89" spans="1:12" ht="18" customHeight="1">
      <c r="A89" s="224" t="s">
        <v>306</v>
      </c>
      <c r="B89" s="235"/>
      <c r="C89" s="253"/>
      <c r="D89" s="309"/>
      <c r="E89" s="1036"/>
      <c r="F89" s="1037"/>
      <c r="G89" s="1037"/>
      <c r="H89" s="15"/>
      <c r="I89" s="1038">
        <f>ROUNDDOWN((SUM(H89:H98)),-3)/1000</f>
        <v>0</v>
      </c>
      <c r="J89" s="1066"/>
      <c r="K89" s="1067"/>
      <c r="L89" s="1067"/>
    </row>
    <row r="90" spans="1:12">
      <c r="A90" s="224" t="str">
        <f t="shared" si="5"/>
        <v/>
      </c>
      <c r="B90" s="235"/>
      <c r="C90" s="253"/>
      <c r="D90" s="311"/>
      <c r="E90" s="1027"/>
      <c r="F90" s="1028"/>
      <c r="G90" s="1029"/>
      <c r="H90" s="16"/>
      <c r="I90" s="1039"/>
      <c r="J90" s="1066"/>
      <c r="K90" s="1067"/>
      <c r="L90" s="1067"/>
    </row>
    <row r="91" spans="1:12">
      <c r="A91" s="224" t="str">
        <f t="shared" si="5"/>
        <v/>
      </c>
      <c r="B91" s="235"/>
      <c r="C91" s="253"/>
      <c r="D91" s="311"/>
      <c r="E91" s="1027"/>
      <c r="F91" s="1028"/>
      <c r="G91" s="1029"/>
      <c r="H91" s="16"/>
      <c r="I91" s="1039"/>
      <c r="J91" s="1066"/>
      <c r="K91" s="1067"/>
      <c r="L91" s="1067"/>
    </row>
    <row r="92" spans="1:12">
      <c r="A92" s="224" t="str">
        <f t="shared" si="5"/>
        <v/>
      </c>
      <c r="B92" s="235"/>
      <c r="C92" s="253"/>
      <c r="D92" s="311"/>
      <c r="E92" s="1027"/>
      <c r="F92" s="1028"/>
      <c r="G92" s="1029"/>
      <c r="H92" s="16"/>
      <c r="I92" s="1039"/>
      <c r="J92" s="1066"/>
      <c r="K92" s="1067"/>
      <c r="L92" s="1067"/>
    </row>
    <row r="93" spans="1:12">
      <c r="A93" s="224" t="str">
        <f t="shared" si="5"/>
        <v/>
      </c>
      <c r="B93" s="235"/>
      <c r="C93" s="253"/>
      <c r="D93" s="311"/>
      <c r="E93" s="1027"/>
      <c r="F93" s="1028"/>
      <c r="G93" s="1029"/>
      <c r="H93" s="16"/>
      <c r="I93" s="1039"/>
      <c r="J93" s="1066"/>
      <c r="K93" s="1067"/>
      <c r="L93" s="1067"/>
    </row>
    <row r="94" spans="1:12">
      <c r="A94" s="224" t="str">
        <f t="shared" si="5"/>
        <v/>
      </c>
      <c r="B94" s="235"/>
      <c r="C94" s="253"/>
      <c r="D94" s="311"/>
      <c r="E94" s="1027"/>
      <c r="F94" s="1028"/>
      <c r="G94" s="1029"/>
      <c r="H94" s="16"/>
      <c r="I94" s="1039"/>
      <c r="J94" s="1066"/>
      <c r="K94" s="1067"/>
      <c r="L94" s="1067"/>
    </row>
    <row r="95" spans="1:12">
      <c r="A95" s="224" t="str">
        <f t="shared" si="5"/>
        <v/>
      </c>
      <c r="B95" s="235"/>
      <c r="C95" s="253"/>
      <c r="D95" s="311"/>
      <c r="E95" s="1027"/>
      <c r="F95" s="1028"/>
      <c r="G95" s="1029"/>
      <c r="H95" s="16"/>
      <c r="I95" s="1039"/>
      <c r="J95" s="1066"/>
      <c r="K95" s="1067"/>
      <c r="L95" s="1067"/>
    </row>
    <row r="96" spans="1:12">
      <c r="A96" s="224" t="str">
        <f t="shared" si="5"/>
        <v/>
      </c>
      <c r="B96" s="235"/>
      <c r="C96" s="253"/>
      <c r="D96" s="311"/>
      <c r="E96" s="1027"/>
      <c r="F96" s="1028"/>
      <c r="G96" s="1029"/>
      <c r="H96" s="16"/>
      <c r="I96" s="1039"/>
      <c r="J96" s="1066"/>
      <c r="K96" s="1067"/>
      <c r="L96" s="1067"/>
    </row>
    <row r="97" spans="1:12">
      <c r="A97" s="224" t="str">
        <f t="shared" si="5"/>
        <v/>
      </c>
      <c r="B97" s="235"/>
      <c r="C97" s="253"/>
      <c r="D97" s="311"/>
      <c r="E97" s="1027"/>
      <c r="F97" s="1028"/>
      <c r="G97" s="1029"/>
      <c r="H97" s="16"/>
      <c r="I97" s="1039"/>
      <c r="J97" s="1066"/>
      <c r="K97" s="1067"/>
      <c r="L97" s="1067"/>
    </row>
    <row r="98" spans="1:12">
      <c r="A98" s="224" t="str">
        <f t="shared" si="5"/>
        <v/>
      </c>
      <c r="B98" s="235"/>
      <c r="C98" s="261"/>
      <c r="D98" s="312"/>
      <c r="E98" s="1030"/>
      <c r="F98" s="1031"/>
      <c r="G98" s="1032"/>
      <c r="H98" s="16"/>
      <c r="I98" s="1043"/>
      <c r="J98" s="241"/>
    </row>
    <row r="99" spans="1:12" ht="24">
      <c r="A99" s="224" t="s">
        <v>306</v>
      </c>
      <c r="B99" s="235"/>
      <c r="C99" s="263" t="s">
        <v>38</v>
      </c>
      <c r="D99" s="303"/>
      <c r="E99" s="1044"/>
      <c r="F99" s="1044"/>
      <c r="G99" s="1044"/>
      <c r="H99" s="280"/>
      <c r="I99" s="252"/>
      <c r="J99" s="241"/>
    </row>
    <row r="100" spans="1:12">
      <c r="A100" s="224" t="s">
        <v>306</v>
      </c>
      <c r="B100" s="235"/>
      <c r="C100" s="236"/>
      <c r="D100" s="309"/>
      <c r="E100" s="1036"/>
      <c r="F100" s="1037"/>
      <c r="G100" s="1037"/>
      <c r="H100" s="15"/>
      <c r="I100" s="1038">
        <f>ROUNDDOWN((SUM(H100:H107)),-3)/1000</f>
        <v>0</v>
      </c>
      <c r="J100" s="1066"/>
      <c r="K100" s="1067"/>
      <c r="L100" s="1067"/>
    </row>
    <row r="101" spans="1:12">
      <c r="A101" s="224" t="str">
        <f t="shared" si="5"/>
        <v/>
      </c>
      <c r="B101" s="235"/>
      <c r="C101" s="236"/>
      <c r="D101" s="311"/>
      <c r="E101" s="1027"/>
      <c r="F101" s="1028"/>
      <c r="G101" s="1029"/>
      <c r="H101" s="16"/>
      <c r="I101" s="1039"/>
      <c r="J101" s="1066"/>
      <c r="K101" s="1067"/>
      <c r="L101" s="1067"/>
    </row>
    <row r="102" spans="1:12">
      <c r="A102" s="224" t="str">
        <f t="shared" si="5"/>
        <v/>
      </c>
      <c r="B102" s="235"/>
      <c r="C102" s="236"/>
      <c r="D102" s="311"/>
      <c r="E102" s="1027"/>
      <c r="F102" s="1028"/>
      <c r="G102" s="1029"/>
      <c r="H102" s="16"/>
      <c r="I102" s="1039"/>
      <c r="J102" s="1066"/>
      <c r="K102" s="1067"/>
      <c r="L102" s="1067"/>
    </row>
    <row r="103" spans="1:12">
      <c r="A103" s="224" t="str">
        <f t="shared" si="5"/>
        <v/>
      </c>
      <c r="B103" s="235"/>
      <c r="C103" s="236"/>
      <c r="D103" s="311"/>
      <c r="E103" s="1027"/>
      <c r="F103" s="1028"/>
      <c r="G103" s="1029"/>
      <c r="H103" s="16"/>
      <c r="I103" s="1039"/>
      <c r="J103" s="1066"/>
      <c r="K103" s="1067"/>
      <c r="L103" s="1067"/>
    </row>
    <row r="104" spans="1:12">
      <c r="A104" s="224" t="str">
        <f t="shared" si="5"/>
        <v/>
      </c>
      <c r="B104" s="235"/>
      <c r="C104" s="236"/>
      <c r="D104" s="311"/>
      <c r="E104" s="1027"/>
      <c r="F104" s="1028"/>
      <c r="G104" s="1029"/>
      <c r="H104" s="16"/>
      <c r="I104" s="1039"/>
      <c r="J104" s="241"/>
    </row>
    <row r="105" spans="1:12">
      <c r="A105" s="224" t="str">
        <f t="shared" si="5"/>
        <v/>
      </c>
      <c r="B105" s="235"/>
      <c r="C105" s="236"/>
      <c r="D105" s="311"/>
      <c r="E105" s="1027"/>
      <c r="F105" s="1028"/>
      <c r="G105" s="1029"/>
      <c r="H105" s="16"/>
      <c r="I105" s="1039"/>
      <c r="J105" s="241"/>
    </row>
    <row r="106" spans="1:12">
      <c r="A106" s="224" t="str">
        <f t="shared" si="5"/>
        <v/>
      </c>
      <c r="B106" s="235"/>
      <c r="C106" s="236"/>
      <c r="D106" s="311"/>
      <c r="E106" s="1027"/>
      <c r="F106" s="1028"/>
      <c r="G106" s="1029"/>
      <c r="H106" s="16"/>
      <c r="I106" s="1039"/>
      <c r="J106" s="241"/>
    </row>
    <row r="107" spans="1:12">
      <c r="A107" s="224" t="str">
        <f t="shared" si="5"/>
        <v/>
      </c>
      <c r="B107" s="235"/>
      <c r="C107" s="246"/>
      <c r="D107" s="312"/>
      <c r="E107" s="1030"/>
      <c r="F107" s="1031"/>
      <c r="G107" s="1032"/>
      <c r="H107" s="17"/>
      <c r="I107" s="1043"/>
      <c r="J107" s="241"/>
    </row>
    <row r="108" spans="1:12" ht="24">
      <c r="A108" s="224" t="s">
        <v>306</v>
      </c>
      <c r="B108" s="235"/>
      <c r="C108" s="263" t="s">
        <v>39</v>
      </c>
      <c r="D108" s="303"/>
      <c r="E108" s="456"/>
      <c r="F108" s="456"/>
      <c r="G108" s="456"/>
      <c r="H108" s="280"/>
      <c r="I108" s="281"/>
    </row>
    <row r="109" spans="1:12">
      <c r="A109" s="224" t="s">
        <v>306</v>
      </c>
      <c r="B109" s="235"/>
      <c r="C109" s="1041"/>
      <c r="D109" s="309"/>
      <c r="E109" s="1036"/>
      <c r="F109" s="1037"/>
      <c r="G109" s="1037"/>
      <c r="H109" s="15"/>
      <c r="I109" s="1038">
        <f>ROUNDDOWN((SUM(H109:H118)),-3)/1000</f>
        <v>0</v>
      </c>
      <c r="J109" s="1025"/>
    </row>
    <row r="110" spans="1:12">
      <c r="A110" s="224" t="str">
        <f t="shared" si="5"/>
        <v/>
      </c>
      <c r="B110" s="235"/>
      <c r="C110" s="1041"/>
      <c r="D110" s="311"/>
      <c r="E110" s="1027"/>
      <c r="F110" s="1028"/>
      <c r="G110" s="1029"/>
      <c r="H110" s="16"/>
      <c r="I110" s="1039"/>
      <c r="J110" s="1026"/>
    </row>
    <row r="111" spans="1:12">
      <c r="A111" s="224" t="str">
        <f t="shared" si="5"/>
        <v/>
      </c>
      <c r="B111" s="235"/>
      <c r="C111" s="1041"/>
      <c r="D111" s="311"/>
      <c r="E111" s="1027"/>
      <c r="F111" s="1028"/>
      <c r="G111" s="1029"/>
      <c r="H111" s="16"/>
      <c r="I111" s="1039"/>
      <c r="J111" s="1026"/>
    </row>
    <row r="112" spans="1:12">
      <c r="A112" s="224" t="str">
        <f t="shared" si="5"/>
        <v/>
      </c>
      <c r="B112" s="235"/>
      <c r="C112" s="1041"/>
      <c r="D112" s="311"/>
      <c r="E112" s="1027"/>
      <c r="F112" s="1028"/>
      <c r="G112" s="1029"/>
      <c r="H112" s="16"/>
      <c r="I112" s="1039"/>
      <c r="J112" s="1026"/>
    </row>
    <row r="113" spans="1:10">
      <c r="A113" s="224" t="str">
        <f t="shared" si="5"/>
        <v/>
      </c>
      <c r="B113" s="235"/>
      <c r="C113" s="1041"/>
      <c r="D113" s="310"/>
      <c r="E113" s="1027"/>
      <c r="F113" s="1028"/>
      <c r="G113" s="1029"/>
      <c r="H113" s="16"/>
      <c r="I113" s="1039"/>
      <c r="J113" s="1026"/>
    </row>
    <row r="114" spans="1:10">
      <c r="A114" s="224" t="str">
        <f t="shared" si="5"/>
        <v/>
      </c>
      <c r="B114" s="235"/>
      <c r="C114" s="1041"/>
      <c r="D114" s="311"/>
      <c r="E114" s="1027"/>
      <c r="F114" s="1028"/>
      <c r="G114" s="1029"/>
      <c r="H114" s="16"/>
      <c r="I114" s="1039"/>
      <c r="J114" s="1026"/>
    </row>
    <row r="115" spans="1:10">
      <c r="A115" s="224" t="str">
        <f t="shared" si="5"/>
        <v/>
      </c>
      <c r="B115" s="235"/>
      <c r="C115" s="1041"/>
      <c r="D115" s="311"/>
      <c r="E115" s="1027"/>
      <c r="F115" s="1028"/>
      <c r="G115" s="1029"/>
      <c r="H115" s="16"/>
      <c r="I115" s="1039"/>
      <c r="J115" s="1026"/>
    </row>
    <row r="116" spans="1:10">
      <c r="A116" s="224" t="str">
        <f t="shared" si="5"/>
        <v/>
      </c>
      <c r="B116" s="235"/>
      <c r="C116" s="1041"/>
      <c r="D116" s="311"/>
      <c r="E116" s="1027"/>
      <c r="F116" s="1028"/>
      <c r="G116" s="1029"/>
      <c r="H116" s="16"/>
      <c r="I116" s="1039"/>
      <c r="J116" s="1026"/>
    </row>
    <row r="117" spans="1:10">
      <c r="A117" s="224" t="str">
        <f t="shared" si="5"/>
        <v/>
      </c>
      <c r="B117" s="235"/>
      <c r="C117" s="1041"/>
      <c r="D117" s="311"/>
      <c r="E117" s="1027"/>
      <c r="F117" s="1028"/>
      <c r="G117" s="1029"/>
      <c r="H117" s="16"/>
      <c r="I117" s="1039"/>
      <c r="J117" s="1026"/>
    </row>
    <row r="118" spans="1:10">
      <c r="A118" s="224" t="str">
        <f t="shared" si="5"/>
        <v/>
      </c>
      <c r="B118" s="235"/>
      <c r="C118" s="1042"/>
      <c r="D118" s="312"/>
      <c r="E118" s="1030"/>
      <c r="F118" s="1031"/>
      <c r="G118" s="1032"/>
      <c r="H118" s="17"/>
      <c r="I118" s="1043"/>
      <c r="J118" s="1026"/>
    </row>
    <row r="119" spans="1:10" ht="24">
      <c r="A119" s="224" t="s">
        <v>306</v>
      </c>
      <c r="B119" s="235"/>
      <c r="C119" s="231" t="s">
        <v>40</v>
      </c>
      <c r="D119" s="303"/>
      <c r="E119" s="456"/>
      <c r="F119" s="456"/>
      <c r="G119" s="456"/>
      <c r="H119" s="280"/>
      <c r="I119" s="281"/>
    </row>
    <row r="120" spans="1:10">
      <c r="A120" s="224" t="s">
        <v>306</v>
      </c>
      <c r="B120" s="235"/>
      <c r="C120" s="236"/>
      <c r="D120" s="309"/>
      <c r="E120" s="1036"/>
      <c r="F120" s="1037"/>
      <c r="G120" s="1037"/>
      <c r="H120" s="15"/>
      <c r="I120" s="1038">
        <f>ROUNDDOWN((SUM(H120:H129)),-3)/1000</f>
        <v>0</v>
      </c>
      <c r="J120" s="1025"/>
    </row>
    <row r="121" spans="1:10">
      <c r="A121" s="224" t="str">
        <f t="shared" si="5"/>
        <v/>
      </c>
      <c r="B121" s="235"/>
      <c r="C121" s="236"/>
      <c r="D121" s="311"/>
      <c r="E121" s="1027"/>
      <c r="F121" s="1028"/>
      <c r="G121" s="1029"/>
      <c r="H121" s="16"/>
      <c r="I121" s="1039"/>
      <c r="J121" s="1026"/>
    </row>
    <row r="122" spans="1:10">
      <c r="A122" s="224" t="str">
        <f t="shared" si="5"/>
        <v/>
      </c>
      <c r="B122" s="235"/>
      <c r="C122" s="236"/>
      <c r="D122" s="311"/>
      <c r="E122" s="1027"/>
      <c r="F122" s="1028"/>
      <c r="G122" s="1029"/>
      <c r="H122" s="16"/>
      <c r="I122" s="1039"/>
      <c r="J122" s="1026"/>
    </row>
    <row r="123" spans="1:10">
      <c r="A123" s="224" t="str">
        <f t="shared" si="5"/>
        <v/>
      </c>
      <c r="B123" s="235"/>
      <c r="C123" s="236"/>
      <c r="D123" s="311"/>
      <c r="E123" s="1027"/>
      <c r="F123" s="1028"/>
      <c r="G123" s="1029"/>
      <c r="H123" s="16"/>
      <c r="I123" s="1039"/>
      <c r="J123" s="1026"/>
    </row>
    <row r="124" spans="1:10">
      <c r="A124" s="224" t="str">
        <f t="shared" si="5"/>
        <v/>
      </c>
      <c r="B124" s="235"/>
      <c r="C124" s="236"/>
      <c r="D124" s="311"/>
      <c r="E124" s="1027"/>
      <c r="F124" s="1028"/>
      <c r="G124" s="1029"/>
      <c r="H124" s="16"/>
      <c r="I124" s="1039"/>
      <c r="J124" s="1026"/>
    </row>
    <row r="125" spans="1:10">
      <c r="A125" s="224" t="str">
        <f t="shared" si="5"/>
        <v/>
      </c>
      <c r="B125" s="235"/>
      <c r="C125" s="236"/>
      <c r="D125" s="311"/>
      <c r="E125" s="1027"/>
      <c r="F125" s="1028"/>
      <c r="G125" s="1029"/>
      <c r="H125" s="16"/>
      <c r="I125" s="1039"/>
      <c r="J125" s="1026"/>
    </row>
    <row r="126" spans="1:10">
      <c r="A126" s="224" t="str">
        <f t="shared" si="5"/>
        <v/>
      </c>
      <c r="B126" s="235"/>
      <c r="C126" s="236"/>
      <c r="D126" s="311"/>
      <c r="E126" s="1027"/>
      <c r="F126" s="1028"/>
      <c r="G126" s="1029"/>
      <c r="H126" s="16"/>
      <c r="I126" s="1039"/>
      <c r="J126" s="1026"/>
    </row>
    <row r="127" spans="1:10">
      <c r="A127" s="224" t="str">
        <f t="shared" si="5"/>
        <v/>
      </c>
      <c r="B127" s="235"/>
      <c r="C127" s="236"/>
      <c r="D127" s="311"/>
      <c r="E127" s="1027"/>
      <c r="F127" s="1028"/>
      <c r="G127" s="1029"/>
      <c r="H127" s="16"/>
      <c r="I127" s="1039"/>
      <c r="J127" s="1026"/>
    </row>
    <row r="128" spans="1:10">
      <c r="A128" s="224" t="str">
        <f t="shared" si="5"/>
        <v/>
      </c>
      <c r="B128" s="235"/>
      <c r="C128" s="236"/>
      <c r="D128" s="311"/>
      <c r="E128" s="1027"/>
      <c r="F128" s="1028"/>
      <c r="G128" s="1029"/>
      <c r="H128" s="16"/>
      <c r="I128" s="1039"/>
      <c r="J128" s="1026"/>
    </row>
    <row r="129" spans="1:10" ht="19.5" thickBot="1">
      <c r="A129" s="224" t="str">
        <f t="shared" si="5"/>
        <v/>
      </c>
      <c r="B129" s="282"/>
      <c r="C129" s="283"/>
      <c r="D129" s="313"/>
      <c r="E129" s="1033"/>
      <c r="F129" s="1034"/>
      <c r="G129" s="1035"/>
      <c r="H129" s="18"/>
      <c r="I129" s="1040"/>
      <c r="J129" s="1026"/>
    </row>
    <row r="130" spans="1:10" ht="9.75" customHeight="1">
      <c r="A130" s="284"/>
      <c r="B130" s="284"/>
      <c r="C130" s="284"/>
      <c r="D130" s="600"/>
      <c r="E130" s="601"/>
      <c r="F130" s="601"/>
      <c r="G130" s="601"/>
      <c r="H130" s="602"/>
      <c r="I130" s="622"/>
    </row>
  </sheetData>
  <sheetProtection algorithmName="SHA-512" hashValue="Mr3evCaMs2LsvP8J5i+o3Hw0qic88q7K2gLNKwQOC5RYDC9fgNfll4npyFTkAWcYIDjn8nD88frxZathRBXTlQ==" saltValue="0FemijZvMrp+iyqNIu0VaQ==" spinCount="100000" sheet="1" formatRows="0" autoFilter="0"/>
  <autoFilter ref="A15:I129" xr:uid="{00000000-0009-0000-0000-000007000000}">
    <filterColumn colId="4" showButton="0"/>
    <filterColumn colId="5" showButton="0"/>
  </autoFilter>
  <mergeCells count="106">
    <mergeCell ref="D53:I55"/>
    <mergeCell ref="D56:I58"/>
    <mergeCell ref="D60:I62"/>
    <mergeCell ref="D63:I65"/>
    <mergeCell ref="J53:L58"/>
    <mergeCell ref="J60:L65"/>
    <mergeCell ref="J78:L82"/>
    <mergeCell ref="J89:L97"/>
    <mergeCell ref="J100:L103"/>
    <mergeCell ref="E76:G76"/>
    <mergeCell ref="E69:G69"/>
    <mergeCell ref="I69:I76"/>
    <mergeCell ref="E89:G89"/>
    <mergeCell ref="J12:J13"/>
    <mergeCell ref="J14:J15"/>
    <mergeCell ref="J29:N38"/>
    <mergeCell ref="J69:J76"/>
    <mergeCell ref="J16:N27"/>
    <mergeCell ref="A2:B2"/>
    <mergeCell ref="A3:B3"/>
    <mergeCell ref="C2:I2"/>
    <mergeCell ref="C3:I3"/>
    <mergeCell ref="E15:G15"/>
    <mergeCell ref="E19:H19"/>
    <mergeCell ref="E20:G20"/>
    <mergeCell ref="E24:G24"/>
    <mergeCell ref="E25:G25"/>
    <mergeCell ref="E9:G9"/>
    <mergeCell ref="E10:G10"/>
    <mergeCell ref="E11:G11"/>
    <mergeCell ref="E12:G12"/>
    <mergeCell ref="E13:G13"/>
    <mergeCell ref="E5:G5"/>
    <mergeCell ref="C6:D6"/>
    <mergeCell ref="E7:G7"/>
    <mergeCell ref="E8:G8"/>
    <mergeCell ref="E6:G6"/>
    <mergeCell ref="E21:G22"/>
    <mergeCell ref="H21:I22"/>
    <mergeCell ref="B77:B87"/>
    <mergeCell ref="A16:D16"/>
    <mergeCell ref="E78:G78"/>
    <mergeCell ref="E23:G23"/>
    <mergeCell ref="D21:D22"/>
    <mergeCell ref="E67:G67"/>
    <mergeCell ref="I78:I87"/>
    <mergeCell ref="E79:G79"/>
    <mergeCell ref="E80:G80"/>
    <mergeCell ref="E81:G81"/>
    <mergeCell ref="E82:G82"/>
    <mergeCell ref="E83:G83"/>
    <mergeCell ref="E84:G84"/>
    <mergeCell ref="E85:G85"/>
    <mergeCell ref="E86:G86"/>
    <mergeCell ref="E87:G87"/>
    <mergeCell ref="E70:G70"/>
    <mergeCell ref="E71:G71"/>
    <mergeCell ref="E72:G72"/>
    <mergeCell ref="E73:G73"/>
    <mergeCell ref="E74:G74"/>
    <mergeCell ref="E75:G75"/>
    <mergeCell ref="C109:C118"/>
    <mergeCell ref="E109:G109"/>
    <mergeCell ref="I109:I118"/>
    <mergeCell ref="I100:I107"/>
    <mergeCell ref="E95:G95"/>
    <mergeCell ref="E96:G96"/>
    <mergeCell ref="E97:G97"/>
    <mergeCell ref="E100:G100"/>
    <mergeCell ref="E111:G111"/>
    <mergeCell ref="E112:G112"/>
    <mergeCell ref="E113:G113"/>
    <mergeCell ref="E98:G98"/>
    <mergeCell ref="E99:G99"/>
    <mergeCell ref="I89:I98"/>
    <mergeCell ref="E90:G90"/>
    <mergeCell ref="E91:G91"/>
    <mergeCell ref="E92:G92"/>
    <mergeCell ref="E93:G93"/>
    <mergeCell ref="E94:G94"/>
    <mergeCell ref="J120:J129"/>
    <mergeCell ref="E121:G121"/>
    <mergeCell ref="E122:G122"/>
    <mergeCell ref="E123:G123"/>
    <mergeCell ref="E124:G124"/>
    <mergeCell ref="E128:G128"/>
    <mergeCell ref="E129:G129"/>
    <mergeCell ref="E120:G120"/>
    <mergeCell ref="E127:G127"/>
    <mergeCell ref="E125:G125"/>
    <mergeCell ref="E126:G126"/>
    <mergeCell ref="I120:I129"/>
    <mergeCell ref="J109:J118"/>
    <mergeCell ref="E110:G110"/>
    <mergeCell ref="E116:G116"/>
    <mergeCell ref="E117:G117"/>
    <mergeCell ref="E118:G118"/>
    <mergeCell ref="E114:G114"/>
    <mergeCell ref="E115:G115"/>
    <mergeCell ref="E101:G101"/>
    <mergeCell ref="E102:G102"/>
    <mergeCell ref="E103:G103"/>
    <mergeCell ref="E104:G104"/>
    <mergeCell ref="E105:G105"/>
    <mergeCell ref="E106:G106"/>
    <mergeCell ref="E107:G107"/>
  </mergeCells>
  <phoneticPr fontId="4"/>
  <dataValidations count="3">
    <dataValidation imeMode="halfAlpha" allowBlank="1" showInputMessage="1" showErrorMessage="1" sqref="I67 I130:I65551 I15:I17" xr:uid="{00000000-0002-0000-0700-000000000000}"/>
    <dataValidation type="whole" imeMode="off" operator="greaterThanOrEqual" allowBlank="1" showInputMessage="1" showErrorMessage="1" sqref="E29:E49" xr:uid="{00000000-0002-0000-0700-000001000000}">
      <formula1>0</formula1>
    </dataValidation>
    <dataValidation type="whole" operator="greaterThanOrEqual" allowBlank="1" showInputMessage="1" showErrorMessage="1" sqref="E20:G20 E23:G24 H69:H129" xr:uid="{00000000-0002-0000-0700-000002000000}">
      <formula1>0</formula1>
    </dataValidation>
  </dataValidations>
  <printOptions horizontalCentered="1"/>
  <pageMargins left="0.70866141732283472" right="0.70866141732283472" top="0.35433070866141736" bottom="0.15748031496062992" header="0.31496062992125984" footer="0.11811023622047245"/>
  <pageSetup paperSize="9" scale="22" orientation="landscape" r:id="rId1"/>
  <rowBreaks count="2" manualBreakCount="2">
    <brk id="65" max="8" man="1"/>
    <brk id="87"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V189"/>
  <sheetViews>
    <sheetView view="pageBreakPreview" zoomScale="70" zoomScaleNormal="85" zoomScaleSheetLayoutView="70" zoomScalePageLayoutView="55" workbookViewId="0">
      <selection activeCell="E8" sqref="E8"/>
    </sheetView>
  </sheetViews>
  <sheetFormatPr defaultColWidth="9" defaultRowHeight="18.75"/>
  <cols>
    <col min="1" max="1" width="3.375" customWidth="1"/>
    <col min="2" max="2" width="3.375" style="43" customWidth="1"/>
    <col min="3" max="3" width="4.125" customWidth="1"/>
    <col min="4" max="4" width="19.875" style="101" customWidth="1"/>
    <col min="5" max="5" width="48.625" style="44" customWidth="1"/>
    <col min="6" max="6" width="10.125" customWidth="1"/>
    <col min="7" max="7" width="9.125" customWidth="1"/>
    <col min="8" max="8" width="4.625" style="40" customWidth="1"/>
    <col min="9" max="9" width="9.125" style="40" customWidth="1"/>
    <col min="10" max="10" width="4.625" style="41" customWidth="1"/>
    <col min="11" max="11" width="12.625" style="40" customWidth="1"/>
    <col min="12" max="12" width="13.125" style="46" customWidth="1"/>
    <col min="13" max="13" width="14.125" customWidth="1"/>
    <col min="14" max="14" width="10.5" customWidth="1"/>
    <col min="15" max="15" width="12.375" customWidth="1"/>
    <col min="16" max="16" width="11.125" customWidth="1"/>
    <col min="17" max="21" width="15.875" customWidth="1"/>
  </cols>
  <sheetData>
    <row r="1" spans="1:22">
      <c r="B1" t="s">
        <v>643</v>
      </c>
      <c r="C1" s="43"/>
      <c r="E1" s="173"/>
      <c r="F1" s="44"/>
      <c r="H1"/>
      <c r="J1" s="40"/>
      <c r="K1" s="41"/>
      <c r="L1" s="40"/>
    </row>
    <row r="2" spans="1:22">
      <c r="B2" s="1070" t="s">
        <v>277</v>
      </c>
      <c r="C2" s="1070"/>
      <c r="D2" s="1070"/>
      <c r="E2" s="1071">
        <f>IF(①総表!C18="",①総表!C17,①総表!C17&amp;"（"&amp;①総表!C18&amp;"）")</f>
        <v>0</v>
      </c>
      <c r="F2" s="1071"/>
      <c r="G2" s="1071"/>
      <c r="H2" s="1071"/>
      <c r="I2" s="1071"/>
      <c r="J2" s="1071"/>
      <c r="K2" s="1071"/>
      <c r="L2" s="1071"/>
    </row>
    <row r="3" spans="1:22">
      <c r="B3" s="1070" t="s">
        <v>278</v>
      </c>
      <c r="C3" s="1070"/>
      <c r="D3" s="1070"/>
      <c r="E3" s="1071">
        <f>①総表!C27</f>
        <v>0</v>
      </c>
      <c r="F3" s="1071"/>
      <c r="G3" s="1071"/>
      <c r="H3" s="1071"/>
      <c r="I3" s="1071"/>
      <c r="J3" s="1071"/>
      <c r="K3" s="1071"/>
      <c r="L3" s="1071"/>
    </row>
    <row r="4" spans="1:22" s="38" customFormat="1" ht="19.5" thickBot="1">
      <c r="A4" s="25"/>
      <c r="B4" s="92"/>
      <c r="C4" s="90"/>
      <c r="D4" s="102"/>
      <c r="E4" s="314"/>
      <c r="F4" s="1125" t="s">
        <v>315</v>
      </c>
      <c r="G4" s="1125"/>
      <c r="H4" s="91"/>
      <c r="I4" s="25"/>
      <c r="J4" s="25"/>
      <c r="K4" s="25"/>
      <c r="L4" s="25"/>
    </row>
    <row r="5" spans="1:22" ht="25.5">
      <c r="A5" s="58"/>
      <c r="B5" s="424" t="s">
        <v>416</v>
      </c>
      <c r="C5" s="425"/>
      <c r="D5" s="426"/>
      <c r="E5" s="427"/>
      <c r="F5" s="1126">
        <f>SUM(L13,L35,L57,L79,L101,L123,L145,L167)</f>
        <v>0</v>
      </c>
      <c r="G5" s="1127"/>
      <c r="H5" s="56"/>
      <c r="I5"/>
      <c r="J5"/>
      <c r="K5"/>
      <c r="L5"/>
      <c r="M5" s="845" t="s">
        <v>670</v>
      </c>
      <c r="N5" s="945"/>
      <c r="O5" s="945"/>
      <c r="P5" s="945"/>
      <c r="Q5" s="945"/>
      <c r="R5" s="945"/>
      <c r="S5" s="945"/>
      <c r="T5" s="945"/>
      <c r="U5" s="945"/>
    </row>
    <row r="6" spans="1:22" ht="24">
      <c r="A6" s="58"/>
      <c r="B6" s="428"/>
      <c r="C6" s="429" t="s">
        <v>465</v>
      </c>
      <c r="D6" s="430"/>
      <c r="E6" s="431"/>
      <c r="F6" s="1128">
        <f>SUM(F8:F10)</f>
        <v>0</v>
      </c>
      <c r="G6" s="1129"/>
      <c r="H6" s="56"/>
      <c r="I6"/>
      <c r="J6"/>
      <c r="K6"/>
      <c r="L6"/>
      <c r="M6" s="945"/>
      <c r="N6" s="945"/>
      <c r="O6" s="945"/>
      <c r="P6" s="945"/>
      <c r="Q6" s="945"/>
      <c r="R6" s="945"/>
      <c r="S6" s="945"/>
      <c r="T6" s="945"/>
      <c r="U6" s="945"/>
    </row>
    <row r="7" spans="1:22" ht="24">
      <c r="A7" s="58"/>
      <c r="B7" s="432"/>
      <c r="C7" s="433"/>
      <c r="D7" s="434"/>
      <c r="E7" s="435" t="s">
        <v>300</v>
      </c>
      <c r="F7" s="1130" t="s">
        <v>275</v>
      </c>
      <c r="G7" s="1131"/>
      <c r="H7" s="60"/>
      <c r="I7" s="59" t="str">
        <f>IF(COUNTIF($E$8:$E$10,$E$8)&gt;1,"同じ項目が選択されています。",IF(COUNTIF($E$8:$E$10,$E$9)&gt;1,"同じ項目が選択されています。",IF(COUNTIF($E$8:$E$10,$E$10)&gt;1,"同じ項目が選択されています。","")))</f>
        <v/>
      </c>
      <c r="J7" s="60"/>
      <c r="K7" s="60"/>
      <c r="L7" s="60"/>
      <c r="M7" s="945"/>
      <c r="N7" s="945"/>
      <c r="O7" s="945"/>
      <c r="P7" s="945"/>
      <c r="Q7" s="945"/>
      <c r="R7" s="945"/>
      <c r="S7" s="945"/>
      <c r="T7" s="945"/>
      <c r="U7" s="945"/>
    </row>
    <row r="8" spans="1:22" ht="24" customHeight="1">
      <c r="A8" s="58"/>
      <c r="B8" s="436"/>
      <c r="C8" s="437"/>
      <c r="D8" s="438" t="s">
        <v>279</v>
      </c>
      <c r="E8" s="463"/>
      <c r="F8" s="1132" t="str">
        <f>IF(E8="出演費",$L$13,IF(E8="音楽費",$L$35,IF(E8="文芸費",$L$57,IF(E8="舞台・運搬費",$L$79,IF(E8="謝金",$L$101,IF(E8="旅費",$L$123,IF(E8="宣伝・印刷費",$L$145,IF(E8="記録・配信費",$L$167,"0"))))))))</f>
        <v>0</v>
      </c>
      <c r="G8" s="1133"/>
      <c r="H8" s="61"/>
      <c r="I8" s="59" t="str">
        <f>IF(I7="","","項目の選択を確認してください。")</f>
        <v/>
      </c>
      <c r="J8" s="61"/>
      <c r="K8" s="61"/>
      <c r="L8" s="61"/>
      <c r="M8" s="945"/>
      <c r="N8" s="945"/>
      <c r="O8" s="945"/>
      <c r="P8" s="945"/>
      <c r="Q8" s="945"/>
      <c r="R8" s="945"/>
      <c r="S8" s="945"/>
      <c r="T8" s="945"/>
      <c r="U8" s="945"/>
    </row>
    <row r="9" spans="1:22" ht="24">
      <c r="A9" s="58"/>
      <c r="B9" s="436"/>
      <c r="C9" s="437"/>
      <c r="D9" s="439" t="s">
        <v>287</v>
      </c>
      <c r="E9" s="464"/>
      <c r="F9" s="1121" t="str">
        <f t="shared" ref="F9:F10" si="0">IF(E9="出演費",$L$13,IF(E9="音楽費",$L$35,IF(E9="文芸費",$L$57,IF(E9="舞台・運搬費",$L$79,IF(E9="謝金",$L$101,IF(E9="旅費",$L$123,IF(E9="宣伝・印刷費",$L$145,IF(E9="記録・配信費",$L$167,"0"))))))))</f>
        <v>0</v>
      </c>
      <c r="G9" s="1122"/>
      <c r="H9" s="61"/>
      <c r="I9" s="59"/>
      <c r="J9" s="61"/>
      <c r="K9" s="61"/>
      <c r="L9" s="61"/>
      <c r="M9" s="945"/>
      <c r="N9" s="945"/>
      <c r="O9" s="945"/>
      <c r="P9" s="945"/>
      <c r="Q9" s="945"/>
      <c r="R9" s="945"/>
      <c r="S9" s="945"/>
      <c r="T9" s="945"/>
      <c r="U9" s="945"/>
    </row>
    <row r="10" spans="1:22" ht="24.75" thickBot="1">
      <c r="A10" s="58"/>
      <c r="B10" s="440"/>
      <c r="C10" s="441"/>
      <c r="D10" s="442" t="s">
        <v>280</v>
      </c>
      <c r="E10" s="465"/>
      <c r="F10" s="1123" t="str">
        <f t="shared" si="0"/>
        <v>0</v>
      </c>
      <c r="G10" s="1124"/>
      <c r="H10" s="57"/>
      <c r="I10"/>
      <c r="J10" s="62"/>
      <c r="K10" s="63"/>
      <c r="L10" s="58"/>
      <c r="M10" s="945"/>
      <c r="N10" s="945"/>
      <c r="O10" s="945"/>
      <c r="P10" s="945"/>
      <c r="Q10" s="945"/>
      <c r="R10" s="945"/>
      <c r="S10" s="945"/>
      <c r="T10" s="945"/>
      <c r="U10" s="945"/>
    </row>
    <row r="11" spans="1:22" ht="19.5" thickBot="1">
      <c r="A11" s="2"/>
      <c r="B11" s="93"/>
      <c r="C11" s="2"/>
      <c r="D11" s="103"/>
      <c r="E11" s="51"/>
      <c r="F11" s="50"/>
      <c r="G11" s="50"/>
      <c r="H11" s="39"/>
      <c r="I11" s="55"/>
      <c r="J11" s="53"/>
      <c r="K11" s="52"/>
      <c r="L11" s="54"/>
    </row>
    <row r="12" spans="1:22" s="55" customFormat="1" ht="23.1" customHeight="1" thickBot="1">
      <c r="A12" s="64" t="s">
        <v>301</v>
      </c>
      <c r="B12" s="95"/>
      <c r="C12" s="98" t="s">
        <v>607</v>
      </c>
      <c r="D12" s="98" t="s">
        <v>307</v>
      </c>
      <c r="E12" s="315" t="s">
        <v>274</v>
      </c>
      <c r="F12" s="99" t="s">
        <v>184</v>
      </c>
      <c r="G12" s="100" t="s">
        <v>599</v>
      </c>
      <c r="H12" s="70" t="s">
        <v>597</v>
      </c>
      <c r="I12" s="69" t="s">
        <v>600</v>
      </c>
      <c r="J12" s="70" t="s">
        <v>598</v>
      </c>
      <c r="K12" s="68" t="s">
        <v>139</v>
      </c>
      <c r="L12" s="71" t="s">
        <v>295</v>
      </c>
      <c r="M12" s="1134" t="s">
        <v>671</v>
      </c>
      <c r="N12" s="888"/>
      <c r="O12" s="888"/>
      <c r="P12" s="888"/>
      <c r="Q12" s="888"/>
      <c r="R12" s="888"/>
      <c r="S12" s="888"/>
      <c r="T12" s="888"/>
      <c r="U12" s="888"/>
      <c r="V12" s="888"/>
    </row>
    <row r="13" spans="1:22" s="42" customFormat="1" ht="25.5">
      <c r="A13"/>
      <c r="B13" s="66" t="str">
        <f>IF($E$8=C13,$D$8,IF($E$9=C13,$D$9,IF($E$10=C13,$D$10,"")))</f>
        <v/>
      </c>
      <c r="C13" s="598" t="s">
        <v>281</v>
      </c>
      <c r="D13" s="104"/>
      <c r="E13" s="73"/>
      <c r="F13" s="67"/>
      <c r="G13" s="67"/>
      <c r="H13" s="74"/>
      <c r="I13" s="74"/>
      <c r="J13" s="74"/>
      <c r="K13" s="77" t="str">
        <f t="shared" ref="K13:K32" si="1">IF(ISNUMBER(F13),(PRODUCT(F13,G13,I13)),"")</f>
        <v/>
      </c>
      <c r="L13" s="79">
        <f>ROUNDDOWN(SUM(K14:K33),-3)/1000</f>
        <v>0</v>
      </c>
      <c r="M13" s="1134"/>
      <c r="N13" s="888"/>
      <c r="O13" s="888"/>
      <c r="P13" s="888"/>
      <c r="Q13" s="888"/>
      <c r="R13" s="888"/>
      <c r="S13" s="888"/>
      <c r="T13" s="888"/>
      <c r="U13" s="888"/>
      <c r="V13" s="888"/>
    </row>
    <row r="14" spans="1:22" ht="18" customHeight="1">
      <c r="A14">
        <v>1</v>
      </c>
      <c r="B14" s="96"/>
      <c r="C14" s="83" t="str">
        <f>IF(D14="","",".")</f>
        <v/>
      </c>
      <c r="D14" s="105"/>
      <c r="E14" s="454"/>
      <c r="F14" s="108"/>
      <c r="G14" s="108"/>
      <c r="H14" s="108"/>
      <c r="I14" s="108"/>
      <c r="J14" s="108"/>
      <c r="K14" s="113" t="str">
        <f t="shared" si="1"/>
        <v/>
      </c>
      <c r="L14" s="47"/>
      <c r="M14" s="1134"/>
      <c r="N14" s="888"/>
      <c r="O14" s="888"/>
      <c r="P14" s="888"/>
      <c r="Q14" s="888"/>
      <c r="R14" s="888"/>
      <c r="S14" s="888"/>
      <c r="T14" s="888"/>
      <c r="U14" s="888"/>
      <c r="V14" s="888"/>
    </row>
    <row r="15" spans="1:22" ht="18" customHeight="1">
      <c r="A15">
        <v>2</v>
      </c>
      <c r="B15" s="96"/>
      <c r="C15" s="83" t="str">
        <f t="shared" ref="C15:C33" si="2">IF(D15="","",".")</f>
        <v/>
      </c>
      <c r="D15" s="106"/>
      <c r="E15" s="109"/>
      <c r="F15" s="110"/>
      <c r="G15" s="110"/>
      <c r="H15" s="110"/>
      <c r="I15" s="110"/>
      <c r="J15" s="110"/>
      <c r="K15" s="114" t="str">
        <f t="shared" si="1"/>
        <v/>
      </c>
      <c r="L15" s="47"/>
      <c r="M15" s="1134"/>
      <c r="N15" s="888"/>
      <c r="O15" s="888"/>
      <c r="P15" s="888"/>
      <c r="Q15" s="888"/>
      <c r="R15" s="888"/>
      <c r="S15" s="888"/>
      <c r="T15" s="888"/>
      <c r="U15" s="888"/>
      <c r="V15" s="888"/>
    </row>
    <row r="16" spans="1:22" ht="18" customHeight="1">
      <c r="A16">
        <v>3</v>
      </c>
      <c r="B16" s="96"/>
      <c r="C16" s="83" t="str">
        <f t="shared" si="2"/>
        <v/>
      </c>
      <c r="D16" s="106"/>
      <c r="E16" s="109"/>
      <c r="F16" s="110"/>
      <c r="G16" s="110"/>
      <c r="H16" s="110"/>
      <c r="I16" s="110"/>
      <c r="J16" s="110"/>
      <c r="K16" s="114" t="str">
        <f t="shared" si="1"/>
        <v/>
      </c>
      <c r="L16" s="47"/>
      <c r="M16" s="1134"/>
      <c r="N16" s="888"/>
      <c r="O16" s="888"/>
      <c r="P16" s="888"/>
      <c r="Q16" s="888"/>
      <c r="R16" s="888"/>
      <c r="S16" s="888"/>
      <c r="T16" s="888"/>
      <c r="U16" s="888"/>
      <c r="V16" s="888"/>
    </row>
    <row r="17" spans="1:22" ht="18" customHeight="1">
      <c r="A17">
        <v>4</v>
      </c>
      <c r="B17" s="96"/>
      <c r="C17" s="83" t="str">
        <f t="shared" si="2"/>
        <v/>
      </c>
      <c r="D17" s="106"/>
      <c r="E17" s="109"/>
      <c r="F17" s="110"/>
      <c r="G17" s="110"/>
      <c r="H17" s="110"/>
      <c r="I17" s="110"/>
      <c r="J17" s="110"/>
      <c r="K17" s="114" t="str">
        <f t="shared" si="1"/>
        <v/>
      </c>
      <c r="L17" s="47"/>
      <c r="M17" s="1134"/>
      <c r="N17" s="888"/>
      <c r="O17" s="888"/>
      <c r="P17" s="888"/>
      <c r="Q17" s="888"/>
      <c r="R17" s="888"/>
      <c r="S17" s="888"/>
      <c r="T17" s="888"/>
      <c r="U17" s="888"/>
      <c r="V17" s="888"/>
    </row>
    <row r="18" spans="1:22" ht="18" customHeight="1">
      <c r="A18">
        <v>5</v>
      </c>
      <c r="B18" s="96"/>
      <c r="C18" s="83" t="str">
        <f t="shared" si="2"/>
        <v/>
      </c>
      <c r="D18" s="106"/>
      <c r="E18" s="109"/>
      <c r="F18" s="110"/>
      <c r="G18" s="110"/>
      <c r="H18" s="110"/>
      <c r="I18" s="110"/>
      <c r="J18" s="110"/>
      <c r="K18" s="114" t="str">
        <f t="shared" si="1"/>
        <v/>
      </c>
      <c r="L18" s="47"/>
      <c r="M18" s="1134"/>
      <c r="N18" s="888"/>
      <c r="O18" s="888"/>
      <c r="P18" s="888"/>
      <c r="Q18" s="888"/>
      <c r="R18" s="888"/>
      <c r="S18" s="888"/>
      <c r="T18" s="888"/>
      <c r="U18" s="888"/>
      <c r="V18" s="888"/>
    </row>
    <row r="19" spans="1:22" ht="18" customHeight="1">
      <c r="A19">
        <v>6</v>
      </c>
      <c r="B19" s="96"/>
      <c r="C19" s="83" t="str">
        <f t="shared" si="2"/>
        <v/>
      </c>
      <c r="D19" s="106"/>
      <c r="E19" s="109"/>
      <c r="F19" s="110"/>
      <c r="G19" s="110"/>
      <c r="H19" s="110"/>
      <c r="I19" s="110"/>
      <c r="J19" s="110"/>
      <c r="K19" s="114" t="str">
        <f t="shared" si="1"/>
        <v/>
      </c>
      <c r="L19" s="47"/>
      <c r="M19" s="1134"/>
      <c r="N19" s="888"/>
      <c r="O19" s="888"/>
      <c r="P19" s="888"/>
      <c r="Q19" s="888"/>
      <c r="R19" s="888"/>
      <c r="S19" s="888"/>
      <c r="T19" s="888"/>
      <c r="U19" s="888"/>
      <c r="V19" s="888"/>
    </row>
    <row r="20" spans="1:22" ht="18" customHeight="1">
      <c r="A20">
        <v>7</v>
      </c>
      <c r="B20" s="96"/>
      <c r="C20" s="83" t="str">
        <f t="shared" si="2"/>
        <v/>
      </c>
      <c r="D20" s="106"/>
      <c r="E20" s="109"/>
      <c r="F20" s="110"/>
      <c r="G20" s="110"/>
      <c r="H20" s="110"/>
      <c r="I20" s="110"/>
      <c r="J20" s="110"/>
      <c r="K20" s="114" t="str">
        <f t="shared" si="1"/>
        <v/>
      </c>
      <c r="L20" s="47"/>
      <c r="M20" s="1134"/>
      <c r="N20" s="888"/>
      <c r="O20" s="888"/>
      <c r="P20" s="888"/>
      <c r="Q20" s="888"/>
      <c r="R20" s="888"/>
      <c r="S20" s="888"/>
      <c r="T20" s="888"/>
      <c r="U20" s="888"/>
      <c r="V20" s="888"/>
    </row>
    <row r="21" spans="1:22" ht="18" customHeight="1">
      <c r="A21">
        <v>8</v>
      </c>
      <c r="B21" s="96"/>
      <c r="C21" s="83" t="str">
        <f t="shared" si="2"/>
        <v/>
      </c>
      <c r="D21" s="106"/>
      <c r="E21" s="109"/>
      <c r="F21" s="110"/>
      <c r="G21" s="110"/>
      <c r="H21" s="110"/>
      <c r="I21" s="110"/>
      <c r="J21" s="110"/>
      <c r="K21" s="114" t="str">
        <f t="shared" si="1"/>
        <v/>
      </c>
      <c r="L21" s="47"/>
      <c r="M21" s="1134"/>
      <c r="N21" s="888"/>
      <c r="O21" s="888"/>
      <c r="P21" s="888"/>
      <c r="Q21" s="888"/>
      <c r="R21" s="888"/>
      <c r="S21" s="888"/>
      <c r="T21" s="888"/>
      <c r="U21" s="888"/>
      <c r="V21" s="888"/>
    </row>
    <row r="22" spans="1:22" ht="18" customHeight="1">
      <c r="A22">
        <v>9</v>
      </c>
      <c r="B22" s="96"/>
      <c r="C22" s="83" t="str">
        <f t="shared" si="2"/>
        <v/>
      </c>
      <c r="D22" s="106"/>
      <c r="E22" s="109"/>
      <c r="F22" s="110"/>
      <c r="G22" s="110"/>
      <c r="H22" s="110"/>
      <c r="I22" s="110"/>
      <c r="J22" s="110"/>
      <c r="K22" s="114" t="str">
        <f t="shared" si="1"/>
        <v/>
      </c>
      <c r="L22" s="47"/>
      <c r="M22" s="1134"/>
      <c r="N22" s="888"/>
      <c r="O22" s="888"/>
      <c r="P22" s="888"/>
      <c r="Q22" s="888"/>
      <c r="R22" s="888"/>
      <c r="S22" s="888"/>
      <c r="T22" s="888"/>
      <c r="U22" s="888"/>
      <c r="V22" s="888"/>
    </row>
    <row r="23" spans="1:22" ht="18" customHeight="1">
      <c r="A23">
        <v>10</v>
      </c>
      <c r="B23" s="96"/>
      <c r="C23" s="83" t="str">
        <f t="shared" si="2"/>
        <v/>
      </c>
      <c r="D23" s="106"/>
      <c r="E23" s="109"/>
      <c r="F23" s="110"/>
      <c r="G23" s="110"/>
      <c r="H23" s="110"/>
      <c r="I23" s="110"/>
      <c r="J23" s="110"/>
      <c r="K23" s="114" t="str">
        <f t="shared" si="1"/>
        <v/>
      </c>
      <c r="L23" s="47"/>
      <c r="M23" s="1134"/>
      <c r="N23" s="888"/>
      <c r="O23" s="888"/>
      <c r="P23" s="888"/>
      <c r="Q23" s="888"/>
      <c r="R23" s="888"/>
      <c r="S23" s="888"/>
      <c r="T23" s="888"/>
      <c r="U23" s="888"/>
      <c r="V23" s="888"/>
    </row>
    <row r="24" spans="1:22" ht="18" customHeight="1">
      <c r="A24">
        <v>11</v>
      </c>
      <c r="B24" s="96"/>
      <c r="C24" s="83" t="str">
        <f t="shared" si="2"/>
        <v/>
      </c>
      <c r="D24" s="106"/>
      <c r="E24" s="109"/>
      <c r="F24" s="110"/>
      <c r="G24" s="110"/>
      <c r="H24" s="110"/>
      <c r="I24" s="110"/>
      <c r="J24" s="110"/>
      <c r="K24" s="114" t="str">
        <f t="shared" si="1"/>
        <v/>
      </c>
      <c r="L24" s="47"/>
      <c r="M24" s="1134"/>
      <c r="N24" s="888"/>
      <c r="O24" s="888"/>
      <c r="P24" s="888"/>
      <c r="Q24" s="888"/>
      <c r="R24" s="888"/>
      <c r="S24" s="888"/>
      <c r="T24" s="888"/>
      <c r="U24" s="888"/>
      <c r="V24" s="888"/>
    </row>
    <row r="25" spans="1:22" ht="18" customHeight="1">
      <c r="A25">
        <v>12</v>
      </c>
      <c r="B25" s="96"/>
      <c r="C25" s="83" t="str">
        <f t="shared" si="2"/>
        <v/>
      </c>
      <c r="D25" s="106"/>
      <c r="E25" s="109"/>
      <c r="F25" s="110"/>
      <c r="G25" s="110"/>
      <c r="H25" s="110"/>
      <c r="I25" s="110"/>
      <c r="J25" s="110"/>
      <c r="K25" s="114" t="str">
        <f t="shared" si="1"/>
        <v/>
      </c>
      <c r="L25" s="47"/>
      <c r="M25" s="1134"/>
      <c r="N25" s="888"/>
      <c r="O25" s="888"/>
      <c r="P25" s="888"/>
      <c r="Q25" s="888"/>
      <c r="R25" s="888"/>
      <c r="S25" s="888"/>
      <c r="T25" s="888"/>
      <c r="U25" s="888"/>
      <c r="V25" s="888"/>
    </row>
    <row r="26" spans="1:22" ht="18" customHeight="1">
      <c r="A26">
        <v>13</v>
      </c>
      <c r="B26" s="96"/>
      <c r="C26" s="83" t="str">
        <f t="shared" si="2"/>
        <v/>
      </c>
      <c r="D26" s="106"/>
      <c r="E26" s="109"/>
      <c r="F26" s="110"/>
      <c r="G26" s="110"/>
      <c r="H26" s="110"/>
      <c r="I26" s="110"/>
      <c r="J26" s="110"/>
      <c r="K26" s="114" t="str">
        <f t="shared" si="1"/>
        <v/>
      </c>
      <c r="L26" s="47"/>
      <c r="M26" s="1134"/>
      <c r="N26" s="888"/>
      <c r="O26" s="888"/>
      <c r="P26" s="888"/>
      <c r="Q26" s="888"/>
      <c r="R26" s="888"/>
      <c r="S26" s="888"/>
      <c r="T26" s="888"/>
      <c r="U26" s="888"/>
      <c r="V26" s="888"/>
    </row>
    <row r="27" spans="1:22" ht="18" customHeight="1">
      <c r="A27">
        <v>14</v>
      </c>
      <c r="B27" s="96"/>
      <c r="C27" s="83" t="str">
        <f t="shared" si="2"/>
        <v/>
      </c>
      <c r="D27" s="106"/>
      <c r="E27" s="109"/>
      <c r="F27" s="110"/>
      <c r="G27" s="110"/>
      <c r="H27" s="110"/>
      <c r="I27" s="110"/>
      <c r="J27" s="110"/>
      <c r="K27" s="114" t="str">
        <f t="shared" si="1"/>
        <v/>
      </c>
      <c r="L27" s="47"/>
      <c r="M27" s="1134"/>
      <c r="N27" s="888"/>
      <c r="O27" s="888"/>
      <c r="P27" s="888"/>
      <c r="Q27" s="888"/>
      <c r="R27" s="888"/>
      <c r="S27" s="888"/>
      <c r="T27" s="888"/>
      <c r="U27" s="888"/>
      <c r="V27" s="888"/>
    </row>
    <row r="28" spans="1:22" ht="18" customHeight="1">
      <c r="A28">
        <v>15</v>
      </c>
      <c r="B28" s="96"/>
      <c r="C28" s="83" t="str">
        <f t="shared" si="2"/>
        <v/>
      </c>
      <c r="D28" s="106"/>
      <c r="E28" s="109"/>
      <c r="F28" s="110"/>
      <c r="G28" s="110"/>
      <c r="H28" s="110"/>
      <c r="I28" s="110"/>
      <c r="J28" s="110"/>
      <c r="K28" s="114" t="str">
        <f t="shared" si="1"/>
        <v/>
      </c>
      <c r="L28" s="47"/>
      <c r="M28" s="1134"/>
      <c r="N28" s="888"/>
      <c r="O28" s="888"/>
      <c r="P28" s="888"/>
      <c r="Q28" s="888"/>
      <c r="R28" s="888"/>
      <c r="S28" s="888"/>
      <c r="T28" s="888"/>
      <c r="U28" s="888"/>
      <c r="V28" s="888"/>
    </row>
    <row r="29" spans="1:22" ht="18" customHeight="1">
      <c r="A29">
        <v>16</v>
      </c>
      <c r="B29" s="96"/>
      <c r="C29" s="83" t="str">
        <f t="shared" si="2"/>
        <v/>
      </c>
      <c r="D29" s="106"/>
      <c r="E29" s="109"/>
      <c r="F29" s="110"/>
      <c r="G29" s="110"/>
      <c r="H29" s="110"/>
      <c r="I29" s="110"/>
      <c r="J29" s="110"/>
      <c r="K29" s="114" t="str">
        <f t="shared" si="1"/>
        <v/>
      </c>
      <c r="L29" s="47"/>
      <c r="M29" s="1134"/>
      <c r="N29" s="888"/>
      <c r="O29" s="888"/>
      <c r="P29" s="888"/>
      <c r="Q29" s="888"/>
      <c r="R29" s="888"/>
      <c r="S29" s="888"/>
      <c r="T29" s="888"/>
      <c r="U29" s="888"/>
      <c r="V29" s="888"/>
    </row>
    <row r="30" spans="1:22" ht="18" customHeight="1">
      <c r="A30">
        <v>17</v>
      </c>
      <c r="B30" s="96"/>
      <c r="C30" s="83" t="str">
        <f t="shared" si="2"/>
        <v/>
      </c>
      <c r="D30" s="106"/>
      <c r="E30" s="109"/>
      <c r="F30" s="110"/>
      <c r="G30" s="110"/>
      <c r="H30" s="110"/>
      <c r="I30" s="110"/>
      <c r="J30" s="110"/>
      <c r="K30" s="114" t="str">
        <f t="shared" si="1"/>
        <v/>
      </c>
      <c r="L30" s="48"/>
      <c r="M30" s="1134"/>
      <c r="N30" s="888"/>
      <c r="O30" s="888"/>
      <c r="P30" s="888"/>
      <c r="Q30" s="888"/>
      <c r="R30" s="888"/>
      <c r="S30" s="888"/>
      <c r="T30" s="888"/>
      <c r="U30" s="888"/>
      <c r="V30" s="888"/>
    </row>
    <row r="31" spans="1:22" ht="18" customHeight="1">
      <c r="A31">
        <v>18</v>
      </c>
      <c r="B31" s="96"/>
      <c r="C31" s="83" t="str">
        <f t="shared" si="2"/>
        <v/>
      </c>
      <c r="D31" s="106"/>
      <c r="E31" s="109"/>
      <c r="F31" s="110"/>
      <c r="G31" s="110"/>
      <c r="H31" s="110"/>
      <c r="I31" s="110"/>
      <c r="J31" s="110"/>
      <c r="K31" s="114" t="str">
        <f t="shared" si="1"/>
        <v/>
      </c>
      <c r="L31" s="48"/>
      <c r="M31" s="1134"/>
      <c r="N31" s="888"/>
      <c r="O31" s="888"/>
      <c r="P31" s="888"/>
      <c r="Q31" s="888"/>
      <c r="R31" s="888"/>
      <c r="S31" s="888"/>
      <c r="T31" s="888"/>
      <c r="U31" s="888"/>
      <c r="V31" s="888"/>
    </row>
    <row r="32" spans="1:22" ht="18" customHeight="1">
      <c r="A32">
        <v>19</v>
      </c>
      <c r="B32" s="96"/>
      <c r="C32" s="83" t="str">
        <f t="shared" si="2"/>
        <v/>
      </c>
      <c r="D32" s="106"/>
      <c r="E32" s="109"/>
      <c r="F32" s="110"/>
      <c r="G32" s="110"/>
      <c r="H32" s="110"/>
      <c r="I32" s="110"/>
      <c r="J32" s="110"/>
      <c r="K32" s="114" t="str">
        <f t="shared" si="1"/>
        <v/>
      </c>
      <c r="L32" s="48"/>
      <c r="M32" s="1134"/>
      <c r="N32" s="888"/>
      <c r="O32" s="888"/>
      <c r="P32" s="888"/>
      <c r="Q32" s="888"/>
      <c r="R32" s="888"/>
      <c r="S32" s="888"/>
      <c r="T32" s="888"/>
      <c r="U32" s="888"/>
      <c r="V32" s="888"/>
    </row>
    <row r="33" spans="1:22" ht="18.600000000000001" customHeight="1" thickBot="1">
      <c r="A33">
        <v>20</v>
      </c>
      <c r="B33" s="97"/>
      <c r="C33" s="83" t="str">
        <f t="shared" si="2"/>
        <v/>
      </c>
      <c r="D33" s="107"/>
      <c r="E33" s="111"/>
      <c r="F33" s="110"/>
      <c r="G33" s="112"/>
      <c r="H33" s="112"/>
      <c r="I33" s="112"/>
      <c r="J33" s="112"/>
      <c r="K33" s="115" t="str">
        <f>IF(ISNUMBER(F33),(PRODUCT(F33,G33,I33)),"")</f>
        <v/>
      </c>
      <c r="L33" s="49"/>
      <c r="M33" s="1134"/>
      <c r="N33" s="888"/>
      <c r="O33" s="888"/>
      <c r="P33" s="888"/>
      <c r="Q33" s="888"/>
      <c r="R33" s="888"/>
      <c r="S33" s="888"/>
      <c r="T33" s="888"/>
      <c r="U33" s="888"/>
      <c r="V33" s="888"/>
    </row>
    <row r="34" spans="1:22" ht="24.75" thickBot="1">
      <c r="A34" s="64"/>
      <c r="B34" s="94"/>
      <c r="C34" s="78" t="s">
        <v>607</v>
      </c>
      <c r="D34" s="65" t="s">
        <v>313</v>
      </c>
      <c r="E34" s="315" t="s">
        <v>274</v>
      </c>
      <c r="F34" s="68" t="s">
        <v>184</v>
      </c>
      <c r="G34" s="69" t="s">
        <v>602</v>
      </c>
      <c r="H34" s="70" t="s">
        <v>598</v>
      </c>
      <c r="I34" s="69" t="s">
        <v>603</v>
      </c>
      <c r="J34" s="70" t="s">
        <v>601</v>
      </c>
      <c r="K34" s="68" t="s">
        <v>139</v>
      </c>
      <c r="L34" s="71" t="s">
        <v>295</v>
      </c>
      <c r="M34" s="1134"/>
      <c r="N34" s="888"/>
      <c r="O34" s="888"/>
      <c r="P34" s="888"/>
      <c r="Q34" s="888"/>
      <c r="R34" s="888"/>
      <c r="S34" s="888"/>
      <c r="T34" s="888"/>
      <c r="U34" s="888"/>
      <c r="V34" s="888"/>
    </row>
    <row r="35" spans="1:22" s="42" customFormat="1" ht="25.5">
      <c r="A35"/>
      <c r="B35" s="66" t="str">
        <f>IF($E$8=C35,$D$8,IF($E$9=C35,$D$9,IF($E$10=C35,$D$10,"")))</f>
        <v/>
      </c>
      <c r="C35" s="81" t="s">
        <v>282</v>
      </c>
      <c r="D35" s="72"/>
      <c r="E35" s="73"/>
      <c r="F35" s="74"/>
      <c r="G35" s="74"/>
      <c r="H35" s="74"/>
      <c r="I35" s="74"/>
      <c r="J35" s="74"/>
      <c r="K35" s="75"/>
      <c r="L35" s="79">
        <f>ROUNDDOWN(SUM(K36:K55),-3)/1000</f>
        <v>0</v>
      </c>
      <c r="M35" s="1134"/>
      <c r="N35" s="888"/>
      <c r="O35" s="888"/>
      <c r="P35" s="888"/>
      <c r="Q35" s="888"/>
      <c r="R35" s="888"/>
      <c r="S35" s="888"/>
      <c r="T35" s="888"/>
      <c r="U35" s="888"/>
      <c r="V35" s="888"/>
    </row>
    <row r="36" spans="1:22" ht="18.75" customHeight="1">
      <c r="A36">
        <v>1</v>
      </c>
      <c r="B36" s="96"/>
      <c r="C36" s="83" t="str">
        <f>IF(D36="","",".")</f>
        <v/>
      </c>
      <c r="D36" s="105"/>
      <c r="E36" s="454"/>
      <c r="F36" s="108"/>
      <c r="G36" s="108"/>
      <c r="H36" s="108"/>
      <c r="I36" s="108"/>
      <c r="J36" s="108"/>
      <c r="K36" s="113" t="str">
        <f t="shared" ref="K36:K77" si="3">IF(ISNUMBER(F36),(PRODUCT(F36,G36,I36)),"")</f>
        <v/>
      </c>
      <c r="L36" s="47"/>
      <c r="M36" s="1134"/>
      <c r="N36" s="888"/>
      <c r="O36" s="888"/>
      <c r="P36" s="888"/>
      <c r="Q36" s="888"/>
      <c r="R36" s="888"/>
      <c r="S36" s="888"/>
      <c r="T36" s="888"/>
      <c r="U36" s="888"/>
      <c r="V36" s="888"/>
    </row>
    <row r="37" spans="1:22" ht="18.75" customHeight="1">
      <c r="A37">
        <v>2</v>
      </c>
      <c r="B37" s="96"/>
      <c r="C37" s="83" t="str">
        <f t="shared" ref="C37:C55" si="4">IF(D37="","",".")</f>
        <v/>
      </c>
      <c r="D37" s="106"/>
      <c r="E37" s="109"/>
      <c r="F37" s="110"/>
      <c r="G37" s="110"/>
      <c r="H37" s="110"/>
      <c r="I37" s="110"/>
      <c r="J37" s="110"/>
      <c r="K37" s="114" t="str">
        <f t="shared" si="3"/>
        <v/>
      </c>
      <c r="L37" s="47"/>
      <c r="M37" s="1134"/>
      <c r="N37" s="888"/>
      <c r="O37" s="888"/>
      <c r="P37" s="888"/>
      <c r="Q37" s="888"/>
      <c r="R37" s="888"/>
      <c r="S37" s="888"/>
      <c r="T37" s="888"/>
      <c r="U37" s="888"/>
      <c r="V37" s="888"/>
    </row>
    <row r="38" spans="1:22" ht="18.75" customHeight="1">
      <c r="A38">
        <v>3</v>
      </c>
      <c r="B38" s="96"/>
      <c r="C38" s="83" t="str">
        <f t="shared" si="4"/>
        <v/>
      </c>
      <c r="D38" s="106"/>
      <c r="E38" s="109"/>
      <c r="F38" s="110"/>
      <c r="G38" s="110"/>
      <c r="H38" s="110"/>
      <c r="I38" s="110"/>
      <c r="J38" s="110"/>
      <c r="K38" s="114" t="str">
        <f t="shared" si="3"/>
        <v/>
      </c>
      <c r="L38" s="47"/>
      <c r="M38" s="1134"/>
      <c r="N38" s="888"/>
      <c r="O38" s="888"/>
      <c r="P38" s="888"/>
      <c r="Q38" s="888"/>
      <c r="R38" s="888"/>
      <c r="S38" s="888"/>
      <c r="T38" s="888"/>
      <c r="U38" s="888"/>
      <c r="V38" s="888"/>
    </row>
    <row r="39" spans="1:22" ht="18.75" customHeight="1">
      <c r="A39">
        <v>4</v>
      </c>
      <c r="B39" s="96"/>
      <c r="C39" s="83" t="str">
        <f t="shared" si="4"/>
        <v/>
      </c>
      <c r="D39" s="106"/>
      <c r="E39" s="109"/>
      <c r="F39" s="110"/>
      <c r="G39" s="110"/>
      <c r="H39" s="110"/>
      <c r="I39" s="110"/>
      <c r="J39" s="110"/>
      <c r="K39" s="114" t="str">
        <f t="shared" si="3"/>
        <v/>
      </c>
      <c r="L39" s="47"/>
      <c r="M39" s="1068"/>
      <c r="N39" s="712"/>
      <c r="O39" s="712"/>
      <c r="P39" s="712"/>
      <c r="Q39" s="712"/>
      <c r="R39" s="712"/>
      <c r="S39" s="712"/>
      <c r="T39" s="712"/>
      <c r="U39" s="712"/>
      <c r="V39" s="712"/>
    </row>
    <row r="40" spans="1:22" ht="18.75" customHeight="1">
      <c r="A40">
        <v>5</v>
      </c>
      <c r="B40" s="96"/>
      <c r="C40" s="83" t="str">
        <f t="shared" si="4"/>
        <v/>
      </c>
      <c r="D40" s="106"/>
      <c r="E40" s="109"/>
      <c r="F40" s="110"/>
      <c r="G40" s="110"/>
      <c r="H40" s="110"/>
      <c r="I40" s="110"/>
      <c r="J40" s="110"/>
      <c r="K40" s="114" t="str">
        <f t="shared" si="3"/>
        <v/>
      </c>
      <c r="L40" s="47"/>
      <c r="M40" s="1068"/>
      <c r="N40" s="712"/>
      <c r="O40" s="712"/>
      <c r="P40" s="712"/>
      <c r="Q40" s="712"/>
      <c r="R40" s="712"/>
      <c r="S40" s="712"/>
      <c r="T40" s="712"/>
      <c r="U40" s="712"/>
      <c r="V40" s="712"/>
    </row>
    <row r="41" spans="1:22" ht="18.75" customHeight="1">
      <c r="A41">
        <v>6</v>
      </c>
      <c r="B41" s="96"/>
      <c r="C41" s="83" t="str">
        <f t="shared" si="4"/>
        <v/>
      </c>
      <c r="D41" s="106"/>
      <c r="E41" s="109"/>
      <c r="F41" s="110"/>
      <c r="G41" s="110"/>
      <c r="H41" s="110"/>
      <c r="I41" s="110"/>
      <c r="J41" s="110"/>
      <c r="K41" s="114" t="str">
        <f t="shared" si="3"/>
        <v/>
      </c>
      <c r="L41" s="47"/>
      <c r="M41" s="372"/>
      <c r="N41" s="373"/>
      <c r="O41" s="373"/>
      <c r="P41" s="373"/>
      <c r="Q41" s="373"/>
      <c r="R41" s="373"/>
      <c r="S41" s="373"/>
      <c r="T41" s="373"/>
      <c r="U41" s="373"/>
    </row>
    <row r="42" spans="1:22" ht="18.75" customHeight="1">
      <c r="A42">
        <v>7</v>
      </c>
      <c r="B42" s="96"/>
      <c r="C42" s="83" t="str">
        <f t="shared" si="4"/>
        <v/>
      </c>
      <c r="D42" s="106"/>
      <c r="E42" s="109"/>
      <c r="F42" s="110"/>
      <c r="G42" s="110"/>
      <c r="H42" s="110"/>
      <c r="I42" s="110"/>
      <c r="J42" s="110"/>
      <c r="K42" s="114" t="str">
        <f t="shared" si="3"/>
        <v/>
      </c>
      <c r="L42" s="47"/>
      <c r="M42" s="372"/>
      <c r="N42" s="373"/>
      <c r="O42" s="373"/>
      <c r="P42" s="373"/>
      <c r="Q42" s="373"/>
      <c r="R42" s="373"/>
      <c r="S42" s="373"/>
      <c r="T42" s="373"/>
      <c r="U42" s="373"/>
    </row>
    <row r="43" spans="1:22" ht="18.75" customHeight="1">
      <c r="A43">
        <v>8</v>
      </c>
      <c r="B43" s="96"/>
      <c r="C43" s="83" t="str">
        <f t="shared" si="4"/>
        <v/>
      </c>
      <c r="D43" s="106"/>
      <c r="E43" s="109"/>
      <c r="F43" s="110"/>
      <c r="G43" s="110"/>
      <c r="H43" s="110"/>
      <c r="I43" s="110"/>
      <c r="J43" s="110"/>
      <c r="K43" s="114" t="str">
        <f t="shared" si="3"/>
        <v/>
      </c>
      <c r="L43" s="47"/>
      <c r="M43" s="372"/>
      <c r="N43" s="373"/>
      <c r="O43" s="373"/>
      <c r="P43" s="373"/>
      <c r="Q43" s="373"/>
      <c r="R43" s="373"/>
      <c r="S43" s="373"/>
      <c r="T43" s="373"/>
      <c r="U43" s="373"/>
    </row>
    <row r="44" spans="1:22" ht="18.75" customHeight="1">
      <c r="A44">
        <v>9</v>
      </c>
      <c r="B44" s="96"/>
      <c r="C44" s="83" t="str">
        <f t="shared" si="4"/>
        <v/>
      </c>
      <c r="D44" s="106"/>
      <c r="E44" s="109"/>
      <c r="F44" s="110"/>
      <c r="G44" s="110"/>
      <c r="H44" s="110"/>
      <c r="I44" s="110"/>
      <c r="J44" s="110"/>
      <c r="K44" s="114" t="str">
        <f t="shared" si="3"/>
        <v/>
      </c>
      <c r="L44" s="47"/>
      <c r="M44" s="372"/>
      <c r="N44" s="373"/>
      <c r="O44" s="373"/>
      <c r="P44" s="373"/>
      <c r="Q44" s="373"/>
      <c r="R44" s="373"/>
      <c r="S44" s="373"/>
      <c r="T44" s="373"/>
      <c r="U44" s="373"/>
    </row>
    <row r="45" spans="1:22" ht="18.75" customHeight="1">
      <c r="A45">
        <v>10</v>
      </c>
      <c r="B45" s="96"/>
      <c r="C45" s="83" t="str">
        <f t="shared" si="4"/>
        <v/>
      </c>
      <c r="D45" s="106"/>
      <c r="E45" s="109"/>
      <c r="F45" s="110"/>
      <c r="G45" s="110"/>
      <c r="H45" s="110"/>
      <c r="I45" s="110"/>
      <c r="J45" s="110"/>
      <c r="K45" s="114" t="str">
        <f t="shared" si="3"/>
        <v/>
      </c>
      <c r="L45" s="47"/>
      <c r="M45" s="372"/>
      <c r="N45" s="373"/>
      <c r="O45" s="373"/>
      <c r="P45" s="373"/>
      <c r="Q45" s="373"/>
      <c r="R45" s="373"/>
      <c r="S45" s="373"/>
      <c r="T45" s="373"/>
      <c r="U45" s="373"/>
    </row>
    <row r="46" spans="1:22" ht="18.75" customHeight="1">
      <c r="A46">
        <v>11</v>
      </c>
      <c r="B46" s="96"/>
      <c r="C46" s="83" t="str">
        <f t="shared" si="4"/>
        <v/>
      </c>
      <c r="D46" s="106"/>
      <c r="E46" s="109"/>
      <c r="F46" s="110"/>
      <c r="G46" s="110"/>
      <c r="H46" s="110"/>
      <c r="I46" s="110"/>
      <c r="J46" s="110"/>
      <c r="K46" s="114" t="str">
        <f t="shared" si="3"/>
        <v/>
      </c>
      <c r="L46" s="47"/>
      <c r="M46" s="372"/>
      <c r="N46" s="373"/>
      <c r="O46" s="373"/>
      <c r="P46" s="373"/>
      <c r="Q46" s="373"/>
      <c r="R46" s="373"/>
      <c r="S46" s="373"/>
      <c r="T46" s="373"/>
      <c r="U46" s="373"/>
    </row>
    <row r="47" spans="1:22" ht="18.75" customHeight="1">
      <c r="A47">
        <v>12</v>
      </c>
      <c r="B47" s="96"/>
      <c r="C47" s="83" t="str">
        <f t="shared" si="4"/>
        <v/>
      </c>
      <c r="D47" s="106"/>
      <c r="E47" s="109"/>
      <c r="F47" s="110"/>
      <c r="G47" s="110"/>
      <c r="H47" s="110"/>
      <c r="I47" s="110"/>
      <c r="J47" s="110"/>
      <c r="K47" s="114" t="str">
        <f t="shared" ref="K47:K51" si="5">IF(ISNUMBER(F47),(PRODUCT(F47,G47,I47)),"")</f>
        <v/>
      </c>
      <c r="L47" s="47"/>
      <c r="M47" s="372"/>
      <c r="N47" s="373"/>
      <c r="O47" s="373"/>
      <c r="P47" s="373"/>
      <c r="Q47" s="373"/>
      <c r="R47" s="373"/>
      <c r="S47" s="373"/>
      <c r="T47" s="373"/>
      <c r="U47" s="373"/>
    </row>
    <row r="48" spans="1:22" ht="18.75" customHeight="1">
      <c r="A48">
        <v>13</v>
      </c>
      <c r="B48" s="96"/>
      <c r="C48" s="83" t="str">
        <f t="shared" si="4"/>
        <v/>
      </c>
      <c r="D48" s="106"/>
      <c r="E48" s="109"/>
      <c r="F48" s="110"/>
      <c r="G48" s="110"/>
      <c r="H48" s="110"/>
      <c r="I48" s="110"/>
      <c r="J48" s="110"/>
      <c r="K48" s="114" t="str">
        <f t="shared" si="5"/>
        <v/>
      </c>
      <c r="L48" s="47"/>
      <c r="M48" s="372"/>
      <c r="N48" s="373"/>
      <c r="O48" s="373"/>
      <c r="P48" s="373"/>
      <c r="Q48" s="373"/>
      <c r="R48" s="373"/>
      <c r="S48" s="373"/>
      <c r="T48" s="373"/>
      <c r="U48" s="373"/>
    </row>
    <row r="49" spans="1:21" ht="18.75" customHeight="1">
      <c r="A49">
        <v>14</v>
      </c>
      <c r="B49" s="96"/>
      <c r="C49" s="83" t="str">
        <f t="shared" si="4"/>
        <v/>
      </c>
      <c r="D49" s="106"/>
      <c r="E49" s="109"/>
      <c r="F49" s="110"/>
      <c r="G49" s="110"/>
      <c r="H49" s="110"/>
      <c r="I49" s="110"/>
      <c r="J49" s="110"/>
      <c r="K49" s="114" t="str">
        <f t="shared" si="5"/>
        <v/>
      </c>
      <c r="L49" s="47"/>
      <c r="M49" s="372"/>
      <c r="N49" s="373"/>
      <c r="O49" s="373"/>
      <c r="P49" s="373"/>
      <c r="Q49" s="373"/>
      <c r="R49" s="373"/>
      <c r="S49" s="373"/>
      <c r="T49" s="373"/>
      <c r="U49" s="373"/>
    </row>
    <row r="50" spans="1:21" ht="18.75" customHeight="1">
      <c r="A50">
        <v>15</v>
      </c>
      <c r="B50" s="96"/>
      <c r="C50" s="83" t="str">
        <f t="shared" si="4"/>
        <v/>
      </c>
      <c r="D50" s="106"/>
      <c r="E50" s="109"/>
      <c r="F50" s="110"/>
      <c r="G50" s="110"/>
      <c r="H50" s="110"/>
      <c r="I50" s="110"/>
      <c r="J50" s="110"/>
      <c r="K50" s="114" t="str">
        <f t="shared" si="5"/>
        <v/>
      </c>
      <c r="L50" s="47"/>
      <c r="M50" s="372"/>
      <c r="N50" s="373"/>
      <c r="O50" s="373"/>
      <c r="P50" s="373"/>
      <c r="Q50" s="373"/>
      <c r="R50" s="373"/>
      <c r="S50" s="373"/>
      <c r="T50" s="373"/>
      <c r="U50" s="373"/>
    </row>
    <row r="51" spans="1:21" ht="18.75" customHeight="1">
      <c r="A51">
        <v>16</v>
      </c>
      <c r="B51" s="96"/>
      <c r="C51" s="83" t="str">
        <f t="shared" si="4"/>
        <v/>
      </c>
      <c r="D51" s="106"/>
      <c r="E51" s="109"/>
      <c r="F51" s="110"/>
      <c r="G51" s="110"/>
      <c r="H51" s="110"/>
      <c r="I51" s="110"/>
      <c r="J51" s="110"/>
      <c r="K51" s="114" t="str">
        <f t="shared" si="5"/>
        <v/>
      </c>
      <c r="L51" s="47"/>
      <c r="M51" s="372"/>
      <c r="N51" s="373"/>
      <c r="O51" s="373"/>
      <c r="P51" s="373"/>
      <c r="Q51" s="373"/>
      <c r="R51" s="373"/>
      <c r="S51" s="373"/>
      <c r="T51" s="373"/>
      <c r="U51" s="373"/>
    </row>
    <row r="52" spans="1:21" ht="18.75" customHeight="1">
      <c r="A52">
        <v>17</v>
      </c>
      <c r="B52" s="96"/>
      <c r="C52" s="83" t="str">
        <f t="shared" si="4"/>
        <v/>
      </c>
      <c r="D52" s="106"/>
      <c r="E52" s="109"/>
      <c r="F52" s="110"/>
      <c r="G52" s="110"/>
      <c r="H52" s="110"/>
      <c r="I52" s="110"/>
      <c r="J52" s="110"/>
      <c r="K52" s="114" t="str">
        <f t="shared" si="3"/>
        <v/>
      </c>
      <c r="L52" s="48"/>
      <c r="M52" s="372"/>
      <c r="N52" s="373"/>
      <c r="O52" s="373"/>
      <c r="P52" s="373"/>
      <c r="Q52" s="373"/>
      <c r="R52" s="373"/>
      <c r="S52" s="373"/>
      <c r="T52" s="373"/>
      <c r="U52" s="373"/>
    </row>
    <row r="53" spans="1:21" ht="18.75" customHeight="1">
      <c r="A53">
        <v>18</v>
      </c>
      <c r="B53" s="96"/>
      <c r="C53" s="83" t="str">
        <f t="shared" si="4"/>
        <v/>
      </c>
      <c r="D53" s="106"/>
      <c r="E53" s="109"/>
      <c r="F53" s="110"/>
      <c r="G53" s="110"/>
      <c r="H53" s="110"/>
      <c r="I53" s="110"/>
      <c r="J53" s="110"/>
      <c r="K53" s="114" t="str">
        <f t="shared" si="3"/>
        <v/>
      </c>
      <c r="L53" s="48"/>
      <c r="M53" s="372"/>
      <c r="N53" s="373"/>
      <c r="O53" s="373"/>
      <c r="P53" s="373"/>
      <c r="Q53" s="373"/>
      <c r="R53" s="373"/>
      <c r="S53" s="373"/>
      <c r="T53" s="373"/>
      <c r="U53" s="373"/>
    </row>
    <row r="54" spans="1:21" ht="18.75" customHeight="1">
      <c r="A54">
        <v>19</v>
      </c>
      <c r="B54" s="96"/>
      <c r="C54" s="83" t="str">
        <f t="shared" si="4"/>
        <v/>
      </c>
      <c r="D54" s="106"/>
      <c r="E54" s="109"/>
      <c r="F54" s="110"/>
      <c r="G54" s="110"/>
      <c r="H54" s="110"/>
      <c r="I54" s="110"/>
      <c r="J54" s="110"/>
      <c r="K54" s="114" t="str">
        <f t="shared" si="3"/>
        <v/>
      </c>
      <c r="L54" s="48"/>
      <c r="M54" s="372"/>
      <c r="N54" s="373"/>
      <c r="O54" s="373"/>
      <c r="P54" s="373"/>
      <c r="Q54" s="373"/>
      <c r="R54" s="373"/>
      <c r="S54" s="373"/>
      <c r="T54" s="373"/>
      <c r="U54" s="373"/>
    </row>
    <row r="55" spans="1:21" ht="18.75" customHeight="1" thickBot="1">
      <c r="A55">
        <v>20</v>
      </c>
      <c r="B55" s="97"/>
      <c r="C55" s="84" t="str">
        <f t="shared" si="4"/>
        <v/>
      </c>
      <c r="D55" s="107"/>
      <c r="E55" s="111"/>
      <c r="F55" s="112"/>
      <c r="G55" s="112"/>
      <c r="H55" s="112"/>
      <c r="I55" s="112"/>
      <c r="J55" s="112"/>
      <c r="K55" s="115" t="str">
        <f t="shared" si="3"/>
        <v/>
      </c>
      <c r="L55" s="49"/>
      <c r="M55" s="372"/>
      <c r="N55" s="373"/>
      <c r="O55" s="373"/>
      <c r="P55" s="373"/>
      <c r="Q55" s="373"/>
      <c r="R55" s="373"/>
      <c r="S55" s="373"/>
      <c r="T55" s="373"/>
      <c r="U55" s="373"/>
    </row>
    <row r="56" spans="1:21" ht="24.75" thickBot="1">
      <c r="A56" s="64"/>
      <c r="B56" s="94"/>
      <c r="C56" s="78" t="s">
        <v>607</v>
      </c>
      <c r="D56" s="65" t="s">
        <v>313</v>
      </c>
      <c r="E56" s="315" t="s">
        <v>274</v>
      </c>
      <c r="F56" s="68" t="s">
        <v>184</v>
      </c>
      <c r="G56" s="69" t="s">
        <v>602</v>
      </c>
      <c r="H56" s="70" t="s">
        <v>598</v>
      </c>
      <c r="I56" s="69" t="s">
        <v>603</v>
      </c>
      <c r="J56" s="70" t="s">
        <v>601</v>
      </c>
      <c r="K56" s="68" t="s">
        <v>139</v>
      </c>
      <c r="L56" s="71" t="s">
        <v>295</v>
      </c>
    </row>
    <row r="57" spans="1:21" s="42" customFormat="1" ht="25.5">
      <c r="A57"/>
      <c r="B57" s="66" t="str">
        <f t="shared" ref="B57" si="6">IF($E$8=C57,$D$8,IF($E$9=C57,$D$9,IF($E$10=C57,$D$10,"")))</f>
        <v/>
      </c>
      <c r="C57" s="82" t="s">
        <v>296</v>
      </c>
      <c r="D57" s="76"/>
      <c r="E57" s="73"/>
      <c r="F57" s="74"/>
      <c r="G57" s="74"/>
      <c r="H57" s="74"/>
      <c r="I57" s="74"/>
      <c r="J57" s="74"/>
      <c r="K57" s="75"/>
      <c r="L57" s="79">
        <f>ROUNDDOWN((SUM(K58:K77)),-3)/1000</f>
        <v>0</v>
      </c>
    </row>
    <row r="58" spans="1:21">
      <c r="A58">
        <v>1</v>
      </c>
      <c r="B58" s="96"/>
      <c r="C58" s="83" t="str">
        <f>IF(D58="","",".")</f>
        <v/>
      </c>
      <c r="D58" s="105"/>
      <c r="E58" s="454"/>
      <c r="F58" s="108"/>
      <c r="G58" s="108"/>
      <c r="H58" s="108"/>
      <c r="I58" s="108"/>
      <c r="J58" s="108"/>
      <c r="K58" s="113" t="str">
        <f t="shared" si="3"/>
        <v/>
      </c>
      <c r="L58" s="47"/>
    </row>
    <row r="59" spans="1:21" ht="19.5" thickBot="1">
      <c r="A59">
        <v>2</v>
      </c>
      <c r="B59" s="96"/>
      <c r="C59" s="83" t="str">
        <f t="shared" ref="C59:C77" si="7">IF(D59="","",".")</f>
        <v/>
      </c>
      <c r="D59" s="106"/>
      <c r="E59" s="109"/>
      <c r="F59" s="110"/>
      <c r="G59" s="110"/>
      <c r="H59" s="110"/>
      <c r="I59" s="110"/>
      <c r="J59" s="110"/>
      <c r="K59" s="114" t="str">
        <f t="shared" si="3"/>
        <v/>
      </c>
      <c r="L59" s="47"/>
    </row>
    <row r="60" spans="1:21" ht="19.5" thickBot="1">
      <c r="A60">
        <v>3</v>
      </c>
      <c r="B60" s="96"/>
      <c r="C60" s="83" t="str">
        <f t="shared" si="7"/>
        <v/>
      </c>
      <c r="D60" s="106"/>
      <c r="E60" s="109"/>
      <c r="F60" s="110"/>
      <c r="G60" s="110"/>
      <c r="H60" s="110"/>
      <c r="I60" s="110"/>
      <c r="J60" s="110"/>
      <c r="K60" s="114" t="str">
        <f t="shared" si="3"/>
        <v/>
      </c>
      <c r="L60" s="47"/>
    </row>
    <row r="61" spans="1:21" ht="19.5" thickBot="1">
      <c r="A61">
        <v>4</v>
      </c>
      <c r="B61" s="96"/>
      <c r="C61" s="83" t="str">
        <f t="shared" si="7"/>
        <v/>
      </c>
      <c r="D61" s="106"/>
      <c r="E61" s="109"/>
      <c r="F61" s="110"/>
      <c r="G61" s="110"/>
      <c r="H61" s="110"/>
      <c r="I61" s="110"/>
      <c r="J61" s="110"/>
      <c r="K61" s="114" t="str">
        <f t="shared" si="3"/>
        <v/>
      </c>
      <c r="L61" s="47"/>
    </row>
    <row r="62" spans="1:21" ht="19.5" thickBot="1">
      <c r="A62">
        <v>5</v>
      </c>
      <c r="B62" s="96"/>
      <c r="C62" s="83" t="str">
        <f t="shared" si="7"/>
        <v/>
      </c>
      <c r="D62" s="106"/>
      <c r="E62" s="109"/>
      <c r="F62" s="110"/>
      <c r="G62" s="110"/>
      <c r="H62" s="110"/>
      <c r="I62" s="110"/>
      <c r="J62" s="110"/>
      <c r="K62" s="114" t="str">
        <f t="shared" si="3"/>
        <v/>
      </c>
      <c r="L62" s="47"/>
    </row>
    <row r="63" spans="1:21" ht="19.5" thickBot="1">
      <c r="A63">
        <v>6</v>
      </c>
      <c r="B63" s="96"/>
      <c r="C63" s="83" t="str">
        <f t="shared" si="7"/>
        <v/>
      </c>
      <c r="D63" s="106"/>
      <c r="E63" s="109"/>
      <c r="F63" s="110"/>
      <c r="G63" s="110"/>
      <c r="H63" s="110"/>
      <c r="I63" s="110"/>
      <c r="J63" s="110"/>
      <c r="K63" s="114" t="str">
        <f t="shared" si="3"/>
        <v/>
      </c>
      <c r="L63" s="47"/>
    </row>
    <row r="64" spans="1:21" ht="19.5" thickBot="1">
      <c r="A64">
        <v>7</v>
      </c>
      <c r="B64" s="96"/>
      <c r="C64" s="83" t="str">
        <f t="shared" si="7"/>
        <v/>
      </c>
      <c r="D64" s="106"/>
      <c r="E64" s="109"/>
      <c r="F64" s="110"/>
      <c r="G64" s="110"/>
      <c r="H64" s="110"/>
      <c r="I64" s="110"/>
      <c r="J64" s="110"/>
      <c r="K64" s="114" t="str">
        <f t="shared" si="3"/>
        <v/>
      </c>
      <c r="L64" s="47"/>
    </row>
    <row r="65" spans="1:12" ht="19.5" thickBot="1">
      <c r="A65">
        <v>8</v>
      </c>
      <c r="B65" s="96"/>
      <c r="C65" s="83" t="str">
        <f t="shared" si="7"/>
        <v/>
      </c>
      <c r="D65" s="106"/>
      <c r="E65" s="109"/>
      <c r="F65" s="110"/>
      <c r="G65" s="110"/>
      <c r="H65" s="110"/>
      <c r="I65" s="110"/>
      <c r="J65" s="110"/>
      <c r="K65" s="114" t="str">
        <f t="shared" si="3"/>
        <v/>
      </c>
      <c r="L65" s="47"/>
    </row>
    <row r="66" spans="1:12" ht="19.5" thickBot="1">
      <c r="A66">
        <v>9</v>
      </c>
      <c r="B66" s="96"/>
      <c r="C66" s="83" t="str">
        <f t="shared" si="7"/>
        <v/>
      </c>
      <c r="D66" s="106"/>
      <c r="E66" s="109"/>
      <c r="F66" s="110"/>
      <c r="G66" s="110"/>
      <c r="H66" s="110"/>
      <c r="I66" s="110"/>
      <c r="J66" s="110"/>
      <c r="K66" s="114" t="str">
        <f t="shared" si="3"/>
        <v/>
      </c>
      <c r="L66" s="47"/>
    </row>
    <row r="67" spans="1:12" ht="19.5" thickBot="1">
      <c r="A67">
        <v>10</v>
      </c>
      <c r="B67" s="96"/>
      <c r="C67" s="83" t="str">
        <f t="shared" si="7"/>
        <v/>
      </c>
      <c r="D67" s="106"/>
      <c r="E67" s="109"/>
      <c r="F67" s="110"/>
      <c r="G67" s="110"/>
      <c r="H67" s="110"/>
      <c r="I67" s="110"/>
      <c r="J67" s="110"/>
      <c r="K67" s="114" t="str">
        <f t="shared" si="3"/>
        <v/>
      </c>
      <c r="L67" s="47"/>
    </row>
    <row r="68" spans="1:12" ht="19.5" thickBot="1">
      <c r="A68">
        <v>11</v>
      </c>
      <c r="B68" s="96"/>
      <c r="C68" s="83" t="str">
        <f t="shared" si="7"/>
        <v/>
      </c>
      <c r="D68" s="106"/>
      <c r="E68" s="109"/>
      <c r="F68" s="110"/>
      <c r="G68" s="110"/>
      <c r="H68" s="110"/>
      <c r="I68" s="110"/>
      <c r="J68" s="110"/>
      <c r="K68" s="114" t="str">
        <f t="shared" si="3"/>
        <v/>
      </c>
      <c r="L68" s="47"/>
    </row>
    <row r="69" spans="1:12" ht="19.5" thickBot="1">
      <c r="A69">
        <v>12</v>
      </c>
      <c r="B69" s="96"/>
      <c r="C69" s="83" t="str">
        <f t="shared" si="7"/>
        <v/>
      </c>
      <c r="D69" s="106"/>
      <c r="E69" s="109"/>
      <c r="F69" s="110"/>
      <c r="G69" s="110"/>
      <c r="H69" s="110"/>
      <c r="I69" s="110"/>
      <c r="J69" s="110"/>
      <c r="K69" s="114" t="str">
        <f t="shared" si="3"/>
        <v/>
      </c>
      <c r="L69" s="48"/>
    </row>
    <row r="70" spans="1:12" ht="19.5" thickBot="1">
      <c r="A70">
        <v>13</v>
      </c>
      <c r="B70" s="96"/>
      <c r="C70" s="83" t="str">
        <f t="shared" si="7"/>
        <v/>
      </c>
      <c r="D70" s="106"/>
      <c r="E70" s="109"/>
      <c r="F70" s="110"/>
      <c r="G70" s="110"/>
      <c r="H70" s="110"/>
      <c r="I70" s="110"/>
      <c r="J70" s="110"/>
      <c r="K70" s="114" t="str">
        <f t="shared" si="3"/>
        <v/>
      </c>
      <c r="L70" s="48"/>
    </row>
    <row r="71" spans="1:12" ht="19.5" thickBot="1">
      <c r="A71">
        <v>14</v>
      </c>
      <c r="B71" s="96"/>
      <c r="C71" s="83" t="str">
        <f t="shared" si="7"/>
        <v/>
      </c>
      <c r="D71" s="106"/>
      <c r="E71" s="109"/>
      <c r="F71" s="110"/>
      <c r="G71" s="110"/>
      <c r="H71" s="110"/>
      <c r="I71" s="110"/>
      <c r="J71" s="110"/>
      <c r="K71" s="114" t="str">
        <f t="shared" ref="K71:K75" si="8">IF(ISNUMBER(F71),(PRODUCT(F71,G71,I71)),"")</f>
        <v/>
      </c>
      <c r="L71" s="47"/>
    </row>
    <row r="72" spans="1:12" ht="19.5" thickBot="1">
      <c r="A72">
        <v>15</v>
      </c>
      <c r="B72" s="96"/>
      <c r="C72" s="83" t="str">
        <f t="shared" si="7"/>
        <v/>
      </c>
      <c r="D72" s="106"/>
      <c r="E72" s="109"/>
      <c r="F72" s="110"/>
      <c r="G72" s="110"/>
      <c r="H72" s="110"/>
      <c r="I72" s="110"/>
      <c r="J72" s="110"/>
      <c r="K72" s="114" t="str">
        <f t="shared" si="8"/>
        <v/>
      </c>
      <c r="L72" s="47"/>
    </row>
    <row r="73" spans="1:12" ht="19.5" thickBot="1">
      <c r="A73">
        <v>16</v>
      </c>
      <c r="B73" s="96"/>
      <c r="C73" s="83" t="str">
        <f t="shared" si="7"/>
        <v/>
      </c>
      <c r="D73" s="106"/>
      <c r="E73" s="109"/>
      <c r="F73" s="110"/>
      <c r="G73" s="110"/>
      <c r="H73" s="110"/>
      <c r="I73" s="110"/>
      <c r="J73" s="110"/>
      <c r="K73" s="114" t="str">
        <f t="shared" si="8"/>
        <v/>
      </c>
      <c r="L73" s="47"/>
    </row>
    <row r="74" spans="1:12" ht="19.5" thickBot="1">
      <c r="A74">
        <v>17</v>
      </c>
      <c r="B74" s="96"/>
      <c r="C74" s="83" t="str">
        <f t="shared" si="7"/>
        <v/>
      </c>
      <c r="D74" s="106"/>
      <c r="E74" s="109"/>
      <c r="F74" s="110"/>
      <c r="G74" s="110"/>
      <c r="H74" s="110"/>
      <c r="I74" s="110"/>
      <c r="J74" s="110"/>
      <c r="K74" s="114" t="str">
        <f t="shared" si="8"/>
        <v/>
      </c>
      <c r="L74" s="47"/>
    </row>
    <row r="75" spans="1:12" ht="19.5" thickBot="1">
      <c r="A75">
        <v>18</v>
      </c>
      <c r="B75" s="96"/>
      <c r="C75" s="83" t="str">
        <f t="shared" si="7"/>
        <v/>
      </c>
      <c r="D75" s="106"/>
      <c r="E75" s="109"/>
      <c r="F75" s="110"/>
      <c r="G75" s="110"/>
      <c r="H75" s="110"/>
      <c r="I75" s="110"/>
      <c r="J75" s="110"/>
      <c r="K75" s="114" t="str">
        <f t="shared" si="8"/>
        <v/>
      </c>
      <c r="L75" s="47"/>
    </row>
    <row r="76" spans="1:12" ht="19.5" thickBot="1">
      <c r="A76">
        <v>19</v>
      </c>
      <c r="B76" s="96"/>
      <c r="C76" s="83" t="str">
        <f t="shared" si="7"/>
        <v/>
      </c>
      <c r="D76" s="106"/>
      <c r="E76" s="109"/>
      <c r="F76" s="110"/>
      <c r="G76" s="110"/>
      <c r="H76" s="110"/>
      <c r="I76" s="110"/>
      <c r="J76" s="110"/>
      <c r="K76" s="114" t="str">
        <f t="shared" si="3"/>
        <v/>
      </c>
      <c r="L76" s="48"/>
    </row>
    <row r="77" spans="1:12" ht="19.5" thickBot="1">
      <c r="A77">
        <v>20</v>
      </c>
      <c r="B77" s="97"/>
      <c r="C77" s="84" t="str">
        <f t="shared" si="7"/>
        <v/>
      </c>
      <c r="D77" s="107"/>
      <c r="E77" s="111"/>
      <c r="F77" s="112"/>
      <c r="G77" s="112"/>
      <c r="H77" s="112"/>
      <c r="I77" s="112"/>
      <c r="J77" s="112"/>
      <c r="K77" s="115" t="str">
        <f t="shared" si="3"/>
        <v/>
      </c>
      <c r="L77" s="49"/>
    </row>
    <row r="78" spans="1:12" ht="24.75" thickBot="1">
      <c r="A78" s="64"/>
      <c r="B78" s="94"/>
      <c r="C78" s="78" t="s">
        <v>607</v>
      </c>
      <c r="D78" s="65" t="s">
        <v>313</v>
      </c>
      <c r="E78" s="315" t="s">
        <v>274</v>
      </c>
      <c r="F78" s="68" t="s">
        <v>184</v>
      </c>
      <c r="G78" s="69" t="s">
        <v>602</v>
      </c>
      <c r="H78" s="70" t="s">
        <v>598</v>
      </c>
      <c r="I78" s="69" t="s">
        <v>603</v>
      </c>
      <c r="J78" s="70" t="s">
        <v>601</v>
      </c>
      <c r="K78" s="68" t="s">
        <v>139</v>
      </c>
      <c r="L78" s="71" t="s">
        <v>295</v>
      </c>
    </row>
    <row r="79" spans="1:12" s="42" customFormat="1" ht="25.5">
      <c r="A79"/>
      <c r="B79" s="66" t="str">
        <f t="shared" ref="B79" si="9">IF($E$8=C79,$D$8,IF($E$9=C79,$D$9,IF($E$10=C79,$D$10,"")))</f>
        <v/>
      </c>
      <c r="C79" s="81" t="s">
        <v>411</v>
      </c>
      <c r="D79" s="72"/>
      <c r="E79" s="73"/>
      <c r="F79" s="74"/>
      <c r="G79" s="74"/>
      <c r="H79" s="74"/>
      <c r="I79" s="74"/>
      <c r="J79" s="74"/>
      <c r="K79" s="75"/>
      <c r="L79" s="79">
        <f>ROUNDDOWN((SUM(K80:K99)),-3)/1000</f>
        <v>0</v>
      </c>
    </row>
    <row r="80" spans="1:12">
      <c r="A80">
        <v>1</v>
      </c>
      <c r="B80" s="96"/>
      <c r="C80" s="83" t="str">
        <f>IF(D80="","",".")</f>
        <v/>
      </c>
      <c r="D80" s="105"/>
      <c r="E80" s="454"/>
      <c r="F80" s="108"/>
      <c r="G80" s="108"/>
      <c r="H80" s="108"/>
      <c r="I80" s="108"/>
      <c r="J80" s="108"/>
      <c r="K80" s="113" t="str">
        <f t="shared" ref="K80:K99" si="10">IF(ISNUMBER(F80),(PRODUCT(F80,G80,I80)),"")</f>
        <v/>
      </c>
      <c r="L80" s="47"/>
    </row>
    <row r="81" spans="1:12" ht="19.5" thickBot="1">
      <c r="A81">
        <v>2</v>
      </c>
      <c r="B81" s="96"/>
      <c r="C81" s="83" t="str">
        <f t="shared" ref="C81:C99" si="11">IF(D81="","",".")</f>
        <v/>
      </c>
      <c r="D81" s="106"/>
      <c r="E81" s="109"/>
      <c r="F81" s="110"/>
      <c r="G81" s="110"/>
      <c r="H81" s="110"/>
      <c r="I81" s="110"/>
      <c r="J81" s="110"/>
      <c r="K81" s="114" t="str">
        <f t="shared" si="10"/>
        <v/>
      </c>
      <c r="L81" s="47"/>
    </row>
    <row r="82" spans="1:12" ht="19.5" thickBot="1">
      <c r="A82">
        <v>3</v>
      </c>
      <c r="B82" s="96"/>
      <c r="C82" s="83" t="str">
        <f t="shared" si="11"/>
        <v/>
      </c>
      <c r="D82" s="106"/>
      <c r="E82" s="109"/>
      <c r="F82" s="110"/>
      <c r="G82" s="110"/>
      <c r="H82" s="110"/>
      <c r="I82" s="110"/>
      <c r="J82" s="110"/>
      <c r="K82" s="114" t="str">
        <f t="shared" si="10"/>
        <v/>
      </c>
      <c r="L82" s="47"/>
    </row>
    <row r="83" spans="1:12" ht="19.5" thickBot="1">
      <c r="A83">
        <v>4</v>
      </c>
      <c r="B83" s="96"/>
      <c r="C83" s="83" t="str">
        <f t="shared" si="11"/>
        <v/>
      </c>
      <c r="D83" s="106"/>
      <c r="E83" s="109"/>
      <c r="F83" s="110"/>
      <c r="G83" s="110"/>
      <c r="H83" s="110"/>
      <c r="I83" s="110"/>
      <c r="J83" s="110"/>
      <c r="K83" s="114" t="str">
        <f t="shared" si="10"/>
        <v/>
      </c>
      <c r="L83" s="47"/>
    </row>
    <row r="84" spans="1:12" ht="19.5" thickBot="1">
      <c r="A84">
        <v>5</v>
      </c>
      <c r="B84" s="96"/>
      <c r="C84" s="83" t="str">
        <f t="shared" si="11"/>
        <v/>
      </c>
      <c r="D84" s="106"/>
      <c r="E84" s="109"/>
      <c r="F84" s="110"/>
      <c r="G84" s="110"/>
      <c r="H84" s="110"/>
      <c r="I84" s="110"/>
      <c r="J84" s="110"/>
      <c r="K84" s="114" t="str">
        <f t="shared" si="10"/>
        <v/>
      </c>
      <c r="L84" s="47"/>
    </row>
    <row r="85" spans="1:12" ht="19.5" thickBot="1">
      <c r="A85">
        <v>6</v>
      </c>
      <c r="B85" s="96"/>
      <c r="C85" s="83" t="str">
        <f t="shared" si="11"/>
        <v/>
      </c>
      <c r="D85" s="106"/>
      <c r="E85" s="109"/>
      <c r="F85" s="110"/>
      <c r="G85" s="110"/>
      <c r="H85" s="110"/>
      <c r="I85" s="110"/>
      <c r="J85" s="110"/>
      <c r="K85" s="114" t="str">
        <f t="shared" si="10"/>
        <v/>
      </c>
      <c r="L85" s="47"/>
    </row>
    <row r="86" spans="1:12" ht="19.5" thickBot="1">
      <c r="A86">
        <v>7</v>
      </c>
      <c r="B86" s="96"/>
      <c r="C86" s="83" t="str">
        <f t="shared" si="11"/>
        <v/>
      </c>
      <c r="D86" s="106"/>
      <c r="E86" s="109"/>
      <c r="F86" s="110"/>
      <c r="G86" s="110"/>
      <c r="H86" s="110"/>
      <c r="I86" s="110"/>
      <c r="J86" s="110"/>
      <c r="K86" s="114" t="str">
        <f t="shared" si="10"/>
        <v/>
      </c>
      <c r="L86" s="47"/>
    </row>
    <row r="87" spans="1:12" ht="19.5" thickBot="1">
      <c r="A87">
        <v>8</v>
      </c>
      <c r="B87" s="96"/>
      <c r="C87" s="83" t="str">
        <f t="shared" si="11"/>
        <v/>
      </c>
      <c r="D87" s="106"/>
      <c r="E87" s="109"/>
      <c r="F87" s="110"/>
      <c r="G87" s="110"/>
      <c r="H87" s="110"/>
      <c r="I87" s="110"/>
      <c r="J87" s="110"/>
      <c r="K87" s="114" t="str">
        <f t="shared" si="10"/>
        <v/>
      </c>
      <c r="L87" s="47"/>
    </row>
    <row r="88" spans="1:12" ht="19.5" thickBot="1">
      <c r="A88">
        <v>9</v>
      </c>
      <c r="B88" s="96"/>
      <c r="C88" s="83" t="str">
        <f t="shared" si="11"/>
        <v/>
      </c>
      <c r="D88" s="106"/>
      <c r="E88" s="109"/>
      <c r="F88" s="110"/>
      <c r="G88" s="110"/>
      <c r="H88" s="110"/>
      <c r="I88" s="110"/>
      <c r="J88" s="110"/>
      <c r="K88" s="114" t="str">
        <f t="shared" si="10"/>
        <v/>
      </c>
      <c r="L88" s="47"/>
    </row>
    <row r="89" spans="1:12" ht="19.5" thickBot="1">
      <c r="A89">
        <v>10</v>
      </c>
      <c r="B89" s="96"/>
      <c r="C89" s="83" t="str">
        <f t="shared" si="11"/>
        <v/>
      </c>
      <c r="D89" s="106"/>
      <c r="E89" s="109"/>
      <c r="F89" s="110"/>
      <c r="G89" s="110"/>
      <c r="H89" s="110"/>
      <c r="I89" s="110"/>
      <c r="J89" s="110"/>
      <c r="K89" s="114" t="str">
        <f t="shared" si="10"/>
        <v/>
      </c>
      <c r="L89" s="47"/>
    </row>
    <row r="90" spans="1:12" ht="19.5" thickBot="1">
      <c r="A90">
        <v>11</v>
      </c>
      <c r="B90" s="96"/>
      <c r="C90" s="83" t="str">
        <f t="shared" si="11"/>
        <v/>
      </c>
      <c r="D90" s="106"/>
      <c r="E90" s="109"/>
      <c r="F90" s="110"/>
      <c r="G90" s="110"/>
      <c r="H90" s="110"/>
      <c r="I90" s="110"/>
      <c r="J90" s="110"/>
      <c r="K90" s="114" t="str">
        <f t="shared" si="10"/>
        <v/>
      </c>
      <c r="L90" s="47"/>
    </row>
    <row r="91" spans="1:12" ht="19.5" thickBot="1">
      <c r="A91">
        <v>12</v>
      </c>
      <c r="B91" s="96"/>
      <c r="C91" s="83" t="str">
        <f t="shared" si="11"/>
        <v/>
      </c>
      <c r="D91" s="106"/>
      <c r="E91" s="109"/>
      <c r="F91" s="110"/>
      <c r="G91" s="110"/>
      <c r="H91" s="110"/>
      <c r="I91" s="110"/>
      <c r="J91" s="110"/>
      <c r="K91" s="114" t="str">
        <f t="shared" si="10"/>
        <v/>
      </c>
      <c r="L91" s="48"/>
    </row>
    <row r="92" spans="1:12" ht="19.5" thickBot="1">
      <c r="A92">
        <v>13</v>
      </c>
      <c r="B92" s="96"/>
      <c r="C92" s="83" t="str">
        <f t="shared" si="11"/>
        <v/>
      </c>
      <c r="D92" s="106"/>
      <c r="E92" s="109"/>
      <c r="F92" s="110"/>
      <c r="G92" s="110"/>
      <c r="H92" s="110"/>
      <c r="I92" s="110"/>
      <c r="J92" s="110"/>
      <c r="K92" s="114" t="str">
        <f t="shared" si="10"/>
        <v/>
      </c>
      <c r="L92" s="48"/>
    </row>
    <row r="93" spans="1:12" ht="19.5" thickBot="1">
      <c r="A93">
        <v>14</v>
      </c>
      <c r="B93" s="96"/>
      <c r="C93" s="83" t="str">
        <f t="shared" si="11"/>
        <v/>
      </c>
      <c r="D93" s="106"/>
      <c r="E93" s="109"/>
      <c r="F93" s="110"/>
      <c r="G93" s="110"/>
      <c r="H93" s="110"/>
      <c r="I93" s="110"/>
      <c r="J93" s="110"/>
      <c r="K93" s="114" t="str">
        <f t="shared" ref="K93:K97" si="12">IF(ISNUMBER(F93),(PRODUCT(F93,G93,I93)),"")</f>
        <v/>
      </c>
      <c r="L93" s="47"/>
    </row>
    <row r="94" spans="1:12" ht="19.5" thickBot="1">
      <c r="A94">
        <v>15</v>
      </c>
      <c r="B94" s="96"/>
      <c r="C94" s="83" t="str">
        <f t="shared" si="11"/>
        <v/>
      </c>
      <c r="D94" s="106"/>
      <c r="E94" s="109"/>
      <c r="F94" s="110"/>
      <c r="G94" s="110"/>
      <c r="H94" s="110"/>
      <c r="I94" s="110"/>
      <c r="J94" s="110"/>
      <c r="K94" s="114" t="str">
        <f t="shared" si="12"/>
        <v/>
      </c>
      <c r="L94" s="47"/>
    </row>
    <row r="95" spans="1:12" ht="19.5" thickBot="1">
      <c r="A95">
        <v>16</v>
      </c>
      <c r="B95" s="96"/>
      <c r="C95" s="83" t="str">
        <f t="shared" si="11"/>
        <v/>
      </c>
      <c r="D95" s="106"/>
      <c r="E95" s="109"/>
      <c r="F95" s="110"/>
      <c r="G95" s="110"/>
      <c r="H95" s="110"/>
      <c r="I95" s="110"/>
      <c r="J95" s="110"/>
      <c r="K95" s="114" t="str">
        <f t="shared" si="12"/>
        <v/>
      </c>
      <c r="L95" s="47"/>
    </row>
    <row r="96" spans="1:12" ht="19.5" thickBot="1">
      <c r="A96">
        <v>17</v>
      </c>
      <c r="B96" s="96"/>
      <c r="C96" s="83" t="str">
        <f t="shared" si="11"/>
        <v/>
      </c>
      <c r="D96" s="106"/>
      <c r="E96" s="109"/>
      <c r="F96" s="110"/>
      <c r="G96" s="110"/>
      <c r="H96" s="110"/>
      <c r="I96" s="110"/>
      <c r="J96" s="110"/>
      <c r="K96" s="114" t="str">
        <f t="shared" si="12"/>
        <v/>
      </c>
      <c r="L96" s="47"/>
    </row>
    <row r="97" spans="1:12" ht="19.5" thickBot="1">
      <c r="A97">
        <v>18</v>
      </c>
      <c r="B97" s="96"/>
      <c r="C97" s="83" t="str">
        <f t="shared" si="11"/>
        <v/>
      </c>
      <c r="D97" s="106"/>
      <c r="E97" s="109"/>
      <c r="F97" s="110"/>
      <c r="G97" s="110"/>
      <c r="H97" s="110"/>
      <c r="I97" s="110"/>
      <c r="J97" s="110"/>
      <c r="K97" s="114" t="str">
        <f t="shared" si="12"/>
        <v/>
      </c>
      <c r="L97" s="47"/>
    </row>
    <row r="98" spans="1:12" ht="19.5" thickBot="1">
      <c r="A98">
        <v>19</v>
      </c>
      <c r="B98" s="96"/>
      <c r="C98" s="83" t="str">
        <f t="shared" si="11"/>
        <v/>
      </c>
      <c r="D98" s="106"/>
      <c r="E98" s="109"/>
      <c r="F98" s="110"/>
      <c r="G98" s="110"/>
      <c r="H98" s="110"/>
      <c r="I98" s="110"/>
      <c r="J98" s="110"/>
      <c r="K98" s="114" t="str">
        <f t="shared" si="10"/>
        <v/>
      </c>
      <c r="L98" s="48"/>
    </row>
    <row r="99" spans="1:12" ht="19.5" thickBot="1">
      <c r="A99">
        <v>20</v>
      </c>
      <c r="B99" s="97"/>
      <c r="C99" s="84" t="str">
        <f t="shared" si="11"/>
        <v/>
      </c>
      <c r="D99" s="107"/>
      <c r="E99" s="111"/>
      <c r="F99" s="112"/>
      <c r="G99" s="112"/>
      <c r="H99" s="112"/>
      <c r="I99" s="112"/>
      <c r="J99" s="112"/>
      <c r="K99" s="115" t="str">
        <f t="shared" si="10"/>
        <v/>
      </c>
      <c r="L99" s="49"/>
    </row>
    <row r="100" spans="1:12" ht="24.75" thickBot="1">
      <c r="A100" s="64"/>
      <c r="B100" s="94"/>
      <c r="C100" s="78" t="s">
        <v>607</v>
      </c>
      <c r="D100" s="65" t="s">
        <v>313</v>
      </c>
      <c r="E100" s="315" t="s">
        <v>274</v>
      </c>
      <c r="F100" s="68" t="s">
        <v>184</v>
      </c>
      <c r="G100" s="69" t="s">
        <v>602</v>
      </c>
      <c r="H100" s="70" t="s">
        <v>598</v>
      </c>
      <c r="I100" s="69" t="s">
        <v>603</v>
      </c>
      <c r="J100" s="70" t="s">
        <v>601</v>
      </c>
      <c r="K100" s="68" t="s">
        <v>139</v>
      </c>
      <c r="L100" s="71" t="s">
        <v>295</v>
      </c>
    </row>
    <row r="101" spans="1:12" s="42" customFormat="1" ht="25.5">
      <c r="A101"/>
      <c r="B101" s="66" t="str">
        <f t="shared" ref="B101" si="13">IF($E$8=C101,$D$8,IF($E$9=C101,$D$9,IF($E$10=C101,$D$10,"")))</f>
        <v/>
      </c>
      <c r="C101" s="81" t="s">
        <v>297</v>
      </c>
      <c r="D101" s="72"/>
      <c r="E101" s="73"/>
      <c r="F101" s="74"/>
      <c r="G101" s="74"/>
      <c r="H101" s="74"/>
      <c r="I101" s="74"/>
      <c r="J101" s="74"/>
      <c r="K101" s="77"/>
      <c r="L101" s="79">
        <f>ROUNDDOWN((SUM(K102:K121)),-3)/1000</f>
        <v>0</v>
      </c>
    </row>
    <row r="102" spans="1:12">
      <c r="A102">
        <v>1</v>
      </c>
      <c r="B102" s="96"/>
      <c r="C102" s="85" t="str">
        <f>IF(D102="","",".")</f>
        <v/>
      </c>
      <c r="D102" s="105"/>
      <c r="E102" s="454"/>
      <c r="F102" s="108"/>
      <c r="G102" s="108"/>
      <c r="H102" s="108"/>
      <c r="I102" s="108"/>
      <c r="J102" s="108"/>
      <c r="K102" s="113" t="str">
        <f t="shared" ref="K102:K165" si="14">IF(ISNUMBER(F102),(PRODUCT(F102,G102,I102)),"")</f>
        <v/>
      </c>
      <c r="L102" s="47"/>
    </row>
    <row r="103" spans="1:12" ht="19.5" thickBot="1">
      <c r="A103">
        <v>2</v>
      </c>
      <c r="B103" s="96"/>
      <c r="C103" s="85" t="str">
        <f t="shared" ref="C103:C121" si="15">IF(D103="","",".")</f>
        <v/>
      </c>
      <c r="D103" s="106"/>
      <c r="E103" s="109"/>
      <c r="F103" s="110"/>
      <c r="G103" s="110"/>
      <c r="H103" s="110"/>
      <c r="I103" s="110"/>
      <c r="J103" s="110"/>
      <c r="K103" s="114" t="str">
        <f t="shared" si="14"/>
        <v/>
      </c>
      <c r="L103" s="47"/>
    </row>
    <row r="104" spans="1:12" ht="19.5" thickBot="1">
      <c r="A104">
        <v>3</v>
      </c>
      <c r="B104" s="96"/>
      <c r="C104" s="85" t="str">
        <f t="shared" si="15"/>
        <v/>
      </c>
      <c r="D104" s="106"/>
      <c r="E104" s="109"/>
      <c r="F104" s="110"/>
      <c r="G104" s="110"/>
      <c r="H104" s="110"/>
      <c r="I104" s="110"/>
      <c r="J104" s="110"/>
      <c r="K104" s="114" t="str">
        <f t="shared" si="14"/>
        <v/>
      </c>
      <c r="L104" s="47"/>
    </row>
    <row r="105" spans="1:12" ht="19.5" thickBot="1">
      <c r="A105">
        <v>4</v>
      </c>
      <c r="B105" s="96"/>
      <c r="C105" s="85" t="str">
        <f t="shared" si="15"/>
        <v/>
      </c>
      <c r="D105" s="106"/>
      <c r="E105" s="109"/>
      <c r="F105" s="110"/>
      <c r="G105" s="110"/>
      <c r="H105" s="110"/>
      <c r="I105" s="110"/>
      <c r="J105" s="110"/>
      <c r="K105" s="114" t="str">
        <f t="shared" si="14"/>
        <v/>
      </c>
      <c r="L105" s="47"/>
    </row>
    <row r="106" spans="1:12" ht="19.5" thickBot="1">
      <c r="A106">
        <v>5</v>
      </c>
      <c r="B106" s="96"/>
      <c r="C106" s="85" t="str">
        <f t="shared" si="15"/>
        <v/>
      </c>
      <c r="D106" s="106"/>
      <c r="E106" s="109"/>
      <c r="F106" s="110"/>
      <c r="G106" s="110"/>
      <c r="H106" s="110"/>
      <c r="I106" s="110"/>
      <c r="J106" s="110"/>
      <c r="K106" s="114" t="str">
        <f t="shared" si="14"/>
        <v/>
      </c>
      <c r="L106" s="47"/>
    </row>
    <row r="107" spans="1:12" ht="19.5" thickBot="1">
      <c r="A107">
        <v>6</v>
      </c>
      <c r="B107" s="96"/>
      <c r="C107" s="85" t="str">
        <f t="shared" si="15"/>
        <v/>
      </c>
      <c r="D107" s="106"/>
      <c r="E107" s="109"/>
      <c r="F107" s="110"/>
      <c r="G107" s="110"/>
      <c r="H107" s="110"/>
      <c r="I107" s="110"/>
      <c r="J107" s="110"/>
      <c r="K107" s="114" t="str">
        <f t="shared" si="14"/>
        <v/>
      </c>
      <c r="L107" s="47"/>
    </row>
    <row r="108" spans="1:12" ht="19.5" thickBot="1">
      <c r="A108">
        <v>7</v>
      </c>
      <c r="B108" s="96"/>
      <c r="C108" s="85" t="str">
        <f t="shared" si="15"/>
        <v/>
      </c>
      <c r="D108" s="106"/>
      <c r="E108" s="109"/>
      <c r="F108" s="110"/>
      <c r="G108" s="110"/>
      <c r="H108" s="110"/>
      <c r="I108" s="110"/>
      <c r="J108" s="110"/>
      <c r="K108" s="114" t="str">
        <f t="shared" si="14"/>
        <v/>
      </c>
      <c r="L108" s="47"/>
    </row>
    <row r="109" spans="1:12" ht="19.5" thickBot="1">
      <c r="A109">
        <v>8</v>
      </c>
      <c r="B109" s="96"/>
      <c r="C109" s="85" t="str">
        <f t="shared" si="15"/>
        <v/>
      </c>
      <c r="D109" s="106"/>
      <c r="E109" s="109"/>
      <c r="F109" s="110"/>
      <c r="G109" s="110"/>
      <c r="H109" s="110"/>
      <c r="I109" s="110"/>
      <c r="J109" s="110"/>
      <c r="K109" s="114" t="str">
        <f t="shared" si="14"/>
        <v/>
      </c>
      <c r="L109" s="47"/>
    </row>
    <row r="110" spans="1:12" ht="19.5" thickBot="1">
      <c r="A110">
        <v>9</v>
      </c>
      <c r="B110" s="96"/>
      <c r="C110" s="85" t="str">
        <f t="shared" si="15"/>
        <v/>
      </c>
      <c r="D110" s="106"/>
      <c r="E110" s="109"/>
      <c r="F110" s="110"/>
      <c r="G110" s="110"/>
      <c r="H110" s="110"/>
      <c r="I110" s="110"/>
      <c r="J110" s="110"/>
      <c r="K110" s="114" t="str">
        <f t="shared" si="14"/>
        <v/>
      </c>
      <c r="L110" s="47"/>
    </row>
    <row r="111" spans="1:12" ht="19.5" thickBot="1">
      <c r="A111">
        <v>10</v>
      </c>
      <c r="B111" s="96"/>
      <c r="C111" s="85" t="str">
        <f t="shared" si="15"/>
        <v/>
      </c>
      <c r="D111" s="106"/>
      <c r="E111" s="109"/>
      <c r="F111" s="110"/>
      <c r="G111" s="110"/>
      <c r="H111" s="110"/>
      <c r="I111" s="110"/>
      <c r="J111" s="110"/>
      <c r="K111" s="114" t="str">
        <f t="shared" si="14"/>
        <v/>
      </c>
      <c r="L111" s="47"/>
    </row>
    <row r="112" spans="1:12" ht="19.5" thickBot="1">
      <c r="A112">
        <v>11</v>
      </c>
      <c r="B112" s="96"/>
      <c r="C112" s="85" t="str">
        <f t="shared" si="15"/>
        <v/>
      </c>
      <c r="D112" s="106"/>
      <c r="E112" s="109"/>
      <c r="F112" s="110"/>
      <c r="G112" s="110"/>
      <c r="H112" s="110"/>
      <c r="I112" s="110"/>
      <c r="J112" s="110"/>
      <c r="K112" s="114" t="str">
        <f t="shared" si="14"/>
        <v/>
      </c>
      <c r="L112" s="47"/>
    </row>
    <row r="113" spans="1:12" ht="19.5" thickBot="1">
      <c r="A113">
        <v>12</v>
      </c>
      <c r="B113" s="96"/>
      <c r="C113" s="85" t="str">
        <f t="shared" si="15"/>
        <v/>
      </c>
      <c r="D113" s="106"/>
      <c r="E113" s="109"/>
      <c r="F113" s="110"/>
      <c r="G113" s="110"/>
      <c r="H113" s="110"/>
      <c r="I113" s="110"/>
      <c r="J113" s="110"/>
      <c r="K113" s="114" t="str">
        <f t="shared" si="14"/>
        <v/>
      </c>
      <c r="L113" s="48"/>
    </row>
    <row r="114" spans="1:12" ht="19.5" thickBot="1">
      <c r="A114">
        <v>13</v>
      </c>
      <c r="B114" s="96"/>
      <c r="C114" s="85" t="str">
        <f t="shared" si="15"/>
        <v/>
      </c>
      <c r="D114" s="106"/>
      <c r="E114" s="109"/>
      <c r="F114" s="110"/>
      <c r="G114" s="110"/>
      <c r="H114" s="110"/>
      <c r="I114" s="110"/>
      <c r="J114" s="110"/>
      <c r="K114" s="114" t="str">
        <f t="shared" si="14"/>
        <v/>
      </c>
      <c r="L114" s="48"/>
    </row>
    <row r="115" spans="1:12" ht="19.5" thickBot="1">
      <c r="A115">
        <v>14</v>
      </c>
      <c r="B115" s="96"/>
      <c r="C115" s="85" t="str">
        <f t="shared" si="15"/>
        <v/>
      </c>
      <c r="D115" s="106"/>
      <c r="E115" s="109"/>
      <c r="F115" s="110"/>
      <c r="G115" s="110"/>
      <c r="H115" s="110"/>
      <c r="I115" s="110"/>
      <c r="J115" s="110"/>
      <c r="K115" s="114" t="str">
        <f t="shared" ref="K115:K119" si="16">IF(ISNUMBER(F115),(PRODUCT(F115,G115,I115)),"")</f>
        <v/>
      </c>
      <c r="L115" s="47"/>
    </row>
    <row r="116" spans="1:12" ht="19.5" thickBot="1">
      <c r="A116">
        <v>15</v>
      </c>
      <c r="B116" s="96"/>
      <c r="C116" s="85" t="str">
        <f t="shared" si="15"/>
        <v/>
      </c>
      <c r="D116" s="106"/>
      <c r="E116" s="109"/>
      <c r="F116" s="110"/>
      <c r="G116" s="110"/>
      <c r="H116" s="110"/>
      <c r="I116" s="110"/>
      <c r="J116" s="110"/>
      <c r="K116" s="114" t="str">
        <f t="shared" si="16"/>
        <v/>
      </c>
      <c r="L116" s="47"/>
    </row>
    <row r="117" spans="1:12" ht="19.5" thickBot="1">
      <c r="A117">
        <v>16</v>
      </c>
      <c r="B117" s="96"/>
      <c r="C117" s="85" t="str">
        <f t="shared" si="15"/>
        <v/>
      </c>
      <c r="D117" s="106"/>
      <c r="E117" s="109"/>
      <c r="F117" s="110"/>
      <c r="G117" s="110"/>
      <c r="H117" s="110"/>
      <c r="I117" s="110"/>
      <c r="J117" s="110"/>
      <c r="K117" s="114" t="str">
        <f t="shared" si="16"/>
        <v/>
      </c>
      <c r="L117" s="47"/>
    </row>
    <row r="118" spans="1:12" ht="19.5" thickBot="1">
      <c r="A118">
        <v>17</v>
      </c>
      <c r="B118" s="96"/>
      <c r="C118" s="85" t="str">
        <f t="shared" si="15"/>
        <v/>
      </c>
      <c r="D118" s="106"/>
      <c r="E118" s="109"/>
      <c r="F118" s="110"/>
      <c r="G118" s="110"/>
      <c r="H118" s="110"/>
      <c r="I118" s="110"/>
      <c r="J118" s="110"/>
      <c r="K118" s="114" t="str">
        <f t="shared" si="16"/>
        <v/>
      </c>
      <c r="L118" s="48"/>
    </row>
    <row r="119" spans="1:12" ht="18.75" customHeight="1">
      <c r="A119">
        <v>18</v>
      </c>
      <c r="B119" s="96"/>
      <c r="C119" s="85" t="str">
        <f t="shared" si="15"/>
        <v/>
      </c>
      <c r="D119" s="106"/>
      <c r="E119" s="109"/>
      <c r="F119" s="110"/>
      <c r="G119" s="110"/>
      <c r="H119" s="110"/>
      <c r="I119" s="110"/>
      <c r="J119" s="110"/>
      <c r="K119" s="114" t="str">
        <f t="shared" si="16"/>
        <v/>
      </c>
      <c r="L119" s="48"/>
    </row>
    <row r="120" spans="1:12" ht="19.5" thickBot="1">
      <c r="A120">
        <v>19</v>
      </c>
      <c r="B120" s="96"/>
      <c r="C120" s="85" t="str">
        <f t="shared" si="15"/>
        <v/>
      </c>
      <c r="D120" s="106"/>
      <c r="E120" s="109"/>
      <c r="F120" s="110"/>
      <c r="G120" s="110"/>
      <c r="H120" s="110"/>
      <c r="I120" s="110"/>
      <c r="J120" s="110"/>
      <c r="K120" s="114" t="str">
        <f t="shared" si="14"/>
        <v/>
      </c>
      <c r="L120" s="48"/>
    </row>
    <row r="121" spans="1:12" ht="19.5" thickBot="1">
      <c r="A121">
        <v>20</v>
      </c>
      <c r="B121" s="97"/>
      <c r="C121" s="86" t="str">
        <f t="shared" si="15"/>
        <v/>
      </c>
      <c r="D121" s="107"/>
      <c r="E121" s="111"/>
      <c r="F121" s="112"/>
      <c r="G121" s="112"/>
      <c r="H121" s="112"/>
      <c r="I121" s="112"/>
      <c r="J121" s="112"/>
      <c r="K121" s="115" t="str">
        <f t="shared" si="14"/>
        <v/>
      </c>
      <c r="L121" s="49"/>
    </row>
    <row r="122" spans="1:12" ht="24.75" thickBot="1">
      <c r="A122" s="64"/>
      <c r="B122" s="94"/>
      <c r="C122" s="78" t="s">
        <v>607</v>
      </c>
      <c r="D122" s="65" t="s">
        <v>313</v>
      </c>
      <c r="E122" s="315" t="s">
        <v>274</v>
      </c>
      <c r="F122" s="68" t="s">
        <v>184</v>
      </c>
      <c r="G122" s="69" t="s">
        <v>602</v>
      </c>
      <c r="H122" s="70" t="s">
        <v>598</v>
      </c>
      <c r="I122" s="69" t="s">
        <v>603</v>
      </c>
      <c r="J122" s="70" t="s">
        <v>601</v>
      </c>
      <c r="K122" s="68" t="s">
        <v>139</v>
      </c>
      <c r="L122" s="71" t="s">
        <v>295</v>
      </c>
    </row>
    <row r="123" spans="1:12" s="42" customFormat="1" ht="25.5" customHeight="1">
      <c r="A123"/>
      <c r="B123" s="66" t="str">
        <f t="shared" ref="B123" si="17">IF($E$8=C123,$D$8,IF($E$9=C123,$D$9,IF($E$10=C123,$D$10,"")))</f>
        <v/>
      </c>
      <c r="C123" s="81" t="s">
        <v>298</v>
      </c>
      <c r="D123" s="72"/>
      <c r="E123" s="73"/>
      <c r="F123" s="74"/>
      <c r="G123" s="74"/>
      <c r="H123" s="74"/>
      <c r="I123" s="74"/>
      <c r="J123" s="74"/>
      <c r="K123" s="77"/>
      <c r="L123" s="79">
        <f>ROUNDDOWN((SUM(K124:K143)),-3)/1000</f>
        <v>0</v>
      </c>
    </row>
    <row r="124" spans="1:12">
      <c r="A124">
        <v>1</v>
      </c>
      <c r="B124" s="96"/>
      <c r="C124" s="85" t="str">
        <f>IF(D124="","",".")</f>
        <v/>
      </c>
      <c r="D124" s="105"/>
      <c r="E124" s="454"/>
      <c r="F124" s="108"/>
      <c r="G124" s="108"/>
      <c r="H124" s="108"/>
      <c r="I124" s="108"/>
      <c r="J124" s="108"/>
      <c r="K124" s="113" t="str">
        <f t="shared" si="14"/>
        <v/>
      </c>
      <c r="L124" s="47"/>
    </row>
    <row r="125" spans="1:12" ht="19.5" thickBot="1">
      <c r="A125">
        <v>2</v>
      </c>
      <c r="B125" s="96"/>
      <c r="C125" s="85" t="str">
        <f t="shared" ref="C125:C143" si="18">IF(D125="","",".")</f>
        <v/>
      </c>
      <c r="D125" s="106"/>
      <c r="E125" s="109"/>
      <c r="F125" s="110"/>
      <c r="G125" s="110"/>
      <c r="H125" s="110"/>
      <c r="I125" s="110"/>
      <c r="J125" s="110"/>
      <c r="K125" s="114" t="str">
        <f t="shared" si="14"/>
        <v/>
      </c>
      <c r="L125" s="47"/>
    </row>
    <row r="126" spans="1:12" ht="18.75" customHeight="1">
      <c r="A126">
        <v>3</v>
      </c>
      <c r="B126" s="96"/>
      <c r="C126" s="85" t="str">
        <f t="shared" si="18"/>
        <v/>
      </c>
      <c r="D126" s="106"/>
      <c r="E126" s="109"/>
      <c r="F126" s="110"/>
      <c r="G126" s="110"/>
      <c r="H126" s="110"/>
      <c r="I126" s="110"/>
      <c r="J126" s="110"/>
      <c r="K126" s="114" t="str">
        <f t="shared" si="14"/>
        <v/>
      </c>
      <c r="L126" s="47"/>
    </row>
    <row r="127" spans="1:12" ht="19.5" thickBot="1">
      <c r="A127">
        <v>4</v>
      </c>
      <c r="B127" s="96"/>
      <c r="C127" s="85" t="str">
        <f t="shared" si="18"/>
        <v/>
      </c>
      <c r="D127" s="106"/>
      <c r="E127" s="109"/>
      <c r="F127" s="110"/>
      <c r="G127" s="110"/>
      <c r="H127" s="110"/>
      <c r="I127" s="110"/>
      <c r="J127" s="110"/>
      <c r="K127" s="114" t="str">
        <f t="shared" si="14"/>
        <v/>
      </c>
      <c r="L127" s="47"/>
    </row>
    <row r="128" spans="1:12" ht="19.5" thickBot="1">
      <c r="A128">
        <v>5</v>
      </c>
      <c r="B128" s="96"/>
      <c r="C128" s="85" t="str">
        <f t="shared" si="18"/>
        <v/>
      </c>
      <c r="D128" s="106"/>
      <c r="E128" s="109"/>
      <c r="F128" s="110"/>
      <c r="G128" s="110"/>
      <c r="H128" s="110"/>
      <c r="I128" s="110"/>
      <c r="J128" s="110"/>
      <c r="K128" s="114" t="str">
        <f t="shared" si="14"/>
        <v/>
      </c>
      <c r="L128" s="47"/>
    </row>
    <row r="129" spans="1:12" ht="19.5" thickBot="1">
      <c r="A129">
        <v>6</v>
      </c>
      <c r="B129" s="96"/>
      <c r="C129" s="85" t="str">
        <f t="shared" si="18"/>
        <v/>
      </c>
      <c r="D129" s="106"/>
      <c r="E129" s="109"/>
      <c r="F129" s="110"/>
      <c r="G129" s="110"/>
      <c r="H129" s="110"/>
      <c r="I129" s="110"/>
      <c r="J129" s="110"/>
      <c r="K129" s="114" t="str">
        <f t="shared" si="14"/>
        <v/>
      </c>
      <c r="L129" s="47"/>
    </row>
    <row r="130" spans="1:12" ht="19.5" thickBot="1">
      <c r="A130">
        <v>7</v>
      </c>
      <c r="B130" s="96"/>
      <c r="C130" s="85" t="str">
        <f t="shared" si="18"/>
        <v/>
      </c>
      <c r="D130" s="106"/>
      <c r="E130" s="109"/>
      <c r="F130" s="110"/>
      <c r="G130" s="110"/>
      <c r="H130" s="110"/>
      <c r="I130" s="110"/>
      <c r="J130" s="110"/>
      <c r="K130" s="114" t="str">
        <f t="shared" si="14"/>
        <v/>
      </c>
      <c r="L130" s="47"/>
    </row>
    <row r="131" spans="1:12" ht="19.5" thickBot="1">
      <c r="A131">
        <v>8</v>
      </c>
      <c r="B131" s="96"/>
      <c r="C131" s="85" t="str">
        <f t="shared" si="18"/>
        <v/>
      </c>
      <c r="D131" s="106"/>
      <c r="E131" s="109"/>
      <c r="F131" s="110"/>
      <c r="G131" s="110"/>
      <c r="H131" s="110"/>
      <c r="I131" s="110"/>
      <c r="J131" s="110"/>
      <c r="K131" s="114" t="str">
        <f t="shared" si="14"/>
        <v/>
      </c>
      <c r="L131" s="47"/>
    </row>
    <row r="132" spans="1:12" ht="19.5" thickBot="1">
      <c r="A132">
        <v>9</v>
      </c>
      <c r="B132" s="96"/>
      <c r="C132" s="85" t="str">
        <f t="shared" si="18"/>
        <v/>
      </c>
      <c r="D132" s="106"/>
      <c r="E132" s="109"/>
      <c r="F132" s="110"/>
      <c r="G132" s="110"/>
      <c r="H132" s="110"/>
      <c r="I132" s="110"/>
      <c r="J132" s="110"/>
      <c r="K132" s="114" t="str">
        <f t="shared" si="14"/>
        <v/>
      </c>
      <c r="L132" s="47"/>
    </row>
    <row r="133" spans="1:12" ht="19.5" thickBot="1">
      <c r="A133">
        <v>10</v>
      </c>
      <c r="B133" s="96"/>
      <c r="C133" s="85" t="str">
        <f t="shared" si="18"/>
        <v/>
      </c>
      <c r="D133" s="106"/>
      <c r="E133" s="109"/>
      <c r="F133" s="110"/>
      <c r="G133" s="110"/>
      <c r="H133" s="110"/>
      <c r="I133" s="110"/>
      <c r="J133" s="110"/>
      <c r="K133" s="114" t="str">
        <f t="shared" si="14"/>
        <v/>
      </c>
      <c r="L133" s="47"/>
    </row>
    <row r="134" spans="1:12" ht="19.5" thickBot="1">
      <c r="A134">
        <v>11</v>
      </c>
      <c r="B134" s="96"/>
      <c r="C134" s="85" t="str">
        <f t="shared" si="18"/>
        <v/>
      </c>
      <c r="D134" s="106"/>
      <c r="E134" s="109"/>
      <c r="F134" s="110"/>
      <c r="G134" s="110"/>
      <c r="H134" s="110"/>
      <c r="I134" s="110"/>
      <c r="J134" s="110"/>
      <c r="K134" s="114" t="str">
        <f t="shared" ref="K134:K138" si="19">IF(ISNUMBER(F134),(PRODUCT(F134,G134,I134)),"")</f>
        <v/>
      </c>
      <c r="L134" s="47"/>
    </row>
    <row r="135" spans="1:12" ht="19.5" thickBot="1">
      <c r="A135">
        <v>12</v>
      </c>
      <c r="B135" s="96"/>
      <c r="C135" s="85" t="str">
        <f t="shared" si="18"/>
        <v/>
      </c>
      <c r="D135" s="106"/>
      <c r="E135" s="109"/>
      <c r="F135" s="110"/>
      <c r="G135" s="110"/>
      <c r="H135" s="110"/>
      <c r="I135" s="110"/>
      <c r="J135" s="110"/>
      <c r="K135" s="114" t="str">
        <f t="shared" si="19"/>
        <v/>
      </c>
      <c r="L135" s="47"/>
    </row>
    <row r="136" spans="1:12" ht="19.5" thickBot="1">
      <c r="A136">
        <v>13</v>
      </c>
      <c r="B136" s="96"/>
      <c r="C136" s="85" t="str">
        <f t="shared" si="18"/>
        <v/>
      </c>
      <c r="D136" s="106"/>
      <c r="E136" s="109"/>
      <c r="F136" s="110"/>
      <c r="G136" s="110"/>
      <c r="H136" s="110"/>
      <c r="I136" s="110"/>
      <c r="J136" s="110"/>
      <c r="K136" s="114" t="str">
        <f t="shared" si="19"/>
        <v/>
      </c>
      <c r="L136" s="47"/>
    </row>
    <row r="137" spans="1:12" ht="19.5" thickBot="1">
      <c r="A137">
        <v>14</v>
      </c>
      <c r="B137" s="96"/>
      <c r="C137" s="85" t="str">
        <f t="shared" si="18"/>
        <v/>
      </c>
      <c r="D137" s="106"/>
      <c r="E137" s="109"/>
      <c r="F137" s="110"/>
      <c r="G137" s="110"/>
      <c r="H137" s="110"/>
      <c r="I137" s="110"/>
      <c r="J137" s="110"/>
      <c r="K137" s="114" t="str">
        <f t="shared" si="19"/>
        <v/>
      </c>
      <c r="L137" s="47"/>
    </row>
    <row r="138" spans="1:12" ht="19.5" thickBot="1">
      <c r="A138">
        <v>15</v>
      </c>
      <c r="B138" s="96"/>
      <c r="C138" s="85" t="str">
        <f t="shared" si="18"/>
        <v/>
      </c>
      <c r="D138" s="106"/>
      <c r="E138" s="109"/>
      <c r="F138" s="110"/>
      <c r="G138" s="110"/>
      <c r="H138" s="110"/>
      <c r="I138" s="110"/>
      <c r="J138" s="110"/>
      <c r="K138" s="114" t="str">
        <f t="shared" si="19"/>
        <v/>
      </c>
      <c r="L138" s="47"/>
    </row>
    <row r="139" spans="1:12" ht="19.5" thickBot="1">
      <c r="A139">
        <v>16</v>
      </c>
      <c r="B139" s="96"/>
      <c r="C139" s="85" t="str">
        <f t="shared" si="18"/>
        <v/>
      </c>
      <c r="D139" s="106"/>
      <c r="E139" s="109"/>
      <c r="F139" s="110"/>
      <c r="G139" s="110"/>
      <c r="H139" s="110"/>
      <c r="I139" s="110"/>
      <c r="J139" s="110"/>
      <c r="K139" s="114" t="str">
        <f t="shared" si="14"/>
        <v/>
      </c>
      <c r="L139" s="47"/>
    </row>
    <row r="140" spans="1:12" ht="19.5" thickBot="1">
      <c r="A140">
        <v>17</v>
      </c>
      <c r="B140" s="96"/>
      <c r="C140" s="85" t="str">
        <f t="shared" si="18"/>
        <v/>
      </c>
      <c r="D140" s="106"/>
      <c r="E140" s="109"/>
      <c r="F140" s="110"/>
      <c r="G140" s="110"/>
      <c r="H140" s="110"/>
      <c r="I140" s="110"/>
      <c r="J140" s="110"/>
      <c r="K140" s="114" t="str">
        <f t="shared" si="14"/>
        <v/>
      </c>
      <c r="L140" s="48"/>
    </row>
    <row r="141" spans="1:12" ht="19.5" thickBot="1">
      <c r="A141">
        <v>18</v>
      </c>
      <c r="B141" s="96"/>
      <c r="C141" s="85" t="str">
        <f t="shared" si="18"/>
        <v/>
      </c>
      <c r="D141" s="106"/>
      <c r="E141" s="109"/>
      <c r="F141" s="110"/>
      <c r="G141" s="110"/>
      <c r="H141" s="110"/>
      <c r="I141" s="110"/>
      <c r="J141" s="110"/>
      <c r="K141" s="114" t="str">
        <f t="shared" si="14"/>
        <v/>
      </c>
      <c r="L141" s="48"/>
    </row>
    <row r="142" spans="1:12" ht="19.5" thickBot="1">
      <c r="A142">
        <v>19</v>
      </c>
      <c r="B142" s="96"/>
      <c r="C142" s="85" t="str">
        <f t="shared" si="18"/>
        <v/>
      </c>
      <c r="D142" s="106"/>
      <c r="E142" s="109"/>
      <c r="F142" s="110"/>
      <c r="G142" s="110"/>
      <c r="H142" s="110"/>
      <c r="I142" s="110"/>
      <c r="J142" s="110"/>
      <c r="K142" s="114" t="str">
        <f t="shared" si="14"/>
        <v/>
      </c>
      <c r="L142" s="48"/>
    </row>
    <row r="143" spans="1:12" ht="19.5" thickBot="1">
      <c r="A143">
        <v>20</v>
      </c>
      <c r="B143" s="97"/>
      <c r="C143" s="86" t="str">
        <f t="shared" si="18"/>
        <v/>
      </c>
      <c r="D143" s="107"/>
      <c r="E143" s="109"/>
      <c r="F143" s="110"/>
      <c r="G143" s="112"/>
      <c r="H143" s="112"/>
      <c r="I143" s="112"/>
      <c r="J143" s="112"/>
      <c r="K143" s="115" t="str">
        <f t="shared" si="14"/>
        <v/>
      </c>
      <c r="L143" s="49"/>
    </row>
    <row r="144" spans="1:12" ht="24.75" thickBot="1">
      <c r="A144" s="64"/>
      <c r="B144" s="94"/>
      <c r="C144" s="78" t="s">
        <v>607</v>
      </c>
      <c r="D144" s="65" t="s">
        <v>313</v>
      </c>
      <c r="E144" s="315" t="s">
        <v>274</v>
      </c>
      <c r="F144" s="68" t="s">
        <v>184</v>
      </c>
      <c r="G144" s="69" t="s">
        <v>602</v>
      </c>
      <c r="H144" s="70" t="s">
        <v>598</v>
      </c>
      <c r="I144" s="69" t="s">
        <v>603</v>
      </c>
      <c r="J144" s="70" t="s">
        <v>601</v>
      </c>
      <c r="K144" s="68" t="s">
        <v>139</v>
      </c>
      <c r="L144" s="71" t="s">
        <v>295</v>
      </c>
    </row>
    <row r="145" spans="1:12" s="42" customFormat="1" ht="25.5">
      <c r="A145"/>
      <c r="B145" s="66" t="str">
        <f t="shared" ref="B145" si="20">IF($E$8=C145,$D$8,IF($E$9=C145,$D$9,IF($E$10=C145,$D$10,"")))</f>
        <v/>
      </c>
      <c r="C145" s="80" t="s">
        <v>303</v>
      </c>
      <c r="D145" s="72"/>
      <c r="E145" s="73"/>
      <c r="F145" s="74"/>
      <c r="G145" s="74"/>
      <c r="H145" s="74"/>
      <c r="I145" s="74"/>
      <c r="J145" s="74"/>
      <c r="K145" s="75"/>
      <c r="L145" s="79">
        <f>ROUNDDOWN((SUM(K146:K165)),-3)/1000</f>
        <v>0</v>
      </c>
    </row>
    <row r="146" spans="1:12">
      <c r="A146">
        <v>1</v>
      </c>
      <c r="B146" s="96"/>
      <c r="C146" s="87" t="str">
        <f>IF(D146="","",".")</f>
        <v/>
      </c>
      <c r="D146" s="105"/>
      <c r="E146" s="454"/>
      <c r="F146" s="108"/>
      <c r="G146" s="108"/>
      <c r="H146" s="108"/>
      <c r="I146" s="108"/>
      <c r="J146" s="108"/>
      <c r="K146" s="113" t="str">
        <f t="shared" si="14"/>
        <v/>
      </c>
      <c r="L146" s="47"/>
    </row>
    <row r="147" spans="1:12" ht="19.5" thickBot="1">
      <c r="A147">
        <v>2</v>
      </c>
      <c r="B147" s="96"/>
      <c r="C147" s="87" t="str">
        <f t="shared" ref="C147:C165" si="21">IF(D147="","",".")</f>
        <v/>
      </c>
      <c r="D147" s="106"/>
      <c r="E147" s="109"/>
      <c r="F147" s="110"/>
      <c r="G147" s="110"/>
      <c r="H147" s="110"/>
      <c r="I147" s="110"/>
      <c r="J147" s="110"/>
      <c r="K147" s="114" t="str">
        <f t="shared" si="14"/>
        <v/>
      </c>
      <c r="L147" s="47"/>
    </row>
    <row r="148" spans="1:12" ht="19.5" thickBot="1">
      <c r="A148">
        <v>3</v>
      </c>
      <c r="B148" s="96"/>
      <c r="C148" s="87" t="str">
        <f t="shared" si="21"/>
        <v/>
      </c>
      <c r="D148" s="106"/>
      <c r="E148" s="109"/>
      <c r="F148" s="110"/>
      <c r="G148" s="110"/>
      <c r="H148" s="110"/>
      <c r="I148" s="110"/>
      <c r="J148" s="110"/>
      <c r="K148" s="114" t="str">
        <f t="shared" si="14"/>
        <v/>
      </c>
      <c r="L148" s="47"/>
    </row>
    <row r="149" spans="1:12" ht="19.5" thickBot="1">
      <c r="A149">
        <v>4</v>
      </c>
      <c r="B149" s="96"/>
      <c r="C149" s="87" t="str">
        <f t="shared" si="21"/>
        <v/>
      </c>
      <c r="D149" s="106"/>
      <c r="E149" s="109"/>
      <c r="F149" s="110"/>
      <c r="G149" s="110"/>
      <c r="H149" s="110"/>
      <c r="I149" s="110"/>
      <c r="J149" s="110"/>
      <c r="K149" s="114" t="str">
        <f t="shared" si="14"/>
        <v/>
      </c>
      <c r="L149" s="47"/>
    </row>
    <row r="150" spans="1:12" ht="19.5" thickBot="1">
      <c r="A150">
        <v>5</v>
      </c>
      <c r="B150" s="96"/>
      <c r="C150" s="87" t="str">
        <f t="shared" si="21"/>
        <v/>
      </c>
      <c r="D150" s="106"/>
      <c r="E150" s="109"/>
      <c r="F150" s="110"/>
      <c r="G150" s="110"/>
      <c r="H150" s="110"/>
      <c r="I150" s="110"/>
      <c r="J150" s="110"/>
      <c r="K150" s="114" t="str">
        <f t="shared" si="14"/>
        <v/>
      </c>
      <c r="L150" s="47"/>
    </row>
    <row r="151" spans="1:12" ht="19.5" thickBot="1">
      <c r="A151">
        <v>6</v>
      </c>
      <c r="B151" s="96"/>
      <c r="C151" s="87" t="str">
        <f t="shared" si="21"/>
        <v/>
      </c>
      <c r="D151" s="106"/>
      <c r="E151" s="109"/>
      <c r="F151" s="110"/>
      <c r="G151" s="110"/>
      <c r="H151" s="110"/>
      <c r="I151" s="110"/>
      <c r="J151" s="110"/>
      <c r="K151" s="114" t="str">
        <f t="shared" si="14"/>
        <v/>
      </c>
      <c r="L151" s="47"/>
    </row>
    <row r="152" spans="1:12" ht="19.5" thickBot="1">
      <c r="A152">
        <v>7</v>
      </c>
      <c r="B152" s="96"/>
      <c r="C152" s="87" t="str">
        <f t="shared" si="21"/>
        <v/>
      </c>
      <c r="D152" s="106"/>
      <c r="E152" s="109"/>
      <c r="F152" s="110"/>
      <c r="G152" s="110"/>
      <c r="H152" s="110"/>
      <c r="I152" s="110"/>
      <c r="J152" s="110"/>
      <c r="K152" s="114" t="str">
        <f t="shared" si="14"/>
        <v/>
      </c>
      <c r="L152" s="47"/>
    </row>
    <row r="153" spans="1:12" ht="19.5" thickBot="1">
      <c r="A153">
        <v>8</v>
      </c>
      <c r="B153" s="96"/>
      <c r="C153" s="87" t="str">
        <f t="shared" si="21"/>
        <v/>
      </c>
      <c r="D153" s="106"/>
      <c r="E153" s="109"/>
      <c r="F153" s="110"/>
      <c r="G153" s="110"/>
      <c r="H153" s="110"/>
      <c r="I153" s="110"/>
      <c r="J153" s="110"/>
      <c r="K153" s="114" t="str">
        <f t="shared" si="14"/>
        <v/>
      </c>
      <c r="L153" s="47"/>
    </row>
    <row r="154" spans="1:12" ht="19.5" thickBot="1">
      <c r="A154">
        <v>9</v>
      </c>
      <c r="B154" s="96"/>
      <c r="C154" s="87" t="str">
        <f t="shared" si="21"/>
        <v/>
      </c>
      <c r="D154" s="106"/>
      <c r="E154" s="109"/>
      <c r="F154" s="110"/>
      <c r="G154" s="110"/>
      <c r="H154" s="110"/>
      <c r="I154" s="110"/>
      <c r="J154" s="110"/>
      <c r="K154" s="114" t="str">
        <f t="shared" si="14"/>
        <v/>
      </c>
      <c r="L154" s="47"/>
    </row>
    <row r="155" spans="1:12" ht="19.5" thickBot="1">
      <c r="A155">
        <v>10</v>
      </c>
      <c r="B155" s="96"/>
      <c r="C155" s="87" t="str">
        <f t="shared" si="21"/>
        <v/>
      </c>
      <c r="D155" s="106"/>
      <c r="E155" s="109"/>
      <c r="F155" s="110"/>
      <c r="G155" s="110"/>
      <c r="H155" s="110"/>
      <c r="I155" s="110"/>
      <c r="J155" s="110"/>
      <c r="K155" s="114" t="str">
        <f t="shared" si="14"/>
        <v/>
      </c>
      <c r="L155" s="47"/>
    </row>
    <row r="156" spans="1:12" ht="19.5" thickBot="1">
      <c r="A156">
        <v>11</v>
      </c>
      <c r="B156" s="96"/>
      <c r="C156" s="87" t="str">
        <f t="shared" si="21"/>
        <v/>
      </c>
      <c r="D156" s="106"/>
      <c r="E156" s="109"/>
      <c r="F156" s="110"/>
      <c r="G156" s="110"/>
      <c r="H156" s="110"/>
      <c r="I156" s="110"/>
      <c r="J156" s="110"/>
      <c r="K156" s="114" t="str">
        <f t="shared" si="14"/>
        <v/>
      </c>
      <c r="L156" s="47"/>
    </row>
    <row r="157" spans="1:12" ht="19.5" thickBot="1">
      <c r="A157">
        <v>12</v>
      </c>
      <c r="B157" s="96"/>
      <c r="C157" s="87" t="str">
        <f t="shared" si="21"/>
        <v/>
      </c>
      <c r="D157" s="106"/>
      <c r="E157" s="109"/>
      <c r="F157" s="110"/>
      <c r="G157" s="110"/>
      <c r="H157" s="110"/>
      <c r="I157" s="110"/>
      <c r="J157" s="110"/>
      <c r="K157" s="114" t="str">
        <f t="shared" si="14"/>
        <v/>
      </c>
      <c r="L157" s="48"/>
    </row>
    <row r="158" spans="1:12" ht="19.5" thickBot="1">
      <c r="A158">
        <v>13</v>
      </c>
      <c r="B158" s="96"/>
      <c r="C158" s="87" t="str">
        <f t="shared" si="21"/>
        <v/>
      </c>
      <c r="D158" s="106"/>
      <c r="E158" s="109"/>
      <c r="F158" s="110"/>
      <c r="G158" s="110"/>
      <c r="H158" s="110"/>
      <c r="I158" s="110"/>
      <c r="J158" s="110"/>
      <c r="K158" s="114" t="str">
        <f t="shared" si="14"/>
        <v/>
      </c>
      <c r="L158" s="48"/>
    </row>
    <row r="159" spans="1:12" ht="19.5" thickBot="1">
      <c r="A159">
        <v>14</v>
      </c>
      <c r="B159" s="96"/>
      <c r="C159" s="87" t="str">
        <f t="shared" si="21"/>
        <v/>
      </c>
      <c r="D159" s="106"/>
      <c r="E159" s="109"/>
      <c r="F159" s="110"/>
      <c r="G159" s="110"/>
      <c r="H159" s="110"/>
      <c r="I159" s="110"/>
      <c r="J159" s="110"/>
      <c r="K159" s="114" t="str">
        <f t="shared" si="14"/>
        <v/>
      </c>
      <c r="L159" s="48"/>
    </row>
    <row r="160" spans="1:12" ht="19.5" thickBot="1">
      <c r="A160">
        <v>15</v>
      </c>
      <c r="B160" s="96"/>
      <c r="C160" s="87" t="str">
        <f t="shared" si="21"/>
        <v/>
      </c>
      <c r="D160" s="106"/>
      <c r="E160" s="109"/>
      <c r="F160" s="110"/>
      <c r="G160" s="110"/>
      <c r="H160" s="110"/>
      <c r="I160" s="110"/>
      <c r="J160" s="110"/>
      <c r="K160" s="114" t="str">
        <f t="shared" ref="K160:K164" si="22">IF(ISNUMBER(F160),(PRODUCT(F160,G160,I160)),"")</f>
        <v/>
      </c>
      <c r="L160" s="47"/>
    </row>
    <row r="161" spans="1:12" ht="19.5" thickBot="1">
      <c r="A161">
        <v>16</v>
      </c>
      <c r="B161" s="96"/>
      <c r="C161" s="87" t="str">
        <f t="shared" si="21"/>
        <v/>
      </c>
      <c r="D161" s="106"/>
      <c r="E161" s="109"/>
      <c r="F161" s="110"/>
      <c r="G161" s="110"/>
      <c r="H161" s="110"/>
      <c r="I161" s="110"/>
      <c r="J161" s="110"/>
      <c r="K161" s="114" t="str">
        <f t="shared" si="22"/>
        <v/>
      </c>
      <c r="L161" s="47"/>
    </row>
    <row r="162" spans="1:12" ht="19.5" thickBot="1">
      <c r="A162">
        <v>17</v>
      </c>
      <c r="B162" s="96"/>
      <c r="C162" s="87" t="str">
        <f t="shared" si="21"/>
        <v/>
      </c>
      <c r="D162" s="106"/>
      <c r="E162" s="109"/>
      <c r="F162" s="110"/>
      <c r="G162" s="110"/>
      <c r="H162" s="110"/>
      <c r="I162" s="110"/>
      <c r="J162" s="110"/>
      <c r="K162" s="114" t="str">
        <f t="shared" si="22"/>
        <v/>
      </c>
      <c r="L162" s="48"/>
    </row>
    <row r="163" spans="1:12" ht="19.5" thickBot="1">
      <c r="A163">
        <v>18</v>
      </c>
      <c r="B163" s="96"/>
      <c r="C163" s="87" t="str">
        <f t="shared" si="21"/>
        <v/>
      </c>
      <c r="D163" s="106"/>
      <c r="E163" s="109"/>
      <c r="F163" s="110"/>
      <c r="G163" s="110"/>
      <c r="H163" s="110"/>
      <c r="I163" s="110"/>
      <c r="J163" s="110"/>
      <c r="K163" s="114" t="str">
        <f t="shared" si="22"/>
        <v/>
      </c>
      <c r="L163" s="48"/>
    </row>
    <row r="164" spans="1:12" ht="19.5" thickBot="1">
      <c r="A164">
        <v>19</v>
      </c>
      <c r="B164" s="96"/>
      <c r="C164" s="87" t="str">
        <f t="shared" si="21"/>
        <v/>
      </c>
      <c r="D164" s="106"/>
      <c r="E164" s="109"/>
      <c r="F164" s="110"/>
      <c r="G164" s="110"/>
      <c r="H164" s="110"/>
      <c r="I164" s="110"/>
      <c r="J164" s="110"/>
      <c r="K164" s="114" t="str">
        <f t="shared" si="22"/>
        <v/>
      </c>
      <c r="L164" s="48"/>
    </row>
    <row r="165" spans="1:12" ht="19.5" thickBot="1">
      <c r="A165">
        <v>20</v>
      </c>
      <c r="B165" s="97"/>
      <c r="C165" s="88" t="str">
        <f t="shared" si="21"/>
        <v/>
      </c>
      <c r="D165" s="107"/>
      <c r="E165" s="111"/>
      <c r="F165" s="110"/>
      <c r="G165" s="112"/>
      <c r="H165" s="112"/>
      <c r="I165" s="112"/>
      <c r="J165" s="112"/>
      <c r="K165" s="115" t="str">
        <f t="shared" si="14"/>
        <v/>
      </c>
      <c r="L165" s="49"/>
    </row>
    <row r="166" spans="1:12" ht="24.75" customHeight="1" thickBot="1">
      <c r="A166" s="64"/>
      <c r="B166" s="94"/>
      <c r="C166" s="78" t="s">
        <v>607</v>
      </c>
      <c r="D166" s="65" t="s">
        <v>313</v>
      </c>
      <c r="E166" s="315" t="s">
        <v>274</v>
      </c>
      <c r="F166" s="68" t="s">
        <v>184</v>
      </c>
      <c r="G166" s="69" t="s">
        <v>602</v>
      </c>
      <c r="H166" s="70" t="s">
        <v>598</v>
      </c>
      <c r="I166" s="69" t="s">
        <v>603</v>
      </c>
      <c r="J166" s="70" t="s">
        <v>601</v>
      </c>
      <c r="K166" s="68" t="s">
        <v>139</v>
      </c>
      <c r="L166" s="71" t="s">
        <v>295</v>
      </c>
    </row>
    <row r="167" spans="1:12" s="42" customFormat="1" ht="25.5" customHeight="1">
      <c r="A167"/>
      <c r="B167" s="66" t="str">
        <f t="shared" ref="B167" si="23">IF($E$8=C167,$D$8,IF($E$9=C167,$D$9,IF($E$10=C167,$D$10,"")))</f>
        <v/>
      </c>
      <c r="C167" s="80" t="s">
        <v>299</v>
      </c>
      <c r="D167" s="72"/>
      <c r="E167" s="73"/>
      <c r="F167" s="74"/>
      <c r="G167" s="74"/>
      <c r="H167" s="74"/>
      <c r="I167" s="74"/>
      <c r="J167" s="74"/>
      <c r="K167" s="75"/>
      <c r="L167" s="79">
        <f>ROUNDDOWN((SUM(K168:K187)),-3)/1000</f>
        <v>0</v>
      </c>
    </row>
    <row r="168" spans="1:12">
      <c r="A168">
        <v>1</v>
      </c>
      <c r="B168" s="96"/>
      <c r="C168" s="87" t="str">
        <f>IF(D168="","",".")</f>
        <v/>
      </c>
      <c r="D168" s="105"/>
      <c r="E168" s="454"/>
      <c r="F168" s="108"/>
      <c r="G168" s="108"/>
      <c r="H168" s="108"/>
      <c r="I168" s="108"/>
      <c r="J168" s="108"/>
      <c r="K168" s="113" t="str">
        <f t="shared" ref="K168:K187" si="24">IF(ISNUMBER(F168),(PRODUCT(F168,G168,I168)),"")</f>
        <v/>
      </c>
      <c r="L168" s="47"/>
    </row>
    <row r="169" spans="1:12" ht="19.5" thickBot="1">
      <c r="A169">
        <v>2</v>
      </c>
      <c r="B169" s="96"/>
      <c r="C169" s="87" t="str">
        <f t="shared" ref="C169:C187" si="25">IF(D169="","",".")</f>
        <v/>
      </c>
      <c r="D169" s="106"/>
      <c r="E169" s="109"/>
      <c r="F169" s="110"/>
      <c r="G169" s="110"/>
      <c r="H169" s="110"/>
      <c r="I169" s="110"/>
      <c r="J169" s="110"/>
      <c r="K169" s="114" t="str">
        <f t="shared" si="24"/>
        <v/>
      </c>
      <c r="L169" s="47"/>
    </row>
    <row r="170" spans="1:12" ht="19.5" thickBot="1">
      <c r="A170">
        <v>3</v>
      </c>
      <c r="B170" s="96"/>
      <c r="C170" s="87" t="str">
        <f t="shared" si="25"/>
        <v/>
      </c>
      <c r="D170" s="106"/>
      <c r="E170" s="109"/>
      <c r="F170" s="110"/>
      <c r="G170" s="110"/>
      <c r="H170" s="110"/>
      <c r="I170" s="110"/>
      <c r="J170" s="110"/>
      <c r="K170" s="114" t="str">
        <f t="shared" si="24"/>
        <v/>
      </c>
      <c r="L170" s="47"/>
    </row>
    <row r="171" spans="1:12" ht="19.5" thickBot="1">
      <c r="A171">
        <v>4</v>
      </c>
      <c r="B171" s="96"/>
      <c r="C171" s="87" t="str">
        <f t="shared" si="25"/>
        <v/>
      </c>
      <c r="D171" s="106"/>
      <c r="E171" s="109"/>
      <c r="F171" s="110"/>
      <c r="G171" s="110"/>
      <c r="H171" s="110"/>
      <c r="I171" s="110"/>
      <c r="J171" s="110"/>
      <c r="K171" s="114" t="str">
        <f t="shared" si="24"/>
        <v/>
      </c>
      <c r="L171" s="47"/>
    </row>
    <row r="172" spans="1:12" ht="19.5" thickBot="1">
      <c r="A172">
        <v>5</v>
      </c>
      <c r="B172" s="96"/>
      <c r="C172" s="87" t="str">
        <f t="shared" si="25"/>
        <v/>
      </c>
      <c r="D172" s="106"/>
      <c r="E172" s="109"/>
      <c r="F172" s="110"/>
      <c r="G172" s="110"/>
      <c r="H172" s="110"/>
      <c r="I172" s="110"/>
      <c r="J172" s="110"/>
      <c r="K172" s="114" t="str">
        <f t="shared" si="24"/>
        <v/>
      </c>
      <c r="L172" s="47"/>
    </row>
    <row r="173" spans="1:12" ht="19.5" thickBot="1">
      <c r="A173">
        <v>6</v>
      </c>
      <c r="B173" s="96"/>
      <c r="C173" s="87" t="str">
        <f t="shared" si="25"/>
        <v/>
      </c>
      <c r="D173" s="106"/>
      <c r="E173" s="109"/>
      <c r="F173" s="110"/>
      <c r="G173" s="110"/>
      <c r="H173" s="110"/>
      <c r="I173" s="110"/>
      <c r="J173" s="110"/>
      <c r="K173" s="114" t="str">
        <f t="shared" si="24"/>
        <v/>
      </c>
      <c r="L173" s="47"/>
    </row>
    <row r="174" spans="1:12" ht="19.5" thickBot="1">
      <c r="A174">
        <v>7</v>
      </c>
      <c r="B174" s="96"/>
      <c r="C174" s="87" t="str">
        <f t="shared" si="25"/>
        <v/>
      </c>
      <c r="D174" s="106"/>
      <c r="E174" s="109"/>
      <c r="F174" s="110"/>
      <c r="G174" s="110"/>
      <c r="H174" s="110"/>
      <c r="I174" s="110"/>
      <c r="J174" s="110"/>
      <c r="K174" s="114" t="str">
        <f t="shared" si="24"/>
        <v/>
      </c>
      <c r="L174" s="47"/>
    </row>
    <row r="175" spans="1:12" ht="19.5" thickBot="1">
      <c r="A175">
        <v>8</v>
      </c>
      <c r="B175" s="96"/>
      <c r="C175" s="87" t="str">
        <f t="shared" si="25"/>
        <v/>
      </c>
      <c r="D175" s="106"/>
      <c r="E175" s="109"/>
      <c r="F175" s="110"/>
      <c r="G175" s="110"/>
      <c r="H175" s="110"/>
      <c r="I175" s="110"/>
      <c r="J175" s="110"/>
      <c r="K175" s="114" t="str">
        <f t="shared" si="24"/>
        <v/>
      </c>
      <c r="L175" s="47"/>
    </row>
    <row r="176" spans="1:12" ht="19.5" thickBot="1">
      <c r="A176">
        <v>9</v>
      </c>
      <c r="B176" s="96"/>
      <c r="C176" s="87" t="str">
        <f t="shared" si="25"/>
        <v/>
      </c>
      <c r="D176" s="106"/>
      <c r="E176" s="109"/>
      <c r="F176" s="110"/>
      <c r="G176" s="110"/>
      <c r="H176" s="110"/>
      <c r="I176" s="110"/>
      <c r="J176" s="110"/>
      <c r="K176" s="114" t="str">
        <f t="shared" si="24"/>
        <v/>
      </c>
      <c r="L176" s="47"/>
    </row>
    <row r="177" spans="1:12" ht="19.5" thickBot="1">
      <c r="A177">
        <v>10</v>
      </c>
      <c r="B177" s="96"/>
      <c r="C177" s="87" t="str">
        <f t="shared" si="25"/>
        <v/>
      </c>
      <c r="D177" s="106"/>
      <c r="E177" s="109"/>
      <c r="F177" s="110"/>
      <c r="G177" s="110"/>
      <c r="H177" s="110"/>
      <c r="I177" s="110"/>
      <c r="J177" s="110"/>
      <c r="K177" s="114" t="str">
        <f t="shared" si="24"/>
        <v/>
      </c>
      <c r="L177" s="47"/>
    </row>
    <row r="178" spans="1:12" ht="19.5" thickBot="1">
      <c r="A178">
        <v>11</v>
      </c>
      <c r="B178" s="96"/>
      <c r="C178" s="87" t="str">
        <f t="shared" si="25"/>
        <v/>
      </c>
      <c r="D178" s="106"/>
      <c r="E178" s="109"/>
      <c r="F178" s="110"/>
      <c r="G178" s="110"/>
      <c r="H178" s="110"/>
      <c r="I178" s="110"/>
      <c r="J178" s="110"/>
      <c r="K178" s="114" t="str">
        <f t="shared" si="24"/>
        <v/>
      </c>
      <c r="L178" s="47"/>
    </row>
    <row r="179" spans="1:12" ht="19.5" thickBot="1">
      <c r="A179">
        <v>12</v>
      </c>
      <c r="B179" s="96"/>
      <c r="C179" s="87" t="str">
        <f t="shared" si="25"/>
        <v/>
      </c>
      <c r="D179" s="106"/>
      <c r="E179" s="109"/>
      <c r="F179" s="110"/>
      <c r="G179" s="110"/>
      <c r="H179" s="110"/>
      <c r="I179" s="110"/>
      <c r="J179" s="110"/>
      <c r="K179" s="114" t="str">
        <f t="shared" ref="K179:K183" si="26">IF(ISNUMBER(F179),(PRODUCT(F179,G179,I179)),"")</f>
        <v/>
      </c>
      <c r="L179" s="47"/>
    </row>
    <row r="180" spans="1:12" ht="19.5" thickBot="1">
      <c r="A180">
        <v>13</v>
      </c>
      <c r="B180" s="96"/>
      <c r="C180" s="87" t="str">
        <f t="shared" si="25"/>
        <v/>
      </c>
      <c r="D180" s="106"/>
      <c r="E180" s="109"/>
      <c r="F180" s="110"/>
      <c r="G180" s="110"/>
      <c r="H180" s="110"/>
      <c r="I180" s="110"/>
      <c r="J180" s="110"/>
      <c r="K180" s="114" t="str">
        <f t="shared" si="26"/>
        <v/>
      </c>
      <c r="L180" s="47"/>
    </row>
    <row r="181" spans="1:12" ht="19.5" thickBot="1">
      <c r="A181">
        <v>14</v>
      </c>
      <c r="B181" s="96"/>
      <c r="C181" s="87" t="str">
        <f t="shared" si="25"/>
        <v/>
      </c>
      <c r="D181" s="106"/>
      <c r="E181" s="109"/>
      <c r="F181" s="110"/>
      <c r="G181" s="110"/>
      <c r="H181" s="110"/>
      <c r="I181" s="110"/>
      <c r="J181" s="110"/>
      <c r="K181" s="114" t="str">
        <f t="shared" si="26"/>
        <v/>
      </c>
      <c r="L181" s="47"/>
    </row>
    <row r="182" spans="1:12" ht="19.5" thickBot="1">
      <c r="A182">
        <v>15</v>
      </c>
      <c r="B182" s="96"/>
      <c r="C182" s="87" t="str">
        <f t="shared" si="25"/>
        <v/>
      </c>
      <c r="D182" s="106"/>
      <c r="E182" s="109"/>
      <c r="F182" s="110"/>
      <c r="G182" s="110"/>
      <c r="H182" s="110"/>
      <c r="I182" s="110"/>
      <c r="J182" s="110"/>
      <c r="K182" s="114" t="str">
        <f t="shared" si="26"/>
        <v/>
      </c>
      <c r="L182" s="47"/>
    </row>
    <row r="183" spans="1:12" ht="19.5" thickBot="1">
      <c r="A183">
        <v>16</v>
      </c>
      <c r="B183" s="96"/>
      <c r="C183" s="87" t="str">
        <f t="shared" si="25"/>
        <v/>
      </c>
      <c r="D183" s="106"/>
      <c r="E183" s="109"/>
      <c r="F183" s="110"/>
      <c r="G183" s="110"/>
      <c r="H183" s="110"/>
      <c r="I183" s="110"/>
      <c r="J183" s="110"/>
      <c r="K183" s="114" t="str">
        <f t="shared" si="26"/>
        <v/>
      </c>
      <c r="L183" s="47"/>
    </row>
    <row r="184" spans="1:12" ht="19.5" thickBot="1">
      <c r="A184">
        <v>17</v>
      </c>
      <c r="B184" s="96"/>
      <c r="C184" s="87" t="str">
        <f t="shared" si="25"/>
        <v/>
      </c>
      <c r="D184" s="106"/>
      <c r="E184" s="109"/>
      <c r="F184" s="110"/>
      <c r="G184" s="110"/>
      <c r="H184" s="110"/>
      <c r="I184" s="110"/>
      <c r="J184" s="110"/>
      <c r="K184" s="114" t="str">
        <f t="shared" si="24"/>
        <v/>
      </c>
      <c r="L184" s="48"/>
    </row>
    <row r="185" spans="1:12" ht="19.5" thickBot="1">
      <c r="A185">
        <v>18</v>
      </c>
      <c r="B185" s="96"/>
      <c r="C185" s="87" t="str">
        <f t="shared" si="25"/>
        <v/>
      </c>
      <c r="D185" s="106"/>
      <c r="E185" s="109"/>
      <c r="F185" s="110"/>
      <c r="G185" s="110"/>
      <c r="H185" s="110"/>
      <c r="I185" s="110"/>
      <c r="J185" s="110"/>
      <c r="K185" s="114" t="str">
        <f t="shared" si="24"/>
        <v/>
      </c>
      <c r="L185" s="48"/>
    </row>
    <row r="186" spans="1:12" ht="19.5" thickBot="1">
      <c r="A186">
        <v>19</v>
      </c>
      <c r="B186" s="96"/>
      <c r="C186" s="87" t="str">
        <f t="shared" si="25"/>
        <v/>
      </c>
      <c r="D186" s="106"/>
      <c r="E186" s="109"/>
      <c r="F186" s="110"/>
      <c r="G186" s="110"/>
      <c r="H186" s="110"/>
      <c r="I186" s="110"/>
      <c r="J186" s="110"/>
      <c r="K186" s="114" t="str">
        <f t="shared" si="24"/>
        <v/>
      </c>
      <c r="L186" s="48"/>
    </row>
    <row r="187" spans="1:12" ht="19.5" thickBot="1">
      <c r="A187">
        <v>20</v>
      </c>
      <c r="B187" s="97"/>
      <c r="C187" s="88" t="str">
        <f t="shared" si="25"/>
        <v/>
      </c>
      <c r="D187" s="107"/>
      <c r="E187" s="111"/>
      <c r="F187" s="112"/>
      <c r="G187" s="112"/>
      <c r="H187" s="112"/>
      <c r="I187" s="112"/>
      <c r="J187" s="112"/>
      <c r="K187" s="115" t="str">
        <f t="shared" si="24"/>
        <v/>
      </c>
      <c r="L187" s="49"/>
    </row>
    <row r="188" spans="1:12" ht="9" customHeight="1">
      <c r="B188" s="591"/>
      <c r="C188" s="592"/>
      <c r="D188" s="593"/>
      <c r="E188" s="594"/>
      <c r="F188" s="592"/>
      <c r="G188" s="592"/>
      <c r="H188" s="595"/>
      <c r="I188" s="595"/>
      <c r="J188" s="596"/>
      <c r="K188" s="595"/>
      <c r="L188" s="597"/>
    </row>
    <row r="189" spans="1:12" ht="33.75" customHeight="1">
      <c r="B189" s="1120"/>
      <c r="C189" s="1120"/>
      <c r="D189" s="1120"/>
      <c r="E189" s="1120"/>
      <c r="F189" s="1120"/>
      <c r="G189" s="1120"/>
      <c r="H189" s="1120"/>
      <c r="I189" s="1120"/>
      <c r="J189" s="1120"/>
      <c r="K189" s="1120"/>
      <c r="L189" s="1120"/>
    </row>
  </sheetData>
  <sheetProtection algorithmName="SHA-512" hashValue="uWoNmGKe1GAJaC0xMEeuQbIO0V/0BJMa690QKvqe/lAJ7NRXAyFkJOlYrIUzoKov2A95Xza1hfXFOhxexBCEgg==" saltValue="dJuGP8QFWzZigvS0dko+Wg==" spinCount="100000" sheet="1" formatRows="0" autoFilter="0"/>
  <autoFilter ref="B12:L187" xr:uid="{00000000-0009-0000-0000-000008000000}"/>
  <sortState xmlns:xlrd2="http://schemas.microsoft.com/office/spreadsheetml/2017/richdata2" caseSensitive="1" ref="B224:N228">
    <sortCondition ref="C224:C228" customList="①,②,③,ー,／,　"/>
    <sortCondition ref="D224:D228" customList="出演費,音楽費,文芸費,舞台費,運搬費,謝金,旅費,通信費,宣伝費,印刷費,記録・配信費,感染症対策経費"/>
    <sortCondition ref="E224:E228" customList="指揮料,演奏料,ソリスト料,合唱料,出演料,作曲料,編曲料,作詞料,副指揮料,楽器借料,楽譜借料,写譜料,楽譜製作料,調律料,コレペティ料,音楽制作料,演出料,監修料,振付料,舞台監督料,演出等助手料,指導料,音響プラン料,照明プラン料,舞台美術・衣裳デザイン料,台本料,翻訳料,著作権使用料,企画制作料,大道具費,小道具費,衣裳費,床山・かつら費,履物費,メイク費,舞台スタッフ費,照明費,音響費,映像費,舞台美術費,機材借料,字幕費・音声ガイド費,道具運搬費,楽器運搬費,プログラム編集謝金,プログラム原稿執筆謝金,会場整理謝金,託児謝金,駐車場整理謝金,医師・看護師謝金,手話通訳謝金,要約筆記謝金,交通費,宿泊費,案内状送付料,出演者募集案内送付料,広告宣伝費,入場券販売手数料,立看板費,ウェブサイト作成料,チラシ印刷費,ポスター印刷費,プログラム印刷費,デザイン料,台本印刷費,楽譜印刷費,入場券印刷費,アンケート用紙印刷費,録画費,録音費,写真費,配信用録音録画・編集費,配信用機材借料,配信用サイト作成・利用料,感染症予防用品購入費,消毒関係消耗品購入費,消毒作業費,感染症対策機材購入・借用費,検査費"/>
  </sortState>
  <mergeCells count="14">
    <mergeCell ref="B189:L189"/>
    <mergeCell ref="M5:U10"/>
    <mergeCell ref="B2:D2"/>
    <mergeCell ref="B3:D3"/>
    <mergeCell ref="E2:L2"/>
    <mergeCell ref="E3:L3"/>
    <mergeCell ref="F9:G9"/>
    <mergeCell ref="F10:G10"/>
    <mergeCell ref="F4:G4"/>
    <mergeCell ref="F5:G5"/>
    <mergeCell ref="F6:G6"/>
    <mergeCell ref="F7:G7"/>
    <mergeCell ref="F8:G8"/>
    <mergeCell ref="M12:V40"/>
  </mergeCells>
  <phoneticPr fontId="21"/>
  <dataValidations count="15">
    <dataValidation type="list" allowBlank="1" showInputMessage="1" showErrorMessage="1" sqref="E8:E10" xr:uid="{00000000-0002-0000-0800-000000000000}">
      <formula1>"出演費,音楽費,文芸費,舞台・運搬費,謝金,旅費,宣伝・印刷費,記録・配信費"</formula1>
    </dataValidation>
    <dataValidation type="list" allowBlank="1" showInputMessage="1" showErrorMessage="1" sqref="D14:D33" xr:uid="{00000000-0002-0000-0800-000001000000}">
      <formula1>"指揮料,演奏料,ソリスト料,合唱料,出演料"</formula1>
    </dataValidation>
    <dataValidation type="list" allowBlank="1" showInputMessage="1" showErrorMessage="1" sqref="D80:D99" xr:uid="{00000000-0002-0000-0800-000004000000}">
      <formula1>"大道具費,小道具費,舞台美術費,舞台スタッフ費,衣裳費,床山・かつら費,履物費,メイク費,照明費,照明スタッフ費,音響費,音響スタッフ費,映像費,映像スタッフ費,機材借料,字幕費・音声ガイド費,道具運搬費,楽器運搬費"</formula1>
    </dataValidation>
    <dataValidation type="list" allowBlank="1" showInputMessage="1" showErrorMessage="1" sqref="D102:D121" xr:uid="{00000000-0002-0000-0800-000005000000}">
      <formula1>"プログラム編集謝金,プログラム原稿執筆謝金,会場整理謝金,場内案内謝金,駐車場整理謝金,医師・看護師謝金,託児謝金,手話通訳謝金,要約筆記謝金,関連行事・ワークショップ講師謝金"</formula1>
    </dataValidation>
    <dataValidation type="list" allowBlank="1" showInputMessage="1" showErrorMessage="1" sqref="D124:D143" xr:uid="{00000000-0002-0000-0800-000006000000}">
      <formula1>"交通費,宿泊費"</formula1>
    </dataValidation>
    <dataValidation type="list" allowBlank="1" showInputMessage="1" showErrorMessage="1" sqref="D146:D165" xr:uid="{00000000-0002-0000-0800-000007000000}">
      <formula1>"宣伝物送付料,広告宣伝費,立看板費,ウェブサイト作成料,入場券販売手数料,各種デザイン料,チラシ印刷費,ポスター印刷費,プログラム印刷費,台本印刷費,楽譜印刷費,入場券印刷費,アンケート用紙印刷費"</formula1>
    </dataValidation>
    <dataValidation type="list" allowBlank="1" showInputMessage="1" showErrorMessage="1" sqref="D168:D187" xr:uid="{00000000-0002-0000-0800-000008000000}">
      <formula1>"録画費,録音費,写真費,配信用録音録画・編集費,配信用機材借料,配信用サイト作成・利用料"</formula1>
    </dataValidation>
    <dataValidation imeMode="halfAlpha" allowBlank="1" showInputMessage="1" showErrorMessage="1" sqref="K190:K65603 K188 H188:I188 H190:I65603" xr:uid="{00000000-0002-0000-0800-00000A000000}"/>
    <dataValidation type="textLength" operator="lessThanOrEqual" allowBlank="1" showInputMessage="1" showErrorMessage="1" errorTitle="文字数超過" error="30字以下で入力してください。" sqref="F188:G188 F190:G65603" xr:uid="{00000000-0002-0000-0800-00000B000000}">
      <formula1>30</formula1>
    </dataValidation>
    <dataValidation type="custom" showInputMessage="1" showErrorMessage="1" errorTitle="細目未選択" error="細目を選択し入力してください。" sqref="E124:E144 E58:E78 E102:E122 E146:E166 E80:E100 E13:E34 E36:E56 E168:E187" xr:uid="{00000000-0002-0000-0800-00000C000000}">
      <formula1>D13&lt;&gt;""</formula1>
    </dataValidation>
    <dataValidation type="custom" imeMode="halfAlpha" operator="greaterThanOrEqual" showInputMessage="1" showErrorMessage="1" errorTitle="細目未選択" error="細目を選択し入力してください。" sqref="F124:F144 F36:F56 F58:F78 F102:F122 F146:F166 F80:F100 F13:F34 F168:F187" xr:uid="{00000000-0002-0000-0800-00000D000000}">
      <formula1>D13&lt;&gt;""</formula1>
    </dataValidation>
    <dataValidation type="custom" imeMode="halfAlpha" operator="greaterThanOrEqual" showInputMessage="1" showErrorMessage="1" errorTitle="単価未入力。" error="単価を入力してから記入してください。" sqref="G124:G144 G36:G56 G58:G78 G102:G122 G146:G166 G80:G100 G13:G34 G168:G187" xr:uid="{00000000-0002-0000-0800-00000E000000}">
      <formula1>F13&lt;&gt;""</formula1>
    </dataValidation>
    <dataValidation type="custom" imeMode="halfAlpha" operator="greaterThanOrEqual" showInputMessage="1" showErrorMessage="1" errorTitle="単価未入力。" error="単価を入力してから記入してください。" sqref="I124:I144 I36:I56 I58:I78 I102:I122 I146:I166 I80:I100 I13:I34 I168:I187" xr:uid="{00000000-0002-0000-0800-00000F000000}">
      <formula1>F13&lt;&gt;""</formula1>
    </dataValidation>
    <dataValidation type="list" allowBlank="1" showInputMessage="1" showErrorMessage="1" sqref="D36:D55" xr:uid="{EB54D297-86EA-4220-9259-383C19BE39C0}">
      <formula1>"作曲料,編曲料,作詞料,副指揮料,合唱指揮料,楽器借料,楽譜借料,写譜料,楽譜製作料,調律料,コレペティ料,音楽制作料"</formula1>
    </dataValidation>
    <dataValidation type="list" allowBlank="1" showInputMessage="1" showErrorMessage="1" sqref="D58:D77" xr:uid="{FE0E97DF-DC19-4A8F-A1F5-CFFDD6726A32}">
      <formula1>"演出料,監修料,振付料,舞台監督料,各種助手料,ステージマネージャー料,各種指導料,音響プラン料,照明プラン料,映像プラン料,舞台美術デザイン料,衣裳デザイン料,台本料,翻訳料,企画制作料,著作権使用料"</formula1>
    </dataValidation>
  </dataValidations>
  <printOptions horizontalCentered="1"/>
  <pageMargins left="0.70866141732283472" right="0.70866141732283472" top="0.35433070866141736" bottom="0.15748031496062992" header="0.31496062992125984" footer="0.11811023622047245"/>
  <pageSetup paperSize="9" scale="2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datas</vt:lpstr>
      <vt:lpstr>※初めにお読みください</vt:lpstr>
      <vt:lpstr>記載可能経費一覧</vt:lpstr>
      <vt:lpstr>チェック表</vt:lpstr>
      <vt:lpstr>①総表</vt:lpstr>
      <vt:lpstr>②個表１</vt:lpstr>
      <vt:lpstr>③個表２</vt:lpstr>
      <vt:lpstr>④収入</vt:lpstr>
      <vt:lpstr>⑤支出</vt:lpstr>
      <vt:lpstr>⑥団体施設概要</vt:lpstr>
      <vt:lpstr>⑦実行委員会等概要</vt:lpstr>
      <vt:lpstr>⑧自己申告書</vt:lpstr>
      <vt:lpstr>※初めにお読みください!Print_Area</vt:lpstr>
      <vt:lpstr>①総表!Print_Area</vt:lpstr>
      <vt:lpstr>②個表１!Print_Area</vt:lpstr>
      <vt:lpstr>③個表２!Print_Area</vt:lpstr>
      <vt:lpstr>④収入!Print_Area</vt:lpstr>
      <vt:lpstr>⑤支出!Print_Area</vt:lpstr>
      <vt:lpstr>⑥団体施設概要!Print_Area</vt:lpstr>
      <vt:lpstr>⑦実行委員会等概要!Print_Area</vt:lpstr>
      <vt:lpstr>⑧自己申告書!Print_Area</vt:lpstr>
      <vt:lpstr>チェック表!Print_Area</vt:lpstr>
      <vt:lpstr>記載可能経費一覧!Print_Area</vt:lpstr>
      <vt:lpstr>チェック表!Print_Titles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kinoshita midori</cp:lastModifiedBy>
  <cp:lastPrinted>2025-09-19T11:26:32Z</cp:lastPrinted>
  <dcterms:created xsi:type="dcterms:W3CDTF">2020-08-12T01:57:30Z</dcterms:created>
  <dcterms:modified xsi:type="dcterms:W3CDTF">2025-09-30T08:01:20Z</dcterms:modified>
</cp:coreProperties>
</file>